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homasadamson/Desktop/UO_DataBootcamp/hw1-kickstarter-analysis/"/>
    </mc:Choice>
  </mc:AlternateContent>
  <xr:revisionPtr revIDLastSave="0" documentId="13_ncr:1_{8FB6BACB-D1D1-A345-A8BA-4B88BE13F30C}" xr6:coauthVersionLast="46" xr6:coauthVersionMax="46" xr10:uidLastSave="{00000000-0000-0000-0000-000000000000}"/>
  <bookViews>
    <workbookView xWindow="-30240" yWindow="5900" windowWidth="27180" windowHeight="17260" xr2:uid="{00000000-000D-0000-FFFF-FFFF00000000}"/>
  </bookViews>
  <sheets>
    <sheet name="raw_data" sheetId="1" r:id="rId1"/>
    <sheet name="state_by_category" sheetId="2" r:id="rId2"/>
    <sheet name="state_by_subctegory" sheetId="4" r:id="rId3"/>
    <sheet name="state_by_monthcreated" sheetId="11" r:id="rId4"/>
    <sheet name="bonus_state_by_goal" sheetId="8" r:id="rId5"/>
    <sheet name="bonus_stats" sheetId="9" r:id="rId6"/>
  </sheets>
  <definedNames>
    <definedName name="_xlnm._FilterDatabase" localSheetId="5" hidden="1">bonus_stats!$A$1:$E$4115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8" l="1"/>
  <c r="H15" i="9" l="1"/>
  <c r="H7" i="9"/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" i="9"/>
  <c r="M3" i="1" a="1"/>
  <c r="M3" i="1" s="1"/>
  <c r="M4" i="1" a="1"/>
  <c r="M4" i="1" s="1"/>
  <c r="M5" i="1" a="1"/>
  <c r="M5" i="1" s="1"/>
  <c r="M6" i="1" a="1"/>
  <c r="M6" i="1" s="1"/>
  <c r="M7" i="1" a="1"/>
  <c r="M7" i="1" s="1"/>
  <c r="M8" i="1" a="1"/>
  <c r="M8" i="1" s="1"/>
  <c r="M9" i="1" a="1"/>
  <c r="M9" i="1" s="1"/>
  <c r="M10" i="1" a="1"/>
  <c r="M10" i="1" s="1"/>
  <c r="M11" i="1" a="1"/>
  <c r="M11" i="1" s="1"/>
  <c r="M12" i="1" a="1"/>
  <c r="M12" i="1" s="1"/>
  <c r="M13" i="1" a="1"/>
  <c r="M13" i="1"/>
  <c r="M14" i="1" a="1"/>
  <c r="M14" i="1" s="1"/>
  <c r="M15" i="1" a="1"/>
  <c r="M15" i="1" s="1"/>
  <c r="M16" i="1" a="1"/>
  <c r="M16" i="1" s="1"/>
  <c r="M17" i="1" a="1"/>
  <c r="M17" i="1" s="1"/>
  <c r="M18" i="1" a="1"/>
  <c r="M18" i="1"/>
  <c r="M19" i="1" a="1"/>
  <c r="M19" i="1" s="1"/>
  <c r="M20" i="1" a="1"/>
  <c r="M20" i="1" s="1"/>
  <c r="M21" i="1" a="1"/>
  <c r="M21" i="1" s="1"/>
  <c r="M22" i="1" a="1"/>
  <c r="M22" i="1" s="1"/>
  <c r="M23" i="1" a="1"/>
  <c r="M23" i="1" s="1"/>
  <c r="M24" i="1" a="1"/>
  <c r="M24" i="1" s="1"/>
  <c r="M25" i="1" a="1"/>
  <c r="M25" i="1" s="1"/>
  <c r="M26" i="1" a="1"/>
  <c r="M26" i="1" s="1"/>
  <c r="M27" i="1" a="1"/>
  <c r="M27" i="1" s="1"/>
  <c r="M28" i="1" a="1"/>
  <c r="M28" i="1" s="1"/>
  <c r="M29" i="1" a="1"/>
  <c r="M29" i="1"/>
  <c r="M30" i="1" a="1"/>
  <c r="M30" i="1" s="1"/>
  <c r="M31" i="1" a="1"/>
  <c r="M31" i="1" s="1"/>
  <c r="M32" i="1" a="1"/>
  <c r="M32" i="1" s="1"/>
  <c r="M33" i="1" a="1"/>
  <c r="M33" i="1" s="1"/>
  <c r="M34" i="1" a="1"/>
  <c r="M34" i="1"/>
  <c r="M35" i="1" a="1"/>
  <c r="M35" i="1" s="1"/>
  <c r="M36" i="1" a="1"/>
  <c r="M36" i="1" s="1"/>
  <c r="M37" i="1" a="1"/>
  <c r="M37" i="1" s="1"/>
  <c r="M38" i="1" a="1"/>
  <c r="M38" i="1" s="1"/>
  <c r="M39" i="1" a="1"/>
  <c r="M39" i="1" s="1"/>
  <c r="M40" i="1" a="1"/>
  <c r="M40" i="1" s="1"/>
  <c r="M41" i="1" a="1"/>
  <c r="M41" i="1" s="1"/>
  <c r="M42" i="1" a="1"/>
  <c r="M42" i="1" s="1"/>
  <c r="M43" i="1" a="1"/>
  <c r="M43" i="1" s="1"/>
  <c r="M44" i="1" a="1"/>
  <c r="M44" i="1" s="1"/>
  <c r="M45" i="1" a="1"/>
  <c r="M45" i="1"/>
  <c r="M46" i="1" a="1"/>
  <c r="M46" i="1" s="1"/>
  <c r="M47" i="1" a="1"/>
  <c r="M47" i="1" s="1"/>
  <c r="M48" i="1" a="1"/>
  <c r="M48" i="1" s="1"/>
  <c r="M49" i="1" a="1"/>
  <c r="M49" i="1" s="1"/>
  <c r="M50" i="1" a="1"/>
  <c r="M50" i="1"/>
  <c r="M51" i="1" a="1"/>
  <c r="M51" i="1" s="1"/>
  <c r="M52" i="1" a="1"/>
  <c r="M52" i="1" s="1"/>
  <c r="M53" i="1" a="1"/>
  <c r="M53" i="1" s="1"/>
  <c r="M54" i="1" a="1"/>
  <c r="M54" i="1" s="1"/>
  <c r="M55" i="1" a="1"/>
  <c r="M55" i="1" s="1"/>
  <c r="M56" i="1" a="1"/>
  <c r="M56" i="1" s="1"/>
  <c r="M57" i="1" a="1"/>
  <c r="M57" i="1" s="1"/>
  <c r="M58" i="1" a="1"/>
  <c r="M58" i="1" s="1"/>
  <c r="M59" i="1" a="1"/>
  <c r="M59" i="1" s="1"/>
  <c r="M60" i="1" a="1"/>
  <c r="M60" i="1" s="1"/>
  <c r="M61" i="1" a="1"/>
  <c r="M61" i="1"/>
  <c r="M62" i="1" a="1"/>
  <c r="M62" i="1" s="1"/>
  <c r="M63" i="1" a="1"/>
  <c r="M63" i="1" s="1"/>
  <c r="M64" i="1" a="1"/>
  <c r="M64" i="1" s="1"/>
  <c r="M65" i="1" a="1"/>
  <c r="M65" i="1" s="1"/>
  <c r="M66" i="1" a="1"/>
  <c r="M66" i="1"/>
  <c r="M67" i="1" a="1"/>
  <c r="M67" i="1" s="1"/>
  <c r="M68" i="1" a="1"/>
  <c r="M68" i="1" s="1"/>
  <c r="M69" i="1" a="1"/>
  <c r="M69" i="1" s="1"/>
  <c r="M70" i="1" a="1"/>
  <c r="M70" i="1" s="1"/>
  <c r="M71" i="1" a="1"/>
  <c r="M71" i="1" s="1"/>
  <c r="M72" i="1" a="1"/>
  <c r="M72" i="1" s="1"/>
  <c r="M73" i="1" a="1"/>
  <c r="M73" i="1" s="1"/>
  <c r="M74" i="1" a="1"/>
  <c r="M74" i="1" s="1"/>
  <c r="M75" i="1" a="1"/>
  <c r="M75" i="1" s="1"/>
  <c r="M76" i="1" a="1"/>
  <c r="M76" i="1" s="1"/>
  <c r="M77" i="1" a="1"/>
  <c r="M77" i="1"/>
  <c r="M78" i="1" a="1"/>
  <c r="M78" i="1" s="1"/>
  <c r="M79" i="1" a="1"/>
  <c r="M79" i="1" s="1"/>
  <c r="M80" i="1" a="1"/>
  <c r="M80" i="1" s="1"/>
  <c r="M81" i="1" a="1"/>
  <c r="M81" i="1" s="1"/>
  <c r="M82" i="1" a="1"/>
  <c r="M82" i="1"/>
  <c r="M83" i="1" a="1"/>
  <c r="M83" i="1" s="1"/>
  <c r="M84" i="1" a="1"/>
  <c r="M84" i="1" s="1"/>
  <c r="M85" i="1" a="1"/>
  <c r="M85" i="1" s="1"/>
  <c r="M86" i="1" a="1"/>
  <c r="M86" i="1" s="1"/>
  <c r="M87" i="1" a="1"/>
  <c r="M87" i="1" s="1"/>
  <c r="M88" i="1" a="1"/>
  <c r="M88" i="1" s="1"/>
  <c r="M89" i="1" a="1"/>
  <c r="M89" i="1" s="1"/>
  <c r="M90" i="1" a="1"/>
  <c r="M90" i="1" s="1"/>
  <c r="M91" i="1" a="1"/>
  <c r="M91" i="1" s="1"/>
  <c r="M92" i="1" a="1"/>
  <c r="M92" i="1" s="1"/>
  <c r="M93" i="1" a="1"/>
  <c r="M93" i="1"/>
  <c r="M94" i="1" a="1"/>
  <c r="M94" i="1" s="1"/>
  <c r="M95" i="1" a="1"/>
  <c r="M95" i="1" s="1"/>
  <c r="M96" i="1" a="1"/>
  <c r="M96" i="1" s="1"/>
  <c r="M97" i="1" a="1"/>
  <c r="M97" i="1" s="1"/>
  <c r="M98" i="1" a="1"/>
  <c r="M98" i="1"/>
  <c r="M99" i="1" a="1"/>
  <c r="M99" i="1" s="1"/>
  <c r="M100" i="1" a="1"/>
  <c r="M100" i="1" s="1"/>
  <c r="M101" i="1" a="1"/>
  <c r="M101" i="1" s="1"/>
  <c r="M102" i="1" a="1"/>
  <c r="M102" i="1" s="1"/>
  <c r="M103" i="1" a="1"/>
  <c r="M103" i="1" s="1"/>
  <c r="M104" i="1" a="1"/>
  <c r="M104" i="1" s="1"/>
  <c r="M105" i="1" a="1"/>
  <c r="M105" i="1" s="1"/>
  <c r="M106" i="1" a="1"/>
  <c r="M106" i="1" s="1"/>
  <c r="M107" i="1" a="1"/>
  <c r="M107" i="1" s="1"/>
  <c r="M108" i="1" a="1"/>
  <c r="M108" i="1" s="1"/>
  <c r="M109" i="1" a="1"/>
  <c r="M109" i="1"/>
  <c r="M110" i="1" a="1"/>
  <c r="M110" i="1" s="1"/>
  <c r="M111" i="1" a="1"/>
  <c r="M111" i="1" s="1"/>
  <c r="M112" i="1" a="1"/>
  <c r="M112" i="1" s="1"/>
  <c r="M113" i="1" a="1"/>
  <c r="M113" i="1" s="1"/>
  <c r="M114" i="1" a="1"/>
  <c r="M114" i="1"/>
  <c r="M115" i="1" a="1"/>
  <c r="M115" i="1" s="1"/>
  <c r="M116" i="1" a="1"/>
  <c r="M116" i="1" s="1"/>
  <c r="M117" i="1" a="1"/>
  <c r="M117" i="1" s="1"/>
  <c r="M118" i="1" a="1"/>
  <c r="M118" i="1" s="1"/>
  <c r="M119" i="1" a="1"/>
  <c r="M119" i="1" s="1"/>
  <c r="M120" i="1" a="1"/>
  <c r="M120" i="1" s="1"/>
  <c r="M121" i="1" a="1"/>
  <c r="M121" i="1" s="1"/>
  <c r="M122" i="1" a="1"/>
  <c r="M122" i="1" s="1"/>
  <c r="M123" i="1" a="1"/>
  <c r="M123" i="1" s="1"/>
  <c r="M124" i="1" a="1"/>
  <c r="M124" i="1" s="1"/>
  <c r="M125" i="1" a="1"/>
  <c r="M125" i="1"/>
  <c r="M126" i="1" a="1"/>
  <c r="M126" i="1" s="1"/>
  <c r="M127" i="1" a="1"/>
  <c r="M127" i="1" s="1"/>
  <c r="M128" i="1" a="1"/>
  <c r="M128" i="1" s="1"/>
  <c r="M129" i="1" a="1"/>
  <c r="M129" i="1" s="1"/>
  <c r="M130" i="1" a="1"/>
  <c r="M130" i="1"/>
  <c r="M131" i="1" a="1"/>
  <c r="M131" i="1" s="1"/>
  <c r="M132" i="1" a="1"/>
  <c r="M132" i="1" s="1"/>
  <c r="M133" i="1" a="1"/>
  <c r="M133" i="1" s="1"/>
  <c r="M134" i="1" a="1"/>
  <c r="M134" i="1" s="1"/>
  <c r="M135" i="1" a="1"/>
  <c r="M135" i="1" s="1"/>
  <c r="M136" i="1" a="1"/>
  <c r="M136" i="1" s="1"/>
  <c r="M137" i="1" a="1"/>
  <c r="M137" i="1" s="1"/>
  <c r="M138" i="1" a="1"/>
  <c r="M138" i="1" s="1"/>
  <c r="M139" i="1" a="1"/>
  <c r="M139" i="1" s="1"/>
  <c r="M140" i="1" a="1"/>
  <c r="M140" i="1" s="1"/>
  <c r="M141" i="1" a="1"/>
  <c r="M141" i="1"/>
  <c r="M142" i="1" a="1"/>
  <c r="M142" i="1" s="1"/>
  <c r="M143" i="1" a="1"/>
  <c r="M143" i="1" s="1"/>
  <c r="M144" i="1" a="1"/>
  <c r="M144" i="1" s="1"/>
  <c r="M145" i="1" a="1"/>
  <c r="M145" i="1" s="1"/>
  <c r="M146" i="1" a="1"/>
  <c r="M146" i="1"/>
  <c r="M147" i="1" a="1"/>
  <c r="M147" i="1" s="1"/>
  <c r="M148" i="1" a="1"/>
  <c r="M148" i="1" s="1"/>
  <c r="M149" i="1" a="1"/>
  <c r="M149" i="1" s="1"/>
  <c r="M150" i="1" a="1"/>
  <c r="M150" i="1" s="1"/>
  <c r="M151" i="1" a="1"/>
  <c r="M151" i="1" s="1"/>
  <c r="M152" i="1" a="1"/>
  <c r="M152" i="1" s="1"/>
  <c r="M153" i="1" a="1"/>
  <c r="M153" i="1" s="1"/>
  <c r="M154" i="1" a="1"/>
  <c r="M154" i="1" s="1"/>
  <c r="M155" i="1" a="1"/>
  <c r="M155" i="1" s="1"/>
  <c r="M156" i="1" a="1"/>
  <c r="M156" i="1" s="1"/>
  <c r="M157" i="1" a="1"/>
  <c r="M157" i="1"/>
  <c r="M158" i="1" a="1"/>
  <c r="M158" i="1" s="1"/>
  <c r="M159" i="1" a="1"/>
  <c r="M159" i="1" s="1"/>
  <c r="M160" i="1" a="1"/>
  <c r="M160" i="1" s="1"/>
  <c r="M161" i="1" a="1"/>
  <c r="M161" i="1" s="1"/>
  <c r="M162" i="1" a="1"/>
  <c r="M162" i="1"/>
  <c r="M163" i="1" a="1"/>
  <c r="M163" i="1" s="1"/>
  <c r="M164" i="1" a="1"/>
  <c r="M164" i="1" s="1"/>
  <c r="M165" i="1" a="1"/>
  <c r="M165" i="1" s="1"/>
  <c r="M166" i="1" a="1"/>
  <c r="M166" i="1" s="1"/>
  <c r="M167" i="1" a="1"/>
  <c r="M167" i="1" s="1"/>
  <c r="M168" i="1" a="1"/>
  <c r="M168" i="1" s="1"/>
  <c r="M169" i="1" a="1"/>
  <c r="M169" i="1" s="1"/>
  <c r="M170" i="1" a="1"/>
  <c r="M170" i="1" s="1"/>
  <c r="M171" i="1" a="1"/>
  <c r="M171" i="1" s="1"/>
  <c r="M172" i="1" a="1"/>
  <c r="M172" i="1" s="1"/>
  <c r="M173" i="1" a="1"/>
  <c r="M173" i="1"/>
  <c r="M174" i="1" a="1"/>
  <c r="M174" i="1" s="1"/>
  <c r="M175" i="1" a="1"/>
  <c r="M175" i="1" s="1"/>
  <c r="M176" i="1" a="1"/>
  <c r="M176" i="1" s="1"/>
  <c r="M177" i="1" a="1"/>
  <c r="M177" i="1" s="1"/>
  <c r="M178" i="1" a="1"/>
  <c r="M178" i="1"/>
  <c r="M179" i="1" a="1"/>
  <c r="M179" i="1" s="1"/>
  <c r="M180" i="1" a="1"/>
  <c r="M180" i="1" s="1"/>
  <c r="M181" i="1" a="1"/>
  <c r="M181" i="1" s="1"/>
  <c r="M182" i="1" a="1"/>
  <c r="M182" i="1" s="1"/>
  <c r="M183" i="1" a="1"/>
  <c r="M183" i="1" s="1"/>
  <c r="M184" i="1" a="1"/>
  <c r="M184" i="1" s="1"/>
  <c r="M185" i="1" a="1"/>
  <c r="M185" i="1" s="1"/>
  <c r="M186" i="1" a="1"/>
  <c r="M186" i="1" s="1"/>
  <c r="M187" i="1" a="1"/>
  <c r="M187" i="1" s="1"/>
  <c r="M188" i="1" a="1"/>
  <c r="M188" i="1" s="1"/>
  <c r="M189" i="1" a="1"/>
  <c r="M189" i="1" s="1"/>
  <c r="M190" i="1" a="1"/>
  <c r="M190" i="1" s="1"/>
  <c r="M191" i="1" a="1"/>
  <c r="M191" i="1" s="1"/>
  <c r="M192" i="1" a="1"/>
  <c r="M192" i="1" s="1"/>
  <c r="M193" i="1" a="1"/>
  <c r="M193" i="1" s="1"/>
  <c r="M194" i="1" a="1"/>
  <c r="M194" i="1"/>
  <c r="M195" i="1" a="1"/>
  <c r="M195" i="1" s="1"/>
  <c r="M196" i="1" a="1"/>
  <c r="M196" i="1" s="1"/>
  <c r="M197" i="1" a="1"/>
  <c r="M197" i="1" s="1"/>
  <c r="M198" i="1" a="1"/>
  <c r="M198" i="1" s="1"/>
  <c r="M199" i="1" a="1"/>
  <c r="M199" i="1" s="1"/>
  <c r="M200" i="1" a="1"/>
  <c r="M200" i="1" s="1"/>
  <c r="M201" i="1" a="1"/>
  <c r="M201" i="1" s="1"/>
  <c r="M202" i="1" a="1"/>
  <c r="M202" i="1" s="1"/>
  <c r="M203" i="1" a="1"/>
  <c r="M203" i="1" s="1"/>
  <c r="M204" i="1" a="1"/>
  <c r="M204" i="1" s="1"/>
  <c r="M205" i="1" a="1"/>
  <c r="M205" i="1"/>
  <c r="M206" i="1" a="1"/>
  <c r="M206" i="1" s="1"/>
  <c r="M207" i="1" a="1"/>
  <c r="M207" i="1" s="1"/>
  <c r="M208" i="1" a="1"/>
  <c r="M208" i="1" s="1"/>
  <c r="M209" i="1" a="1"/>
  <c r="M209" i="1" s="1"/>
  <c r="M210" i="1" a="1"/>
  <c r="M210" i="1" s="1"/>
  <c r="M211" i="1" a="1"/>
  <c r="M211" i="1" s="1"/>
  <c r="M212" i="1" a="1"/>
  <c r="M212" i="1" s="1"/>
  <c r="M213" i="1" a="1"/>
  <c r="M213" i="1" s="1"/>
  <c r="M214" i="1" a="1"/>
  <c r="M214" i="1" s="1"/>
  <c r="M215" i="1" a="1"/>
  <c r="M215" i="1" s="1"/>
  <c r="M216" i="1" a="1"/>
  <c r="M216" i="1" s="1"/>
  <c r="M217" i="1" a="1"/>
  <c r="M217" i="1" s="1"/>
  <c r="M218" i="1" a="1"/>
  <c r="M218" i="1" s="1"/>
  <c r="M219" i="1" a="1"/>
  <c r="M219" i="1" s="1"/>
  <c r="M220" i="1" a="1"/>
  <c r="M220" i="1" s="1"/>
  <c r="M221" i="1" a="1"/>
  <c r="M221" i="1"/>
  <c r="M222" i="1" a="1"/>
  <c r="M222" i="1" s="1"/>
  <c r="M223" i="1" a="1"/>
  <c r="M223" i="1" s="1"/>
  <c r="M224" i="1" a="1"/>
  <c r="M224" i="1" s="1"/>
  <c r="M225" i="1" a="1"/>
  <c r="M225" i="1" s="1"/>
  <c r="M226" i="1" a="1"/>
  <c r="M226" i="1"/>
  <c r="M227" i="1" a="1"/>
  <c r="M227" i="1" s="1"/>
  <c r="M228" i="1" a="1"/>
  <c r="M228" i="1" s="1"/>
  <c r="M229" i="1" a="1"/>
  <c r="M229" i="1" s="1"/>
  <c r="M230" i="1" a="1"/>
  <c r="M230" i="1" s="1"/>
  <c r="M231" i="1" a="1"/>
  <c r="M231" i="1" s="1"/>
  <c r="M232" i="1" a="1"/>
  <c r="M232" i="1" s="1"/>
  <c r="M233" i="1" a="1"/>
  <c r="M233" i="1" s="1"/>
  <c r="M234" i="1" a="1"/>
  <c r="M234" i="1" s="1"/>
  <c r="M235" i="1" a="1"/>
  <c r="M235" i="1" s="1"/>
  <c r="M236" i="1" a="1"/>
  <c r="M236" i="1" s="1"/>
  <c r="M237" i="1" a="1"/>
  <c r="M237" i="1"/>
  <c r="M238" i="1" a="1"/>
  <c r="M238" i="1" s="1"/>
  <c r="M239" i="1" a="1"/>
  <c r="M239" i="1" s="1"/>
  <c r="M240" i="1" a="1"/>
  <c r="M240" i="1" s="1"/>
  <c r="M241" i="1" a="1"/>
  <c r="M241" i="1" s="1"/>
  <c r="M242" i="1" a="1"/>
  <c r="M242" i="1"/>
  <c r="M243" i="1" a="1"/>
  <c r="M243" i="1" s="1"/>
  <c r="M244" i="1" a="1"/>
  <c r="M244" i="1" s="1"/>
  <c r="M245" i="1" a="1"/>
  <c r="M245" i="1" s="1"/>
  <c r="M246" i="1" a="1"/>
  <c r="M246" i="1" s="1"/>
  <c r="M247" i="1" a="1"/>
  <c r="M247" i="1" s="1"/>
  <c r="M248" i="1" a="1"/>
  <c r="M248" i="1" s="1"/>
  <c r="M249" i="1" a="1"/>
  <c r="M249" i="1" s="1"/>
  <c r="M250" i="1" a="1"/>
  <c r="M250" i="1" s="1"/>
  <c r="M251" i="1" a="1"/>
  <c r="M251" i="1" s="1"/>
  <c r="M252" i="1" a="1"/>
  <c r="M252" i="1" s="1"/>
  <c r="M253" i="1" a="1"/>
  <c r="M253" i="1" s="1"/>
  <c r="M254" i="1" a="1"/>
  <c r="M254" i="1" s="1"/>
  <c r="M255" i="1" a="1"/>
  <c r="M255" i="1" s="1"/>
  <c r="M256" i="1" a="1"/>
  <c r="M256" i="1" s="1"/>
  <c r="M257" i="1" a="1"/>
  <c r="M257" i="1" s="1"/>
  <c r="M258" i="1" a="1"/>
  <c r="M258" i="1"/>
  <c r="M259" i="1" a="1"/>
  <c r="M259" i="1" s="1"/>
  <c r="M260" i="1" a="1"/>
  <c r="M260" i="1" s="1"/>
  <c r="M261" i="1" a="1"/>
  <c r="M261" i="1" s="1"/>
  <c r="M262" i="1" a="1"/>
  <c r="M262" i="1" s="1"/>
  <c r="M263" i="1" a="1"/>
  <c r="M263" i="1" s="1"/>
  <c r="M264" i="1" a="1"/>
  <c r="M264" i="1" s="1"/>
  <c r="M265" i="1" a="1"/>
  <c r="M265" i="1" s="1"/>
  <c r="M266" i="1" a="1"/>
  <c r="M266" i="1" s="1"/>
  <c r="M267" i="1" a="1"/>
  <c r="M267" i="1" s="1"/>
  <c r="M268" i="1" a="1"/>
  <c r="M268" i="1" s="1"/>
  <c r="M269" i="1" a="1"/>
  <c r="M269" i="1"/>
  <c r="M270" i="1" a="1"/>
  <c r="M270" i="1" s="1"/>
  <c r="M271" i="1" a="1"/>
  <c r="M271" i="1" s="1"/>
  <c r="M272" i="1" a="1"/>
  <c r="M272" i="1" s="1"/>
  <c r="M273" i="1" a="1"/>
  <c r="M273" i="1" s="1"/>
  <c r="M274" i="1" a="1"/>
  <c r="M274" i="1" s="1"/>
  <c r="M275" i="1" a="1"/>
  <c r="M275" i="1" s="1"/>
  <c r="M276" i="1" a="1"/>
  <c r="M276" i="1" s="1"/>
  <c r="M277" i="1" a="1"/>
  <c r="M277" i="1" s="1"/>
  <c r="M278" i="1" a="1"/>
  <c r="M278" i="1" s="1"/>
  <c r="M279" i="1" a="1"/>
  <c r="M279" i="1" s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/>
  <c r="M286" i="1" a="1"/>
  <c r="M286" i="1" s="1"/>
  <c r="M287" i="1" a="1"/>
  <c r="M287" i="1" s="1"/>
  <c r="M288" i="1" a="1"/>
  <c r="M288" i="1" s="1"/>
  <c r="M289" i="1" a="1"/>
  <c r="M289" i="1" s="1"/>
  <c r="M290" i="1" a="1"/>
  <c r="M290" i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/>
  <c r="M297" i="1" a="1"/>
  <c r="M297" i="1"/>
  <c r="M298" i="1" a="1"/>
  <c r="M298" i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/>
  <c r="M305" i="1" a="1"/>
  <c r="M305" i="1" s="1"/>
  <c r="M306" i="1" a="1"/>
  <c r="M306" i="1"/>
  <c r="M307" i="1" a="1"/>
  <c r="M307" i="1" s="1"/>
  <c r="M308" i="1" a="1"/>
  <c r="M308" i="1" s="1"/>
  <c r="M309" i="1" a="1"/>
  <c r="M309" i="1"/>
  <c r="M310" i="1" a="1"/>
  <c r="M310" i="1" s="1"/>
  <c r="M311" i="1" a="1"/>
  <c r="M311" i="1" s="1"/>
  <c r="M312" i="1" a="1"/>
  <c r="M312" i="1"/>
  <c r="M313" i="1" a="1"/>
  <c r="M313" i="1"/>
  <c r="M314" i="1" a="1"/>
  <c r="M314" i="1" s="1"/>
  <c r="M315" i="1" a="1"/>
  <c r="M315" i="1" s="1"/>
  <c r="M316" i="1" a="1"/>
  <c r="M316" i="1" s="1"/>
  <c r="M317" i="1" a="1"/>
  <c r="M317" i="1" s="1"/>
  <c r="M318" i="1" a="1"/>
  <c r="M318" i="1"/>
  <c r="M319" i="1" a="1"/>
  <c r="M319" i="1" s="1"/>
  <c r="M320" i="1" a="1"/>
  <c r="M320" i="1"/>
  <c r="M321" i="1" a="1"/>
  <c r="M321" i="1"/>
  <c r="M322" i="1" a="1"/>
  <c r="M322" i="1"/>
  <c r="M323" i="1" a="1"/>
  <c r="M323" i="1" s="1"/>
  <c r="M324" i="1" a="1"/>
  <c r="M324" i="1" s="1"/>
  <c r="M325" i="1" a="1"/>
  <c r="M325" i="1" s="1"/>
  <c r="M326" i="1" a="1"/>
  <c r="M326" i="1" s="1"/>
  <c r="M327" i="1" a="1"/>
  <c r="M327" i="1" s="1"/>
  <c r="M328" i="1" a="1"/>
  <c r="M328" i="1" s="1"/>
  <c r="M329" i="1" a="1"/>
  <c r="M329" i="1"/>
  <c r="M330" i="1" a="1"/>
  <c r="M330" i="1"/>
  <c r="M331" i="1" a="1"/>
  <c r="M331" i="1" s="1"/>
  <c r="M332" i="1" a="1"/>
  <c r="M332" i="1" s="1"/>
  <c r="M333" i="1" a="1"/>
  <c r="M333" i="1" s="1"/>
  <c r="M334" i="1" a="1"/>
  <c r="M334" i="1" s="1"/>
  <c r="M335" i="1" a="1"/>
  <c r="M335" i="1" s="1"/>
  <c r="M336" i="1" a="1"/>
  <c r="M336" i="1"/>
  <c r="M337" i="1" a="1"/>
  <c r="M337" i="1"/>
  <c r="M338" i="1" a="1"/>
  <c r="M338" i="1"/>
  <c r="M339" i="1" a="1"/>
  <c r="M339" i="1" s="1"/>
  <c r="M340" i="1" a="1"/>
  <c r="M340" i="1"/>
  <c r="M341" i="1" a="1"/>
  <c r="M341" i="1" s="1"/>
  <c r="M342" i="1" a="1"/>
  <c r="M342" i="1" s="1"/>
  <c r="M343" i="1" a="1"/>
  <c r="M343" i="1" s="1"/>
  <c r="M344" i="1" a="1"/>
  <c r="M344" i="1"/>
  <c r="M345" i="1" a="1"/>
  <c r="M345" i="1"/>
  <c r="M346" i="1" a="1"/>
  <c r="M346" i="1" s="1"/>
  <c r="M347" i="1" a="1"/>
  <c r="M347" i="1" s="1"/>
  <c r="M348" i="1" a="1"/>
  <c r="M348" i="1" s="1"/>
  <c r="M349" i="1" a="1"/>
  <c r="M349" i="1"/>
  <c r="M350" i="1" a="1"/>
  <c r="M350" i="1" s="1"/>
  <c r="M351" i="1" a="1"/>
  <c r="M351" i="1" s="1"/>
  <c r="M352" i="1" a="1"/>
  <c r="M352" i="1" s="1"/>
  <c r="M353" i="1" a="1"/>
  <c r="M353" i="1" s="1"/>
  <c r="M354" i="1" a="1"/>
  <c r="M354" i="1" s="1"/>
  <c r="M355" i="1" a="1"/>
  <c r="M355" i="1" s="1"/>
  <c r="M356" i="1" a="1"/>
  <c r="M356" i="1"/>
  <c r="M357" i="1" a="1"/>
  <c r="M357" i="1" s="1"/>
  <c r="M358" i="1" a="1"/>
  <c r="M358" i="1" s="1"/>
  <c r="M359" i="1" a="1"/>
  <c r="M359" i="1" s="1"/>
  <c r="M360" i="1" a="1"/>
  <c r="M360" i="1"/>
  <c r="M361" i="1" a="1"/>
  <c r="M361" i="1"/>
  <c r="M362" i="1" a="1"/>
  <c r="M362" i="1" s="1"/>
  <c r="M363" i="1" a="1"/>
  <c r="M363" i="1" s="1"/>
  <c r="M364" i="1" a="1"/>
  <c r="M364" i="1" s="1"/>
  <c r="M365" i="1" a="1"/>
  <c r="M365" i="1" s="1"/>
  <c r="M366" i="1" a="1"/>
  <c r="M366" i="1" s="1"/>
  <c r="M367" i="1" a="1"/>
  <c r="M367" i="1" s="1"/>
  <c r="M368" i="1" a="1"/>
  <c r="M368" i="1" s="1"/>
  <c r="M369" i="1" a="1"/>
  <c r="M369" i="1" s="1"/>
  <c r="M370" i="1" a="1"/>
  <c r="M370" i="1" s="1"/>
  <c r="M371" i="1" a="1"/>
  <c r="M371" i="1" s="1"/>
  <c r="M372" i="1" a="1"/>
  <c r="M372" i="1"/>
  <c r="M373" i="1" a="1"/>
  <c r="M373" i="1" s="1"/>
  <c r="M374" i="1" a="1"/>
  <c r="M374" i="1" s="1"/>
  <c r="M375" i="1" a="1"/>
  <c r="M375" i="1" s="1"/>
  <c r="M376" i="1" a="1"/>
  <c r="M376" i="1" s="1"/>
  <c r="M377" i="1" a="1"/>
  <c r="M377" i="1" s="1"/>
  <c r="M378" i="1" a="1"/>
  <c r="M378" i="1" s="1"/>
  <c r="M379" i="1" a="1"/>
  <c r="M379" i="1" s="1"/>
  <c r="M380" i="1" a="1"/>
  <c r="M380" i="1" s="1"/>
  <c r="M381" i="1" a="1"/>
  <c r="M381" i="1" s="1"/>
  <c r="M382" i="1" a="1"/>
  <c r="M382" i="1" s="1"/>
  <c r="M383" i="1" a="1"/>
  <c r="M383" i="1" s="1"/>
  <c r="M384" i="1" a="1"/>
  <c r="M384" i="1" s="1"/>
  <c r="M385" i="1" a="1"/>
  <c r="M385" i="1" s="1"/>
  <c r="M386" i="1" a="1"/>
  <c r="M386" i="1" s="1"/>
  <c r="M387" i="1" a="1"/>
  <c r="M387" i="1" s="1"/>
  <c r="M388" i="1" a="1"/>
  <c r="M388" i="1" s="1"/>
  <c r="M389" i="1" a="1"/>
  <c r="M389" i="1" s="1"/>
  <c r="M390" i="1" a="1"/>
  <c r="M390" i="1" s="1"/>
  <c r="M391" i="1" a="1"/>
  <c r="M391" i="1" s="1"/>
  <c r="M392" i="1" a="1"/>
  <c r="M392" i="1" s="1"/>
  <c r="M393" i="1" a="1"/>
  <c r="M393" i="1" s="1"/>
  <c r="M394" i="1" a="1"/>
  <c r="M394" i="1" s="1"/>
  <c r="M395" i="1" a="1"/>
  <c r="M395" i="1" s="1"/>
  <c r="M396" i="1" a="1"/>
  <c r="M396" i="1" s="1"/>
  <c r="M397" i="1" a="1"/>
  <c r="M397" i="1" s="1"/>
  <c r="M398" i="1" a="1"/>
  <c r="M398" i="1" s="1"/>
  <c r="M399" i="1" a="1"/>
  <c r="M399" i="1" s="1"/>
  <c r="M400" i="1" a="1"/>
  <c r="M400" i="1" s="1"/>
  <c r="M401" i="1" a="1"/>
  <c r="M401" i="1" s="1"/>
  <c r="M402" i="1" a="1"/>
  <c r="M402" i="1" s="1"/>
  <c r="M403" i="1" a="1"/>
  <c r="M403" i="1" s="1"/>
  <c r="M404" i="1" a="1"/>
  <c r="M404" i="1" s="1"/>
  <c r="M405" i="1" a="1"/>
  <c r="M405" i="1" s="1"/>
  <c r="M406" i="1" a="1"/>
  <c r="M406" i="1" s="1"/>
  <c r="M407" i="1" a="1"/>
  <c r="M407" i="1" s="1"/>
  <c r="M408" i="1" a="1"/>
  <c r="M408" i="1" s="1"/>
  <c r="M409" i="1" a="1"/>
  <c r="M409" i="1" s="1"/>
  <c r="M410" i="1" a="1"/>
  <c r="M410" i="1" s="1"/>
  <c r="M411" i="1" a="1"/>
  <c r="M411" i="1" s="1"/>
  <c r="M412" i="1" a="1"/>
  <c r="M412" i="1" s="1"/>
  <c r="M413" i="1" a="1"/>
  <c r="M413" i="1" s="1"/>
  <c r="M414" i="1" a="1"/>
  <c r="M414" i="1" s="1"/>
  <c r="M415" i="1" a="1"/>
  <c r="M415" i="1" s="1"/>
  <c r="M416" i="1" a="1"/>
  <c r="M416" i="1" s="1"/>
  <c r="M417" i="1" a="1"/>
  <c r="M417" i="1" s="1"/>
  <c r="M418" i="1" a="1"/>
  <c r="M418" i="1" s="1"/>
  <c r="M419" i="1" a="1"/>
  <c r="M419" i="1" s="1"/>
  <c r="M420" i="1" a="1"/>
  <c r="M420" i="1" s="1"/>
  <c r="M421" i="1" a="1"/>
  <c r="M421" i="1" s="1"/>
  <c r="M422" i="1" a="1"/>
  <c r="M422" i="1" s="1"/>
  <c r="M423" i="1" a="1"/>
  <c r="M423" i="1" s="1"/>
  <c r="M424" i="1" a="1"/>
  <c r="M424" i="1" s="1"/>
  <c r="M425" i="1" a="1"/>
  <c r="M425" i="1" s="1"/>
  <c r="M426" i="1" a="1"/>
  <c r="M426" i="1" s="1"/>
  <c r="M427" i="1" a="1"/>
  <c r="M427" i="1" s="1"/>
  <c r="M428" i="1" a="1"/>
  <c r="M428" i="1" s="1"/>
  <c r="M429" i="1" a="1"/>
  <c r="M429" i="1" s="1"/>
  <c r="M430" i="1" a="1"/>
  <c r="M430" i="1" s="1"/>
  <c r="M431" i="1" a="1"/>
  <c r="M431" i="1" s="1"/>
  <c r="M432" i="1" a="1"/>
  <c r="M432" i="1" s="1"/>
  <c r="M433" i="1" a="1"/>
  <c r="M433" i="1" s="1"/>
  <c r="M434" i="1" a="1"/>
  <c r="M434" i="1" s="1"/>
  <c r="M435" i="1" a="1"/>
  <c r="M435" i="1" s="1"/>
  <c r="M436" i="1" a="1"/>
  <c r="M436" i="1" s="1"/>
  <c r="M437" i="1" a="1"/>
  <c r="M437" i="1" s="1"/>
  <c r="M438" i="1" a="1"/>
  <c r="M438" i="1" s="1"/>
  <c r="M439" i="1" a="1"/>
  <c r="M439" i="1" s="1"/>
  <c r="M440" i="1" a="1"/>
  <c r="M440" i="1" s="1"/>
  <c r="M441" i="1" a="1"/>
  <c r="M441" i="1" s="1"/>
  <c r="M442" i="1" a="1"/>
  <c r="M442" i="1" s="1"/>
  <c r="M443" i="1" a="1"/>
  <c r="M443" i="1" s="1"/>
  <c r="M444" i="1" a="1"/>
  <c r="M444" i="1" s="1"/>
  <c r="M445" i="1" a="1"/>
  <c r="M445" i="1" s="1"/>
  <c r="M446" i="1" a="1"/>
  <c r="M446" i="1" s="1"/>
  <c r="M447" i="1" a="1"/>
  <c r="M447" i="1" s="1"/>
  <c r="M448" i="1" a="1"/>
  <c r="M448" i="1" s="1"/>
  <c r="M449" i="1" a="1"/>
  <c r="M449" i="1" s="1"/>
  <c r="M450" i="1" a="1"/>
  <c r="M450" i="1" s="1"/>
  <c r="M451" i="1" a="1"/>
  <c r="M451" i="1" s="1"/>
  <c r="M452" i="1" a="1"/>
  <c r="M452" i="1" s="1"/>
  <c r="M453" i="1" a="1"/>
  <c r="M453" i="1" s="1"/>
  <c r="M454" i="1" a="1"/>
  <c r="M454" i="1" s="1"/>
  <c r="M455" i="1" a="1"/>
  <c r="M455" i="1" s="1"/>
  <c r="M456" i="1" a="1"/>
  <c r="M456" i="1" s="1"/>
  <c r="M457" i="1" a="1"/>
  <c r="M457" i="1" s="1"/>
  <c r="M458" i="1" a="1"/>
  <c r="M458" i="1" s="1"/>
  <c r="M459" i="1" a="1"/>
  <c r="M459" i="1" s="1"/>
  <c r="M460" i="1" a="1"/>
  <c r="M460" i="1" s="1"/>
  <c r="M461" i="1" a="1"/>
  <c r="M461" i="1" s="1"/>
  <c r="M462" i="1" a="1"/>
  <c r="M462" i="1" s="1"/>
  <c r="M463" i="1" a="1"/>
  <c r="M463" i="1" s="1"/>
  <c r="M464" i="1" a="1"/>
  <c r="M464" i="1" s="1"/>
  <c r="M465" i="1" a="1"/>
  <c r="M465" i="1" s="1"/>
  <c r="M466" i="1" a="1"/>
  <c r="M466" i="1" s="1"/>
  <c r="M467" i="1" a="1"/>
  <c r="M467" i="1" s="1"/>
  <c r="M468" i="1" a="1"/>
  <c r="M468" i="1" s="1"/>
  <c r="M469" i="1" a="1"/>
  <c r="M469" i="1" s="1"/>
  <c r="M470" i="1" a="1"/>
  <c r="M470" i="1" s="1"/>
  <c r="M471" i="1" a="1"/>
  <c r="M471" i="1" s="1"/>
  <c r="M472" i="1" a="1"/>
  <c r="M472" i="1" s="1"/>
  <c r="M473" i="1" a="1"/>
  <c r="M473" i="1" s="1"/>
  <c r="M474" i="1" a="1"/>
  <c r="M474" i="1" s="1"/>
  <c r="M475" i="1" a="1"/>
  <c r="M475" i="1" s="1"/>
  <c r="M476" i="1" a="1"/>
  <c r="M476" i="1" s="1"/>
  <c r="M477" i="1" a="1"/>
  <c r="M477" i="1" s="1"/>
  <c r="M478" i="1" a="1"/>
  <c r="M478" i="1" s="1"/>
  <c r="M479" i="1" a="1"/>
  <c r="M479" i="1" s="1"/>
  <c r="M480" i="1" a="1"/>
  <c r="M480" i="1" s="1"/>
  <c r="M481" i="1" a="1"/>
  <c r="M481" i="1" s="1"/>
  <c r="M482" i="1" a="1"/>
  <c r="M482" i="1" s="1"/>
  <c r="M483" i="1" a="1"/>
  <c r="M483" i="1" s="1"/>
  <c r="M484" i="1" a="1"/>
  <c r="M484" i="1" s="1"/>
  <c r="M485" i="1" a="1"/>
  <c r="M485" i="1" s="1"/>
  <c r="M486" i="1" a="1"/>
  <c r="M486" i="1" s="1"/>
  <c r="M487" i="1" a="1"/>
  <c r="M487" i="1" s="1"/>
  <c r="M488" i="1" a="1"/>
  <c r="M488" i="1" s="1"/>
  <c r="M489" i="1" a="1"/>
  <c r="M489" i="1" s="1"/>
  <c r="M490" i="1" a="1"/>
  <c r="M490" i="1" s="1"/>
  <c r="M491" i="1" a="1"/>
  <c r="M491" i="1" s="1"/>
  <c r="M492" i="1" a="1"/>
  <c r="M492" i="1" s="1"/>
  <c r="M493" i="1" a="1"/>
  <c r="M493" i="1" s="1"/>
  <c r="M494" i="1" a="1"/>
  <c r="M494" i="1" s="1"/>
  <c r="M495" i="1" a="1"/>
  <c r="M495" i="1" s="1"/>
  <c r="M496" i="1" a="1"/>
  <c r="M496" i="1" s="1"/>
  <c r="M497" i="1" a="1"/>
  <c r="M497" i="1" s="1"/>
  <c r="M498" i="1" a="1"/>
  <c r="M498" i="1" s="1"/>
  <c r="M499" i="1" a="1"/>
  <c r="M499" i="1" s="1"/>
  <c r="M500" i="1" a="1"/>
  <c r="M500" i="1" s="1"/>
  <c r="M501" i="1" a="1"/>
  <c r="M501" i="1" s="1"/>
  <c r="M502" i="1" a="1"/>
  <c r="M502" i="1" s="1"/>
  <c r="M503" i="1" a="1"/>
  <c r="M503" i="1" s="1"/>
  <c r="M504" i="1" a="1"/>
  <c r="M504" i="1" s="1"/>
  <c r="M505" i="1" a="1"/>
  <c r="M505" i="1" s="1"/>
  <c r="M506" i="1" a="1"/>
  <c r="M506" i="1" s="1"/>
  <c r="M507" i="1" a="1"/>
  <c r="M507" i="1" s="1"/>
  <c r="M508" i="1" a="1"/>
  <c r="M508" i="1" s="1"/>
  <c r="M509" i="1" a="1"/>
  <c r="M509" i="1" s="1"/>
  <c r="M510" i="1" a="1"/>
  <c r="M510" i="1" s="1"/>
  <c r="M511" i="1" a="1"/>
  <c r="M511" i="1" s="1"/>
  <c r="M512" i="1" a="1"/>
  <c r="M512" i="1" s="1"/>
  <c r="M513" i="1" a="1"/>
  <c r="M513" i="1" s="1"/>
  <c r="M514" i="1" a="1"/>
  <c r="M514" i="1" s="1"/>
  <c r="M515" i="1" a="1"/>
  <c r="M515" i="1" s="1"/>
  <c r="M516" i="1" a="1"/>
  <c r="M516" i="1" s="1"/>
  <c r="M517" i="1" a="1"/>
  <c r="M517" i="1" s="1"/>
  <c r="M518" i="1" a="1"/>
  <c r="M518" i="1" s="1"/>
  <c r="M519" i="1" a="1"/>
  <c r="M519" i="1"/>
  <c r="M520" i="1" a="1"/>
  <c r="M520" i="1"/>
  <c r="M521" i="1" a="1"/>
  <c r="M521" i="1"/>
  <c r="M522" i="1" a="1"/>
  <c r="M522" i="1" s="1"/>
  <c r="M523" i="1" a="1"/>
  <c r="M523" i="1" s="1"/>
  <c r="M524" i="1" a="1"/>
  <c r="M524" i="1" s="1"/>
  <c r="M525" i="1" a="1"/>
  <c r="M525" i="1" s="1"/>
  <c r="M526" i="1" a="1"/>
  <c r="M526" i="1" s="1"/>
  <c r="M527" i="1" a="1"/>
  <c r="M527" i="1"/>
  <c r="M528" i="1" a="1"/>
  <c r="M528" i="1"/>
  <c r="M529" i="1" a="1"/>
  <c r="M529" i="1"/>
  <c r="M530" i="1" a="1"/>
  <c r="M530" i="1" s="1"/>
  <c r="M531" i="1" a="1"/>
  <c r="M531" i="1" s="1"/>
  <c r="M532" i="1" a="1"/>
  <c r="M532" i="1" s="1"/>
  <c r="M533" i="1" a="1"/>
  <c r="M533" i="1" s="1"/>
  <c r="M534" i="1" a="1"/>
  <c r="M534" i="1" s="1"/>
  <c r="M535" i="1" a="1"/>
  <c r="M535" i="1"/>
  <c r="M536" i="1" a="1"/>
  <c r="M536" i="1"/>
  <c r="M537" i="1" a="1"/>
  <c r="M537" i="1"/>
  <c r="M538" i="1" a="1"/>
  <c r="M538" i="1" s="1"/>
  <c r="M539" i="1" a="1"/>
  <c r="M539" i="1" s="1"/>
  <c r="M540" i="1" a="1"/>
  <c r="M540" i="1" s="1"/>
  <c r="M541" i="1" a="1"/>
  <c r="M541" i="1" s="1"/>
  <c r="M542" i="1" a="1"/>
  <c r="M542" i="1" s="1"/>
  <c r="M543" i="1" a="1"/>
  <c r="M543" i="1"/>
  <c r="M544" i="1" a="1"/>
  <c r="M544" i="1"/>
  <c r="M545" i="1" a="1"/>
  <c r="M545" i="1"/>
  <c r="M546" i="1" a="1"/>
  <c r="M546" i="1" s="1"/>
  <c r="M547" i="1" a="1"/>
  <c r="M547" i="1" s="1"/>
  <c r="M548" i="1" a="1"/>
  <c r="M548" i="1" s="1"/>
  <c r="M549" i="1" a="1"/>
  <c r="M549" i="1" s="1"/>
  <c r="M550" i="1" a="1"/>
  <c r="M550" i="1" s="1"/>
  <c r="M551" i="1" a="1"/>
  <c r="M551" i="1"/>
  <c r="M552" i="1" a="1"/>
  <c r="M552" i="1"/>
  <c r="M553" i="1" a="1"/>
  <c r="M553" i="1"/>
  <c r="M554" i="1" a="1"/>
  <c r="M554" i="1" s="1"/>
  <c r="M555" i="1" a="1"/>
  <c r="M555" i="1" s="1"/>
  <c r="M556" i="1" a="1"/>
  <c r="M556" i="1" s="1"/>
  <c r="M557" i="1" a="1"/>
  <c r="M557" i="1" s="1"/>
  <c r="M558" i="1" a="1"/>
  <c r="M558" i="1" s="1"/>
  <c r="M559" i="1" a="1"/>
  <c r="M559" i="1"/>
  <c r="M560" i="1" a="1"/>
  <c r="M560" i="1"/>
  <c r="M561" i="1" a="1"/>
  <c r="M561" i="1"/>
  <c r="M562" i="1" a="1"/>
  <c r="M562" i="1" s="1"/>
  <c r="M563" i="1" a="1"/>
  <c r="M563" i="1" s="1"/>
  <c r="M564" i="1" a="1"/>
  <c r="M564" i="1" s="1"/>
  <c r="M565" i="1" a="1"/>
  <c r="M565" i="1" s="1"/>
  <c r="M566" i="1" a="1"/>
  <c r="M566" i="1" s="1"/>
  <c r="M567" i="1" a="1"/>
  <c r="M567" i="1"/>
  <c r="M568" i="1" a="1"/>
  <c r="M568" i="1"/>
  <c r="M569" i="1" a="1"/>
  <c r="M569" i="1"/>
  <c r="M570" i="1" a="1"/>
  <c r="M570" i="1" s="1"/>
  <c r="M571" i="1" a="1"/>
  <c r="M571" i="1" s="1"/>
  <c r="M572" i="1" a="1"/>
  <c r="M572" i="1" s="1"/>
  <c r="M573" i="1" a="1"/>
  <c r="M573" i="1" s="1"/>
  <c r="M574" i="1" a="1"/>
  <c r="M574" i="1" s="1"/>
  <c r="M575" i="1" a="1"/>
  <c r="M575" i="1"/>
  <c r="M576" i="1" a="1"/>
  <c r="M576" i="1"/>
  <c r="M577" i="1" a="1"/>
  <c r="M577" i="1"/>
  <c r="M578" i="1" a="1"/>
  <c r="M578" i="1" s="1"/>
  <c r="M579" i="1" a="1"/>
  <c r="M579" i="1" s="1"/>
  <c r="M580" i="1" a="1"/>
  <c r="M580" i="1" s="1"/>
  <c r="M581" i="1" a="1"/>
  <c r="M581" i="1" s="1"/>
  <c r="M582" i="1" a="1"/>
  <c r="M582" i="1" s="1"/>
  <c r="M583" i="1" a="1"/>
  <c r="M583" i="1"/>
  <c r="M584" i="1" a="1"/>
  <c r="M584" i="1"/>
  <c r="M585" i="1" a="1"/>
  <c r="M585" i="1"/>
  <c r="M586" i="1" a="1"/>
  <c r="M586" i="1" s="1"/>
  <c r="M587" i="1" a="1"/>
  <c r="M587" i="1" s="1"/>
  <c r="M588" i="1" a="1"/>
  <c r="M588" i="1" s="1"/>
  <c r="M589" i="1" a="1"/>
  <c r="M589" i="1" s="1"/>
  <c r="M590" i="1" a="1"/>
  <c r="M590" i="1" s="1"/>
  <c r="M591" i="1" a="1"/>
  <c r="M591" i="1"/>
  <c r="M592" i="1" a="1"/>
  <c r="M592" i="1"/>
  <c r="M593" i="1" a="1"/>
  <c r="M593" i="1"/>
  <c r="M594" i="1" a="1"/>
  <c r="M594" i="1" s="1"/>
  <c r="M595" i="1" a="1"/>
  <c r="M595" i="1" s="1"/>
  <c r="M596" i="1" a="1"/>
  <c r="M596" i="1" s="1"/>
  <c r="M597" i="1" a="1"/>
  <c r="M597" i="1" s="1"/>
  <c r="M598" i="1" a="1"/>
  <c r="M598" i="1" s="1"/>
  <c r="M599" i="1" a="1"/>
  <c r="M599" i="1"/>
  <c r="M600" i="1" a="1"/>
  <c r="M600" i="1"/>
  <c r="M601" i="1" a="1"/>
  <c r="M601" i="1"/>
  <c r="M602" i="1" a="1"/>
  <c r="M602" i="1" s="1"/>
  <c r="M603" i="1" a="1"/>
  <c r="M603" i="1" s="1"/>
  <c r="M604" i="1" a="1"/>
  <c r="M604" i="1" s="1"/>
  <c r="M605" i="1" a="1"/>
  <c r="M605" i="1" s="1"/>
  <c r="M606" i="1" a="1"/>
  <c r="M606" i="1" s="1"/>
  <c r="M607" i="1" a="1"/>
  <c r="M607" i="1"/>
  <c r="M608" i="1" a="1"/>
  <c r="M608" i="1"/>
  <c r="M609" i="1" a="1"/>
  <c r="M609" i="1"/>
  <c r="M610" i="1" a="1"/>
  <c r="M610" i="1" s="1"/>
  <c r="M611" i="1" a="1"/>
  <c r="M611" i="1" s="1"/>
  <c r="M612" i="1" a="1"/>
  <c r="M612" i="1" s="1"/>
  <c r="M613" i="1" a="1"/>
  <c r="M613" i="1" s="1"/>
  <c r="M614" i="1" a="1"/>
  <c r="M614" i="1" s="1"/>
  <c r="M615" i="1" a="1"/>
  <c r="M615" i="1"/>
  <c r="M616" i="1" a="1"/>
  <c r="M616" i="1"/>
  <c r="M617" i="1" a="1"/>
  <c r="M617" i="1"/>
  <c r="M618" i="1" a="1"/>
  <c r="M618" i="1" s="1"/>
  <c r="M619" i="1" a="1"/>
  <c r="M619" i="1" s="1"/>
  <c r="M620" i="1" a="1"/>
  <c r="M620" i="1" s="1"/>
  <c r="M621" i="1" a="1"/>
  <c r="M621" i="1" s="1"/>
  <c r="M622" i="1" a="1"/>
  <c r="M622" i="1" s="1"/>
  <c r="M623" i="1" a="1"/>
  <c r="M623" i="1"/>
  <c r="M624" i="1" a="1"/>
  <c r="M624" i="1"/>
  <c r="M625" i="1" a="1"/>
  <c r="M625" i="1"/>
  <c r="M626" i="1" a="1"/>
  <c r="M626" i="1" s="1"/>
  <c r="M627" i="1" a="1"/>
  <c r="M627" i="1" s="1"/>
  <c r="M628" i="1" a="1"/>
  <c r="M628" i="1" s="1"/>
  <c r="M629" i="1" a="1"/>
  <c r="M629" i="1" s="1"/>
  <c r="M630" i="1" a="1"/>
  <c r="M630" i="1" s="1"/>
  <c r="M631" i="1" a="1"/>
  <c r="M631" i="1"/>
  <c r="M632" i="1" a="1"/>
  <c r="M632" i="1"/>
  <c r="M633" i="1" a="1"/>
  <c r="M633" i="1"/>
  <c r="M634" i="1" a="1"/>
  <c r="M634" i="1" s="1"/>
  <c r="M635" i="1" a="1"/>
  <c r="M635" i="1" s="1"/>
  <c r="M636" i="1" a="1"/>
  <c r="M636" i="1" s="1"/>
  <c r="M637" i="1" a="1"/>
  <c r="M637" i="1" s="1"/>
  <c r="M638" i="1" a="1"/>
  <c r="M638" i="1" s="1"/>
  <c r="M639" i="1" a="1"/>
  <c r="M639" i="1"/>
  <c r="M640" i="1" a="1"/>
  <c r="M640" i="1"/>
  <c r="M641" i="1" a="1"/>
  <c r="M641" i="1"/>
  <c r="M642" i="1" a="1"/>
  <c r="M642" i="1" s="1"/>
  <c r="M643" i="1" a="1"/>
  <c r="M643" i="1" s="1"/>
  <c r="M644" i="1" a="1"/>
  <c r="M644" i="1" s="1"/>
  <c r="M645" i="1" a="1"/>
  <c r="M645" i="1" s="1"/>
  <c r="M646" i="1" a="1"/>
  <c r="M646" i="1" s="1"/>
  <c r="M647" i="1" a="1"/>
  <c r="M647" i="1"/>
  <c r="M648" i="1" a="1"/>
  <c r="M648" i="1"/>
  <c r="M649" i="1" a="1"/>
  <c r="M649" i="1"/>
  <c r="M650" i="1" a="1"/>
  <c r="M650" i="1" s="1"/>
  <c r="M651" i="1" a="1"/>
  <c r="M651" i="1" s="1"/>
  <c r="M652" i="1" a="1"/>
  <c r="M652" i="1" s="1"/>
  <c r="M653" i="1" a="1"/>
  <c r="M653" i="1" s="1"/>
  <c r="M654" i="1" a="1"/>
  <c r="M654" i="1" s="1"/>
  <c r="M655" i="1" a="1"/>
  <c r="M655" i="1"/>
  <c r="M656" i="1" a="1"/>
  <c r="M656" i="1"/>
  <c r="M657" i="1" a="1"/>
  <c r="M657" i="1"/>
  <c r="M658" i="1" a="1"/>
  <c r="M658" i="1" s="1"/>
  <c r="M659" i="1" a="1"/>
  <c r="M659" i="1" s="1"/>
  <c r="M660" i="1" a="1"/>
  <c r="M660" i="1" s="1"/>
  <c r="M661" i="1" a="1"/>
  <c r="M661" i="1" s="1"/>
  <c r="M662" i="1" a="1"/>
  <c r="M662" i="1" s="1"/>
  <c r="M663" i="1" a="1"/>
  <c r="M663" i="1"/>
  <c r="M664" i="1" a="1"/>
  <c r="M664" i="1"/>
  <c r="M665" i="1" a="1"/>
  <c r="M665" i="1"/>
  <c r="M666" i="1" a="1"/>
  <c r="M666" i="1" s="1"/>
  <c r="M667" i="1" a="1"/>
  <c r="M667" i="1" s="1"/>
  <c r="M668" i="1" a="1"/>
  <c r="M668" i="1" s="1"/>
  <c r="M669" i="1" a="1"/>
  <c r="M669" i="1" s="1"/>
  <c r="M670" i="1" a="1"/>
  <c r="M670" i="1" s="1"/>
  <c r="M671" i="1" a="1"/>
  <c r="M671" i="1"/>
  <c r="M672" i="1" a="1"/>
  <c r="M672" i="1"/>
  <c r="M673" i="1" a="1"/>
  <c r="M673" i="1"/>
  <c r="M674" i="1" a="1"/>
  <c r="M674" i="1" s="1"/>
  <c r="M675" i="1" a="1"/>
  <c r="M675" i="1" s="1"/>
  <c r="M676" i="1" a="1"/>
  <c r="M676" i="1" s="1"/>
  <c r="M677" i="1" a="1"/>
  <c r="M677" i="1" s="1"/>
  <c r="M678" i="1" a="1"/>
  <c r="M678" i="1" s="1"/>
  <c r="M679" i="1" a="1"/>
  <c r="M679" i="1"/>
  <c r="M680" i="1" a="1"/>
  <c r="M680" i="1"/>
  <c r="M681" i="1" a="1"/>
  <c r="M681" i="1"/>
  <c r="M682" i="1" a="1"/>
  <c r="M682" i="1" s="1"/>
  <c r="M683" i="1" a="1"/>
  <c r="M683" i="1" s="1"/>
  <c r="M684" i="1" a="1"/>
  <c r="M684" i="1" s="1"/>
  <c r="M685" i="1" a="1"/>
  <c r="M685" i="1" s="1"/>
  <c r="M686" i="1" a="1"/>
  <c r="M686" i="1" s="1"/>
  <c r="M687" i="1" a="1"/>
  <c r="M687" i="1"/>
  <c r="M688" i="1" a="1"/>
  <c r="M688" i="1"/>
  <c r="M689" i="1" a="1"/>
  <c r="M689" i="1"/>
  <c r="M690" i="1" a="1"/>
  <c r="M690" i="1" s="1"/>
  <c r="M691" i="1" a="1"/>
  <c r="M691" i="1" s="1"/>
  <c r="M692" i="1" a="1"/>
  <c r="M692" i="1" s="1"/>
  <c r="M693" i="1" a="1"/>
  <c r="M693" i="1" s="1"/>
  <c r="M694" i="1" a="1"/>
  <c r="M694" i="1" s="1"/>
  <c r="M695" i="1" a="1"/>
  <c r="M695" i="1"/>
  <c r="M696" i="1" a="1"/>
  <c r="M696" i="1"/>
  <c r="M697" i="1" a="1"/>
  <c r="M697" i="1"/>
  <c r="M698" i="1" a="1"/>
  <c r="M698" i="1" s="1"/>
  <c r="M699" i="1" a="1"/>
  <c r="M699" i="1" s="1"/>
  <c r="M700" i="1" a="1"/>
  <c r="M700" i="1" s="1"/>
  <c r="M701" i="1" a="1"/>
  <c r="M701" i="1" s="1"/>
  <c r="M702" i="1" a="1"/>
  <c r="M702" i="1" s="1"/>
  <c r="M703" i="1" a="1"/>
  <c r="M703" i="1"/>
  <c r="M704" i="1" a="1"/>
  <c r="M704" i="1"/>
  <c r="M705" i="1" a="1"/>
  <c r="M705" i="1"/>
  <c r="M706" i="1" a="1"/>
  <c r="M706" i="1" s="1"/>
  <c r="M707" i="1" a="1"/>
  <c r="M707" i="1" s="1"/>
  <c r="M708" i="1" a="1"/>
  <c r="M708" i="1" s="1"/>
  <c r="M709" i="1" a="1"/>
  <c r="M709" i="1" s="1"/>
  <c r="M710" i="1" a="1"/>
  <c r="M710" i="1" s="1"/>
  <c r="M711" i="1" a="1"/>
  <c r="M711" i="1"/>
  <c r="M712" i="1" a="1"/>
  <c r="M712" i="1"/>
  <c r="M713" i="1" a="1"/>
  <c r="M713" i="1"/>
  <c r="M714" i="1" a="1"/>
  <c r="M714" i="1" s="1"/>
  <c r="M715" i="1" a="1"/>
  <c r="M715" i="1" s="1"/>
  <c r="M716" i="1" a="1"/>
  <c r="M716" i="1" s="1"/>
  <c r="M717" i="1" a="1"/>
  <c r="M717" i="1" s="1"/>
  <c r="M718" i="1" a="1"/>
  <c r="M718" i="1" s="1"/>
  <c r="M719" i="1" a="1"/>
  <c r="M719" i="1"/>
  <c r="M720" i="1" a="1"/>
  <c r="M720" i="1"/>
  <c r="M721" i="1" a="1"/>
  <c r="M721" i="1"/>
  <c r="M722" i="1" a="1"/>
  <c r="M722" i="1" s="1"/>
  <c r="M723" i="1" a="1"/>
  <c r="M723" i="1" s="1"/>
  <c r="M724" i="1" a="1"/>
  <c r="M724" i="1" s="1"/>
  <c r="M725" i="1" a="1"/>
  <c r="M725" i="1" s="1"/>
  <c r="M726" i="1" a="1"/>
  <c r="M726" i="1" s="1"/>
  <c r="M727" i="1" a="1"/>
  <c r="M727" i="1"/>
  <c r="M728" i="1" a="1"/>
  <c r="M728" i="1"/>
  <c r="M729" i="1" a="1"/>
  <c r="M729" i="1"/>
  <c r="M730" i="1" a="1"/>
  <c r="M730" i="1" s="1"/>
  <c r="M731" i="1" a="1"/>
  <c r="M731" i="1" s="1"/>
  <c r="M732" i="1" a="1"/>
  <c r="M732" i="1" s="1"/>
  <c r="M733" i="1" a="1"/>
  <c r="M733" i="1" s="1"/>
  <c r="M734" i="1" a="1"/>
  <c r="M734" i="1" s="1"/>
  <c r="M735" i="1" a="1"/>
  <c r="M735" i="1"/>
  <c r="M736" i="1" a="1"/>
  <c r="M736" i="1"/>
  <c r="M737" i="1" a="1"/>
  <c r="M737" i="1"/>
  <c r="M738" i="1" a="1"/>
  <c r="M738" i="1" s="1"/>
  <c r="M739" i="1" a="1"/>
  <c r="M739" i="1" s="1"/>
  <c r="M740" i="1" a="1"/>
  <c r="M740" i="1"/>
  <c r="M741" i="1" a="1"/>
  <c r="M741" i="1" s="1"/>
  <c r="M742" i="1" a="1"/>
  <c r="M742" i="1" s="1"/>
  <c r="M743" i="1" a="1"/>
  <c r="M743" i="1"/>
  <c r="M744" i="1" a="1"/>
  <c r="M744" i="1"/>
  <c r="M745" i="1" a="1"/>
  <c r="M745" i="1" s="1"/>
  <c r="M746" i="1" a="1"/>
  <c r="M746" i="1" s="1"/>
  <c r="M747" i="1" a="1"/>
  <c r="M747" i="1"/>
  <c r="M748" i="1" a="1"/>
  <c r="M748" i="1" s="1"/>
  <c r="M749" i="1" a="1"/>
  <c r="M749" i="1"/>
  <c r="M750" i="1" a="1"/>
  <c r="M750" i="1" s="1"/>
  <c r="M751" i="1" a="1"/>
  <c r="M751" i="1" s="1"/>
  <c r="M752" i="1" a="1"/>
  <c r="M752" i="1"/>
  <c r="M753" i="1" a="1"/>
  <c r="M753" i="1"/>
  <c r="M754" i="1" a="1"/>
  <c r="M754" i="1" s="1"/>
  <c r="M755" i="1" a="1"/>
  <c r="M755" i="1" s="1"/>
  <c r="M756" i="1" a="1"/>
  <c r="M756" i="1"/>
  <c r="M757" i="1" a="1"/>
  <c r="M757" i="1" s="1"/>
  <c r="M758" i="1" a="1"/>
  <c r="M758" i="1" s="1"/>
  <c r="M759" i="1" a="1"/>
  <c r="M759" i="1"/>
  <c r="M760" i="1" a="1"/>
  <c r="M760" i="1" s="1"/>
  <c r="M761" i="1" a="1"/>
  <c r="M761" i="1"/>
  <c r="M762" i="1" a="1"/>
  <c r="M762" i="1" s="1"/>
  <c r="M763" i="1" a="1"/>
  <c r="M763" i="1" s="1"/>
  <c r="M764" i="1" a="1"/>
  <c r="M764" i="1"/>
  <c r="M765" i="1" a="1"/>
  <c r="M765" i="1" s="1"/>
  <c r="M766" i="1" a="1"/>
  <c r="M766" i="1" s="1"/>
  <c r="M767" i="1" a="1"/>
  <c r="M767" i="1"/>
  <c r="M768" i="1" a="1"/>
  <c r="M768" i="1"/>
  <c r="M769" i="1" a="1"/>
  <c r="M769" i="1" s="1"/>
  <c r="M770" i="1" a="1"/>
  <c r="M770" i="1" s="1"/>
  <c r="M771" i="1" a="1"/>
  <c r="M771" i="1" s="1"/>
  <c r="M772" i="1" a="1"/>
  <c r="M772" i="1"/>
  <c r="M773" i="1" a="1"/>
  <c r="M773" i="1"/>
  <c r="M774" i="1" a="1"/>
  <c r="M774" i="1" s="1"/>
  <c r="M775" i="1" a="1"/>
  <c r="M775" i="1" s="1"/>
  <c r="M776" i="1" a="1"/>
  <c r="M776" i="1" s="1"/>
  <c r="M777" i="1" a="1"/>
  <c r="M777" i="1" s="1"/>
  <c r="M778" i="1" a="1"/>
  <c r="M778" i="1"/>
  <c r="M779" i="1" a="1"/>
  <c r="M779" i="1" s="1"/>
  <c r="M780" i="1" a="1"/>
  <c r="M780" i="1"/>
  <c r="M781" i="1" a="1"/>
  <c r="M781" i="1"/>
  <c r="M782" i="1" a="1"/>
  <c r="M782" i="1"/>
  <c r="M783" i="1" a="1"/>
  <c r="M783" i="1" s="1"/>
  <c r="M784" i="1" a="1"/>
  <c r="M784" i="1" s="1"/>
  <c r="M785" i="1" a="1"/>
  <c r="M785" i="1" s="1"/>
  <c r="M786" i="1" a="1"/>
  <c r="M786" i="1" s="1"/>
  <c r="M787" i="1" a="1"/>
  <c r="M787" i="1" s="1"/>
  <c r="M788" i="1" a="1"/>
  <c r="M788" i="1" s="1"/>
  <c r="M789" i="1" a="1"/>
  <c r="M789" i="1"/>
  <c r="M790" i="1" a="1"/>
  <c r="M790" i="1"/>
  <c r="M791" i="1" a="1"/>
  <c r="M791" i="1" s="1"/>
  <c r="M792" i="1" a="1"/>
  <c r="M792" i="1"/>
  <c r="M793" i="1" a="1"/>
  <c r="M793" i="1" s="1"/>
  <c r="M794" i="1" a="1"/>
  <c r="M794" i="1" s="1"/>
  <c r="M795" i="1" a="1"/>
  <c r="M795" i="1" s="1"/>
  <c r="M796" i="1" a="1"/>
  <c r="M796" i="1"/>
  <c r="M797" i="1" a="1"/>
  <c r="M797" i="1" s="1"/>
  <c r="M798" i="1" a="1"/>
  <c r="M798" i="1"/>
  <c r="M799" i="1" a="1"/>
  <c r="M799" i="1" s="1"/>
  <c r="M800" i="1" a="1"/>
  <c r="M800" i="1" s="1"/>
  <c r="M801" i="1" a="1"/>
  <c r="M801" i="1"/>
  <c r="M802" i="1" a="1"/>
  <c r="M802" i="1" s="1"/>
  <c r="M803" i="1" a="1"/>
  <c r="M803" i="1" s="1"/>
  <c r="M804" i="1" a="1"/>
  <c r="M804" i="1"/>
  <c r="M805" i="1" a="1"/>
  <c r="M805" i="1"/>
  <c r="M806" i="1" a="1"/>
  <c r="M806" i="1" s="1"/>
  <c r="M807" i="1" a="1"/>
  <c r="M807" i="1" s="1"/>
  <c r="M808" i="1" a="1"/>
  <c r="M808" i="1" s="1"/>
  <c r="M809" i="1" a="1"/>
  <c r="M809" i="1" s="1"/>
  <c r="M810" i="1" a="1"/>
  <c r="M810" i="1"/>
  <c r="M811" i="1" a="1"/>
  <c r="M811" i="1" s="1"/>
  <c r="M812" i="1" a="1"/>
  <c r="M812" i="1"/>
  <c r="M813" i="1" a="1"/>
  <c r="M813" i="1"/>
  <c r="M814" i="1" a="1"/>
  <c r="M814" i="1"/>
  <c r="M815" i="1" a="1"/>
  <c r="M815" i="1" s="1"/>
  <c r="M816" i="1" a="1"/>
  <c r="M816" i="1" s="1"/>
  <c r="M817" i="1" a="1"/>
  <c r="M817" i="1" s="1"/>
  <c r="M818" i="1" a="1"/>
  <c r="M818" i="1" s="1"/>
  <c r="M819" i="1" a="1"/>
  <c r="M819" i="1" s="1"/>
  <c r="M820" i="1" a="1"/>
  <c r="M820" i="1" s="1"/>
  <c r="M821" i="1" a="1"/>
  <c r="M821" i="1"/>
  <c r="M822" i="1" a="1"/>
  <c r="M822" i="1"/>
  <c r="M823" i="1" a="1"/>
  <c r="M823" i="1" s="1"/>
  <c r="M824" i="1" a="1"/>
  <c r="M824" i="1"/>
  <c r="M825" i="1" a="1"/>
  <c r="M825" i="1" s="1"/>
  <c r="M826" i="1" a="1"/>
  <c r="M826" i="1" s="1"/>
  <c r="M827" i="1" a="1"/>
  <c r="M827" i="1" s="1"/>
  <c r="M828" i="1" a="1"/>
  <c r="M828" i="1"/>
  <c r="M829" i="1" a="1"/>
  <c r="M829" i="1" s="1"/>
  <c r="M830" i="1" a="1"/>
  <c r="M830" i="1"/>
  <c r="M831" i="1" a="1"/>
  <c r="M831" i="1" s="1"/>
  <c r="M832" i="1" a="1"/>
  <c r="M832" i="1" s="1"/>
  <c r="M833" i="1" a="1"/>
  <c r="M833" i="1"/>
  <c r="M834" i="1" a="1"/>
  <c r="M834" i="1" s="1"/>
  <c r="M835" i="1" a="1"/>
  <c r="M835" i="1" s="1"/>
  <c r="M836" i="1" a="1"/>
  <c r="M836" i="1"/>
  <c r="M837" i="1" a="1"/>
  <c r="M837" i="1"/>
  <c r="M838" i="1" a="1"/>
  <c r="M838" i="1" s="1"/>
  <c r="M839" i="1" a="1"/>
  <c r="M839" i="1" s="1"/>
  <c r="M840" i="1" a="1"/>
  <c r="M840" i="1" s="1"/>
  <c r="M841" i="1" a="1"/>
  <c r="M841" i="1" s="1"/>
  <c r="M842" i="1" a="1"/>
  <c r="M842" i="1"/>
  <c r="M843" i="1" a="1"/>
  <c r="M843" i="1" s="1"/>
  <c r="M844" i="1" a="1"/>
  <c r="M844" i="1"/>
  <c r="M845" i="1" a="1"/>
  <c r="M845" i="1"/>
  <c r="M846" i="1" a="1"/>
  <c r="M846" i="1" s="1"/>
  <c r="M847" i="1" a="1"/>
  <c r="M847" i="1" s="1"/>
  <c r="M848" i="1" a="1"/>
  <c r="M848" i="1" s="1"/>
  <c r="M849" i="1" a="1"/>
  <c r="M849" i="1"/>
  <c r="M850" i="1" a="1"/>
  <c r="M850" i="1" s="1"/>
  <c r="M851" i="1" a="1"/>
  <c r="M851" i="1" s="1"/>
  <c r="M852" i="1" a="1"/>
  <c r="M852" i="1" s="1"/>
  <c r="M853" i="1" a="1"/>
  <c r="M853" i="1"/>
  <c r="M854" i="1" a="1"/>
  <c r="M854" i="1"/>
  <c r="M855" i="1" a="1"/>
  <c r="M855" i="1" s="1"/>
  <c r="M856" i="1" a="1"/>
  <c r="M856" i="1"/>
  <c r="M857" i="1" a="1"/>
  <c r="M857" i="1" s="1"/>
  <c r="M858" i="1" a="1"/>
  <c r="M858" i="1" s="1"/>
  <c r="M859" i="1" a="1"/>
  <c r="M859" i="1" s="1"/>
  <c r="M860" i="1" a="1"/>
  <c r="M860" i="1"/>
  <c r="M861" i="1" a="1"/>
  <c r="M861" i="1" s="1"/>
  <c r="M862" i="1" a="1"/>
  <c r="M862" i="1"/>
  <c r="M863" i="1" a="1"/>
  <c r="M863" i="1" s="1"/>
  <c r="M864" i="1" a="1"/>
  <c r="M864" i="1" s="1"/>
  <c r="M865" i="1" a="1"/>
  <c r="M865" i="1"/>
  <c r="M866" i="1" a="1"/>
  <c r="M866" i="1" s="1"/>
  <c r="M867" i="1" a="1"/>
  <c r="M867" i="1" s="1"/>
  <c r="M868" i="1" a="1"/>
  <c r="M868" i="1"/>
  <c r="M869" i="1" a="1"/>
  <c r="M869" i="1" s="1"/>
  <c r="M870" i="1" a="1"/>
  <c r="M870" i="1" s="1"/>
  <c r="M871" i="1" a="1"/>
  <c r="M871" i="1" s="1"/>
  <c r="M872" i="1" a="1"/>
  <c r="M872" i="1" s="1"/>
  <c r="M873" i="1" a="1"/>
  <c r="M873" i="1" s="1"/>
  <c r="M874" i="1" a="1"/>
  <c r="M874" i="1"/>
  <c r="M875" i="1" a="1"/>
  <c r="M875" i="1" s="1"/>
  <c r="M876" i="1" a="1"/>
  <c r="M876" i="1"/>
  <c r="M877" i="1" a="1"/>
  <c r="M877" i="1"/>
  <c r="M878" i="1" a="1"/>
  <c r="M878" i="1" s="1"/>
  <c r="M879" i="1" a="1"/>
  <c r="M879" i="1" s="1"/>
  <c r="M880" i="1" a="1"/>
  <c r="M880" i="1" s="1"/>
  <c r="M881" i="1" a="1"/>
  <c r="M881" i="1" s="1"/>
  <c r="M882" i="1" a="1"/>
  <c r="M882" i="1" s="1"/>
  <c r="M883" i="1" a="1"/>
  <c r="M883" i="1" s="1"/>
  <c r="M884" i="1" a="1"/>
  <c r="M884" i="1" s="1"/>
  <c r="M885" i="1" a="1"/>
  <c r="M885" i="1"/>
  <c r="M886" i="1" a="1"/>
  <c r="M886" i="1"/>
  <c r="M887" i="1" a="1"/>
  <c r="M887" i="1" s="1"/>
  <c r="M888" i="1" a="1"/>
  <c r="M888" i="1"/>
  <c r="M889" i="1" a="1"/>
  <c r="M889" i="1" s="1"/>
  <c r="M890" i="1" a="1"/>
  <c r="M890" i="1"/>
  <c r="M891" i="1" a="1"/>
  <c r="M891" i="1" s="1"/>
  <c r="M892" i="1" a="1"/>
  <c r="M892" i="1" s="1"/>
  <c r="M893" i="1" a="1"/>
  <c r="M893" i="1" s="1"/>
  <c r="M894" i="1" a="1"/>
  <c r="M894" i="1"/>
  <c r="M895" i="1" a="1"/>
  <c r="M895" i="1" s="1"/>
  <c r="M896" i="1" a="1"/>
  <c r="M896" i="1" s="1"/>
  <c r="M897" i="1" a="1"/>
  <c r="M897" i="1"/>
  <c r="M898" i="1" a="1"/>
  <c r="M898" i="1" s="1"/>
  <c r="M899" i="1" a="1"/>
  <c r="M899" i="1" s="1"/>
  <c r="M900" i="1" a="1"/>
  <c r="M900" i="1"/>
  <c r="M901" i="1" a="1"/>
  <c r="M901" i="1" s="1"/>
  <c r="M902" i="1" a="1"/>
  <c r="M902" i="1" s="1"/>
  <c r="M903" i="1" a="1"/>
  <c r="M903" i="1" s="1"/>
  <c r="M904" i="1" a="1"/>
  <c r="M904" i="1" s="1"/>
  <c r="M905" i="1" a="1"/>
  <c r="M905" i="1" s="1"/>
  <c r="M906" i="1" a="1"/>
  <c r="M906" i="1"/>
  <c r="M907" i="1" a="1"/>
  <c r="M907" i="1" s="1"/>
  <c r="M908" i="1" a="1"/>
  <c r="M908" i="1"/>
  <c r="M909" i="1" a="1"/>
  <c r="M909" i="1"/>
  <c r="M910" i="1" a="1"/>
  <c r="M910" i="1" s="1"/>
  <c r="M911" i="1" a="1"/>
  <c r="M911" i="1" s="1"/>
  <c r="M912" i="1" a="1"/>
  <c r="M912" i="1" s="1"/>
  <c r="M913" i="1" a="1"/>
  <c r="M913" i="1"/>
  <c r="M914" i="1" a="1"/>
  <c r="M914" i="1" s="1"/>
  <c r="M915" i="1" a="1"/>
  <c r="M915" i="1" s="1"/>
  <c r="M916" i="1" a="1"/>
  <c r="M916" i="1" s="1"/>
  <c r="M917" i="1" a="1"/>
  <c r="M917" i="1"/>
  <c r="M918" i="1" a="1"/>
  <c r="M918" i="1"/>
  <c r="M919" i="1" a="1"/>
  <c r="M919" i="1" s="1"/>
  <c r="M920" i="1" a="1"/>
  <c r="M920" i="1"/>
  <c r="M921" i="1" a="1"/>
  <c r="M921" i="1" s="1"/>
  <c r="M922" i="1" a="1"/>
  <c r="M922" i="1" s="1"/>
  <c r="M923" i="1" a="1"/>
  <c r="M923" i="1" s="1"/>
  <c r="M924" i="1" a="1"/>
  <c r="M924" i="1" s="1"/>
  <c r="M925" i="1" a="1"/>
  <c r="M925" i="1" s="1"/>
  <c r="M926" i="1" a="1"/>
  <c r="M926" i="1"/>
  <c r="M927" i="1" a="1"/>
  <c r="M927" i="1" s="1"/>
  <c r="M928" i="1" a="1"/>
  <c r="M928" i="1" s="1"/>
  <c r="M929" i="1" a="1"/>
  <c r="M929" i="1"/>
  <c r="M930" i="1" a="1"/>
  <c r="M930" i="1" s="1"/>
  <c r="M931" i="1" a="1"/>
  <c r="M931" i="1" s="1"/>
  <c r="M932" i="1" a="1"/>
  <c r="M932" i="1"/>
  <c r="M933" i="1" a="1"/>
  <c r="M933" i="1" s="1"/>
  <c r="M934" i="1" a="1"/>
  <c r="M934" i="1" s="1"/>
  <c r="M935" i="1" a="1"/>
  <c r="M935" i="1" s="1"/>
  <c r="M936" i="1" a="1"/>
  <c r="M936" i="1"/>
  <c r="M937" i="1" a="1"/>
  <c r="M937" i="1" s="1"/>
  <c r="M938" i="1" a="1"/>
  <c r="M938" i="1"/>
  <c r="M939" i="1" a="1"/>
  <c r="M939" i="1" s="1"/>
  <c r="M940" i="1" a="1"/>
  <c r="M940" i="1"/>
  <c r="M941" i="1" a="1"/>
  <c r="M941" i="1"/>
  <c r="M942" i="1" a="1"/>
  <c r="M942" i="1"/>
  <c r="M943" i="1" a="1"/>
  <c r="M943" i="1" s="1"/>
  <c r="M944" i="1" a="1"/>
  <c r="M944" i="1"/>
  <c r="M945" i="1" a="1"/>
  <c r="M945" i="1" s="1"/>
  <c r="M946" i="1" a="1"/>
  <c r="M946" i="1" s="1"/>
  <c r="M947" i="1" a="1"/>
  <c r="M947" i="1" s="1"/>
  <c r="M948" i="1" a="1"/>
  <c r="M948" i="1"/>
  <c r="M949" i="1" a="1"/>
  <c r="M949" i="1" s="1"/>
  <c r="M950" i="1" a="1"/>
  <c r="M950" i="1"/>
  <c r="M951" i="1" a="1"/>
  <c r="M951" i="1" s="1"/>
  <c r="M952" i="1" a="1"/>
  <c r="M952" i="1"/>
  <c r="M953" i="1" a="1"/>
  <c r="M953" i="1" s="1"/>
  <c r="M954" i="1" a="1"/>
  <c r="M954" i="1" s="1"/>
  <c r="M955" i="1" a="1"/>
  <c r="M955" i="1" s="1"/>
  <c r="M956" i="1" a="1"/>
  <c r="M956" i="1"/>
  <c r="M957" i="1" a="1"/>
  <c r="M957" i="1"/>
  <c r="M958" i="1" a="1"/>
  <c r="M958" i="1" s="1"/>
  <c r="M959" i="1" a="1"/>
  <c r="M959" i="1" s="1"/>
  <c r="M960" i="1" a="1"/>
  <c r="M960" i="1"/>
  <c r="M961" i="1" a="1"/>
  <c r="M961" i="1" s="1"/>
  <c r="M962" i="1" a="1"/>
  <c r="M962" i="1" s="1"/>
  <c r="M963" i="1" a="1"/>
  <c r="M963" i="1" s="1"/>
  <c r="M964" i="1" a="1"/>
  <c r="M964" i="1"/>
  <c r="M965" i="1" a="1"/>
  <c r="M965" i="1"/>
  <c r="M966" i="1" a="1"/>
  <c r="M966" i="1"/>
  <c r="M967" i="1" a="1"/>
  <c r="M967" i="1" s="1"/>
  <c r="M968" i="1" a="1"/>
  <c r="M968" i="1" s="1"/>
  <c r="M969" i="1" a="1"/>
  <c r="M969" i="1" s="1"/>
  <c r="M970" i="1" a="1"/>
  <c r="M970" i="1" s="1"/>
  <c r="M971" i="1" a="1"/>
  <c r="M971" i="1" s="1"/>
  <c r="M972" i="1" a="1"/>
  <c r="M972" i="1" s="1"/>
  <c r="M973" i="1" a="1"/>
  <c r="M973" i="1"/>
  <c r="M974" i="1" a="1"/>
  <c r="M974" i="1"/>
  <c r="M975" i="1" a="1"/>
  <c r="M975" i="1" s="1"/>
  <c r="M976" i="1" a="1"/>
  <c r="M976" i="1" s="1"/>
  <c r="M977" i="1" a="1"/>
  <c r="M977" i="1" s="1"/>
  <c r="M978" i="1" a="1"/>
  <c r="M978" i="1" s="1"/>
  <c r="M979" i="1" a="1"/>
  <c r="M979" i="1" s="1"/>
  <c r="M980" i="1" a="1"/>
  <c r="M980" i="1"/>
  <c r="M981" i="1" a="1"/>
  <c r="M981" i="1" s="1"/>
  <c r="M982" i="1" a="1"/>
  <c r="M982" i="1"/>
  <c r="M983" i="1" a="1"/>
  <c r="M983" i="1" s="1"/>
  <c r="M984" i="1" a="1"/>
  <c r="M984" i="1" s="1"/>
  <c r="M985" i="1" a="1"/>
  <c r="M985" i="1" s="1"/>
  <c r="M986" i="1" a="1"/>
  <c r="M986" i="1" s="1"/>
  <c r="M987" i="1" a="1"/>
  <c r="M987" i="1" s="1"/>
  <c r="M988" i="1" a="1"/>
  <c r="M988" i="1"/>
  <c r="M989" i="1" a="1"/>
  <c r="M989" i="1"/>
  <c r="M990" i="1" a="1"/>
  <c r="M990" i="1" s="1"/>
  <c r="M991" i="1" a="1"/>
  <c r="M991" i="1" s="1"/>
  <c r="M992" i="1" a="1"/>
  <c r="M992" i="1" s="1"/>
  <c r="M993" i="1" a="1"/>
  <c r="M993" i="1" s="1"/>
  <c r="M994" i="1" a="1"/>
  <c r="M994" i="1" s="1"/>
  <c r="M995" i="1" a="1"/>
  <c r="M995" i="1" s="1"/>
  <c r="M996" i="1" a="1"/>
  <c r="M996" i="1"/>
  <c r="M997" i="1" a="1"/>
  <c r="M997" i="1"/>
  <c r="M998" i="1" a="1"/>
  <c r="M998" i="1"/>
  <c r="M999" i="1" a="1"/>
  <c r="M999" i="1" s="1"/>
  <c r="M1000" i="1" a="1"/>
  <c r="M1000" i="1" s="1"/>
  <c r="M1001" i="1" a="1"/>
  <c r="M1001" i="1" s="1"/>
  <c r="M1002" i="1" a="1"/>
  <c r="M1002" i="1" s="1"/>
  <c r="M1003" i="1" a="1"/>
  <c r="M1003" i="1" s="1"/>
  <c r="M1004" i="1" a="1"/>
  <c r="M1004" i="1" s="1"/>
  <c r="M1005" i="1" a="1"/>
  <c r="M1005" i="1"/>
  <c r="M1006" i="1" a="1"/>
  <c r="M1006" i="1"/>
  <c r="M1007" i="1" a="1"/>
  <c r="M1007" i="1" s="1"/>
  <c r="M1008" i="1" a="1"/>
  <c r="M1008" i="1" s="1"/>
  <c r="M1009" i="1" a="1"/>
  <c r="M1009" i="1" s="1"/>
  <c r="M1010" i="1" a="1"/>
  <c r="M1010" i="1" s="1"/>
  <c r="M1011" i="1" a="1"/>
  <c r="M1011" i="1" s="1"/>
  <c r="M1012" i="1" a="1"/>
  <c r="M1012" i="1"/>
  <c r="M1013" i="1" a="1"/>
  <c r="M1013" i="1" s="1"/>
  <c r="M1014" i="1" a="1"/>
  <c r="M1014" i="1"/>
  <c r="M1015" i="1" a="1"/>
  <c r="M1015" i="1" s="1"/>
  <c r="M1016" i="1" a="1"/>
  <c r="M1016" i="1" s="1"/>
  <c r="M1017" i="1" a="1"/>
  <c r="M1017" i="1" s="1"/>
  <c r="M1018" i="1" a="1"/>
  <c r="M1018" i="1" s="1"/>
  <c r="M1019" i="1" a="1"/>
  <c r="M1019" i="1" s="1"/>
  <c r="M1020" i="1" a="1"/>
  <c r="M1020" i="1"/>
  <c r="M1021" i="1" a="1"/>
  <c r="M1021" i="1"/>
  <c r="M1022" i="1" a="1"/>
  <c r="M1022" i="1" s="1"/>
  <c r="M1023" i="1" a="1"/>
  <c r="M1023" i="1" s="1"/>
  <c r="M1024" i="1" a="1"/>
  <c r="M1024" i="1" s="1"/>
  <c r="M1025" i="1" a="1"/>
  <c r="M1025" i="1" s="1"/>
  <c r="M1026" i="1" a="1"/>
  <c r="M1026" i="1" s="1"/>
  <c r="M1027" i="1" a="1"/>
  <c r="M1027" i="1" s="1"/>
  <c r="M1028" i="1" a="1"/>
  <c r="M1028" i="1"/>
  <c r="M1029" i="1" a="1"/>
  <c r="M1029" i="1"/>
  <c r="M1030" i="1" a="1"/>
  <c r="M1030" i="1"/>
  <c r="M1031" i="1" a="1"/>
  <c r="M1031" i="1" s="1"/>
  <c r="M1032" i="1" a="1"/>
  <c r="M1032" i="1" s="1"/>
  <c r="M1033" i="1" a="1"/>
  <c r="M1033" i="1" s="1"/>
  <c r="M1034" i="1" a="1"/>
  <c r="M1034" i="1" s="1"/>
  <c r="M1035" i="1" a="1"/>
  <c r="M1035" i="1" s="1"/>
  <c r="M1036" i="1" a="1"/>
  <c r="M1036" i="1" s="1"/>
  <c r="M1037" i="1" a="1"/>
  <c r="M1037" i="1"/>
  <c r="M1038" i="1" a="1"/>
  <c r="M1038" i="1"/>
  <c r="M1039" i="1" a="1"/>
  <c r="M1039" i="1" s="1"/>
  <c r="M1040" i="1" a="1"/>
  <c r="M1040" i="1" s="1"/>
  <c r="M1041" i="1" a="1"/>
  <c r="M1041" i="1" s="1"/>
  <c r="M1042" i="1" a="1"/>
  <c r="M1042" i="1" s="1"/>
  <c r="M1043" i="1" a="1"/>
  <c r="M1043" i="1" s="1"/>
  <c r="M1044" i="1" a="1"/>
  <c r="M1044" i="1"/>
  <c r="M1045" i="1" a="1"/>
  <c r="M1045" i="1" s="1"/>
  <c r="M1046" i="1" a="1"/>
  <c r="M1046" i="1"/>
  <c r="M1047" i="1" a="1"/>
  <c r="M1047" i="1" s="1"/>
  <c r="M1048" i="1" a="1"/>
  <c r="M1048" i="1" s="1"/>
  <c r="M1049" i="1" a="1"/>
  <c r="M1049" i="1" s="1"/>
  <c r="M1050" i="1" a="1"/>
  <c r="M1050" i="1" s="1"/>
  <c r="M1051" i="1" a="1"/>
  <c r="M1051" i="1" s="1"/>
  <c r="M1052" i="1" a="1"/>
  <c r="M1052" i="1"/>
  <c r="M1053" i="1" a="1"/>
  <c r="M1053" i="1"/>
  <c r="M1054" i="1" a="1"/>
  <c r="M1054" i="1" s="1"/>
  <c r="M1055" i="1" a="1"/>
  <c r="M1055" i="1" s="1"/>
  <c r="M1056" i="1" a="1"/>
  <c r="M1056" i="1" s="1"/>
  <c r="M1057" i="1" a="1"/>
  <c r="M1057" i="1" s="1"/>
  <c r="M1058" i="1" a="1"/>
  <c r="M1058" i="1" s="1"/>
  <c r="M1059" i="1" a="1"/>
  <c r="M1059" i="1" s="1"/>
  <c r="M1060" i="1" a="1"/>
  <c r="M1060" i="1"/>
  <c r="M1061" i="1" a="1"/>
  <c r="M1061" i="1"/>
  <c r="M1062" i="1" a="1"/>
  <c r="M1062" i="1"/>
  <c r="M1063" i="1" a="1"/>
  <c r="M1063" i="1" s="1"/>
  <c r="M1064" i="1" a="1"/>
  <c r="M1064" i="1" s="1"/>
  <c r="M1065" i="1" a="1"/>
  <c r="M1065" i="1" s="1"/>
  <c r="M1066" i="1" a="1"/>
  <c r="M1066" i="1" s="1"/>
  <c r="M1067" i="1" a="1"/>
  <c r="M1067" i="1" s="1"/>
  <c r="M1068" i="1" a="1"/>
  <c r="M1068" i="1" s="1"/>
  <c r="M1069" i="1" a="1"/>
  <c r="M1069" i="1"/>
  <c r="M1070" i="1" a="1"/>
  <c r="M1070" i="1"/>
  <c r="M1071" i="1" a="1"/>
  <c r="M1071" i="1" s="1"/>
  <c r="M1072" i="1" a="1"/>
  <c r="M1072" i="1" s="1"/>
  <c r="M1073" i="1" a="1"/>
  <c r="M1073" i="1" s="1"/>
  <c r="M1074" i="1" a="1"/>
  <c r="M1074" i="1" s="1"/>
  <c r="M1075" i="1" a="1"/>
  <c r="M1075" i="1" s="1"/>
  <c r="M1076" i="1" a="1"/>
  <c r="M1076" i="1"/>
  <c r="M1077" i="1" a="1"/>
  <c r="M1077" i="1" s="1"/>
  <c r="M1078" i="1" a="1"/>
  <c r="M1078" i="1"/>
  <c r="M1079" i="1" a="1"/>
  <c r="M1079" i="1" s="1"/>
  <c r="M1080" i="1" a="1"/>
  <c r="M1080" i="1" s="1"/>
  <c r="M1081" i="1" a="1"/>
  <c r="M1081" i="1" s="1"/>
  <c r="M1082" i="1" a="1"/>
  <c r="M1082" i="1" s="1"/>
  <c r="M1083" i="1" a="1"/>
  <c r="M1083" i="1" s="1"/>
  <c r="M1084" i="1" a="1"/>
  <c r="M1084" i="1"/>
  <c r="M1085" i="1" a="1"/>
  <c r="M1085" i="1"/>
  <c r="M1086" i="1" a="1"/>
  <c r="M1086" i="1" s="1"/>
  <c r="M1087" i="1" a="1"/>
  <c r="M1087" i="1" s="1"/>
  <c r="M1088" i="1" a="1"/>
  <c r="M1088" i="1" s="1"/>
  <c r="M1089" i="1" a="1"/>
  <c r="M1089" i="1" s="1"/>
  <c r="M1090" i="1" a="1"/>
  <c r="M1090" i="1" s="1"/>
  <c r="M1091" i="1" a="1"/>
  <c r="M1091" i="1" s="1"/>
  <c r="M1092" i="1" a="1"/>
  <c r="M1092" i="1"/>
  <c r="M1093" i="1" a="1"/>
  <c r="M1093" i="1"/>
  <c r="M1094" i="1" a="1"/>
  <c r="M1094" i="1"/>
  <c r="M1095" i="1" a="1"/>
  <c r="M1095" i="1" s="1"/>
  <c r="M1096" i="1" a="1"/>
  <c r="M1096" i="1" s="1"/>
  <c r="M1097" i="1" a="1"/>
  <c r="M1097" i="1" s="1"/>
  <c r="M1098" i="1" a="1"/>
  <c r="M1098" i="1" s="1"/>
  <c r="M1099" i="1" a="1"/>
  <c r="M1099" i="1" s="1"/>
  <c r="M1100" i="1" a="1"/>
  <c r="M1100" i="1" s="1"/>
  <c r="M1101" i="1" a="1"/>
  <c r="M1101" i="1"/>
  <c r="M1102" i="1" a="1"/>
  <c r="M1102" i="1"/>
  <c r="M1103" i="1" a="1"/>
  <c r="M1103" i="1" s="1"/>
  <c r="M1104" i="1" a="1"/>
  <c r="M1104" i="1" s="1"/>
  <c r="M1105" i="1" a="1"/>
  <c r="M1105" i="1" s="1"/>
  <c r="M1106" i="1" a="1"/>
  <c r="M1106" i="1" s="1"/>
  <c r="M1107" i="1" a="1"/>
  <c r="M1107" i="1" s="1"/>
  <c r="M1108" i="1" a="1"/>
  <c r="M1108" i="1"/>
  <c r="M1109" i="1" a="1"/>
  <c r="M1109" i="1" s="1"/>
  <c r="M1110" i="1" a="1"/>
  <c r="M1110" i="1"/>
  <c r="M1111" i="1" a="1"/>
  <c r="M1111" i="1" s="1"/>
  <c r="M1112" i="1" a="1"/>
  <c r="M1112" i="1" s="1"/>
  <c r="M1113" i="1" a="1"/>
  <c r="M1113" i="1" s="1"/>
  <c r="M1114" i="1" a="1"/>
  <c r="M1114" i="1" s="1"/>
  <c r="M1115" i="1" a="1"/>
  <c r="M1115" i="1" s="1"/>
  <c r="M1116" i="1" a="1"/>
  <c r="M1116" i="1"/>
  <c r="M1117" i="1" a="1"/>
  <c r="M1117" i="1"/>
  <c r="M1118" i="1" a="1"/>
  <c r="M1118" i="1" s="1"/>
  <c r="M1119" i="1" a="1"/>
  <c r="M1119" i="1" s="1"/>
  <c r="M1120" i="1" a="1"/>
  <c r="M1120" i="1" s="1"/>
  <c r="M1121" i="1" a="1"/>
  <c r="M1121" i="1" s="1"/>
  <c r="M1122" i="1" a="1"/>
  <c r="M1122" i="1" s="1"/>
  <c r="M1123" i="1" a="1"/>
  <c r="M1123" i="1" s="1"/>
  <c r="M1124" i="1" a="1"/>
  <c r="M1124" i="1"/>
  <c r="M1125" i="1" a="1"/>
  <c r="M1125" i="1"/>
  <c r="M1126" i="1" a="1"/>
  <c r="M1126" i="1"/>
  <c r="M1127" i="1" a="1"/>
  <c r="M1127" i="1" s="1"/>
  <c r="M1128" i="1" a="1"/>
  <c r="M1128" i="1" s="1"/>
  <c r="M1129" i="1" a="1"/>
  <c r="M1129" i="1" s="1"/>
  <c r="M1130" i="1" a="1"/>
  <c r="M1130" i="1" s="1"/>
  <c r="M1131" i="1" a="1"/>
  <c r="M1131" i="1" s="1"/>
  <c r="M1132" i="1" a="1"/>
  <c r="M1132" i="1" s="1"/>
  <c r="M1133" i="1" a="1"/>
  <c r="M1133" i="1"/>
  <c r="M1134" i="1" a="1"/>
  <c r="M1134" i="1"/>
  <c r="M1135" i="1" a="1"/>
  <c r="M1135" i="1" s="1"/>
  <c r="M1136" i="1" a="1"/>
  <c r="M1136" i="1" s="1"/>
  <c r="M1137" i="1" a="1"/>
  <c r="M1137" i="1" s="1"/>
  <c r="M1138" i="1" a="1"/>
  <c r="M1138" i="1" s="1"/>
  <c r="M1139" i="1" a="1"/>
  <c r="M1139" i="1" s="1"/>
  <c r="M1140" i="1" a="1"/>
  <c r="M1140" i="1"/>
  <c r="M1141" i="1" a="1"/>
  <c r="M1141" i="1" s="1"/>
  <c r="M1142" i="1" a="1"/>
  <c r="M1142" i="1"/>
  <c r="M1143" i="1" a="1"/>
  <c r="M1143" i="1" s="1"/>
  <c r="M1144" i="1" a="1"/>
  <c r="M1144" i="1" s="1"/>
  <c r="M1145" i="1" a="1"/>
  <c r="M1145" i="1" s="1"/>
  <c r="M1146" i="1" a="1"/>
  <c r="M1146" i="1" s="1"/>
  <c r="M1147" i="1" a="1"/>
  <c r="M1147" i="1" s="1"/>
  <c r="M1148" i="1" a="1"/>
  <c r="M1148" i="1"/>
  <c r="M1149" i="1" a="1"/>
  <c r="M1149" i="1"/>
  <c r="M1150" i="1" a="1"/>
  <c r="M1150" i="1" s="1"/>
  <c r="M1151" i="1" a="1"/>
  <c r="M1151" i="1" s="1"/>
  <c r="M1152" i="1" a="1"/>
  <c r="M1152" i="1" s="1"/>
  <c r="M1153" i="1" a="1"/>
  <c r="M1153" i="1" s="1"/>
  <c r="M1154" i="1" a="1"/>
  <c r="M1154" i="1" s="1"/>
  <c r="M1155" i="1" a="1"/>
  <c r="M1155" i="1" s="1"/>
  <c r="M1156" i="1" a="1"/>
  <c r="M1156" i="1"/>
  <c r="M1157" i="1" a="1"/>
  <c r="M1157" i="1"/>
  <c r="M1158" i="1" a="1"/>
  <c r="M1158" i="1"/>
  <c r="M1159" i="1" a="1"/>
  <c r="M1159" i="1" s="1"/>
  <c r="M1160" i="1" a="1"/>
  <c r="M1160" i="1" s="1"/>
  <c r="M1161" i="1" a="1"/>
  <c r="M1161" i="1" s="1"/>
  <c r="M1162" i="1" a="1"/>
  <c r="M1162" i="1" s="1"/>
  <c r="M1163" i="1" a="1"/>
  <c r="M1163" i="1" s="1"/>
  <c r="M1164" i="1" a="1"/>
  <c r="M1164" i="1" s="1"/>
  <c r="M1165" i="1" a="1"/>
  <c r="M1165" i="1"/>
  <c r="M1166" i="1" a="1"/>
  <c r="M1166" i="1"/>
  <c r="M1167" i="1" a="1"/>
  <c r="M1167" i="1" s="1"/>
  <c r="M1168" i="1" a="1"/>
  <c r="M1168" i="1" s="1"/>
  <c r="M1169" i="1" a="1"/>
  <c r="M1169" i="1" s="1"/>
  <c r="M1170" i="1" a="1"/>
  <c r="M1170" i="1" s="1"/>
  <c r="M1171" i="1" a="1"/>
  <c r="M1171" i="1" s="1"/>
  <c r="M1172" i="1" a="1"/>
  <c r="M1172" i="1"/>
  <c r="M1173" i="1" a="1"/>
  <c r="M1173" i="1" s="1"/>
  <c r="M1174" i="1" a="1"/>
  <c r="M1174" i="1"/>
  <c r="M1175" i="1" a="1"/>
  <c r="M1175" i="1" s="1"/>
  <c r="M1176" i="1" a="1"/>
  <c r="M1176" i="1" s="1"/>
  <c r="M1177" i="1" a="1"/>
  <c r="M1177" i="1" s="1"/>
  <c r="M1178" i="1" a="1"/>
  <c r="M1178" i="1" s="1"/>
  <c r="M1179" i="1" a="1"/>
  <c r="M1179" i="1" s="1"/>
  <c r="M1180" i="1" a="1"/>
  <c r="M1180" i="1"/>
  <c r="M1181" i="1" a="1"/>
  <c r="M1181" i="1"/>
  <c r="M1182" i="1" a="1"/>
  <c r="M1182" i="1" s="1"/>
  <c r="M1183" i="1" a="1"/>
  <c r="M1183" i="1" s="1"/>
  <c r="M1184" i="1" a="1"/>
  <c r="M1184" i="1" s="1"/>
  <c r="M1185" i="1" a="1"/>
  <c r="M1185" i="1" s="1"/>
  <c r="M1186" i="1" a="1"/>
  <c r="M1186" i="1" s="1"/>
  <c r="M1187" i="1" a="1"/>
  <c r="M1187" i="1" s="1"/>
  <c r="M1188" i="1" a="1"/>
  <c r="M1188" i="1"/>
  <c r="M1189" i="1" a="1"/>
  <c r="M1189" i="1"/>
  <c r="M1190" i="1" a="1"/>
  <c r="M1190" i="1"/>
  <c r="M1191" i="1" a="1"/>
  <c r="M1191" i="1" s="1"/>
  <c r="M1192" i="1" a="1"/>
  <c r="M1192" i="1" s="1"/>
  <c r="M1193" i="1" a="1"/>
  <c r="M1193" i="1" s="1"/>
  <c r="M1194" i="1" a="1"/>
  <c r="M1194" i="1"/>
  <c r="M1195" i="1" a="1"/>
  <c r="M1195" i="1" s="1"/>
  <c r="M1196" i="1" a="1"/>
  <c r="M1196" i="1" s="1"/>
  <c r="M1197" i="1" a="1"/>
  <c r="M1197" i="1"/>
  <c r="M1198" i="1" a="1"/>
  <c r="M1198" i="1"/>
  <c r="M1199" i="1" a="1"/>
  <c r="M1199" i="1" s="1"/>
  <c r="M1200" i="1" a="1"/>
  <c r="M1200" i="1"/>
  <c r="M1201" i="1" a="1"/>
  <c r="M1201" i="1" s="1"/>
  <c r="M1202" i="1" a="1"/>
  <c r="M1202" i="1" s="1"/>
  <c r="M1203" i="1" a="1"/>
  <c r="M1203" i="1" s="1"/>
  <c r="M1204" i="1" a="1"/>
  <c r="M1204" i="1"/>
  <c r="M1205" i="1" a="1"/>
  <c r="M1205" i="1" s="1"/>
  <c r="M1206" i="1" a="1"/>
  <c r="M1206" i="1" s="1"/>
  <c r="M1207" i="1" a="1"/>
  <c r="M1207" i="1" s="1"/>
  <c r="M1208" i="1" a="1"/>
  <c r="M1208" i="1" s="1"/>
  <c r="M1209" i="1" a="1"/>
  <c r="M1209" i="1" s="1"/>
  <c r="M1210" i="1" a="1"/>
  <c r="M1210" i="1" s="1"/>
  <c r="M1211" i="1" a="1"/>
  <c r="M1211" i="1"/>
  <c r="M1212" i="1" a="1"/>
  <c r="M1212" i="1" s="1"/>
  <c r="M1213" i="1" a="1"/>
  <c r="M1213" i="1" s="1"/>
  <c r="M1214" i="1" a="1"/>
  <c r="M1214" i="1" s="1"/>
  <c r="M1215" i="1" a="1"/>
  <c r="M1215" i="1"/>
  <c r="M1216" i="1" a="1"/>
  <c r="M1216" i="1" s="1"/>
  <c r="M1217" i="1" a="1"/>
  <c r="M1217" i="1" s="1"/>
  <c r="M1218" i="1" a="1"/>
  <c r="M1218" i="1" s="1"/>
  <c r="M1219" i="1" a="1"/>
  <c r="M1219" i="1" s="1"/>
  <c r="M1220" i="1" a="1"/>
  <c r="M1220" i="1" s="1"/>
  <c r="M1221" i="1" a="1"/>
  <c r="M1221" i="1" s="1"/>
  <c r="M1222" i="1" a="1"/>
  <c r="M1222" i="1" s="1"/>
  <c r="M1223" i="1" a="1"/>
  <c r="M1223" i="1" s="1"/>
  <c r="M1224" i="1" a="1"/>
  <c r="M1224" i="1" s="1"/>
  <c r="M1225" i="1" a="1"/>
  <c r="M1225" i="1" s="1"/>
  <c r="M1226" i="1" a="1"/>
  <c r="M1226" i="1" s="1"/>
  <c r="M1227" i="1" a="1"/>
  <c r="M1227" i="1" s="1"/>
  <c r="M1228" i="1" a="1"/>
  <c r="M1228" i="1" s="1"/>
  <c r="M1229" i="1" a="1"/>
  <c r="M1229" i="1" s="1"/>
  <c r="M1230" i="1" a="1"/>
  <c r="M1230" i="1" s="1"/>
  <c r="M1231" i="1" a="1"/>
  <c r="M1231" i="1" s="1"/>
  <c r="M1232" i="1" a="1"/>
  <c r="M1232" i="1" s="1"/>
  <c r="M1233" i="1" a="1"/>
  <c r="M1233" i="1" s="1"/>
  <c r="M1234" i="1" a="1"/>
  <c r="M1234" i="1" s="1"/>
  <c r="M1235" i="1" a="1"/>
  <c r="M1235" i="1" s="1"/>
  <c r="M1236" i="1" a="1"/>
  <c r="M1236" i="1" s="1"/>
  <c r="M1237" i="1" a="1"/>
  <c r="M1237" i="1" s="1"/>
  <c r="M1238" i="1" a="1"/>
  <c r="M1238" i="1" s="1"/>
  <c r="M1239" i="1" a="1"/>
  <c r="M1239" i="1" s="1"/>
  <c r="M1240" i="1" a="1"/>
  <c r="M1240" i="1" s="1"/>
  <c r="M1241" i="1" a="1"/>
  <c r="M1241" i="1" s="1"/>
  <c r="M1242" i="1" a="1"/>
  <c r="M1242" i="1" s="1"/>
  <c r="M1243" i="1" a="1"/>
  <c r="M1243" i="1" s="1"/>
  <c r="M1244" i="1" a="1"/>
  <c r="M1244" i="1" s="1"/>
  <c r="M1245" i="1" a="1"/>
  <c r="M1245" i="1" s="1"/>
  <c r="M1246" i="1" a="1"/>
  <c r="M1246" i="1" s="1"/>
  <c r="M1247" i="1" a="1"/>
  <c r="M1247" i="1"/>
  <c r="M1248" i="1" a="1"/>
  <c r="M1248" i="1"/>
  <c r="M1249" i="1" a="1"/>
  <c r="M1249" i="1" s="1"/>
  <c r="M1250" i="1" a="1"/>
  <c r="M1250" i="1" s="1"/>
  <c r="M1251" i="1" a="1"/>
  <c r="M1251" i="1" s="1"/>
  <c r="M1252" i="1" a="1"/>
  <c r="M1252" i="1" s="1"/>
  <c r="M1253" i="1" a="1"/>
  <c r="M1253" i="1" s="1"/>
  <c r="M1254" i="1" a="1"/>
  <c r="M1254" i="1"/>
  <c r="M1255" i="1" a="1"/>
  <c r="M1255" i="1" s="1"/>
  <c r="M1256" i="1" a="1"/>
  <c r="M1256" i="1"/>
  <c r="M1257" i="1" a="1"/>
  <c r="M1257" i="1" s="1"/>
  <c r="M1258" i="1" a="1"/>
  <c r="M1258" i="1" s="1"/>
  <c r="M1259" i="1" a="1"/>
  <c r="M1259" i="1" s="1"/>
  <c r="M1260" i="1" a="1"/>
  <c r="M1260" i="1" s="1"/>
  <c r="M1261" i="1" a="1"/>
  <c r="M1261" i="1" s="1"/>
  <c r="M1262" i="1" a="1"/>
  <c r="M1262" i="1"/>
  <c r="M1263" i="1" a="1"/>
  <c r="M1263" i="1"/>
  <c r="M1264" i="1" a="1"/>
  <c r="M1264" i="1" s="1"/>
  <c r="M1265" i="1" a="1"/>
  <c r="M1265" i="1" s="1"/>
  <c r="M1266" i="1" a="1"/>
  <c r="M1266" i="1" s="1"/>
  <c r="M1267" i="1" a="1"/>
  <c r="M1267" i="1" s="1"/>
  <c r="M1268" i="1" a="1"/>
  <c r="M1268" i="1" s="1"/>
  <c r="M1269" i="1" a="1"/>
  <c r="M1269" i="1" s="1"/>
  <c r="M1270" i="1" a="1"/>
  <c r="M1270" i="1"/>
  <c r="M1271" i="1" a="1"/>
  <c r="M1271" i="1"/>
  <c r="M1272" i="1" a="1"/>
  <c r="M1272" i="1"/>
  <c r="M1273" i="1" a="1"/>
  <c r="M1273" i="1" s="1"/>
  <c r="M1274" i="1" a="1"/>
  <c r="M1274" i="1" s="1"/>
  <c r="M1275" i="1" a="1"/>
  <c r="M1275" i="1" s="1"/>
  <c r="M1276" i="1" a="1"/>
  <c r="M1276" i="1" s="1"/>
  <c r="M1277" i="1" a="1"/>
  <c r="M1277" i="1" s="1"/>
  <c r="M1278" i="1" a="1"/>
  <c r="M1278" i="1" s="1"/>
  <c r="M1279" i="1" a="1"/>
  <c r="M1279" i="1"/>
  <c r="M1280" i="1" a="1"/>
  <c r="M1280" i="1"/>
  <c r="M1281" i="1" a="1"/>
  <c r="M1281" i="1" s="1"/>
  <c r="M1282" i="1" a="1"/>
  <c r="M1282" i="1" s="1"/>
  <c r="M1283" i="1" a="1"/>
  <c r="M1283" i="1" s="1"/>
  <c r="M1284" i="1" a="1"/>
  <c r="M1284" i="1" s="1"/>
  <c r="M1285" i="1" a="1"/>
  <c r="M1285" i="1" s="1"/>
  <c r="M1286" i="1" a="1"/>
  <c r="M1286" i="1"/>
  <c r="M1287" i="1" a="1"/>
  <c r="M1287" i="1" s="1"/>
  <c r="M1288" i="1" a="1"/>
  <c r="M1288" i="1"/>
  <c r="M1289" i="1" a="1"/>
  <c r="M1289" i="1" s="1"/>
  <c r="M1290" i="1" a="1"/>
  <c r="M1290" i="1" s="1"/>
  <c r="M1291" i="1" a="1"/>
  <c r="M1291" i="1" s="1"/>
  <c r="M1292" i="1" a="1"/>
  <c r="M1292" i="1" s="1"/>
  <c r="M1293" i="1" a="1"/>
  <c r="M1293" i="1" s="1"/>
  <c r="M1294" i="1" a="1"/>
  <c r="M1294" i="1"/>
  <c r="M1295" i="1" a="1"/>
  <c r="M1295" i="1"/>
  <c r="M1296" i="1" a="1"/>
  <c r="M1296" i="1" s="1"/>
  <c r="M1297" i="1" a="1"/>
  <c r="M1297" i="1" s="1"/>
  <c r="M1298" i="1" a="1"/>
  <c r="M1298" i="1" s="1"/>
  <c r="M1299" i="1" a="1"/>
  <c r="M1299" i="1" s="1"/>
  <c r="M1300" i="1" a="1"/>
  <c r="M1300" i="1" s="1"/>
  <c r="M1301" i="1" a="1"/>
  <c r="M1301" i="1" s="1"/>
  <c r="M1302" i="1" a="1"/>
  <c r="M1302" i="1"/>
  <c r="M1303" i="1" a="1"/>
  <c r="M1303" i="1"/>
  <c r="M1304" i="1" a="1"/>
  <c r="M1304" i="1"/>
  <c r="M1305" i="1" a="1"/>
  <c r="M1305" i="1" s="1"/>
  <c r="M1306" i="1" a="1"/>
  <c r="M1306" i="1" s="1"/>
  <c r="M1307" i="1" a="1"/>
  <c r="M1307" i="1" s="1"/>
  <c r="M1308" i="1" a="1"/>
  <c r="M1308" i="1" s="1"/>
  <c r="M1309" i="1" a="1"/>
  <c r="M1309" i="1" s="1"/>
  <c r="M1310" i="1" a="1"/>
  <c r="M1310" i="1" s="1"/>
  <c r="M1311" i="1" a="1"/>
  <c r="M1311" i="1"/>
  <c r="M1312" i="1" a="1"/>
  <c r="M1312" i="1"/>
  <c r="M1313" i="1" a="1"/>
  <c r="M1313" i="1" s="1"/>
  <c r="M1314" i="1" a="1"/>
  <c r="M1314" i="1" s="1"/>
  <c r="M1315" i="1" a="1"/>
  <c r="M1315" i="1" s="1"/>
  <c r="M1316" i="1" a="1"/>
  <c r="M1316" i="1" s="1"/>
  <c r="M1317" i="1" a="1"/>
  <c r="M1317" i="1" s="1"/>
  <c r="M1318" i="1" a="1"/>
  <c r="M1318" i="1"/>
  <c r="M1319" i="1" a="1"/>
  <c r="M1319" i="1" s="1"/>
  <c r="M1320" i="1" a="1"/>
  <c r="M1320" i="1"/>
  <c r="M1321" i="1" a="1"/>
  <c r="M1321" i="1" s="1"/>
  <c r="M1322" i="1" a="1"/>
  <c r="M1322" i="1" s="1"/>
  <c r="M1323" i="1" a="1"/>
  <c r="M1323" i="1" s="1"/>
  <c r="M1324" i="1" a="1"/>
  <c r="M1324" i="1" s="1"/>
  <c r="M1325" i="1" a="1"/>
  <c r="M1325" i="1" s="1"/>
  <c r="M1326" i="1" a="1"/>
  <c r="M1326" i="1"/>
  <c r="M1327" i="1" a="1"/>
  <c r="M1327" i="1"/>
  <c r="M1328" i="1" a="1"/>
  <c r="M1328" i="1" s="1"/>
  <c r="M1329" i="1" a="1"/>
  <c r="M1329" i="1" s="1"/>
  <c r="M1330" i="1" a="1"/>
  <c r="M1330" i="1" s="1"/>
  <c r="M1331" i="1" a="1"/>
  <c r="M1331" i="1" s="1"/>
  <c r="M1332" i="1" a="1"/>
  <c r="M1332" i="1" s="1"/>
  <c r="M1333" i="1" a="1"/>
  <c r="M1333" i="1" s="1"/>
  <c r="M1334" i="1" a="1"/>
  <c r="M1334" i="1"/>
  <c r="M1335" i="1" a="1"/>
  <c r="M1335" i="1"/>
  <c r="M1336" i="1" a="1"/>
  <c r="M1336" i="1"/>
  <c r="M1337" i="1" a="1"/>
  <c r="M1337" i="1" s="1"/>
  <c r="M1338" i="1" a="1"/>
  <c r="M1338" i="1" s="1"/>
  <c r="M1339" i="1" a="1"/>
  <c r="M1339" i="1" s="1"/>
  <c r="M1340" i="1" a="1"/>
  <c r="M1340" i="1" s="1"/>
  <c r="M1341" i="1" a="1"/>
  <c r="M1341" i="1" s="1"/>
  <c r="M1342" i="1" a="1"/>
  <c r="M1342" i="1" s="1"/>
  <c r="M1343" i="1" a="1"/>
  <c r="M1343" i="1"/>
  <c r="M1344" i="1" a="1"/>
  <c r="M1344" i="1"/>
  <c r="M1345" i="1" a="1"/>
  <c r="M1345" i="1" s="1"/>
  <c r="M1346" i="1" a="1"/>
  <c r="M1346" i="1" s="1"/>
  <c r="M1347" i="1" a="1"/>
  <c r="M1347" i="1" s="1"/>
  <c r="M1348" i="1" a="1"/>
  <c r="M1348" i="1" s="1"/>
  <c r="M1349" i="1" a="1"/>
  <c r="M1349" i="1" s="1"/>
  <c r="M1350" i="1" a="1"/>
  <c r="M1350" i="1"/>
  <c r="M1351" i="1" a="1"/>
  <c r="M1351" i="1" s="1"/>
  <c r="M1352" i="1" a="1"/>
  <c r="M1352" i="1"/>
  <c r="M1353" i="1" a="1"/>
  <c r="M1353" i="1" s="1"/>
  <c r="M1354" i="1" a="1"/>
  <c r="M1354" i="1" s="1"/>
  <c r="M1355" i="1" a="1"/>
  <c r="M1355" i="1" s="1"/>
  <c r="M1356" i="1" a="1"/>
  <c r="M1356" i="1" s="1"/>
  <c r="M1357" i="1" a="1"/>
  <c r="M1357" i="1" s="1"/>
  <c r="M1358" i="1" a="1"/>
  <c r="M1358" i="1"/>
  <c r="M1359" i="1" a="1"/>
  <c r="M1359" i="1"/>
  <c r="M1360" i="1" a="1"/>
  <c r="M1360" i="1" s="1"/>
  <c r="M1361" i="1" a="1"/>
  <c r="M1361" i="1" s="1"/>
  <c r="M1362" i="1" a="1"/>
  <c r="M1362" i="1" s="1"/>
  <c r="M1363" i="1" a="1"/>
  <c r="M1363" i="1" s="1"/>
  <c r="M1364" i="1" a="1"/>
  <c r="M1364" i="1" s="1"/>
  <c r="M1365" i="1" a="1"/>
  <c r="M1365" i="1" s="1"/>
  <c r="M1366" i="1" a="1"/>
  <c r="M1366" i="1"/>
  <c r="M1367" i="1" a="1"/>
  <c r="M1367" i="1"/>
  <c r="M1368" i="1" a="1"/>
  <c r="M1368" i="1"/>
  <c r="M1369" i="1" a="1"/>
  <c r="M1369" i="1" s="1"/>
  <c r="M1370" i="1" a="1"/>
  <c r="M1370" i="1" s="1"/>
  <c r="M1371" i="1" a="1"/>
  <c r="M1371" i="1" s="1"/>
  <c r="M1372" i="1" a="1"/>
  <c r="M1372" i="1" s="1"/>
  <c r="M1373" i="1" a="1"/>
  <c r="M1373" i="1" s="1"/>
  <c r="M1374" i="1" a="1"/>
  <c r="M1374" i="1" s="1"/>
  <c r="M1375" i="1" a="1"/>
  <c r="M1375" i="1"/>
  <c r="M1376" i="1" a="1"/>
  <c r="M1376" i="1"/>
  <c r="M1377" i="1" a="1"/>
  <c r="M1377" i="1" s="1"/>
  <c r="M1378" i="1" a="1"/>
  <c r="M1378" i="1" s="1"/>
  <c r="M1379" i="1" a="1"/>
  <c r="M1379" i="1" s="1"/>
  <c r="M1380" i="1" a="1"/>
  <c r="M1380" i="1" s="1"/>
  <c r="M1381" i="1" a="1"/>
  <c r="M1381" i="1" s="1"/>
  <c r="M1382" i="1" a="1"/>
  <c r="M1382" i="1"/>
  <c r="M1383" i="1" a="1"/>
  <c r="M1383" i="1" s="1"/>
  <c r="M1384" i="1" a="1"/>
  <c r="M1384" i="1"/>
  <c r="M1385" i="1" a="1"/>
  <c r="M1385" i="1" s="1"/>
  <c r="M1386" i="1" a="1"/>
  <c r="M1386" i="1" s="1"/>
  <c r="M1387" i="1" a="1"/>
  <c r="M1387" i="1" s="1"/>
  <c r="M1388" i="1" a="1"/>
  <c r="M1388" i="1" s="1"/>
  <c r="M1389" i="1" a="1"/>
  <c r="M1389" i="1" s="1"/>
  <c r="M1390" i="1" a="1"/>
  <c r="M1390" i="1"/>
  <c r="M1391" i="1" a="1"/>
  <c r="M1391" i="1"/>
  <c r="M1392" i="1" a="1"/>
  <c r="M1392" i="1" s="1"/>
  <c r="M1393" i="1" a="1"/>
  <c r="M1393" i="1" s="1"/>
  <c r="M1394" i="1" a="1"/>
  <c r="M1394" i="1" s="1"/>
  <c r="M1395" i="1" a="1"/>
  <c r="M1395" i="1" s="1"/>
  <c r="M1396" i="1" a="1"/>
  <c r="M1396" i="1" s="1"/>
  <c r="M1397" i="1" a="1"/>
  <c r="M1397" i="1" s="1"/>
  <c r="M1398" i="1" a="1"/>
  <c r="M1398" i="1"/>
  <c r="M1399" i="1" a="1"/>
  <c r="M1399" i="1"/>
  <c r="M1400" i="1" a="1"/>
  <c r="M1400" i="1"/>
  <c r="M1401" i="1" a="1"/>
  <c r="M1401" i="1" s="1"/>
  <c r="M1402" i="1" a="1"/>
  <c r="M1402" i="1" s="1"/>
  <c r="M1403" i="1" a="1"/>
  <c r="M1403" i="1" s="1"/>
  <c r="M1404" i="1" a="1"/>
  <c r="M1404" i="1" s="1"/>
  <c r="M1405" i="1" a="1"/>
  <c r="M1405" i="1" s="1"/>
  <c r="M1406" i="1" a="1"/>
  <c r="M1406" i="1" s="1"/>
  <c r="M1407" i="1" a="1"/>
  <c r="M1407" i="1"/>
  <c r="M1408" i="1" a="1"/>
  <c r="M1408" i="1"/>
  <c r="M1409" i="1" a="1"/>
  <c r="M1409" i="1" s="1"/>
  <c r="M1410" i="1" a="1"/>
  <c r="M1410" i="1" s="1"/>
  <c r="M1411" i="1" a="1"/>
  <c r="M1411" i="1" s="1"/>
  <c r="M1412" i="1" a="1"/>
  <c r="M1412" i="1" s="1"/>
  <c r="M1413" i="1" a="1"/>
  <c r="M1413" i="1" s="1"/>
  <c r="M1414" i="1" a="1"/>
  <c r="M1414" i="1"/>
  <c r="M1415" i="1" a="1"/>
  <c r="M1415" i="1" s="1"/>
  <c r="M1416" i="1" a="1"/>
  <c r="M1416" i="1"/>
  <c r="M1417" i="1" a="1"/>
  <c r="M1417" i="1" s="1"/>
  <c r="M1418" i="1" a="1"/>
  <c r="M1418" i="1" s="1"/>
  <c r="M1419" i="1" a="1"/>
  <c r="M1419" i="1" s="1"/>
  <c r="M1420" i="1" a="1"/>
  <c r="M1420" i="1" s="1"/>
  <c r="M1421" i="1" a="1"/>
  <c r="M1421" i="1" s="1"/>
  <c r="M1422" i="1" a="1"/>
  <c r="M1422" i="1"/>
  <c r="M1423" i="1" a="1"/>
  <c r="M1423" i="1"/>
  <c r="M1424" i="1" a="1"/>
  <c r="M1424" i="1" s="1"/>
  <c r="M1425" i="1" a="1"/>
  <c r="M1425" i="1" s="1"/>
  <c r="M1426" i="1" a="1"/>
  <c r="M1426" i="1" s="1"/>
  <c r="M1427" i="1" a="1"/>
  <c r="M1427" i="1" s="1"/>
  <c r="M1428" i="1" a="1"/>
  <c r="M1428" i="1" s="1"/>
  <c r="M1429" i="1" a="1"/>
  <c r="M1429" i="1" s="1"/>
  <c r="M1430" i="1" a="1"/>
  <c r="M1430" i="1"/>
  <c r="M1431" i="1" a="1"/>
  <c r="M1431" i="1"/>
  <c r="M1432" i="1" a="1"/>
  <c r="M1432" i="1"/>
  <c r="M1433" i="1" a="1"/>
  <c r="M1433" i="1" s="1"/>
  <c r="M1434" i="1" a="1"/>
  <c r="M1434" i="1" s="1"/>
  <c r="M1435" i="1" a="1"/>
  <c r="M1435" i="1" s="1"/>
  <c r="M1436" i="1" a="1"/>
  <c r="M1436" i="1" s="1"/>
  <c r="M1437" i="1" a="1"/>
  <c r="M1437" i="1" s="1"/>
  <c r="M1438" i="1" a="1"/>
  <c r="M1438" i="1" s="1"/>
  <c r="M1439" i="1" a="1"/>
  <c r="M1439" i="1"/>
  <c r="M1440" i="1" a="1"/>
  <c r="M1440" i="1"/>
  <c r="M1441" i="1" a="1"/>
  <c r="M1441" i="1" s="1"/>
  <c r="M1442" i="1" a="1"/>
  <c r="M1442" i="1" s="1"/>
  <c r="M1443" i="1" a="1"/>
  <c r="M1443" i="1" s="1"/>
  <c r="M1444" i="1" a="1"/>
  <c r="M1444" i="1" s="1"/>
  <c r="M1445" i="1" a="1"/>
  <c r="M1445" i="1" s="1"/>
  <c r="M1446" i="1" a="1"/>
  <c r="M1446" i="1"/>
  <c r="M1447" i="1" a="1"/>
  <c r="M1447" i="1" s="1"/>
  <c r="M1448" i="1" a="1"/>
  <c r="M1448" i="1"/>
  <c r="M1449" i="1" a="1"/>
  <c r="M1449" i="1" s="1"/>
  <c r="M1450" i="1" a="1"/>
  <c r="M1450" i="1" s="1"/>
  <c r="M1451" i="1" a="1"/>
  <c r="M1451" i="1" s="1"/>
  <c r="M1452" i="1" a="1"/>
  <c r="M1452" i="1" s="1"/>
  <c r="M1453" i="1" a="1"/>
  <c r="M1453" i="1" s="1"/>
  <c r="M1454" i="1" a="1"/>
  <c r="M1454" i="1"/>
  <c r="M1455" i="1" a="1"/>
  <c r="M1455" i="1"/>
  <c r="M1456" i="1" a="1"/>
  <c r="M1456" i="1" s="1"/>
  <c r="M1457" i="1" a="1"/>
  <c r="M1457" i="1" s="1"/>
  <c r="M1458" i="1" a="1"/>
  <c r="M1458" i="1" s="1"/>
  <c r="M1459" i="1" a="1"/>
  <c r="M1459" i="1" s="1"/>
  <c r="M1460" i="1" a="1"/>
  <c r="M1460" i="1" s="1"/>
  <c r="M1461" i="1" a="1"/>
  <c r="M1461" i="1" s="1"/>
  <c r="M1462" i="1" a="1"/>
  <c r="M1462" i="1"/>
  <c r="M1463" i="1" a="1"/>
  <c r="M1463" i="1"/>
  <c r="M1464" i="1" a="1"/>
  <c r="M1464" i="1"/>
  <c r="M1465" i="1" a="1"/>
  <c r="M1465" i="1" s="1"/>
  <c r="M1466" i="1" a="1"/>
  <c r="M1466" i="1" s="1"/>
  <c r="M1467" i="1" a="1"/>
  <c r="M1467" i="1" s="1"/>
  <c r="M1468" i="1" a="1"/>
  <c r="M1468" i="1" s="1"/>
  <c r="M1469" i="1" a="1"/>
  <c r="M1469" i="1" s="1"/>
  <c r="M1470" i="1" a="1"/>
  <c r="M1470" i="1" s="1"/>
  <c r="M1471" i="1" a="1"/>
  <c r="M1471" i="1"/>
  <c r="M1472" i="1" a="1"/>
  <c r="M1472" i="1"/>
  <c r="M1473" i="1" a="1"/>
  <c r="M1473" i="1" s="1"/>
  <c r="M1474" i="1" a="1"/>
  <c r="M1474" i="1" s="1"/>
  <c r="M1475" i="1" a="1"/>
  <c r="M1475" i="1" s="1"/>
  <c r="M1476" i="1" a="1"/>
  <c r="M1476" i="1" s="1"/>
  <c r="M1477" i="1" a="1"/>
  <c r="M1477" i="1" s="1"/>
  <c r="M1478" i="1" a="1"/>
  <c r="M1478" i="1"/>
  <c r="M1479" i="1" a="1"/>
  <c r="M1479" i="1" s="1"/>
  <c r="M1480" i="1" a="1"/>
  <c r="M1480" i="1"/>
  <c r="M1481" i="1" a="1"/>
  <c r="M1481" i="1" s="1"/>
  <c r="M1482" i="1" a="1"/>
  <c r="M1482" i="1" s="1"/>
  <c r="M1483" i="1" a="1"/>
  <c r="M1483" i="1" s="1"/>
  <c r="M1484" i="1" a="1"/>
  <c r="M1484" i="1" s="1"/>
  <c r="M1485" i="1" a="1"/>
  <c r="M1485" i="1" s="1"/>
  <c r="M1486" i="1" a="1"/>
  <c r="M1486" i="1"/>
  <c r="M1487" i="1" a="1"/>
  <c r="M1487" i="1"/>
  <c r="M1488" i="1" a="1"/>
  <c r="M1488" i="1" s="1"/>
  <c r="M1489" i="1" a="1"/>
  <c r="M1489" i="1" s="1"/>
  <c r="M1490" i="1" a="1"/>
  <c r="M1490" i="1" s="1"/>
  <c r="M1491" i="1" a="1"/>
  <c r="M1491" i="1" s="1"/>
  <c r="M1492" i="1" a="1"/>
  <c r="M1492" i="1" s="1"/>
  <c r="M1493" i="1" a="1"/>
  <c r="M1493" i="1" s="1"/>
  <c r="M1494" i="1" a="1"/>
  <c r="M1494" i="1"/>
  <c r="M1495" i="1" a="1"/>
  <c r="M1495" i="1"/>
  <c r="M1496" i="1" a="1"/>
  <c r="M1496" i="1"/>
  <c r="M1497" i="1" a="1"/>
  <c r="M1497" i="1" s="1"/>
  <c r="M1498" i="1" a="1"/>
  <c r="M1498" i="1" s="1"/>
  <c r="M1499" i="1" a="1"/>
  <c r="M1499" i="1" s="1"/>
  <c r="M1500" i="1" a="1"/>
  <c r="M1500" i="1" s="1"/>
  <c r="M1501" i="1" a="1"/>
  <c r="M1501" i="1" s="1"/>
  <c r="M1502" i="1" a="1"/>
  <c r="M1502" i="1" s="1"/>
  <c r="M1503" i="1" a="1"/>
  <c r="M1503" i="1"/>
  <c r="M1504" i="1" a="1"/>
  <c r="M1504" i="1"/>
  <c r="M1505" i="1" a="1"/>
  <c r="M1505" i="1" s="1"/>
  <c r="M1506" i="1" a="1"/>
  <c r="M1506" i="1" s="1"/>
  <c r="M1507" i="1" a="1"/>
  <c r="M1507" i="1" s="1"/>
  <c r="M1508" i="1" a="1"/>
  <c r="M1508" i="1" s="1"/>
  <c r="M1509" i="1" a="1"/>
  <c r="M1509" i="1" s="1"/>
  <c r="M1510" i="1" a="1"/>
  <c r="M1510" i="1"/>
  <c r="M1511" i="1" a="1"/>
  <c r="M1511" i="1" s="1"/>
  <c r="M1512" i="1" a="1"/>
  <c r="M1512" i="1"/>
  <c r="M1513" i="1" a="1"/>
  <c r="M1513" i="1" s="1"/>
  <c r="M1514" i="1" a="1"/>
  <c r="M1514" i="1" s="1"/>
  <c r="M1515" i="1" a="1"/>
  <c r="M1515" i="1" s="1"/>
  <c r="M1516" i="1" a="1"/>
  <c r="M1516" i="1" s="1"/>
  <c r="M1517" i="1" a="1"/>
  <c r="M1517" i="1" s="1"/>
  <c r="M1518" i="1" a="1"/>
  <c r="M1518" i="1"/>
  <c r="M1519" i="1" a="1"/>
  <c r="M1519" i="1"/>
  <c r="M1520" i="1" a="1"/>
  <c r="M1520" i="1" s="1"/>
  <c r="M1521" i="1" a="1"/>
  <c r="M1521" i="1" s="1"/>
  <c r="M1522" i="1" a="1"/>
  <c r="M1522" i="1" s="1"/>
  <c r="M1523" i="1" a="1"/>
  <c r="M1523" i="1" s="1"/>
  <c r="M1524" i="1" a="1"/>
  <c r="M1524" i="1" s="1"/>
  <c r="M1525" i="1" a="1"/>
  <c r="M1525" i="1" s="1"/>
  <c r="M1526" i="1" a="1"/>
  <c r="M1526" i="1"/>
  <c r="M1527" i="1" a="1"/>
  <c r="M1527" i="1"/>
  <c r="M1528" i="1" a="1"/>
  <c r="M1528" i="1"/>
  <c r="M1529" i="1" a="1"/>
  <c r="M1529" i="1" s="1"/>
  <c r="M1530" i="1" a="1"/>
  <c r="M1530" i="1" s="1"/>
  <c r="M1531" i="1" a="1"/>
  <c r="M1531" i="1" s="1"/>
  <c r="M1532" i="1" a="1"/>
  <c r="M1532" i="1" s="1"/>
  <c r="M1533" i="1" a="1"/>
  <c r="M1533" i="1" s="1"/>
  <c r="M1534" i="1" a="1"/>
  <c r="M1534" i="1" s="1"/>
  <c r="M1535" i="1" a="1"/>
  <c r="M1535" i="1"/>
  <c r="M1536" i="1" a="1"/>
  <c r="M1536" i="1"/>
  <c r="M1537" i="1" a="1"/>
  <c r="M1537" i="1" s="1"/>
  <c r="M1538" i="1" a="1"/>
  <c r="M1538" i="1" s="1"/>
  <c r="M1539" i="1" a="1"/>
  <c r="M1539" i="1" s="1"/>
  <c r="M1540" i="1" a="1"/>
  <c r="M1540" i="1" s="1"/>
  <c r="M1541" i="1" a="1"/>
  <c r="M1541" i="1" s="1"/>
  <c r="M1542" i="1" a="1"/>
  <c r="M1542" i="1"/>
  <c r="M1543" i="1" a="1"/>
  <c r="M1543" i="1" s="1"/>
  <c r="M1544" i="1" a="1"/>
  <c r="M1544" i="1"/>
  <c r="M1545" i="1" a="1"/>
  <c r="M1545" i="1" s="1"/>
  <c r="M1546" i="1" a="1"/>
  <c r="M1546" i="1" s="1"/>
  <c r="M1547" i="1" a="1"/>
  <c r="M1547" i="1" s="1"/>
  <c r="M1548" i="1" a="1"/>
  <c r="M1548" i="1" s="1"/>
  <c r="M1549" i="1" a="1"/>
  <c r="M1549" i="1" s="1"/>
  <c r="M1550" i="1" a="1"/>
  <c r="M1550" i="1"/>
  <c r="M1551" i="1" a="1"/>
  <c r="M1551" i="1"/>
  <c r="M1552" i="1" a="1"/>
  <c r="M1552" i="1" s="1"/>
  <c r="M1553" i="1" a="1"/>
  <c r="M1553" i="1" s="1"/>
  <c r="M1554" i="1" a="1"/>
  <c r="M1554" i="1" s="1"/>
  <c r="M1555" i="1" a="1"/>
  <c r="M1555" i="1" s="1"/>
  <c r="M1556" i="1" a="1"/>
  <c r="M1556" i="1" s="1"/>
  <c r="M1557" i="1" a="1"/>
  <c r="M1557" i="1" s="1"/>
  <c r="M1558" i="1" a="1"/>
  <c r="M1558" i="1"/>
  <c r="M1559" i="1" a="1"/>
  <c r="M1559" i="1"/>
  <c r="M1560" i="1" a="1"/>
  <c r="M1560" i="1"/>
  <c r="M1561" i="1" a="1"/>
  <c r="M1561" i="1" s="1"/>
  <c r="M1562" i="1" a="1"/>
  <c r="M1562" i="1" s="1"/>
  <c r="M1563" i="1" a="1"/>
  <c r="M1563" i="1" s="1"/>
  <c r="M1564" i="1" a="1"/>
  <c r="M1564" i="1" s="1"/>
  <c r="M1565" i="1" a="1"/>
  <c r="M1565" i="1" s="1"/>
  <c r="M1566" i="1" a="1"/>
  <c r="M1566" i="1" s="1"/>
  <c r="M1567" i="1" a="1"/>
  <c r="M1567" i="1"/>
  <c r="M1568" i="1" a="1"/>
  <c r="M1568" i="1"/>
  <c r="M1569" i="1" a="1"/>
  <c r="M1569" i="1" s="1"/>
  <c r="M1570" i="1" a="1"/>
  <c r="M1570" i="1" s="1"/>
  <c r="M1571" i="1" a="1"/>
  <c r="M1571" i="1" s="1"/>
  <c r="M1572" i="1" a="1"/>
  <c r="M1572" i="1" s="1"/>
  <c r="M1573" i="1" a="1"/>
  <c r="M1573" i="1" s="1"/>
  <c r="M1574" i="1" a="1"/>
  <c r="M1574" i="1"/>
  <c r="M1575" i="1" a="1"/>
  <c r="M1575" i="1" s="1"/>
  <c r="M1576" i="1" a="1"/>
  <c r="M1576" i="1"/>
  <c r="M1577" i="1" a="1"/>
  <c r="M1577" i="1" s="1"/>
  <c r="M1578" i="1" a="1"/>
  <c r="M1578" i="1" s="1"/>
  <c r="M1579" i="1" a="1"/>
  <c r="M1579" i="1" s="1"/>
  <c r="M1580" i="1" a="1"/>
  <c r="M1580" i="1" s="1"/>
  <c r="M1581" i="1" a="1"/>
  <c r="M1581" i="1" s="1"/>
  <c r="M1582" i="1" a="1"/>
  <c r="M1582" i="1"/>
  <c r="M1583" i="1" a="1"/>
  <c r="M1583" i="1"/>
  <c r="M1584" i="1" a="1"/>
  <c r="M1584" i="1" s="1"/>
  <c r="M1585" i="1" a="1"/>
  <c r="M1585" i="1" s="1"/>
  <c r="M1586" i="1" a="1"/>
  <c r="M1586" i="1" s="1"/>
  <c r="M1587" i="1" a="1"/>
  <c r="M1587" i="1" s="1"/>
  <c r="M1588" i="1" a="1"/>
  <c r="M1588" i="1" s="1"/>
  <c r="M1589" i="1" a="1"/>
  <c r="M1589" i="1" s="1"/>
  <c r="M1590" i="1" a="1"/>
  <c r="M1590" i="1"/>
  <c r="M1591" i="1" a="1"/>
  <c r="M1591" i="1"/>
  <c r="M1592" i="1" a="1"/>
  <c r="M1592" i="1"/>
  <c r="M1593" i="1" a="1"/>
  <c r="M1593" i="1" s="1"/>
  <c r="M1594" i="1" a="1"/>
  <c r="M1594" i="1" s="1"/>
  <c r="M1595" i="1" a="1"/>
  <c r="M1595" i="1" s="1"/>
  <c r="M1596" i="1" a="1"/>
  <c r="M1596" i="1" s="1"/>
  <c r="M1597" i="1" a="1"/>
  <c r="M1597" i="1" s="1"/>
  <c r="M1598" i="1" a="1"/>
  <c r="M1598" i="1" s="1"/>
  <c r="M1599" i="1" a="1"/>
  <c r="M1599" i="1"/>
  <c r="M1600" i="1" a="1"/>
  <c r="M1600" i="1"/>
  <c r="M1601" i="1" a="1"/>
  <c r="M1601" i="1" s="1"/>
  <c r="M1602" i="1" a="1"/>
  <c r="M1602" i="1" s="1"/>
  <c r="M1603" i="1" a="1"/>
  <c r="M1603" i="1" s="1"/>
  <c r="M1604" i="1" a="1"/>
  <c r="M1604" i="1" s="1"/>
  <c r="M1605" i="1" a="1"/>
  <c r="M1605" i="1" s="1"/>
  <c r="M1606" i="1" a="1"/>
  <c r="M1606" i="1"/>
  <c r="M1607" i="1" a="1"/>
  <c r="M1607" i="1" s="1"/>
  <c r="M1608" i="1" a="1"/>
  <c r="M1608" i="1"/>
  <c r="M1609" i="1" a="1"/>
  <c r="M1609" i="1" s="1"/>
  <c r="M1610" i="1" a="1"/>
  <c r="M1610" i="1" s="1"/>
  <c r="M1611" i="1" a="1"/>
  <c r="M1611" i="1" s="1"/>
  <c r="M1612" i="1" a="1"/>
  <c r="M1612" i="1" s="1"/>
  <c r="M1613" i="1" a="1"/>
  <c r="M1613" i="1" s="1"/>
  <c r="M1614" i="1" a="1"/>
  <c r="M1614" i="1"/>
  <c r="M1615" i="1" a="1"/>
  <c r="M1615" i="1"/>
  <c r="M1616" i="1" a="1"/>
  <c r="M1616" i="1" s="1"/>
  <c r="M1617" i="1" a="1"/>
  <c r="M1617" i="1" s="1"/>
  <c r="M1618" i="1" a="1"/>
  <c r="M1618" i="1" s="1"/>
  <c r="M1619" i="1" a="1"/>
  <c r="M1619" i="1" s="1"/>
  <c r="M1620" i="1" a="1"/>
  <c r="M1620" i="1" s="1"/>
  <c r="M1621" i="1" a="1"/>
  <c r="M1621" i="1" s="1"/>
  <c r="M1622" i="1" a="1"/>
  <c r="M1622" i="1"/>
  <c r="M1623" i="1" a="1"/>
  <c r="M1623" i="1"/>
  <c r="M1624" i="1" a="1"/>
  <c r="M1624" i="1"/>
  <c r="M1625" i="1" a="1"/>
  <c r="M1625" i="1" s="1"/>
  <c r="M1626" i="1" a="1"/>
  <c r="M1626" i="1" s="1"/>
  <c r="M1627" i="1" a="1"/>
  <c r="M1627" i="1" s="1"/>
  <c r="M1628" i="1" a="1"/>
  <c r="M1628" i="1" s="1"/>
  <c r="M1629" i="1" a="1"/>
  <c r="M1629" i="1" s="1"/>
  <c r="M1630" i="1" a="1"/>
  <c r="M1630" i="1" s="1"/>
  <c r="M1631" i="1" a="1"/>
  <c r="M1631" i="1"/>
  <c r="M1632" i="1" a="1"/>
  <c r="M1632" i="1"/>
  <c r="M1633" i="1" a="1"/>
  <c r="M1633" i="1" s="1"/>
  <c r="M1634" i="1" a="1"/>
  <c r="M1634" i="1" s="1"/>
  <c r="M1635" i="1" a="1"/>
  <c r="M1635" i="1" s="1"/>
  <c r="M1636" i="1" a="1"/>
  <c r="M1636" i="1" s="1"/>
  <c r="M1637" i="1" a="1"/>
  <c r="M1637" i="1" s="1"/>
  <c r="M1638" i="1" a="1"/>
  <c r="M1638" i="1"/>
  <c r="M1639" i="1" a="1"/>
  <c r="M1639" i="1" s="1"/>
  <c r="M1640" i="1" a="1"/>
  <c r="M1640" i="1"/>
  <c r="M1641" i="1" a="1"/>
  <c r="M1641" i="1" s="1"/>
  <c r="M1642" i="1" a="1"/>
  <c r="M1642" i="1" s="1"/>
  <c r="M1643" i="1" a="1"/>
  <c r="M1643" i="1" s="1"/>
  <c r="M1644" i="1" a="1"/>
  <c r="M1644" i="1" s="1"/>
  <c r="M1645" i="1" a="1"/>
  <c r="M1645" i="1" s="1"/>
  <c r="M1646" i="1" a="1"/>
  <c r="M1646" i="1"/>
  <c r="M1647" i="1" a="1"/>
  <c r="M1647" i="1"/>
  <c r="M1648" i="1" a="1"/>
  <c r="M1648" i="1" s="1"/>
  <c r="M1649" i="1" a="1"/>
  <c r="M1649" i="1" s="1"/>
  <c r="M1650" i="1" a="1"/>
  <c r="M1650" i="1" s="1"/>
  <c r="M1651" i="1" a="1"/>
  <c r="M1651" i="1" s="1"/>
  <c r="M1652" i="1" a="1"/>
  <c r="M1652" i="1" s="1"/>
  <c r="M1653" i="1" a="1"/>
  <c r="M1653" i="1" s="1"/>
  <c r="M1654" i="1" a="1"/>
  <c r="M1654" i="1"/>
  <c r="M1655" i="1" a="1"/>
  <c r="M1655" i="1"/>
  <c r="M1656" i="1" a="1"/>
  <c r="M1656" i="1"/>
  <c r="M1657" i="1" a="1"/>
  <c r="M1657" i="1" s="1"/>
  <c r="M1658" i="1" a="1"/>
  <c r="M1658" i="1" s="1"/>
  <c r="M1659" i="1" a="1"/>
  <c r="M1659" i="1" s="1"/>
  <c r="M1660" i="1" a="1"/>
  <c r="M1660" i="1" s="1"/>
  <c r="M1661" i="1" a="1"/>
  <c r="M1661" i="1" s="1"/>
  <c r="M1662" i="1" a="1"/>
  <c r="M1662" i="1" s="1"/>
  <c r="M1663" i="1" a="1"/>
  <c r="M1663" i="1"/>
  <c r="M1664" i="1" a="1"/>
  <c r="M1664" i="1"/>
  <c r="M1665" i="1" a="1"/>
  <c r="M1665" i="1" s="1"/>
  <c r="M1666" i="1" a="1"/>
  <c r="M1666" i="1" s="1"/>
  <c r="M1667" i="1" a="1"/>
  <c r="M1667" i="1" s="1"/>
  <c r="M1668" i="1" a="1"/>
  <c r="M1668" i="1" s="1"/>
  <c r="M1669" i="1" a="1"/>
  <c r="M1669" i="1" s="1"/>
  <c r="M1670" i="1" a="1"/>
  <c r="M1670" i="1"/>
  <c r="M1671" i="1" a="1"/>
  <c r="M1671" i="1" s="1"/>
  <c r="M1672" i="1" a="1"/>
  <c r="M1672" i="1"/>
  <c r="M1673" i="1" a="1"/>
  <c r="M1673" i="1" s="1"/>
  <c r="M1674" i="1" a="1"/>
  <c r="M1674" i="1" s="1"/>
  <c r="M1675" i="1" a="1"/>
  <c r="M1675" i="1" s="1"/>
  <c r="M1676" i="1" a="1"/>
  <c r="M1676" i="1" s="1"/>
  <c r="M1677" i="1" a="1"/>
  <c r="M1677" i="1" s="1"/>
  <c r="M1678" i="1" a="1"/>
  <c r="M1678" i="1"/>
  <c r="M1679" i="1" a="1"/>
  <c r="M1679" i="1"/>
  <c r="M1680" i="1" a="1"/>
  <c r="M1680" i="1" s="1"/>
  <c r="M1681" i="1" a="1"/>
  <c r="M1681" i="1" s="1"/>
  <c r="M1682" i="1" a="1"/>
  <c r="M1682" i="1" s="1"/>
  <c r="M1683" i="1" a="1"/>
  <c r="M1683" i="1" s="1"/>
  <c r="M1684" i="1" a="1"/>
  <c r="M1684" i="1" s="1"/>
  <c r="M1685" i="1" a="1"/>
  <c r="M1685" i="1" s="1"/>
  <c r="M1686" i="1" a="1"/>
  <c r="M1686" i="1"/>
  <c r="M1687" i="1" a="1"/>
  <c r="M1687" i="1"/>
  <c r="M1688" i="1" a="1"/>
  <c r="M1688" i="1"/>
  <c r="M1689" i="1" a="1"/>
  <c r="M1689" i="1" s="1"/>
  <c r="M1690" i="1" a="1"/>
  <c r="M1690" i="1" s="1"/>
  <c r="M1691" i="1" a="1"/>
  <c r="M1691" i="1" s="1"/>
  <c r="M1692" i="1" a="1"/>
  <c r="M1692" i="1" s="1"/>
  <c r="M1693" i="1" a="1"/>
  <c r="M1693" i="1" s="1"/>
  <c r="M1694" i="1" a="1"/>
  <c r="M1694" i="1" s="1"/>
  <c r="M1695" i="1" a="1"/>
  <c r="M1695" i="1"/>
  <c r="M1696" i="1" a="1"/>
  <c r="M1696" i="1"/>
  <c r="M1697" i="1" a="1"/>
  <c r="M1697" i="1" s="1"/>
  <c r="M1698" i="1" a="1"/>
  <c r="M1698" i="1" s="1"/>
  <c r="M1699" i="1" a="1"/>
  <c r="M1699" i="1" s="1"/>
  <c r="M1700" i="1" a="1"/>
  <c r="M1700" i="1" s="1"/>
  <c r="M1701" i="1" a="1"/>
  <c r="M1701" i="1" s="1"/>
  <c r="M1702" i="1" a="1"/>
  <c r="M1702" i="1"/>
  <c r="M1703" i="1" a="1"/>
  <c r="M1703" i="1" s="1"/>
  <c r="M1704" i="1" a="1"/>
  <c r="M1704" i="1"/>
  <c r="M1705" i="1" a="1"/>
  <c r="M1705" i="1" s="1"/>
  <c r="M1706" i="1" a="1"/>
  <c r="M1706" i="1" s="1"/>
  <c r="M1707" i="1" a="1"/>
  <c r="M1707" i="1" s="1"/>
  <c r="M1708" i="1" a="1"/>
  <c r="M1708" i="1" s="1"/>
  <c r="M1709" i="1" a="1"/>
  <c r="M1709" i="1" s="1"/>
  <c r="M1710" i="1" a="1"/>
  <c r="M1710" i="1"/>
  <c r="M1711" i="1" a="1"/>
  <c r="M1711" i="1"/>
  <c r="M1712" i="1" a="1"/>
  <c r="M1712" i="1" s="1"/>
  <c r="M1713" i="1" a="1"/>
  <c r="M1713" i="1" s="1"/>
  <c r="M1714" i="1" a="1"/>
  <c r="M1714" i="1" s="1"/>
  <c r="M1715" i="1" a="1"/>
  <c r="M1715" i="1" s="1"/>
  <c r="M1716" i="1" a="1"/>
  <c r="M1716" i="1" s="1"/>
  <c r="M1717" i="1" a="1"/>
  <c r="M1717" i="1" s="1"/>
  <c r="M1718" i="1" a="1"/>
  <c r="M1718" i="1"/>
  <c r="M1719" i="1" a="1"/>
  <c r="M1719" i="1"/>
  <c r="M1720" i="1" a="1"/>
  <c r="M1720" i="1"/>
  <c r="M1721" i="1" a="1"/>
  <c r="M1721" i="1" s="1"/>
  <c r="M1722" i="1" a="1"/>
  <c r="M1722" i="1" s="1"/>
  <c r="M1723" i="1" a="1"/>
  <c r="M1723" i="1" s="1"/>
  <c r="M1724" i="1" a="1"/>
  <c r="M1724" i="1" s="1"/>
  <c r="M1725" i="1" a="1"/>
  <c r="M1725" i="1" s="1"/>
  <c r="M1726" i="1" a="1"/>
  <c r="M1726" i="1" s="1"/>
  <c r="M1727" i="1" a="1"/>
  <c r="M1727" i="1"/>
  <c r="M1728" i="1" a="1"/>
  <c r="M1728" i="1"/>
  <c r="M1729" i="1" a="1"/>
  <c r="M1729" i="1" s="1"/>
  <c r="M1730" i="1" a="1"/>
  <c r="M1730" i="1" s="1"/>
  <c r="M1731" i="1" a="1"/>
  <c r="M1731" i="1" s="1"/>
  <c r="M1732" i="1" a="1"/>
  <c r="M1732" i="1" s="1"/>
  <c r="M1733" i="1" a="1"/>
  <c r="M1733" i="1" s="1"/>
  <c r="M1734" i="1" a="1"/>
  <c r="M1734" i="1"/>
  <c r="M1735" i="1" a="1"/>
  <c r="M1735" i="1" s="1"/>
  <c r="M1736" i="1" a="1"/>
  <c r="M1736" i="1"/>
  <c r="M1737" i="1" a="1"/>
  <c r="M1737" i="1" s="1"/>
  <c r="M1738" i="1" a="1"/>
  <c r="M1738" i="1" s="1"/>
  <c r="M1739" i="1" a="1"/>
  <c r="M1739" i="1" s="1"/>
  <c r="M1740" i="1" a="1"/>
  <c r="M1740" i="1" s="1"/>
  <c r="M1741" i="1" a="1"/>
  <c r="M1741" i="1" s="1"/>
  <c r="M1742" i="1" a="1"/>
  <c r="M1742" i="1"/>
  <c r="M1743" i="1" a="1"/>
  <c r="M1743" i="1"/>
  <c r="M1744" i="1" a="1"/>
  <c r="M1744" i="1" s="1"/>
  <c r="M1745" i="1" a="1"/>
  <c r="M1745" i="1" s="1"/>
  <c r="M1746" i="1" a="1"/>
  <c r="M1746" i="1" s="1"/>
  <c r="M1747" i="1" a="1"/>
  <c r="M1747" i="1" s="1"/>
  <c r="M1748" i="1" a="1"/>
  <c r="M1748" i="1" s="1"/>
  <c r="M1749" i="1" a="1"/>
  <c r="M1749" i="1" s="1"/>
  <c r="M1750" i="1" a="1"/>
  <c r="M1750" i="1"/>
  <c r="M1751" i="1" a="1"/>
  <c r="M1751" i="1"/>
  <c r="M1752" i="1" a="1"/>
  <c r="M1752" i="1"/>
  <c r="M1753" i="1" a="1"/>
  <c r="M1753" i="1" s="1"/>
  <c r="M1754" i="1" a="1"/>
  <c r="M1754" i="1" s="1"/>
  <c r="M1755" i="1" a="1"/>
  <c r="M1755" i="1" s="1"/>
  <c r="M1756" i="1" a="1"/>
  <c r="M1756" i="1" s="1"/>
  <c r="M1757" i="1" a="1"/>
  <c r="M1757" i="1" s="1"/>
  <c r="M1758" i="1" a="1"/>
  <c r="M1758" i="1" s="1"/>
  <c r="M1759" i="1" a="1"/>
  <c r="M1759" i="1"/>
  <c r="M1760" i="1" a="1"/>
  <c r="M1760" i="1"/>
  <c r="M1761" i="1" a="1"/>
  <c r="M1761" i="1" s="1"/>
  <c r="M1762" i="1" a="1"/>
  <c r="M1762" i="1" s="1"/>
  <c r="M1763" i="1" a="1"/>
  <c r="M1763" i="1" s="1"/>
  <c r="M1764" i="1" a="1"/>
  <c r="M1764" i="1" s="1"/>
  <c r="M1765" i="1" a="1"/>
  <c r="M1765" i="1" s="1"/>
  <c r="M1766" i="1" a="1"/>
  <c r="M1766" i="1"/>
  <c r="M1767" i="1" a="1"/>
  <c r="M1767" i="1" s="1"/>
  <c r="M1768" i="1" a="1"/>
  <c r="M1768" i="1"/>
  <c r="M1769" i="1" a="1"/>
  <c r="M1769" i="1" s="1"/>
  <c r="M1770" i="1" a="1"/>
  <c r="M1770" i="1" s="1"/>
  <c r="M1771" i="1" a="1"/>
  <c r="M1771" i="1" s="1"/>
  <c r="M1772" i="1" a="1"/>
  <c r="M1772" i="1" s="1"/>
  <c r="M1773" i="1" a="1"/>
  <c r="M1773" i="1" s="1"/>
  <c r="M1774" i="1" a="1"/>
  <c r="M1774" i="1"/>
  <c r="M1775" i="1" a="1"/>
  <c r="M1775" i="1"/>
  <c r="M1776" i="1" a="1"/>
  <c r="M1776" i="1" s="1"/>
  <c r="M1777" i="1" a="1"/>
  <c r="M1777" i="1" s="1"/>
  <c r="M1778" i="1" a="1"/>
  <c r="M1778" i="1" s="1"/>
  <c r="M1779" i="1" a="1"/>
  <c r="M1779" i="1" s="1"/>
  <c r="M1780" i="1" a="1"/>
  <c r="M1780" i="1" s="1"/>
  <c r="M1781" i="1" a="1"/>
  <c r="M1781" i="1" s="1"/>
  <c r="M1782" i="1" a="1"/>
  <c r="M1782" i="1"/>
  <c r="M1783" i="1" a="1"/>
  <c r="M1783" i="1" s="1"/>
  <c r="M1784" i="1" a="1"/>
  <c r="M1784" i="1"/>
  <c r="M1785" i="1" a="1"/>
  <c r="M1785" i="1" s="1"/>
  <c r="M1786" i="1" a="1"/>
  <c r="M1786" i="1"/>
  <c r="M1787" i="1" a="1"/>
  <c r="M1787" i="1"/>
  <c r="M1788" i="1" a="1"/>
  <c r="M1788" i="1" s="1"/>
  <c r="M1789" i="1" a="1"/>
  <c r="M1789" i="1" s="1"/>
  <c r="M1790" i="1" a="1"/>
  <c r="M1790" i="1"/>
  <c r="M1791" i="1" a="1"/>
  <c r="M1791" i="1"/>
  <c r="M1792" i="1" a="1"/>
  <c r="M1792" i="1" s="1"/>
  <c r="M1793" i="1" a="1"/>
  <c r="M1793" i="1" s="1"/>
  <c r="M1794" i="1" a="1"/>
  <c r="M1794" i="1"/>
  <c r="M1795" i="1" a="1"/>
  <c r="M1795" i="1" s="1"/>
  <c r="M1796" i="1" a="1"/>
  <c r="M1796" i="1"/>
  <c r="M1797" i="1" a="1"/>
  <c r="M1797" i="1" s="1"/>
  <c r="M1798" i="1" a="1"/>
  <c r="M1798" i="1"/>
  <c r="M1799" i="1" a="1"/>
  <c r="M1799" i="1" s="1"/>
  <c r="M1800" i="1" a="1"/>
  <c r="M1800" i="1"/>
  <c r="M1801" i="1" a="1"/>
  <c r="M1801" i="1" s="1"/>
  <c r="M1802" i="1" a="1"/>
  <c r="M1802" i="1"/>
  <c r="M1803" i="1" a="1"/>
  <c r="M1803" i="1" s="1"/>
  <c r="M1804" i="1" a="1"/>
  <c r="M1804" i="1"/>
  <c r="M1805" i="1" a="1"/>
  <c r="M1805" i="1" s="1"/>
  <c r="M1806" i="1" a="1"/>
  <c r="M1806" i="1"/>
  <c r="M1807" i="1" a="1"/>
  <c r="M1807" i="1"/>
  <c r="M1808" i="1" a="1"/>
  <c r="M1808" i="1" s="1"/>
  <c r="M1809" i="1" a="1"/>
  <c r="M1809" i="1" s="1"/>
  <c r="M1810" i="1" a="1"/>
  <c r="M1810" i="1" s="1"/>
  <c r="M1811" i="1" a="1"/>
  <c r="M1811" i="1" s="1"/>
  <c r="M1812" i="1" a="1"/>
  <c r="M1812" i="1" s="1"/>
  <c r="M1813" i="1" a="1"/>
  <c r="M1813" i="1" s="1"/>
  <c r="M1814" i="1" a="1"/>
  <c r="M1814" i="1"/>
  <c r="M1815" i="1" a="1"/>
  <c r="M1815" i="1" s="1"/>
  <c r="M1816" i="1" a="1"/>
  <c r="M1816" i="1"/>
  <c r="M1817" i="1" a="1"/>
  <c r="M1817" i="1" s="1"/>
  <c r="M1818" i="1" a="1"/>
  <c r="M1818" i="1"/>
  <c r="M1819" i="1" a="1"/>
  <c r="M1819" i="1" s="1"/>
  <c r="M1820" i="1" a="1"/>
  <c r="M1820" i="1" s="1"/>
  <c r="M1821" i="1" a="1"/>
  <c r="M1821" i="1" s="1"/>
  <c r="M1822" i="1" a="1"/>
  <c r="M1822" i="1" s="1"/>
  <c r="M1823" i="1" a="1"/>
  <c r="M1823" i="1"/>
  <c r="M1824" i="1" a="1"/>
  <c r="M1824" i="1" s="1"/>
  <c r="M1825" i="1" a="1"/>
  <c r="M1825" i="1" s="1"/>
  <c r="M1826" i="1" a="1"/>
  <c r="M1826" i="1" s="1"/>
  <c r="M1827" i="1" a="1"/>
  <c r="M1827" i="1"/>
  <c r="M1828" i="1" a="1"/>
  <c r="M1828" i="1" s="1"/>
  <c r="M1829" i="1" a="1"/>
  <c r="M1829" i="1" s="1"/>
  <c r="M1830" i="1" a="1"/>
  <c r="M1830" i="1"/>
  <c r="M1831" i="1" a="1"/>
  <c r="M1831" i="1" s="1"/>
  <c r="M1832" i="1" a="1"/>
  <c r="M1832" i="1"/>
  <c r="M1833" i="1" a="1"/>
  <c r="M1833" i="1" s="1"/>
  <c r="M1834" i="1" a="1"/>
  <c r="M1834" i="1" s="1"/>
  <c r="M1835" i="1" a="1"/>
  <c r="M1835" i="1" s="1"/>
  <c r="M1836" i="1" a="1"/>
  <c r="M1836" i="1"/>
  <c r="M1837" i="1" a="1"/>
  <c r="M1837" i="1" s="1"/>
  <c r="M1838" i="1" a="1"/>
  <c r="M1838" i="1" s="1"/>
  <c r="M1839" i="1" a="1"/>
  <c r="M1839" i="1"/>
  <c r="M1840" i="1" a="1"/>
  <c r="M1840" i="1" s="1"/>
  <c r="M1841" i="1" a="1"/>
  <c r="M1841" i="1" s="1"/>
  <c r="M1842" i="1" a="1"/>
  <c r="M1842" i="1" s="1"/>
  <c r="M1843" i="1" a="1"/>
  <c r="M1843" i="1" s="1"/>
  <c r="M1844" i="1" a="1"/>
  <c r="M1844" i="1" s="1"/>
  <c r="M1845" i="1" a="1"/>
  <c r="M1845" i="1" s="1"/>
  <c r="M1846" i="1" a="1"/>
  <c r="M1846" i="1"/>
  <c r="M1847" i="1" a="1"/>
  <c r="M1847" i="1" s="1"/>
  <c r="M1848" i="1" a="1"/>
  <c r="M1848" i="1"/>
  <c r="M1849" i="1" a="1"/>
  <c r="M1849" i="1" s="1"/>
  <c r="M1850" i="1" a="1"/>
  <c r="M1850" i="1" s="1"/>
  <c r="M1851" i="1" a="1"/>
  <c r="M1851" i="1" s="1"/>
  <c r="M1852" i="1" a="1"/>
  <c r="M1852" i="1" s="1"/>
  <c r="M1853" i="1" a="1"/>
  <c r="M1853" i="1" s="1"/>
  <c r="M1854" i="1" a="1"/>
  <c r="M1854" i="1" s="1"/>
  <c r="M1855" i="1" a="1"/>
  <c r="M1855" i="1"/>
  <c r="M1856" i="1" a="1"/>
  <c r="M1856" i="1" s="1"/>
  <c r="M1857" i="1" a="1"/>
  <c r="M1857" i="1" s="1"/>
  <c r="M1858" i="1" a="1"/>
  <c r="M1858" i="1" s="1"/>
  <c r="M1859" i="1" a="1"/>
  <c r="M1859" i="1" s="1"/>
  <c r="M1860" i="1" a="1"/>
  <c r="M1860" i="1" s="1"/>
  <c r="M1861" i="1" a="1"/>
  <c r="M1861" i="1" s="1"/>
  <c r="M1862" i="1" a="1"/>
  <c r="M1862" i="1"/>
  <c r="M1863" i="1" a="1"/>
  <c r="M1863" i="1" s="1"/>
  <c r="M1864" i="1" a="1"/>
  <c r="M1864" i="1"/>
  <c r="M1865" i="1" a="1"/>
  <c r="M1865" i="1" s="1"/>
  <c r="M1866" i="1" a="1"/>
  <c r="M1866" i="1" s="1"/>
  <c r="M1867" i="1" a="1"/>
  <c r="M1867" i="1" s="1"/>
  <c r="M1868" i="1" a="1"/>
  <c r="M1868" i="1" s="1"/>
  <c r="M1869" i="1" a="1"/>
  <c r="M1869" i="1" s="1"/>
  <c r="M1870" i="1" a="1"/>
  <c r="M1870" i="1" s="1"/>
  <c r="M1871" i="1" a="1"/>
  <c r="M1871" i="1"/>
  <c r="M1872" i="1" a="1"/>
  <c r="M1872" i="1" s="1"/>
  <c r="M1873" i="1" a="1"/>
  <c r="M1873" i="1" s="1"/>
  <c r="M1874" i="1" a="1"/>
  <c r="M1874" i="1" s="1"/>
  <c r="M1875" i="1" a="1"/>
  <c r="M1875" i="1" s="1"/>
  <c r="M1876" i="1" a="1"/>
  <c r="M1876" i="1" s="1"/>
  <c r="M1877" i="1" a="1"/>
  <c r="M1877" i="1" s="1"/>
  <c r="M1878" i="1" a="1"/>
  <c r="M1878" i="1"/>
  <c r="M1879" i="1" a="1"/>
  <c r="M1879" i="1" s="1"/>
  <c r="M1880" i="1" a="1"/>
  <c r="M1880" i="1"/>
  <c r="M1881" i="1" a="1"/>
  <c r="M1881" i="1" s="1"/>
  <c r="M1882" i="1" a="1"/>
  <c r="M1882" i="1" s="1"/>
  <c r="M1883" i="1" a="1"/>
  <c r="M1883" i="1" s="1"/>
  <c r="M1884" i="1" a="1"/>
  <c r="M1884" i="1" s="1"/>
  <c r="M1885" i="1" a="1"/>
  <c r="M1885" i="1" s="1"/>
  <c r="M1886" i="1" a="1"/>
  <c r="M1886" i="1" s="1"/>
  <c r="M1887" i="1" a="1"/>
  <c r="M1887" i="1"/>
  <c r="M1888" i="1" a="1"/>
  <c r="M1888" i="1" s="1"/>
  <c r="M1889" i="1" a="1"/>
  <c r="M1889" i="1" s="1"/>
  <c r="M1890" i="1" a="1"/>
  <c r="M1890" i="1" s="1"/>
  <c r="M1891" i="1" a="1"/>
  <c r="M1891" i="1" s="1"/>
  <c r="M1892" i="1" a="1"/>
  <c r="M1892" i="1" s="1"/>
  <c r="M1893" i="1" a="1"/>
  <c r="M1893" i="1" s="1"/>
  <c r="M1894" i="1" a="1"/>
  <c r="M1894" i="1"/>
  <c r="M1895" i="1" a="1"/>
  <c r="M1895" i="1" s="1"/>
  <c r="M1896" i="1" a="1"/>
  <c r="M1896" i="1"/>
  <c r="M1897" i="1" a="1"/>
  <c r="M1897" i="1" s="1"/>
  <c r="M1898" i="1" a="1"/>
  <c r="M1898" i="1" s="1"/>
  <c r="M1899" i="1" a="1"/>
  <c r="M1899" i="1" s="1"/>
  <c r="M1900" i="1" a="1"/>
  <c r="M1900" i="1" s="1"/>
  <c r="M1901" i="1" a="1"/>
  <c r="M1901" i="1" s="1"/>
  <c r="M1902" i="1" a="1"/>
  <c r="M1902" i="1" s="1"/>
  <c r="M1903" i="1" a="1"/>
  <c r="M1903" i="1"/>
  <c r="M1904" i="1" a="1"/>
  <c r="M1904" i="1" s="1"/>
  <c r="M1905" i="1" a="1"/>
  <c r="M1905" i="1" s="1"/>
  <c r="M1906" i="1" a="1"/>
  <c r="M1906" i="1" s="1"/>
  <c r="M1907" i="1" a="1"/>
  <c r="M1907" i="1" s="1"/>
  <c r="M1908" i="1" a="1"/>
  <c r="M1908" i="1" s="1"/>
  <c r="M1909" i="1" a="1"/>
  <c r="M1909" i="1" s="1"/>
  <c r="M1910" i="1" a="1"/>
  <c r="M1910" i="1"/>
  <c r="M1911" i="1" a="1"/>
  <c r="M1911" i="1" s="1"/>
  <c r="M1912" i="1" a="1"/>
  <c r="M1912" i="1"/>
  <c r="M1913" i="1" a="1"/>
  <c r="M1913" i="1" s="1"/>
  <c r="M1914" i="1" a="1"/>
  <c r="M1914" i="1" s="1"/>
  <c r="M1915" i="1" a="1"/>
  <c r="M1915" i="1" s="1"/>
  <c r="M1916" i="1" a="1"/>
  <c r="M1916" i="1" s="1"/>
  <c r="M1917" i="1" a="1"/>
  <c r="M1917" i="1" s="1"/>
  <c r="M1918" i="1" a="1"/>
  <c r="M1918" i="1" s="1"/>
  <c r="M1919" i="1" a="1"/>
  <c r="M1919" i="1"/>
  <c r="M1920" i="1" a="1"/>
  <c r="M1920" i="1" s="1"/>
  <c r="M1921" i="1" a="1"/>
  <c r="M1921" i="1" s="1"/>
  <c r="M1922" i="1" a="1"/>
  <c r="M1922" i="1" s="1"/>
  <c r="M1923" i="1" a="1"/>
  <c r="M1923" i="1" s="1"/>
  <c r="M1924" i="1" a="1"/>
  <c r="M1924" i="1" s="1"/>
  <c r="M1925" i="1" a="1"/>
  <c r="M1925" i="1" s="1"/>
  <c r="M1926" i="1" a="1"/>
  <c r="M1926" i="1"/>
  <c r="M1927" i="1" a="1"/>
  <c r="M1927" i="1" s="1"/>
  <c r="M1928" i="1" a="1"/>
  <c r="M1928" i="1"/>
  <c r="M1929" i="1" a="1"/>
  <c r="M1929" i="1" s="1"/>
  <c r="M1930" i="1" a="1"/>
  <c r="M1930" i="1" s="1"/>
  <c r="M1931" i="1" a="1"/>
  <c r="M1931" i="1" s="1"/>
  <c r="M1932" i="1" a="1"/>
  <c r="M1932" i="1" s="1"/>
  <c r="M1933" i="1" a="1"/>
  <c r="M1933" i="1" s="1"/>
  <c r="M1934" i="1" a="1"/>
  <c r="M1934" i="1" s="1"/>
  <c r="M1935" i="1" a="1"/>
  <c r="M1935" i="1"/>
  <c r="M1936" i="1" a="1"/>
  <c r="M1936" i="1" s="1"/>
  <c r="M1937" i="1" a="1"/>
  <c r="M1937" i="1" s="1"/>
  <c r="M1938" i="1" a="1"/>
  <c r="M1938" i="1" s="1"/>
  <c r="M1939" i="1" a="1"/>
  <c r="M1939" i="1" s="1"/>
  <c r="M1940" i="1" a="1"/>
  <c r="M1940" i="1" s="1"/>
  <c r="M1941" i="1" a="1"/>
  <c r="M1941" i="1" s="1"/>
  <c r="M1942" i="1" a="1"/>
  <c r="M1942" i="1"/>
  <c r="M1943" i="1" a="1"/>
  <c r="M1943" i="1" s="1"/>
  <c r="M1944" i="1" a="1"/>
  <c r="M1944" i="1"/>
  <c r="M1945" i="1" a="1"/>
  <c r="M1945" i="1" s="1"/>
  <c r="M1946" i="1" a="1"/>
  <c r="M1946" i="1" s="1"/>
  <c r="M1947" i="1" a="1"/>
  <c r="M1947" i="1" s="1"/>
  <c r="M1948" i="1" a="1"/>
  <c r="M1948" i="1" s="1"/>
  <c r="M1949" i="1" a="1"/>
  <c r="M1949" i="1" s="1"/>
  <c r="M1950" i="1" a="1"/>
  <c r="M1950" i="1" s="1"/>
  <c r="M1951" i="1" a="1"/>
  <c r="M1951" i="1"/>
  <c r="M1952" i="1" a="1"/>
  <c r="M1952" i="1" s="1"/>
  <c r="M1953" i="1" a="1"/>
  <c r="M1953" i="1" s="1"/>
  <c r="M1954" i="1" a="1"/>
  <c r="M1954" i="1" s="1"/>
  <c r="M1955" i="1" a="1"/>
  <c r="M1955" i="1" s="1"/>
  <c r="M1956" i="1" a="1"/>
  <c r="M1956" i="1" s="1"/>
  <c r="M1957" i="1" a="1"/>
  <c r="M1957" i="1" s="1"/>
  <c r="M1958" i="1" a="1"/>
  <c r="M1958" i="1"/>
  <c r="M1959" i="1" a="1"/>
  <c r="M1959" i="1" s="1"/>
  <c r="M1960" i="1" a="1"/>
  <c r="M1960" i="1"/>
  <c r="M1961" i="1" a="1"/>
  <c r="M1961" i="1" s="1"/>
  <c r="M1962" i="1" a="1"/>
  <c r="M1962" i="1" s="1"/>
  <c r="M1963" i="1" a="1"/>
  <c r="M1963" i="1" s="1"/>
  <c r="M1964" i="1" a="1"/>
  <c r="M1964" i="1" s="1"/>
  <c r="M1965" i="1" a="1"/>
  <c r="M1965" i="1" s="1"/>
  <c r="M1966" i="1" a="1"/>
  <c r="M1966" i="1" s="1"/>
  <c r="M1967" i="1" a="1"/>
  <c r="M1967" i="1" s="1"/>
  <c r="M1968" i="1" a="1"/>
  <c r="M1968" i="1" s="1"/>
  <c r="M1969" i="1" a="1"/>
  <c r="M1969" i="1" s="1"/>
  <c r="M1970" i="1" a="1"/>
  <c r="M1970" i="1" s="1"/>
  <c r="M1971" i="1" a="1"/>
  <c r="M1971" i="1" s="1"/>
  <c r="M1972" i="1" a="1"/>
  <c r="M1972" i="1" s="1"/>
  <c r="M1973" i="1" a="1"/>
  <c r="M1973" i="1" s="1"/>
  <c r="M1974" i="1" a="1"/>
  <c r="M1974" i="1"/>
  <c r="M1975" i="1" a="1"/>
  <c r="M1975" i="1" s="1"/>
  <c r="M1976" i="1" a="1"/>
  <c r="M1976" i="1" s="1"/>
  <c r="M1977" i="1" a="1"/>
  <c r="M1977" i="1" s="1"/>
  <c r="M1978" i="1" a="1"/>
  <c r="M1978" i="1" s="1"/>
  <c r="M1979" i="1" a="1"/>
  <c r="M1979" i="1" s="1"/>
  <c r="M1980" i="1" a="1"/>
  <c r="M1980" i="1" s="1"/>
  <c r="M1981" i="1" a="1"/>
  <c r="M1981" i="1" s="1"/>
  <c r="M1982" i="1" a="1"/>
  <c r="M1982" i="1" s="1"/>
  <c r="M1983" i="1" a="1"/>
  <c r="M1983" i="1"/>
  <c r="M1984" i="1" a="1"/>
  <c r="M1984" i="1"/>
  <c r="M1985" i="1" a="1"/>
  <c r="M1985" i="1" s="1"/>
  <c r="M1986" i="1" a="1"/>
  <c r="M1986" i="1" s="1"/>
  <c r="M1987" i="1" a="1"/>
  <c r="M1987" i="1" s="1"/>
  <c r="M1988" i="1" a="1"/>
  <c r="M1988" i="1" s="1"/>
  <c r="M1989" i="1" a="1"/>
  <c r="M1989" i="1" s="1"/>
  <c r="M1990" i="1" a="1"/>
  <c r="M1990" i="1" s="1"/>
  <c r="M1991" i="1" a="1"/>
  <c r="M1991" i="1" s="1"/>
  <c r="M1992" i="1" a="1"/>
  <c r="M1992" i="1"/>
  <c r="M1993" i="1" a="1"/>
  <c r="M1993" i="1" s="1"/>
  <c r="M1994" i="1" a="1"/>
  <c r="M1994" i="1" s="1"/>
  <c r="M1995" i="1" a="1"/>
  <c r="M1995" i="1" s="1"/>
  <c r="M1996" i="1" a="1"/>
  <c r="M1996" i="1" s="1"/>
  <c r="M1997" i="1" a="1"/>
  <c r="M1997" i="1" s="1"/>
  <c r="M1998" i="1" a="1"/>
  <c r="M1998" i="1"/>
  <c r="M1999" i="1" a="1"/>
  <c r="M1999" i="1" s="1"/>
  <c r="M2000" i="1" a="1"/>
  <c r="M2000" i="1" s="1"/>
  <c r="M2001" i="1" a="1"/>
  <c r="M2001" i="1" s="1"/>
  <c r="M2002" i="1" a="1"/>
  <c r="M2002" i="1" s="1"/>
  <c r="M2003" i="1" a="1"/>
  <c r="M2003" i="1" s="1"/>
  <c r="M2004" i="1" a="1"/>
  <c r="M2004" i="1" s="1"/>
  <c r="M2005" i="1" a="1"/>
  <c r="M2005" i="1" s="1"/>
  <c r="M2006" i="1" a="1"/>
  <c r="M2006" i="1"/>
  <c r="M2007" i="1" a="1"/>
  <c r="M2007" i="1"/>
  <c r="M2008" i="1" a="1"/>
  <c r="M2008" i="1" s="1"/>
  <c r="M2009" i="1" a="1"/>
  <c r="M2009" i="1" s="1"/>
  <c r="M2010" i="1" a="1"/>
  <c r="M2010" i="1" s="1"/>
  <c r="M2011" i="1" a="1"/>
  <c r="M2011" i="1" s="1"/>
  <c r="M2012" i="1" a="1"/>
  <c r="M2012" i="1" s="1"/>
  <c r="M2013" i="1" a="1"/>
  <c r="M2013" i="1" s="1"/>
  <c r="M2014" i="1" a="1"/>
  <c r="M2014" i="1" s="1"/>
  <c r="M2015" i="1" a="1"/>
  <c r="M2015" i="1"/>
  <c r="M2016" i="1" a="1"/>
  <c r="M2016" i="1"/>
  <c r="M2017" i="1" a="1"/>
  <c r="M2017" i="1" s="1"/>
  <c r="M2018" i="1" a="1"/>
  <c r="M2018" i="1" s="1"/>
  <c r="M2019" i="1" a="1"/>
  <c r="M2019" i="1" s="1"/>
  <c r="M2020" i="1" a="1"/>
  <c r="M2020" i="1" s="1"/>
  <c r="M2021" i="1" a="1"/>
  <c r="M2021" i="1" s="1"/>
  <c r="M2022" i="1" a="1"/>
  <c r="M2022" i="1" s="1"/>
  <c r="M2023" i="1" a="1"/>
  <c r="M2023" i="1" s="1"/>
  <c r="M2024" i="1" a="1"/>
  <c r="M2024" i="1"/>
  <c r="M2025" i="1" a="1"/>
  <c r="M2025" i="1" s="1"/>
  <c r="M2026" i="1" a="1"/>
  <c r="M2026" i="1" s="1"/>
  <c r="M2027" i="1" a="1"/>
  <c r="M2027" i="1" s="1"/>
  <c r="M2028" i="1" a="1"/>
  <c r="M2028" i="1" s="1"/>
  <c r="M2029" i="1" a="1"/>
  <c r="M2029" i="1" s="1"/>
  <c r="M2030" i="1" a="1"/>
  <c r="M2030" i="1"/>
  <c r="M2031" i="1" a="1"/>
  <c r="M2031" i="1" s="1"/>
  <c r="M2032" i="1" a="1"/>
  <c r="M2032" i="1" s="1"/>
  <c r="M2033" i="1" a="1"/>
  <c r="M2033" i="1" s="1"/>
  <c r="M2034" i="1" a="1"/>
  <c r="M2034" i="1" s="1"/>
  <c r="M2035" i="1" a="1"/>
  <c r="M2035" i="1" s="1"/>
  <c r="M2036" i="1" a="1"/>
  <c r="M2036" i="1" s="1"/>
  <c r="M2037" i="1" a="1"/>
  <c r="M2037" i="1" s="1"/>
  <c r="M2038" i="1" a="1"/>
  <c r="M2038" i="1"/>
  <c r="M2039" i="1" a="1"/>
  <c r="M2039" i="1"/>
  <c r="M2040" i="1" a="1"/>
  <c r="M2040" i="1" s="1"/>
  <c r="M2041" i="1" a="1"/>
  <c r="M2041" i="1" s="1"/>
  <c r="M2042" i="1" a="1"/>
  <c r="M2042" i="1" s="1"/>
  <c r="M2043" i="1" a="1"/>
  <c r="M2043" i="1" s="1"/>
  <c r="M2044" i="1" a="1"/>
  <c r="M2044" i="1" s="1"/>
  <c r="M2045" i="1" a="1"/>
  <c r="M2045" i="1" s="1"/>
  <c r="M2046" i="1" a="1"/>
  <c r="M2046" i="1" s="1"/>
  <c r="M2047" i="1" a="1"/>
  <c r="M2047" i="1"/>
  <c r="M2048" i="1" a="1"/>
  <c r="M2048" i="1"/>
  <c r="M2049" i="1" a="1"/>
  <c r="M2049" i="1" s="1"/>
  <c r="M2050" i="1" a="1"/>
  <c r="M2050" i="1" s="1"/>
  <c r="M2051" i="1" a="1"/>
  <c r="M2051" i="1" s="1"/>
  <c r="M2052" i="1" a="1"/>
  <c r="M2052" i="1" s="1"/>
  <c r="M2053" i="1" a="1"/>
  <c r="M2053" i="1" s="1"/>
  <c r="M2054" i="1" a="1"/>
  <c r="M2054" i="1" s="1"/>
  <c r="M2055" i="1" a="1"/>
  <c r="M2055" i="1" s="1"/>
  <c r="M2056" i="1" a="1"/>
  <c r="M2056" i="1"/>
  <c r="M2057" i="1" a="1"/>
  <c r="M2057" i="1" s="1"/>
  <c r="M2058" i="1" a="1"/>
  <c r="M2058" i="1" s="1"/>
  <c r="M2059" i="1" a="1"/>
  <c r="M2059" i="1" s="1"/>
  <c r="M2060" i="1" a="1"/>
  <c r="M2060" i="1" s="1"/>
  <c r="M2061" i="1" a="1"/>
  <c r="M2061" i="1" s="1"/>
  <c r="M2062" i="1" a="1"/>
  <c r="M2062" i="1"/>
  <c r="M2063" i="1" a="1"/>
  <c r="M2063" i="1" s="1"/>
  <c r="M2064" i="1" a="1"/>
  <c r="M2064" i="1" s="1"/>
  <c r="M2065" i="1" a="1"/>
  <c r="M2065" i="1" s="1"/>
  <c r="M2066" i="1" a="1"/>
  <c r="M2066" i="1" s="1"/>
  <c r="M2067" i="1" a="1"/>
  <c r="M2067" i="1" s="1"/>
  <c r="M2068" i="1" a="1"/>
  <c r="M2068" i="1" s="1"/>
  <c r="M2069" i="1" a="1"/>
  <c r="M2069" i="1" s="1"/>
  <c r="M2070" i="1" a="1"/>
  <c r="M2070" i="1"/>
  <c r="M2071" i="1" a="1"/>
  <c r="M2071" i="1"/>
  <c r="M2072" i="1" a="1"/>
  <c r="M2072" i="1" s="1"/>
  <c r="M2073" i="1" a="1"/>
  <c r="M2073" i="1" s="1"/>
  <c r="M2074" i="1" a="1"/>
  <c r="M2074" i="1" s="1"/>
  <c r="M2075" i="1" a="1"/>
  <c r="M2075" i="1" s="1"/>
  <c r="M2076" i="1" a="1"/>
  <c r="M2076" i="1" s="1"/>
  <c r="M2077" i="1" a="1"/>
  <c r="M2077" i="1" s="1"/>
  <c r="M2078" i="1" a="1"/>
  <c r="M2078" i="1" s="1"/>
  <c r="M2079" i="1" a="1"/>
  <c r="M2079" i="1"/>
  <c r="M2080" i="1" a="1"/>
  <c r="M2080" i="1"/>
  <c r="M2081" i="1" a="1"/>
  <c r="M2081" i="1" s="1"/>
  <c r="M2082" i="1" a="1"/>
  <c r="M2082" i="1" s="1"/>
  <c r="M2083" i="1" a="1"/>
  <c r="M2083" i="1" s="1"/>
  <c r="M2084" i="1" a="1"/>
  <c r="M2084" i="1" s="1"/>
  <c r="M2085" i="1" a="1"/>
  <c r="M2085" i="1" s="1"/>
  <c r="M2086" i="1" a="1"/>
  <c r="M2086" i="1" s="1"/>
  <c r="M2087" i="1" a="1"/>
  <c r="M2087" i="1" s="1"/>
  <c r="M2088" i="1" a="1"/>
  <c r="M2088" i="1"/>
  <c r="M2089" i="1" a="1"/>
  <c r="M2089" i="1" s="1"/>
  <c r="M2090" i="1" a="1"/>
  <c r="M2090" i="1" s="1"/>
  <c r="M2091" i="1" a="1"/>
  <c r="M2091" i="1" s="1"/>
  <c r="M2092" i="1" a="1"/>
  <c r="M2092" i="1" s="1"/>
  <c r="M2093" i="1" a="1"/>
  <c r="M2093" i="1" s="1"/>
  <c r="M2094" i="1" a="1"/>
  <c r="M2094" i="1"/>
  <c r="M2095" i="1" a="1"/>
  <c r="M2095" i="1" s="1"/>
  <c r="M2096" i="1" a="1"/>
  <c r="M2096" i="1" s="1"/>
  <c r="M2097" i="1" a="1"/>
  <c r="M2097" i="1" s="1"/>
  <c r="M2098" i="1" a="1"/>
  <c r="M2098" i="1" s="1"/>
  <c r="M2099" i="1" a="1"/>
  <c r="M2099" i="1" s="1"/>
  <c r="M2100" i="1" a="1"/>
  <c r="M2100" i="1" s="1"/>
  <c r="M2101" i="1" a="1"/>
  <c r="M2101" i="1" s="1"/>
  <c r="M2102" i="1" a="1"/>
  <c r="M2102" i="1"/>
  <c r="M2103" i="1" a="1"/>
  <c r="M2103" i="1"/>
  <c r="M2104" i="1" a="1"/>
  <c r="M2104" i="1" s="1"/>
  <c r="M2105" i="1" a="1"/>
  <c r="M2105" i="1" s="1"/>
  <c r="M2106" i="1" a="1"/>
  <c r="M2106" i="1" s="1"/>
  <c r="M2107" i="1" a="1"/>
  <c r="M2107" i="1" s="1"/>
  <c r="M2108" i="1" a="1"/>
  <c r="M2108" i="1" s="1"/>
  <c r="M2109" i="1" a="1"/>
  <c r="M2109" i="1" s="1"/>
  <c r="M2110" i="1" a="1"/>
  <c r="M2110" i="1" s="1"/>
  <c r="M2111" i="1" a="1"/>
  <c r="M2111" i="1"/>
  <c r="M2112" i="1" a="1"/>
  <c r="M2112" i="1"/>
  <c r="M2113" i="1" a="1"/>
  <c r="M2113" i="1" s="1"/>
  <c r="M2114" i="1" a="1"/>
  <c r="M2114" i="1" s="1"/>
  <c r="M2115" i="1" a="1"/>
  <c r="M2115" i="1" s="1"/>
  <c r="M2116" i="1" a="1"/>
  <c r="M2116" i="1" s="1"/>
  <c r="M2117" i="1" a="1"/>
  <c r="M2117" i="1" s="1"/>
  <c r="M2118" i="1" a="1"/>
  <c r="M2118" i="1" s="1"/>
  <c r="M2119" i="1" a="1"/>
  <c r="M2119" i="1" s="1"/>
  <c r="M2120" i="1" a="1"/>
  <c r="M2120" i="1"/>
  <c r="M2121" i="1" a="1"/>
  <c r="M2121" i="1" s="1"/>
  <c r="M2122" i="1" a="1"/>
  <c r="M2122" i="1" s="1"/>
  <c r="M2123" i="1" a="1"/>
  <c r="M2123" i="1" s="1"/>
  <c r="M2124" i="1" a="1"/>
  <c r="M2124" i="1"/>
  <c r="M2125" i="1" a="1"/>
  <c r="M2125" i="1" s="1"/>
  <c r="M2126" i="1" a="1"/>
  <c r="M2126" i="1"/>
  <c r="M2127" i="1" a="1"/>
  <c r="M2127" i="1" s="1"/>
  <c r="M2128" i="1" a="1"/>
  <c r="M2128" i="1" s="1"/>
  <c r="M2129" i="1" a="1"/>
  <c r="M2129" i="1" s="1"/>
  <c r="M2130" i="1" a="1"/>
  <c r="M2130" i="1" s="1"/>
  <c r="M2131" i="1" a="1"/>
  <c r="M2131" i="1" s="1"/>
  <c r="M2132" i="1" a="1"/>
  <c r="M2132" i="1" s="1"/>
  <c r="M2133" i="1" a="1"/>
  <c r="M2133" i="1" s="1"/>
  <c r="M2134" i="1" a="1"/>
  <c r="M2134" i="1"/>
  <c r="M2135" i="1" a="1"/>
  <c r="M2135" i="1"/>
  <c r="M2136" i="1" a="1"/>
  <c r="M2136" i="1" s="1"/>
  <c r="M2137" i="1" a="1"/>
  <c r="M2137" i="1" s="1"/>
  <c r="M2138" i="1" a="1"/>
  <c r="M2138" i="1" s="1"/>
  <c r="M2139" i="1" a="1"/>
  <c r="M2139" i="1" s="1"/>
  <c r="M2140" i="1" a="1"/>
  <c r="M2140" i="1" s="1"/>
  <c r="M2141" i="1" a="1"/>
  <c r="M2141" i="1" s="1"/>
  <c r="M2142" i="1" a="1"/>
  <c r="M2142" i="1" s="1"/>
  <c r="M2143" i="1" a="1"/>
  <c r="M2143" i="1"/>
  <c r="M2144" i="1" a="1"/>
  <c r="M2144" i="1"/>
  <c r="M2145" i="1" a="1"/>
  <c r="M2145" i="1" s="1"/>
  <c r="M2146" i="1" a="1"/>
  <c r="M2146" i="1" s="1"/>
  <c r="M2147" i="1" a="1"/>
  <c r="M2147" i="1" s="1"/>
  <c r="M2148" i="1" a="1"/>
  <c r="M2148" i="1" s="1"/>
  <c r="M2149" i="1" a="1"/>
  <c r="M2149" i="1" s="1"/>
  <c r="M2150" i="1" a="1"/>
  <c r="M2150" i="1" s="1"/>
  <c r="M2151" i="1" a="1"/>
  <c r="M2151" i="1" s="1"/>
  <c r="M2152" i="1" a="1"/>
  <c r="M2152" i="1"/>
  <c r="M2153" i="1" a="1"/>
  <c r="M2153" i="1" s="1"/>
  <c r="M2154" i="1" a="1"/>
  <c r="M2154" i="1" s="1"/>
  <c r="M2155" i="1" a="1"/>
  <c r="M2155" i="1" s="1"/>
  <c r="M2156" i="1" a="1"/>
  <c r="M2156" i="1"/>
  <c r="M2157" i="1" a="1"/>
  <c r="M2157" i="1" s="1"/>
  <c r="M2158" i="1" a="1"/>
  <c r="M2158" i="1"/>
  <c r="M2159" i="1" a="1"/>
  <c r="M2159" i="1" s="1"/>
  <c r="M2160" i="1" a="1"/>
  <c r="M2160" i="1" s="1"/>
  <c r="M2161" i="1" a="1"/>
  <c r="M2161" i="1" s="1"/>
  <c r="M2162" i="1" a="1"/>
  <c r="M2162" i="1" s="1"/>
  <c r="M2163" i="1" a="1"/>
  <c r="M2163" i="1" s="1"/>
  <c r="M2164" i="1" a="1"/>
  <c r="M2164" i="1" s="1"/>
  <c r="M2165" i="1" a="1"/>
  <c r="M2165" i="1" s="1"/>
  <c r="M2166" i="1" a="1"/>
  <c r="M2166" i="1"/>
  <c r="M2167" i="1" a="1"/>
  <c r="M2167" i="1"/>
  <c r="M2168" i="1" a="1"/>
  <c r="M2168" i="1" s="1"/>
  <c r="M2169" i="1" a="1"/>
  <c r="M2169" i="1" s="1"/>
  <c r="M2170" i="1" a="1"/>
  <c r="M2170" i="1"/>
  <c r="M2171" i="1" a="1"/>
  <c r="M2171" i="1" s="1"/>
  <c r="M2172" i="1" a="1"/>
  <c r="M2172" i="1" s="1"/>
  <c r="M2173" i="1" a="1"/>
  <c r="M2173" i="1" s="1"/>
  <c r="M2174" i="1" a="1"/>
  <c r="M2174" i="1" s="1"/>
  <c r="M2175" i="1" a="1"/>
  <c r="M2175" i="1"/>
  <c r="M2176" i="1" a="1"/>
  <c r="M2176" i="1"/>
  <c r="M2177" i="1" a="1"/>
  <c r="M2177" i="1" s="1"/>
  <c r="M2178" i="1" a="1"/>
  <c r="M2178" i="1" s="1"/>
  <c r="M2179" i="1" a="1"/>
  <c r="M2179" i="1" s="1"/>
  <c r="M2180" i="1" a="1"/>
  <c r="M2180" i="1" s="1"/>
  <c r="M2181" i="1" a="1"/>
  <c r="M2181" i="1" s="1"/>
  <c r="M2182" i="1" a="1"/>
  <c r="M2182" i="1" s="1"/>
  <c r="M2183" i="1" a="1"/>
  <c r="M2183" i="1" s="1"/>
  <c r="M2184" i="1" a="1"/>
  <c r="M2184" i="1"/>
  <c r="M2185" i="1" a="1"/>
  <c r="M2185" i="1" s="1"/>
  <c r="M2186" i="1" a="1"/>
  <c r="M2186" i="1" s="1"/>
  <c r="M2187" i="1" a="1"/>
  <c r="M2187" i="1" s="1"/>
  <c r="M2188" i="1" a="1"/>
  <c r="M2188" i="1" s="1"/>
  <c r="M2189" i="1" a="1"/>
  <c r="M2189" i="1" s="1"/>
  <c r="M2190" i="1" a="1"/>
  <c r="M2190" i="1"/>
  <c r="M2191" i="1" a="1"/>
  <c r="M2191" i="1" s="1"/>
  <c r="M2192" i="1" a="1"/>
  <c r="M2192" i="1" s="1"/>
  <c r="M2193" i="1" a="1"/>
  <c r="M2193" i="1" s="1"/>
  <c r="M2194" i="1" a="1"/>
  <c r="M2194" i="1" s="1"/>
  <c r="M2195" i="1" a="1"/>
  <c r="M2195" i="1" s="1"/>
  <c r="M2196" i="1" a="1"/>
  <c r="M2196" i="1" s="1"/>
  <c r="M2197" i="1" a="1"/>
  <c r="M2197" i="1" s="1"/>
  <c r="M2198" i="1" a="1"/>
  <c r="M2198" i="1"/>
  <c r="M2199" i="1" a="1"/>
  <c r="M2199" i="1"/>
  <c r="M2200" i="1" a="1"/>
  <c r="M2200" i="1" s="1"/>
  <c r="M2201" i="1" a="1"/>
  <c r="M2201" i="1" s="1"/>
  <c r="M2202" i="1" a="1"/>
  <c r="M2202" i="1" s="1"/>
  <c r="M2203" i="1" a="1"/>
  <c r="M2203" i="1" s="1"/>
  <c r="M2204" i="1" a="1"/>
  <c r="M2204" i="1" s="1"/>
  <c r="M2205" i="1" a="1"/>
  <c r="M2205" i="1" s="1"/>
  <c r="M2206" i="1" a="1"/>
  <c r="M2206" i="1" s="1"/>
  <c r="M2207" i="1" a="1"/>
  <c r="M2207" i="1"/>
  <c r="M2208" i="1" a="1"/>
  <c r="M2208" i="1"/>
  <c r="M2209" i="1" a="1"/>
  <c r="M2209" i="1" s="1"/>
  <c r="M2210" i="1" a="1"/>
  <c r="M2210" i="1" s="1"/>
  <c r="M2211" i="1" a="1"/>
  <c r="M2211" i="1" s="1"/>
  <c r="M2212" i="1" a="1"/>
  <c r="M2212" i="1" s="1"/>
  <c r="M2213" i="1" a="1"/>
  <c r="M2213" i="1" s="1"/>
  <c r="M2214" i="1" a="1"/>
  <c r="M2214" i="1" s="1"/>
  <c r="M2215" i="1" a="1"/>
  <c r="M2215" i="1" s="1"/>
  <c r="M2216" i="1" a="1"/>
  <c r="M2216" i="1"/>
  <c r="M2217" i="1" a="1"/>
  <c r="M2217" i="1" s="1"/>
  <c r="M2218" i="1" a="1"/>
  <c r="M2218" i="1" s="1"/>
  <c r="M2219" i="1" a="1"/>
  <c r="M2219" i="1" s="1"/>
  <c r="M2220" i="1" a="1"/>
  <c r="M2220" i="1" s="1"/>
  <c r="M2221" i="1" a="1"/>
  <c r="M2221" i="1" s="1"/>
  <c r="M2222" i="1" a="1"/>
  <c r="M2222" i="1"/>
  <c r="M2223" i="1" a="1"/>
  <c r="M2223" i="1" s="1"/>
  <c r="M2224" i="1" a="1"/>
  <c r="M2224" i="1" s="1"/>
  <c r="M2225" i="1" a="1"/>
  <c r="M2225" i="1" s="1"/>
  <c r="M2226" i="1" a="1"/>
  <c r="M2226" i="1" s="1"/>
  <c r="M2227" i="1" a="1"/>
  <c r="M2227" i="1" s="1"/>
  <c r="M2228" i="1" a="1"/>
  <c r="M2228" i="1" s="1"/>
  <c r="M2229" i="1" a="1"/>
  <c r="M2229" i="1" s="1"/>
  <c r="M2230" i="1" a="1"/>
  <c r="M2230" i="1"/>
  <c r="M2231" i="1" a="1"/>
  <c r="M2231" i="1"/>
  <c r="M2232" i="1" a="1"/>
  <c r="M2232" i="1" s="1"/>
  <c r="M2233" i="1" a="1"/>
  <c r="M2233" i="1" s="1"/>
  <c r="M2234" i="1" a="1"/>
  <c r="M2234" i="1" s="1"/>
  <c r="M2235" i="1" a="1"/>
  <c r="M2235" i="1" s="1"/>
  <c r="M2236" i="1" a="1"/>
  <c r="M2236" i="1" s="1"/>
  <c r="M2237" i="1" a="1"/>
  <c r="M2237" i="1" s="1"/>
  <c r="M2238" i="1" a="1"/>
  <c r="M2238" i="1" s="1"/>
  <c r="M2239" i="1" a="1"/>
  <c r="M2239" i="1"/>
  <c r="M2240" i="1" a="1"/>
  <c r="M2240" i="1"/>
  <c r="M2241" i="1" a="1"/>
  <c r="M2241" i="1" s="1"/>
  <c r="M2242" i="1" a="1"/>
  <c r="M2242" i="1" s="1"/>
  <c r="M2243" i="1" a="1"/>
  <c r="M2243" i="1" s="1"/>
  <c r="M2244" i="1" a="1"/>
  <c r="M2244" i="1" s="1"/>
  <c r="M2245" i="1" a="1"/>
  <c r="M2245" i="1" s="1"/>
  <c r="M2246" i="1" a="1"/>
  <c r="M2246" i="1" s="1"/>
  <c r="M2247" i="1" a="1"/>
  <c r="M2247" i="1" s="1"/>
  <c r="M2248" i="1" a="1"/>
  <c r="M2248" i="1"/>
  <c r="M2249" i="1" a="1"/>
  <c r="M2249" i="1" s="1"/>
  <c r="M2250" i="1" a="1"/>
  <c r="M2250" i="1"/>
  <c r="M2251" i="1" a="1"/>
  <c r="M2251" i="1" s="1"/>
  <c r="M2252" i="1" a="1"/>
  <c r="M2252" i="1" s="1"/>
  <c r="M2253" i="1" a="1"/>
  <c r="M2253" i="1" s="1"/>
  <c r="M2254" i="1" a="1"/>
  <c r="M2254" i="1" s="1"/>
  <c r="M2255" i="1" a="1"/>
  <c r="M2255" i="1"/>
  <c r="M2256" i="1" a="1"/>
  <c r="M2256" i="1" s="1"/>
  <c r="M2257" i="1" a="1"/>
  <c r="M2257" i="1" s="1"/>
  <c r="M2258" i="1" a="1"/>
  <c r="M2258" i="1" s="1"/>
  <c r="M2259" i="1" a="1"/>
  <c r="M2259" i="1" s="1"/>
  <c r="M2260" i="1" a="1"/>
  <c r="M2260" i="1" s="1"/>
  <c r="M2261" i="1" a="1"/>
  <c r="M2261" i="1" s="1"/>
  <c r="M2262" i="1" a="1"/>
  <c r="M2262" i="1"/>
  <c r="M2263" i="1" a="1"/>
  <c r="M2263" i="1" s="1"/>
  <c r="M2264" i="1" a="1"/>
  <c r="M2264" i="1"/>
  <c r="M2265" i="1" a="1"/>
  <c r="M2265" i="1" s="1"/>
  <c r="M2266" i="1" a="1"/>
  <c r="M2266" i="1" s="1"/>
  <c r="M2267" i="1" a="1"/>
  <c r="M2267" i="1" s="1"/>
  <c r="M2268" i="1" a="1"/>
  <c r="M2268" i="1" s="1"/>
  <c r="M2269" i="1" a="1"/>
  <c r="M2269" i="1" s="1"/>
  <c r="M2270" i="1" a="1"/>
  <c r="M2270" i="1"/>
  <c r="M2271" i="1" a="1"/>
  <c r="M2271" i="1" s="1"/>
  <c r="M2272" i="1" a="1"/>
  <c r="M2272" i="1" s="1"/>
  <c r="M2273" i="1" a="1"/>
  <c r="M2273" i="1" s="1"/>
  <c r="M2274" i="1" a="1"/>
  <c r="M2274" i="1" s="1"/>
  <c r="M2275" i="1" a="1"/>
  <c r="M2275" i="1" s="1"/>
  <c r="M2276" i="1" a="1"/>
  <c r="M2276" i="1" s="1"/>
  <c r="M2277" i="1" a="1"/>
  <c r="M2277" i="1" s="1"/>
  <c r="M2278" i="1" a="1"/>
  <c r="M2278" i="1"/>
  <c r="M2279" i="1" a="1"/>
  <c r="M2279" i="1"/>
  <c r="M2280" i="1" a="1"/>
  <c r="M2280" i="1" s="1"/>
  <c r="M2281" i="1" a="1"/>
  <c r="M2281" i="1" s="1"/>
  <c r="M2282" i="1" a="1"/>
  <c r="M2282" i="1" s="1"/>
  <c r="M2283" i="1" a="1"/>
  <c r="M2283" i="1" s="1"/>
  <c r="M2284" i="1" a="1"/>
  <c r="M2284" i="1" s="1"/>
  <c r="M2285" i="1" a="1"/>
  <c r="M2285" i="1" s="1"/>
  <c r="M2286" i="1" a="1"/>
  <c r="M2286" i="1" s="1"/>
  <c r="M2287" i="1" a="1"/>
  <c r="M2287" i="1"/>
  <c r="M2288" i="1" a="1"/>
  <c r="M2288" i="1"/>
  <c r="M2289" i="1" a="1"/>
  <c r="M2289" i="1" s="1"/>
  <c r="M2290" i="1" a="1"/>
  <c r="M2290" i="1" s="1"/>
  <c r="M2291" i="1" a="1"/>
  <c r="M2291" i="1" s="1"/>
  <c r="M2292" i="1" a="1"/>
  <c r="M2292" i="1" s="1"/>
  <c r="M2293" i="1" a="1"/>
  <c r="M2293" i="1" s="1"/>
  <c r="M2294" i="1" a="1"/>
  <c r="M2294" i="1" s="1"/>
  <c r="M2295" i="1" a="1"/>
  <c r="M2295" i="1" s="1"/>
  <c r="M2296" i="1" a="1"/>
  <c r="M2296" i="1"/>
  <c r="M2297" i="1" a="1"/>
  <c r="M2297" i="1" s="1"/>
  <c r="M2298" i="1" a="1"/>
  <c r="M2298" i="1" s="1"/>
  <c r="M2299" i="1" a="1"/>
  <c r="M2299" i="1" s="1"/>
  <c r="M2300" i="1" a="1"/>
  <c r="M2300" i="1" s="1"/>
  <c r="M2301" i="1" a="1"/>
  <c r="M2301" i="1" s="1"/>
  <c r="M2302" i="1" a="1"/>
  <c r="M2302" i="1"/>
  <c r="M2303" i="1" a="1"/>
  <c r="M2303" i="1" s="1"/>
  <c r="M2304" i="1" a="1"/>
  <c r="M2304" i="1" s="1"/>
  <c r="M2305" i="1" a="1"/>
  <c r="M2305" i="1" s="1"/>
  <c r="M2306" i="1" a="1"/>
  <c r="M2306" i="1" s="1"/>
  <c r="M2307" i="1" a="1"/>
  <c r="M2307" i="1" s="1"/>
  <c r="M2308" i="1" a="1"/>
  <c r="M2308" i="1" s="1"/>
  <c r="M2309" i="1" a="1"/>
  <c r="M2309" i="1" s="1"/>
  <c r="M2310" i="1" a="1"/>
  <c r="M2310" i="1"/>
  <c r="M2311" i="1" a="1"/>
  <c r="M2311" i="1"/>
  <c r="M2312" i="1" a="1"/>
  <c r="M2312" i="1" s="1"/>
  <c r="M2313" i="1" a="1"/>
  <c r="M2313" i="1" s="1"/>
  <c r="M2314" i="1" a="1"/>
  <c r="M2314" i="1" s="1"/>
  <c r="M2315" i="1" a="1"/>
  <c r="M2315" i="1" s="1"/>
  <c r="M2316" i="1" a="1"/>
  <c r="M2316" i="1" s="1"/>
  <c r="M2317" i="1" a="1"/>
  <c r="M2317" i="1" s="1"/>
  <c r="M2318" i="1" a="1"/>
  <c r="M2318" i="1" s="1"/>
  <c r="M2319" i="1" a="1"/>
  <c r="M2319" i="1"/>
  <c r="M2320" i="1" a="1"/>
  <c r="M2320" i="1"/>
  <c r="M2321" i="1" a="1"/>
  <c r="M2321" i="1" s="1"/>
  <c r="M2322" i="1" a="1"/>
  <c r="M2322" i="1" s="1"/>
  <c r="M2323" i="1" a="1"/>
  <c r="M2323" i="1" s="1"/>
  <c r="M2324" i="1" a="1"/>
  <c r="M2324" i="1" s="1"/>
  <c r="M2325" i="1" a="1"/>
  <c r="M2325" i="1" s="1"/>
  <c r="M2326" i="1" a="1"/>
  <c r="M2326" i="1" s="1"/>
  <c r="M2327" i="1" a="1"/>
  <c r="M2327" i="1" s="1"/>
  <c r="M2328" i="1" a="1"/>
  <c r="M2328" i="1"/>
  <c r="M2329" i="1" a="1"/>
  <c r="M2329" i="1" s="1"/>
  <c r="M2330" i="1" a="1"/>
  <c r="M2330" i="1" s="1"/>
  <c r="M2331" i="1" a="1"/>
  <c r="M2331" i="1" s="1"/>
  <c r="M2332" i="1" a="1"/>
  <c r="M2332" i="1" s="1"/>
  <c r="M2333" i="1" a="1"/>
  <c r="M2333" i="1" s="1"/>
  <c r="M2334" i="1" a="1"/>
  <c r="M2334" i="1"/>
  <c r="M2335" i="1" a="1"/>
  <c r="M2335" i="1" s="1"/>
  <c r="M2336" i="1" a="1"/>
  <c r="M2336" i="1" s="1"/>
  <c r="M2337" i="1" a="1"/>
  <c r="M2337" i="1" s="1"/>
  <c r="M2338" i="1" a="1"/>
  <c r="M2338" i="1" s="1"/>
  <c r="M2339" i="1" a="1"/>
  <c r="M2339" i="1" s="1"/>
  <c r="M2340" i="1" a="1"/>
  <c r="M2340" i="1" s="1"/>
  <c r="M2341" i="1" a="1"/>
  <c r="M2341" i="1" s="1"/>
  <c r="M2342" i="1" a="1"/>
  <c r="M2342" i="1"/>
  <c r="M2343" i="1" a="1"/>
  <c r="M2343" i="1"/>
  <c r="M2344" i="1" a="1"/>
  <c r="M2344" i="1" s="1"/>
  <c r="M2345" i="1" a="1"/>
  <c r="M2345" i="1" s="1"/>
  <c r="M2346" i="1" a="1"/>
  <c r="M2346" i="1" s="1"/>
  <c r="M2347" i="1" a="1"/>
  <c r="M2347" i="1" s="1"/>
  <c r="M2348" i="1" a="1"/>
  <c r="M2348" i="1" s="1"/>
  <c r="M2349" i="1" a="1"/>
  <c r="M2349" i="1" s="1"/>
  <c r="M2350" i="1" a="1"/>
  <c r="M2350" i="1" s="1"/>
  <c r="M2351" i="1" a="1"/>
  <c r="M2351" i="1"/>
  <c r="M2352" i="1" a="1"/>
  <c r="M2352" i="1"/>
  <c r="M2353" i="1" a="1"/>
  <c r="M2353" i="1" s="1"/>
  <c r="M2354" i="1" a="1"/>
  <c r="M2354" i="1" s="1"/>
  <c r="M2355" i="1" a="1"/>
  <c r="M2355" i="1" s="1"/>
  <c r="M2356" i="1" a="1"/>
  <c r="M2356" i="1" s="1"/>
  <c r="M2357" i="1" a="1"/>
  <c r="M2357" i="1" s="1"/>
  <c r="M2358" i="1" a="1"/>
  <c r="M2358" i="1" s="1"/>
  <c r="M2359" i="1" a="1"/>
  <c r="M2359" i="1" s="1"/>
  <c r="M2360" i="1" a="1"/>
  <c r="M2360" i="1"/>
  <c r="M2361" i="1" a="1"/>
  <c r="M2361" i="1" s="1"/>
  <c r="M2362" i="1" a="1"/>
  <c r="M2362" i="1" s="1"/>
  <c r="M2363" i="1" a="1"/>
  <c r="M2363" i="1" s="1"/>
  <c r="M2364" i="1" a="1"/>
  <c r="M2364" i="1" s="1"/>
  <c r="M2365" i="1" a="1"/>
  <c r="M2365" i="1" s="1"/>
  <c r="M2366" i="1" a="1"/>
  <c r="M2366" i="1"/>
  <c r="M2367" i="1" a="1"/>
  <c r="M2367" i="1" s="1"/>
  <c r="M2368" i="1" a="1"/>
  <c r="M2368" i="1" s="1"/>
  <c r="M2369" i="1" a="1"/>
  <c r="M2369" i="1" s="1"/>
  <c r="M2370" i="1" a="1"/>
  <c r="M2370" i="1" s="1"/>
  <c r="M2371" i="1" a="1"/>
  <c r="M2371" i="1" s="1"/>
  <c r="M2372" i="1" a="1"/>
  <c r="M2372" i="1" s="1"/>
  <c r="M2373" i="1" a="1"/>
  <c r="M2373" i="1" s="1"/>
  <c r="M2374" i="1" a="1"/>
  <c r="M2374" i="1"/>
  <c r="M2375" i="1" a="1"/>
  <c r="M2375" i="1"/>
  <c r="M2376" i="1" a="1"/>
  <c r="M2376" i="1" s="1"/>
  <c r="M2377" i="1" a="1"/>
  <c r="M2377" i="1" s="1"/>
  <c r="M2378" i="1" a="1"/>
  <c r="M2378" i="1" s="1"/>
  <c r="M2379" i="1" a="1"/>
  <c r="M2379" i="1" s="1"/>
  <c r="M2380" i="1" a="1"/>
  <c r="M2380" i="1" s="1"/>
  <c r="M2381" i="1" a="1"/>
  <c r="M2381" i="1" s="1"/>
  <c r="M2382" i="1" a="1"/>
  <c r="M2382" i="1" s="1"/>
  <c r="M2383" i="1" a="1"/>
  <c r="M2383" i="1"/>
  <c r="M2384" i="1" a="1"/>
  <c r="M2384" i="1"/>
  <c r="M2385" i="1" a="1"/>
  <c r="M2385" i="1" s="1"/>
  <c r="M2386" i="1" a="1"/>
  <c r="M2386" i="1" s="1"/>
  <c r="M2387" i="1" a="1"/>
  <c r="M2387" i="1" s="1"/>
  <c r="M2388" i="1" a="1"/>
  <c r="M2388" i="1" s="1"/>
  <c r="M2389" i="1" a="1"/>
  <c r="M2389" i="1" s="1"/>
  <c r="M2390" i="1" a="1"/>
  <c r="M2390" i="1" s="1"/>
  <c r="M2391" i="1" a="1"/>
  <c r="M2391" i="1" s="1"/>
  <c r="M2392" i="1" a="1"/>
  <c r="M2392" i="1"/>
  <c r="M2393" i="1" a="1"/>
  <c r="M2393" i="1" s="1"/>
  <c r="M2394" i="1" a="1"/>
  <c r="M2394" i="1" s="1"/>
  <c r="M2395" i="1" a="1"/>
  <c r="M2395" i="1" s="1"/>
  <c r="M2396" i="1" a="1"/>
  <c r="M2396" i="1" s="1"/>
  <c r="M2397" i="1" a="1"/>
  <c r="M2397" i="1" s="1"/>
  <c r="M2398" i="1" a="1"/>
  <c r="M2398" i="1"/>
  <c r="M2399" i="1" a="1"/>
  <c r="M2399" i="1" s="1"/>
  <c r="M2400" i="1" a="1"/>
  <c r="M2400" i="1" s="1"/>
  <c r="M2401" i="1" a="1"/>
  <c r="M2401" i="1" s="1"/>
  <c r="M2402" i="1" a="1"/>
  <c r="M2402" i="1" s="1"/>
  <c r="M2403" i="1" a="1"/>
  <c r="M2403" i="1" s="1"/>
  <c r="M2404" i="1" a="1"/>
  <c r="M2404" i="1" s="1"/>
  <c r="M2405" i="1" a="1"/>
  <c r="M2405" i="1" s="1"/>
  <c r="M2406" i="1" a="1"/>
  <c r="M2406" i="1"/>
  <c r="M2407" i="1" a="1"/>
  <c r="M2407" i="1"/>
  <c r="M2408" i="1" a="1"/>
  <c r="M2408" i="1" s="1"/>
  <c r="M2409" i="1" a="1"/>
  <c r="M2409" i="1" s="1"/>
  <c r="M2410" i="1" a="1"/>
  <c r="M2410" i="1" s="1"/>
  <c r="M2411" i="1" a="1"/>
  <c r="M2411" i="1" s="1"/>
  <c r="M2412" i="1" a="1"/>
  <c r="M2412" i="1" s="1"/>
  <c r="M2413" i="1" a="1"/>
  <c r="M2413" i="1" s="1"/>
  <c r="M2414" i="1" a="1"/>
  <c r="M2414" i="1" s="1"/>
  <c r="M2415" i="1" a="1"/>
  <c r="M2415" i="1"/>
  <c r="M2416" i="1" a="1"/>
  <c r="M2416" i="1"/>
  <c r="M2417" i="1" a="1"/>
  <c r="M2417" i="1" s="1"/>
  <c r="M2418" i="1" a="1"/>
  <c r="M2418" i="1" s="1"/>
  <c r="M2419" i="1" a="1"/>
  <c r="M2419" i="1" s="1"/>
  <c r="M2420" i="1" a="1"/>
  <c r="M2420" i="1" s="1"/>
  <c r="M2421" i="1" a="1"/>
  <c r="M2421" i="1" s="1"/>
  <c r="M2422" i="1" a="1"/>
  <c r="M2422" i="1" s="1"/>
  <c r="M2423" i="1" a="1"/>
  <c r="M2423" i="1" s="1"/>
  <c r="M2424" i="1" a="1"/>
  <c r="M2424" i="1"/>
  <c r="M2425" i="1" a="1"/>
  <c r="M2425" i="1" s="1"/>
  <c r="M2426" i="1" a="1"/>
  <c r="M2426" i="1" s="1"/>
  <c r="M2427" i="1" a="1"/>
  <c r="M2427" i="1" s="1"/>
  <c r="M2428" i="1" a="1"/>
  <c r="M2428" i="1" s="1"/>
  <c r="M2429" i="1" a="1"/>
  <c r="M2429" i="1" s="1"/>
  <c r="M2430" i="1" a="1"/>
  <c r="M2430" i="1"/>
  <c r="M2431" i="1" a="1"/>
  <c r="M2431" i="1" s="1"/>
  <c r="M2432" i="1" a="1"/>
  <c r="M2432" i="1" s="1"/>
  <c r="M2433" i="1" a="1"/>
  <c r="M2433" i="1" s="1"/>
  <c r="M2434" i="1" a="1"/>
  <c r="M2434" i="1" s="1"/>
  <c r="M2435" i="1" a="1"/>
  <c r="M2435" i="1" s="1"/>
  <c r="M2436" i="1" a="1"/>
  <c r="M2436" i="1" s="1"/>
  <c r="M2437" i="1" a="1"/>
  <c r="M2437" i="1" s="1"/>
  <c r="M2438" i="1" a="1"/>
  <c r="M2438" i="1"/>
  <c r="M2439" i="1" a="1"/>
  <c r="M2439" i="1"/>
  <c r="M2440" i="1" a="1"/>
  <c r="M2440" i="1" s="1"/>
  <c r="M2441" i="1" a="1"/>
  <c r="M2441" i="1" s="1"/>
  <c r="M2442" i="1" a="1"/>
  <c r="M2442" i="1" s="1"/>
  <c r="M2443" i="1" a="1"/>
  <c r="M2443" i="1" s="1"/>
  <c r="M2444" i="1" a="1"/>
  <c r="M2444" i="1" s="1"/>
  <c r="M2445" i="1" a="1"/>
  <c r="M2445" i="1" s="1"/>
  <c r="M2446" i="1" a="1"/>
  <c r="M2446" i="1" s="1"/>
  <c r="M2447" i="1" a="1"/>
  <c r="M2447" i="1"/>
  <c r="M2448" i="1" a="1"/>
  <c r="M2448" i="1"/>
  <c r="M2449" i="1" a="1"/>
  <c r="M2449" i="1" s="1"/>
  <c r="M2450" i="1" a="1"/>
  <c r="M2450" i="1" s="1"/>
  <c r="M2451" i="1" a="1"/>
  <c r="M2451" i="1" s="1"/>
  <c r="M2452" i="1" a="1"/>
  <c r="M2452" i="1" s="1"/>
  <c r="M2453" i="1" a="1"/>
  <c r="M2453" i="1" s="1"/>
  <c r="M2454" i="1" a="1"/>
  <c r="M2454" i="1" s="1"/>
  <c r="M2455" i="1" a="1"/>
  <c r="M2455" i="1" s="1"/>
  <c r="M2456" i="1" a="1"/>
  <c r="M2456" i="1"/>
  <c r="M2457" i="1" a="1"/>
  <c r="M2457" i="1" s="1"/>
  <c r="M2458" i="1" a="1"/>
  <c r="M2458" i="1" s="1"/>
  <c r="M2459" i="1" a="1"/>
  <c r="M2459" i="1" s="1"/>
  <c r="M2460" i="1" a="1"/>
  <c r="M2460" i="1" s="1"/>
  <c r="M2461" i="1" a="1"/>
  <c r="M2461" i="1" s="1"/>
  <c r="M2462" i="1" a="1"/>
  <c r="M2462" i="1"/>
  <c r="M2463" i="1" a="1"/>
  <c r="M2463" i="1" s="1"/>
  <c r="M2464" i="1" a="1"/>
  <c r="M2464" i="1" s="1"/>
  <c r="M2465" i="1" a="1"/>
  <c r="M2465" i="1" s="1"/>
  <c r="M2466" i="1" a="1"/>
  <c r="M2466" i="1" s="1"/>
  <c r="M2467" i="1" a="1"/>
  <c r="M2467" i="1" s="1"/>
  <c r="M2468" i="1" a="1"/>
  <c r="M2468" i="1" s="1"/>
  <c r="M2469" i="1" a="1"/>
  <c r="M2469" i="1" s="1"/>
  <c r="M2470" i="1" a="1"/>
  <c r="M2470" i="1"/>
  <c r="M2471" i="1" a="1"/>
  <c r="M2471" i="1"/>
  <c r="M2472" i="1" a="1"/>
  <c r="M2472" i="1" s="1"/>
  <c r="M2473" i="1" a="1"/>
  <c r="M2473" i="1" s="1"/>
  <c r="M2474" i="1" a="1"/>
  <c r="M2474" i="1" s="1"/>
  <c r="M2475" i="1" a="1"/>
  <c r="M2475" i="1" s="1"/>
  <c r="M2476" i="1" a="1"/>
  <c r="M2476" i="1" s="1"/>
  <c r="M2477" i="1" a="1"/>
  <c r="M2477" i="1" s="1"/>
  <c r="M2478" i="1" a="1"/>
  <c r="M2478" i="1" s="1"/>
  <c r="M2479" i="1" a="1"/>
  <c r="M2479" i="1"/>
  <c r="M2480" i="1" a="1"/>
  <c r="M2480" i="1"/>
  <c r="M2481" i="1" a="1"/>
  <c r="M2481" i="1" s="1"/>
  <c r="M2482" i="1" a="1"/>
  <c r="M2482" i="1" s="1"/>
  <c r="M2483" i="1" a="1"/>
  <c r="M2483" i="1" s="1"/>
  <c r="M2484" i="1" a="1"/>
  <c r="M2484" i="1" s="1"/>
  <c r="M2485" i="1" a="1"/>
  <c r="M2485" i="1" s="1"/>
  <c r="M2486" i="1" a="1"/>
  <c r="M2486" i="1" s="1"/>
  <c r="M2487" i="1" a="1"/>
  <c r="M2487" i="1" s="1"/>
  <c r="M2488" i="1" a="1"/>
  <c r="M2488" i="1"/>
  <c r="M2489" i="1" a="1"/>
  <c r="M2489" i="1" s="1"/>
  <c r="M2490" i="1" a="1"/>
  <c r="M2490" i="1" s="1"/>
  <c r="M2491" i="1" a="1"/>
  <c r="M2491" i="1" s="1"/>
  <c r="M2492" i="1" a="1"/>
  <c r="M2492" i="1" s="1"/>
  <c r="M2493" i="1" a="1"/>
  <c r="M2493" i="1" s="1"/>
  <c r="M2494" i="1" a="1"/>
  <c r="M2494" i="1"/>
  <c r="M2495" i="1" a="1"/>
  <c r="M2495" i="1" s="1"/>
  <c r="M2496" i="1" a="1"/>
  <c r="M2496" i="1" s="1"/>
  <c r="M2497" i="1" a="1"/>
  <c r="M2497" i="1" s="1"/>
  <c r="M2498" i="1" a="1"/>
  <c r="M2498" i="1" s="1"/>
  <c r="M2499" i="1" a="1"/>
  <c r="M2499" i="1" s="1"/>
  <c r="M2500" i="1" a="1"/>
  <c r="M2500" i="1" s="1"/>
  <c r="M2501" i="1" a="1"/>
  <c r="M2501" i="1" s="1"/>
  <c r="M2502" i="1" a="1"/>
  <c r="M2502" i="1"/>
  <c r="M2503" i="1" a="1"/>
  <c r="M2503" i="1"/>
  <c r="M2504" i="1" a="1"/>
  <c r="M2504" i="1" s="1"/>
  <c r="M2505" i="1" a="1"/>
  <c r="M2505" i="1" s="1"/>
  <c r="M2506" i="1" a="1"/>
  <c r="M2506" i="1" s="1"/>
  <c r="M2507" i="1" a="1"/>
  <c r="M2507" i="1" s="1"/>
  <c r="M2508" i="1" a="1"/>
  <c r="M2508" i="1" s="1"/>
  <c r="M2509" i="1" a="1"/>
  <c r="M2509" i="1" s="1"/>
  <c r="M2510" i="1" a="1"/>
  <c r="M2510" i="1" s="1"/>
  <c r="M2511" i="1" a="1"/>
  <c r="M2511" i="1"/>
  <c r="M2512" i="1" a="1"/>
  <c r="M2512" i="1"/>
  <c r="M2513" i="1" a="1"/>
  <c r="M2513" i="1" s="1"/>
  <c r="M2514" i="1" a="1"/>
  <c r="M2514" i="1" s="1"/>
  <c r="M2515" i="1" a="1"/>
  <c r="M2515" i="1" s="1"/>
  <c r="M2516" i="1" a="1"/>
  <c r="M2516" i="1" s="1"/>
  <c r="M2517" i="1" a="1"/>
  <c r="M2517" i="1" s="1"/>
  <c r="M2518" i="1" a="1"/>
  <c r="M2518" i="1" s="1"/>
  <c r="M2519" i="1" a="1"/>
  <c r="M2519" i="1" s="1"/>
  <c r="M2520" i="1" a="1"/>
  <c r="M2520" i="1"/>
  <c r="M2521" i="1" a="1"/>
  <c r="M2521" i="1" s="1"/>
  <c r="M2522" i="1" a="1"/>
  <c r="M2522" i="1" s="1"/>
  <c r="M2523" i="1" a="1"/>
  <c r="M2523" i="1" s="1"/>
  <c r="M2524" i="1" a="1"/>
  <c r="M2524" i="1" s="1"/>
  <c r="M2525" i="1" a="1"/>
  <c r="M2525" i="1" s="1"/>
  <c r="M2526" i="1" a="1"/>
  <c r="M2526" i="1"/>
  <c r="M2527" i="1" a="1"/>
  <c r="M2527" i="1" s="1"/>
  <c r="M2528" i="1" a="1"/>
  <c r="M2528" i="1" s="1"/>
  <c r="M2529" i="1" a="1"/>
  <c r="M2529" i="1" s="1"/>
  <c r="M2530" i="1" a="1"/>
  <c r="M2530" i="1" s="1"/>
  <c r="M2531" i="1" a="1"/>
  <c r="M2531" i="1" s="1"/>
  <c r="M2532" i="1" a="1"/>
  <c r="M2532" i="1" s="1"/>
  <c r="M2533" i="1" a="1"/>
  <c r="M2533" i="1" s="1"/>
  <c r="M2534" i="1" a="1"/>
  <c r="M2534" i="1"/>
  <c r="M2535" i="1" a="1"/>
  <c r="M2535" i="1"/>
  <c r="M2536" i="1" a="1"/>
  <c r="M2536" i="1" s="1"/>
  <c r="M2537" i="1" a="1"/>
  <c r="M2537" i="1" s="1"/>
  <c r="M2538" i="1" a="1"/>
  <c r="M2538" i="1" s="1"/>
  <c r="M2539" i="1" a="1"/>
  <c r="M2539" i="1" s="1"/>
  <c r="M2540" i="1" a="1"/>
  <c r="M2540" i="1" s="1"/>
  <c r="M2541" i="1" a="1"/>
  <c r="M2541" i="1" s="1"/>
  <c r="M2542" i="1" a="1"/>
  <c r="M2542" i="1" s="1"/>
  <c r="M2543" i="1" a="1"/>
  <c r="M2543" i="1"/>
  <c r="M2544" i="1" a="1"/>
  <c r="M2544" i="1"/>
  <c r="M2545" i="1" a="1"/>
  <c r="M2545" i="1" s="1"/>
  <c r="M2546" i="1" a="1"/>
  <c r="M2546" i="1" s="1"/>
  <c r="M2547" i="1" a="1"/>
  <c r="M2547" i="1" s="1"/>
  <c r="M2548" i="1" a="1"/>
  <c r="M2548" i="1"/>
  <c r="M2549" i="1" a="1"/>
  <c r="M2549" i="1" s="1"/>
  <c r="M2550" i="1" a="1"/>
  <c r="M2550" i="1" s="1"/>
  <c r="M2551" i="1" a="1"/>
  <c r="M2551" i="1" s="1"/>
  <c r="M2552" i="1" a="1"/>
  <c r="M2552" i="1"/>
  <c r="M2553" i="1" a="1"/>
  <c r="M2553" i="1" s="1"/>
  <c r="M2554" i="1" a="1"/>
  <c r="M2554" i="1" s="1"/>
  <c r="M2555" i="1" a="1"/>
  <c r="M2555" i="1" s="1"/>
  <c r="M2556" i="1" a="1"/>
  <c r="M2556" i="1" s="1"/>
  <c r="M2557" i="1" a="1"/>
  <c r="M2557" i="1" s="1"/>
  <c r="M2558" i="1" a="1"/>
  <c r="M2558" i="1"/>
  <c r="M2559" i="1" a="1"/>
  <c r="M2559" i="1" s="1"/>
  <c r="M2560" i="1" a="1"/>
  <c r="M2560" i="1" s="1"/>
  <c r="M2561" i="1" a="1"/>
  <c r="M2561" i="1" s="1"/>
  <c r="M2562" i="1" a="1"/>
  <c r="M2562" i="1"/>
  <c r="M2563" i="1" a="1"/>
  <c r="M2563" i="1" s="1"/>
  <c r="M2564" i="1" a="1"/>
  <c r="M2564" i="1" s="1"/>
  <c r="M2565" i="1" a="1"/>
  <c r="M2565" i="1" s="1"/>
  <c r="M2566" i="1" a="1"/>
  <c r="M2566" i="1"/>
  <c r="M2567" i="1" a="1"/>
  <c r="M2567" i="1"/>
  <c r="M2568" i="1" a="1"/>
  <c r="M2568" i="1" s="1"/>
  <c r="M2569" i="1" a="1"/>
  <c r="M2569" i="1" s="1"/>
  <c r="M2570" i="1" a="1"/>
  <c r="M2570" i="1" s="1"/>
  <c r="M2571" i="1" a="1"/>
  <c r="M2571" i="1"/>
  <c r="M2572" i="1" a="1"/>
  <c r="M2572" i="1" s="1"/>
  <c r="M2573" i="1" a="1"/>
  <c r="M2573" i="1" s="1"/>
  <c r="M2574" i="1" a="1"/>
  <c r="M2574" i="1" s="1"/>
  <c r="M2575" i="1" a="1"/>
  <c r="M2575" i="1"/>
  <c r="M2576" i="1" a="1"/>
  <c r="M2576" i="1"/>
  <c r="M2577" i="1" a="1"/>
  <c r="M2577" i="1" s="1"/>
  <c r="M2578" i="1" a="1"/>
  <c r="M2578" i="1" s="1"/>
  <c r="M2579" i="1" a="1"/>
  <c r="M2579" i="1" s="1"/>
  <c r="M2580" i="1" a="1"/>
  <c r="M2580" i="1"/>
  <c r="M2581" i="1" a="1"/>
  <c r="M2581" i="1" s="1"/>
  <c r="M2582" i="1" a="1"/>
  <c r="M2582" i="1" s="1"/>
  <c r="M2583" i="1" a="1"/>
  <c r="M2583" i="1" s="1"/>
  <c r="M2584" i="1" a="1"/>
  <c r="M2584" i="1"/>
  <c r="M2585" i="1" a="1"/>
  <c r="M2585" i="1" s="1"/>
  <c r="M2586" i="1" a="1"/>
  <c r="M2586" i="1" s="1"/>
  <c r="M2587" i="1" a="1"/>
  <c r="M2587" i="1" s="1"/>
  <c r="M2588" i="1" a="1"/>
  <c r="M2588" i="1" s="1"/>
  <c r="M2589" i="1" a="1"/>
  <c r="M2589" i="1" s="1"/>
  <c r="M2590" i="1" a="1"/>
  <c r="M2590" i="1"/>
  <c r="M2591" i="1" a="1"/>
  <c r="M2591" i="1" s="1"/>
  <c r="M2592" i="1" a="1"/>
  <c r="M2592" i="1" s="1"/>
  <c r="M2593" i="1" a="1"/>
  <c r="M2593" i="1" s="1"/>
  <c r="M2594" i="1" a="1"/>
  <c r="M2594" i="1"/>
  <c r="M2595" i="1" a="1"/>
  <c r="M2595" i="1" s="1"/>
  <c r="M2596" i="1" a="1"/>
  <c r="M2596" i="1" s="1"/>
  <c r="M2597" i="1" a="1"/>
  <c r="M2597" i="1" s="1"/>
  <c r="M2598" i="1" a="1"/>
  <c r="M2598" i="1"/>
  <c r="M2599" i="1" a="1"/>
  <c r="M2599" i="1"/>
  <c r="M2600" i="1" a="1"/>
  <c r="M2600" i="1" s="1"/>
  <c r="M2601" i="1" a="1"/>
  <c r="M2601" i="1" s="1"/>
  <c r="M2602" i="1" a="1"/>
  <c r="M2602" i="1" s="1"/>
  <c r="M2603" i="1" a="1"/>
  <c r="M2603" i="1"/>
  <c r="M2604" i="1" a="1"/>
  <c r="M2604" i="1" s="1"/>
  <c r="M2605" i="1" a="1"/>
  <c r="M2605" i="1" s="1"/>
  <c r="M2606" i="1" a="1"/>
  <c r="M2606" i="1" s="1"/>
  <c r="M2607" i="1" a="1"/>
  <c r="M2607" i="1"/>
  <c r="M2608" i="1" a="1"/>
  <c r="M2608" i="1"/>
  <c r="M2609" i="1" a="1"/>
  <c r="M2609" i="1" s="1"/>
  <c r="M2610" i="1" a="1"/>
  <c r="M2610" i="1" s="1"/>
  <c r="M2611" i="1" a="1"/>
  <c r="M2611" i="1" s="1"/>
  <c r="M2612" i="1" a="1"/>
  <c r="M2612" i="1"/>
  <c r="M2613" i="1" a="1"/>
  <c r="M2613" i="1" s="1"/>
  <c r="M2614" i="1" a="1"/>
  <c r="M2614" i="1" s="1"/>
  <c r="M2615" i="1" a="1"/>
  <c r="M2615" i="1" s="1"/>
  <c r="M2616" i="1" a="1"/>
  <c r="M2616" i="1"/>
  <c r="M2617" i="1" a="1"/>
  <c r="M2617" i="1" s="1"/>
  <c r="M2618" i="1" a="1"/>
  <c r="M2618" i="1" s="1"/>
  <c r="M2619" i="1" a="1"/>
  <c r="M2619" i="1" s="1"/>
  <c r="M2620" i="1" a="1"/>
  <c r="M2620" i="1" s="1"/>
  <c r="M2621" i="1" a="1"/>
  <c r="M2621" i="1" s="1"/>
  <c r="M2622" i="1" a="1"/>
  <c r="M2622" i="1"/>
  <c r="M2623" i="1" a="1"/>
  <c r="M2623" i="1" s="1"/>
  <c r="M2624" i="1" a="1"/>
  <c r="M2624" i="1" s="1"/>
  <c r="M2625" i="1" a="1"/>
  <c r="M2625" i="1" s="1"/>
  <c r="M2626" i="1" a="1"/>
  <c r="M2626" i="1"/>
  <c r="M2627" i="1" a="1"/>
  <c r="M2627" i="1" s="1"/>
  <c r="M2628" i="1" a="1"/>
  <c r="M2628" i="1" s="1"/>
  <c r="M2629" i="1" a="1"/>
  <c r="M2629" i="1" s="1"/>
  <c r="M2630" i="1" a="1"/>
  <c r="M2630" i="1"/>
  <c r="M2631" i="1" a="1"/>
  <c r="M2631" i="1"/>
  <c r="M2632" i="1" a="1"/>
  <c r="M2632" i="1" s="1"/>
  <c r="M2633" i="1" a="1"/>
  <c r="M2633" i="1" s="1"/>
  <c r="M2634" i="1" a="1"/>
  <c r="M2634" i="1" s="1"/>
  <c r="M2635" i="1" a="1"/>
  <c r="M2635" i="1"/>
  <c r="M2636" i="1" a="1"/>
  <c r="M2636" i="1" s="1"/>
  <c r="M2637" i="1" a="1"/>
  <c r="M2637" i="1" s="1"/>
  <c r="M2638" i="1" a="1"/>
  <c r="M2638" i="1" s="1"/>
  <c r="M2639" i="1" a="1"/>
  <c r="M2639" i="1"/>
  <c r="M2640" i="1" a="1"/>
  <c r="M2640" i="1"/>
  <c r="M2641" i="1" a="1"/>
  <c r="M2641" i="1" s="1"/>
  <c r="M2642" i="1" a="1"/>
  <c r="M2642" i="1" s="1"/>
  <c r="M2643" i="1" a="1"/>
  <c r="M2643" i="1" s="1"/>
  <c r="M2644" i="1" a="1"/>
  <c r="M2644" i="1"/>
  <c r="M2645" i="1" a="1"/>
  <c r="M2645" i="1" s="1"/>
  <c r="M2646" i="1" a="1"/>
  <c r="M2646" i="1" s="1"/>
  <c r="M2647" i="1" a="1"/>
  <c r="M2647" i="1" s="1"/>
  <c r="M2648" i="1" a="1"/>
  <c r="M2648" i="1"/>
  <c r="M2649" i="1" a="1"/>
  <c r="M2649" i="1" s="1"/>
  <c r="M2650" i="1" a="1"/>
  <c r="M2650" i="1" s="1"/>
  <c r="M2651" i="1" a="1"/>
  <c r="M2651" i="1" s="1"/>
  <c r="M2652" i="1" a="1"/>
  <c r="M2652" i="1" s="1"/>
  <c r="M2653" i="1" a="1"/>
  <c r="M2653" i="1" s="1"/>
  <c r="M2654" i="1" a="1"/>
  <c r="M2654" i="1"/>
  <c r="M2655" i="1" a="1"/>
  <c r="M2655" i="1" s="1"/>
  <c r="M2656" i="1" a="1"/>
  <c r="M2656" i="1" s="1"/>
  <c r="M2657" i="1" a="1"/>
  <c r="M2657" i="1" s="1"/>
  <c r="M2658" i="1" a="1"/>
  <c r="M2658" i="1"/>
  <c r="M2659" i="1" a="1"/>
  <c r="M2659" i="1" s="1"/>
  <c r="M2660" i="1" a="1"/>
  <c r="M2660" i="1" s="1"/>
  <c r="M2661" i="1" a="1"/>
  <c r="M2661" i="1" s="1"/>
  <c r="M2662" i="1" a="1"/>
  <c r="M2662" i="1"/>
  <c r="M2663" i="1" a="1"/>
  <c r="M2663" i="1"/>
  <c r="M2664" i="1" a="1"/>
  <c r="M2664" i="1" s="1"/>
  <c r="M2665" i="1" a="1"/>
  <c r="M2665" i="1" s="1"/>
  <c r="M2666" i="1" a="1"/>
  <c r="M2666" i="1" s="1"/>
  <c r="M2667" i="1" a="1"/>
  <c r="M2667" i="1"/>
  <c r="M2668" i="1" a="1"/>
  <c r="M2668" i="1" s="1"/>
  <c r="M2669" i="1" a="1"/>
  <c r="M2669" i="1" s="1"/>
  <c r="M2670" i="1" a="1"/>
  <c r="M2670" i="1" s="1"/>
  <c r="M2671" i="1" a="1"/>
  <c r="M2671" i="1"/>
  <c r="M2672" i="1" a="1"/>
  <c r="M2672" i="1"/>
  <c r="M2673" i="1" a="1"/>
  <c r="M2673" i="1" s="1"/>
  <c r="M2674" i="1" a="1"/>
  <c r="M2674" i="1" s="1"/>
  <c r="M2675" i="1" a="1"/>
  <c r="M2675" i="1" s="1"/>
  <c r="M2676" i="1" a="1"/>
  <c r="M2676" i="1"/>
  <c r="M2677" i="1" a="1"/>
  <c r="M2677" i="1" s="1"/>
  <c r="M2678" i="1" a="1"/>
  <c r="M2678" i="1" s="1"/>
  <c r="M2679" i="1" a="1"/>
  <c r="M2679" i="1" s="1"/>
  <c r="M2680" i="1" a="1"/>
  <c r="M2680" i="1"/>
  <c r="M2681" i="1" a="1"/>
  <c r="M2681" i="1" s="1"/>
  <c r="M2682" i="1" a="1"/>
  <c r="M2682" i="1" s="1"/>
  <c r="M2683" i="1" a="1"/>
  <c r="M2683" i="1" s="1"/>
  <c r="M2684" i="1" a="1"/>
  <c r="M2684" i="1" s="1"/>
  <c r="M2685" i="1" a="1"/>
  <c r="M2685" i="1" s="1"/>
  <c r="M2686" i="1" a="1"/>
  <c r="M2686" i="1"/>
  <c r="M2687" i="1" a="1"/>
  <c r="M2687" i="1" s="1"/>
  <c r="M2688" i="1" a="1"/>
  <c r="M2688" i="1" s="1"/>
  <c r="M2689" i="1" a="1"/>
  <c r="M2689" i="1" s="1"/>
  <c r="M2690" i="1" a="1"/>
  <c r="M2690" i="1"/>
  <c r="M2691" i="1" a="1"/>
  <c r="M2691" i="1" s="1"/>
  <c r="M2692" i="1" a="1"/>
  <c r="M2692" i="1" s="1"/>
  <c r="M2693" i="1" a="1"/>
  <c r="M2693" i="1" s="1"/>
  <c r="M2694" i="1" a="1"/>
  <c r="M2694" i="1"/>
  <c r="M2695" i="1" a="1"/>
  <c r="M2695" i="1"/>
  <c r="M2696" i="1" a="1"/>
  <c r="M2696" i="1" s="1"/>
  <c r="M2697" i="1" a="1"/>
  <c r="M2697" i="1" s="1"/>
  <c r="M2698" i="1" a="1"/>
  <c r="M2698" i="1" s="1"/>
  <c r="M2699" i="1" a="1"/>
  <c r="M2699" i="1"/>
  <c r="M2700" i="1" a="1"/>
  <c r="M2700" i="1" s="1"/>
  <c r="M2701" i="1" a="1"/>
  <c r="M2701" i="1" s="1"/>
  <c r="M2702" i="1" a="1"/>
  <c r="M2702" i="1" s="1"/>
  <c r="M2703" i="1" a="1"/>
  <c r="M2703" i="1"/>
  <c r="M2704" i="1" a="1"/>
  <c r="M2704" i="1"/>
  <c r="M2705" i="1" a="1"/>
  <c r="M2705" i="1" s="1"/>
  <c r="M2706" i="1" a="1"/>
  <c r="M2706" i="1" s="1"/>
  <c r="M2707" i="1" a="1"/>
  <c r="M2707" i="1" s="1"/>
  <c r="M2708" i="1" a="1"/>
  <c r="M2708" i="1" s="1"/>
  <c r="M2709" i="1" a="1"/>
  <c r="M2709" i="1" s="1"/>
  <c r="M2710" i="1" a="1"/>
  <c r="M2710" i="1" s="1"/>
  <c r="M2711" i="1" a="1"/>
  <c r="M2711" i="1" s="1"/>
  <c r="M2712" i="1" a="1"/>
  <c r="M2712" i="1"/>
  <c r="M2713" i="1" a="1"/>
  <c r="M2713" i="1" s="1"/>
  <c r="M2714" i="1" a="1"/>
  <c r="M2714" i="1" s="1"/>
  <c r="M2715" i="1" a="1"/>
  <c r="M2715" i="1" s="1"/>
  <c r="M2716" i="1" a="1"/>
  <c r="M2716" i="1" s="1"/>
  <c r="M2717" i="1" a="1"/>
  <c r="M2717" i="1" s="1"/>
  <c r="M2718" i="1" a="1"/>
  <c r="M2718" i="1"/>
  <c r="M2719" i="1" a="1"/>
  <c r="M2719" i="1" s="1"/>
  <c r="M2720" i="1" a="1"/>
  <c r="M2720" i="1" s="1"/>
  <c r="M2721" i="1" a="1"/>
  <c r="M2721" i="1" s="1"/>
  <c r="M2722" i="1" a="1"/>
  <c r="M2722" i="1" s="1"/>
  <c r="M2723" i="1" a="1"/>
  <c r="M2723" i="1" s="1"/>
  <c r="M2724" i="1" a="1"/>
  <c r="M2724" i="1" s="1"/>
  <c r="M2725" i="1" a="1"/>
  <c r="M2725" i="1" s="1"/>
  <c r="M2726" i="1" a="1"/>
  <c r="M2726" i="1"/>
  <c r="M2727" i="1" a="1"/>
  <c r="M2727" i="1"/>
  <c r="M2728" i="1" a="1"/>
  <c r="M2728" i="1" s="1"/>
  <c r="M2729" i="1" a="1"/>
  <c r="M2729" i="1" s="1"/>
  <c r="M2730" i="1" a="1"/>
  <c r="M2730" i="1" s="1"/>
  <c r="M2731" i="1" a="1"/>
  <c r="M2731" i="1" s="1"/>
  <c r="M2732" i="1" a="1"/>
  <c r="M2732" i="1" s="1"/>
  <c r="M2733" i="1" a="1"/>
  <c r="M2733" i="1" s="1"/>
  <c r="M2734" i="1" a="1"/>
  <c r="M2734" i="1" s="1"/>
  <c r="M2735" i="1" a="1"/>
  <c r="M2735" i="1"/>
  <c r="M2736" i="1" a="1"/>
  <c r="M2736" i="1"/>
  <c r="M2737" i="1" a="1"/>
  <c r="M2737" i="1" s="1"/>
  <c r="M2738" i="1" a="1"/>
  <c r="M2738" i="1" s="1"/>
  <c r="M2739" i="1" a="1"/>
  <c r="M2739" i="1" s="1"/>
  <c r="M2740" i="1" a="1"/>
  <c r="M2740" i="1" s="1"/>
  <c r="M2741" i="1" a="1"/>
  <c r="M2741" i="1" s="1"/>
  <c r="M2742" i="1" a="1"/>
  <c r="M2742" i="1" s="1"/>
  <c r="M2743" i="1" a="1"/>
  <c r="M2743" i="1" s="1"/>
  <c r="M2744" i="1" a="1"/>
  <c r="M2744" i="1"/>
  <c r="M2745" i="1" a="1"/>
  <c r="M2745" i="1" s="1"/>
  <c r="M2746" i="1" a="1"/>
  <c r="M2746" i="1" s="1"/>
  <c r="M2747" i="1" a="1"/>
  <c r="M2747" i="1" s="1"/>
  <c r="M2748" i="1" a="1"/>
  <c r="M2748" i="1" s="1"/>
  <c r="M2749" i="1" a="1"/>
  <c r="M2749" i="1" s="1"/>
  <c r="M2750" i="1" a="1"/>
  <c r="M2750" i="1"/>
  <c r="M2751" i="1" a="1"/>
  <c r="M2751" i="1" s="1"/>
  <c r="M2752" i="1" a="1"/>
  <c r="M2752" i="1" s="1"/>
  <c r="M2753" i="1" a="1"/>
  <c r="M2753" i="1" s="1"/>
  <c r="M2754" i="1" a="1"/>
  <c r="M2754" i="1" s="1"/>
  <c r="M2755" i="1" a="1"/>
  <c r="M2755" i="1" s="1"/>
  <c r="M2756" i="1" a="1"/>
  <c r="M2756" i="1" s="1"/>
  <c r="M2757" i="1" a="1"/>
  <c r="M2757" i="1" s="1"/>
  <c r="M2758" i="1" a="1"/>
  <c r="M2758" i="1"/>
  <c r="M2759" i="1" a="1"/>
  <c r="M2759" i="1"/>
  <c r="M2760" i="1" a="1"/>
  <c r="M2760" i="1" s="1"/>
  <c r="M2761" i="1" a="1"/>
  <c r="M2761" i="1" s="1"/>
  <c r="M2762" i="1" a="1"/>
  <c r="M2762" i="1" s="1"/>
  <c r="M2763" i="1" a="1"/>
  <c r="M2763" i="1" s="1"/>
  <c r="M2764" i="1" a="1"/>
  <c r="M2764" i="1" s="1"/>
  <c r="M2765" i="1" a="1"/>
  <c r="M2765" i="1" s="1"/>
  <c r="M2766" i="1" a="1"/>
  <c r="M2766" i="1" s="1"/>
  <c r="M2767" i="1" a="1"/>
  <c r="M2767" i="1"/>
  <c r="M2768" i="1" a="1"/>
  <c r="M2768" i="1"/>
  <c r="M2769" i="1" a="1"/>
  <c r="M2769" i="1" s="1"/>
  <c r="M2770" i="1" a="1"/>
  <c r="M2770" i="1" s="1"/>
  <c r="M2771" i="1" a="1"/>
  <c r="M2771" i="1" s="1"/>
  <c r="M2772" i="1" a="1"/>
  <c r="M2772" i="1" s="1"/>
  <c r="M2773" i="1" a="1"/>
  <c r="M2773" i="1" s="1"/>
  <c r="M2774" i="1" a="1"/>
  <c r="M2774" i="1" s="1"/>
  <c r="M2775" i="1" a="1"/>
  <c r="M2775" i="1" s="1"/>
  <c r="M2776" i="1" a="1"/>
  <c r="M2776" i="1"/>
  <c r="M2777" i="1" a="1"/>
  <c r="M2777" i="1" s="1"/>
  <c r="M2778" i="1" a="1"/>
  <c r="M2778" i="1" s="1"/>
  <c r="M2779" i="1" a="1"/>
  <c r="M2779" i="1" s="1"/>
  <c r="M2780" i="1" a="1"/>
  <c r="M2780" i="1" s="1"/>
  <c r="M2781" i="1" a="1"/>
  <c r="M2781" i="1" s="1"/>
  <c r="M2782" i="1" a="1"/>
  <c r="M2782" i="1"/>
  <c r="M2783" i="1" a="1"/>
  <c r="M2783" i="1" s="1"/>
  <c r="M2784" i="1" a="1"/>
  <c r="M2784" i="1" s="1"/>
  <c r="M2785" i="1" a="1"/>
  <c r="M2785" i="1" s="1"/>
  <c r="M2786" i="1" a="1"/>
  <c r="M2786" i="1" s="1"/>
  <c r="M2787" i="1" a="1"/>
  <c r="M2787" i="1" s="1"/>
  <c r="M2788" i="1" a="1"/>
  <c r="M2788" i="1" s="1"/>
  <c r="M2789" i="1" a="1"/>
  <c r="M2789" i="1" s="1"/>
  <c r="M2790" i="1" a="1"/>
  <c r="M2790" i="1"/>
  <c r="M2791" i="1" a="1"/>
  <c r="M2791" i="1"/>
  <c r="M2792" i="1" a="1"/>
  <c r="M2792" i="1" s="1"/>
  <c r="M2793" i="1" a="1"/>
  <c r="M2793" i="1" s="1"/>
  <c r="M2794" i="1" a="1"/>
  <c r="M2794" i="1"/>
  <c r="M2795" i="1" a="1"/>
  <c r="M2795" i="1"/>
  <c r="M2796" i="1" a="1"/>
  <c r="M2796" i="1" s="1"/>
  <c r="M2797" i="1" a="1"/>
  <c r="M2797" i="1" s="1"/>
  <c r="M2798" i="1" a="1"/>
  <c r="M2798" i="1"/>
  <c r="M2799" i="1" a="1"/>
  <c r="M2799" i="1" s="1"/>
  <c r="M2800" i="1" a="1"/>
  <c r="M2800" i="1" s="1"/>
  <c r="M2801" i="1" a="1"/>
  <c r="M2801" i="1" s="1"/>
  <c r="M2802" i="1" a="1"/>
  <c r="M2802" i="1"/>
  <c r="M2803" i="1" a="1"/>
  <c r="M2803" i="1"/>
  <c r="M2804" i="1" a="1"/>
  <c r="M2804" i="1" s="1"/>
  <c r="M2805" i="1" a="1"/>
  <c r="M2805" i="1" s="1"/>
  <c r="M2806" i="1" a="1"/>
  <c r="M2806" i="1"/>
  <c r="M2807" i="1" a="1"/>
  <c r="M2807" i="1" s="1"/>
  <c r="M2808" i="1" a="1"/>
  <c r="M2808" i="1" s="1"/>
  <c r="M2809" i="1" a="1"/>
  <c r="M2809" i="1" s="1"/>
  <c r="M2810" i="1" a="1"/>
  <c r="M2810" i="1"/>
  <c r="M2811" i="1" a="1"/>
  <c r="M2811" i="1" s="1"/>
  <c r="M2812" i="1" a="1"/>
  <c r="M2812" i="1" s="1"/>
  <c r="M2813" i="1" a="1"/>
  <c r="M2813" i="1" s="1"/>
  <c r="M2814" i="1" a="1"/>
  <c r="M2814" i="1"/>
  <c r="M2815" i="1" a="1"/>
  <c r="M2815" i="1" s="1"/>
  <c r="M2816" i="1" a="1"/>
  <c r="M2816" i="1" s="1"/>
  <c r="M2817" i="1" a="1"/>
  <c r="M2817" i="1" s="1"/>
  <c r="M2818" i="1" a="1"/>
  <c r="M2818" i="1" s="1"/>
  <c r="M2819" i="1" a="1"/>
  <c r="M2819" i="1" s="1"/>
  <c r="M2820" i="1" a="1"/>
  <c r="M2820" i="1" s="1"/>
  <c r="M2821" i="1" a="1"/>
  <c r="M2821" i="1" s="1"/>
  <c r="M2822" i="1" a="1"/>
  <c r="M2822" i="1" s="1"/>
  <c r="M2823" i="1" a="1"/>
  <c r="M2823" i="1" s="1"/>
  <c r="M2824" i="1" a="1"/>
  <c r="M2824" i="1" s="1"/>
  <c r="M2825" i="1" a="1"/>
  <c r="M2825" i="1" s="1"/>
  <c r="M2826" i="1" a="1"/>
  <c r="M2826" i="1" s="1"/>
  <c r="M2827" i="1" a="1"/>
  <c r="M2827" i="1" s="1"/>
  <c r="M2828" i="1" a="1"/>
  <c r="M2828" i="1" s="1"/>
  <c r="M2829" i="1" a="1"/>
  <c r="M2829" i="1" s="1"/>
  <c r="M2830" i="1" a="1"/>
  <c r="M2830" i="1" s="1"/>
  <c r="M2831" i="1" a="1"/>
  <c r="M2831" i="1" s="1"/>
  <c r="M2832" i="1" a="1"/>
  <c r="M2832" i="1" s="1"/>
  <c r="M2833" i="1" a="1"/>
  <c r="M2833" i="1" s="1"/>
  <c r="M2834" i="1" a="1"/>
  <c r="M2834" i="1" s="1"/>
  <c r="M2835" i="1" a="1"/>
  <c r="M2835" i="1"/>
  <c r="M2836" i="1" a="1"/>
  <c r="M2836" i="1" s="1"/>
  <c r="M2837" i="1" a="1"/>
  <c r="M2837" i="1" s="1"/>
  <c r="M2838" i="1" a="1"/>
  <c r="M2838" i="1" s="1"/>
  <c r="M2839" i="1" a="1"/>
  <c r="M2839" i="1"/>
  <c r="M2840" i="1" a="1"/>
  <c r="M2840" i="1" s="1"/>
  <c r="M2841" i="1" a="1"/>
  <c r="M2841" i="1" s="1"/>
  <c r="M2842" i="1" a="1"/>
  <c r="M2842" i="1" s="1"/>
  <c r="M2843" i="1" a="1"/>
  <c r="M2843" i="1" s="1"/>
  <c r="M2844" i="1" a="1"/>
  <c r="M2844" i="1" s="1"/>
  <c r="M2845" i="1" a="1"/>
  <c r="M2845" i="1" s="1"/>
  <c r="M2846" i="1" a="1"/>
  <c r="M2846" i="1" s="1"/>
  <c r="M2847" i="1" a="1"/>
  <c r="M2847" i="1" s="1"/>
  <c r="M2848" i="1" a="1"/>
  <c r="M2848" i="1" s="1"/>
  <c r="M2849" i="1" a="1"/>
  <c r="M2849" i="1" s="1"/>
  <c r="M2850" i="1" a="1"/>
  <c r="M2850" i="1" s="1"/>
  <c r="M2851" i="1" a="1"/>
  <c r="M2851" i="1" s="1"/>
  <c r="M2852" i="1" a="1"/>
  <c r="M2852" i="1" s="1"/>
  <c r="M2853" i="1" a="1"/>
  <c r="M2853" i="1" s="1"/>
  <c r="M2854" i="1" a="1"/>
  <c r="M2854" i="1" s="1"/>
  <c r="M2855" i="1" a="1"/>
  <c r="M2855" i="1" s="1"/>
  <c r="M2856" i="1" a="1"/>
  <c r="M2856" i="1" s="1"/>
  <c r="M2857" i="1" a="1"/>
  <c r="M2857" i="1" s="1"/>
  <c r="M2858" i="1" a="1"/>
  <c r="M2858" i="1" s="1"/>
  <c r="M2859" i="1" a="1"/>
  <c r="M2859" i="1" s="1"/>
  <c r="M2860" i="1" a="1"/>
  <c r="M2860" i="1" s="1"/>
  <c r="M2861" i="1" a="1"/>
  <c r="M2861" i="1" s="1"/>
  <c r="M2862" i="1" a="1"/>
  <c r="M2862" i="1" s="1"/>
  <c r="M2863" i="1" a="1"/>
  <c r="M2863" i="1" s="1"/>
  <c r="M2864" i="1" a="1"/>
  <c r="M2864" i="1" s="1"/>
  <c r="M2865" i="1" a="1"/>
  <c r="M2865" i="1" s="1"/>
  <c r="M2866" i="1" a="1"/>
  <c r="M2866" i="1" s="1"/>
  <c r="M2867" i="1" a="1"/>
  <c r="M2867" i="1"/>
  <c r="M2868" i="1" a="1"/>
  <c r="M2868" i="1" s="1"/>
  <c r="M2869" i="1" a="1"/>
  <c r="M2869" i="1" s="1"/>
  <c r="M2870" i="1" a="1"/>
  <c r="M2870" i="1" s="1"/>
  <c r="M2871" i="1" a="1"/>
  <c r="M2871" i="1"/>
  <c r="M2872" i="1" a="1"/>
  <c r="M2872" i="1" s="1"/>
  <c r="M2873" i="1" a="1"/>
  <c r="M2873" i="1" s="1"/>
  <c r="M2874" i="1" a="1"/>
  <c r="M2874" i="1" s="1"/>
  <c r="M2875" i="1" a="1"/>
  <c r="M2875" i="1" s="1"/>
  <c r="M2876" i="1" a="1"/>
  <c r="M2876" i="1" s="1"/>
  <c r="M2877" i="1" a="1"/>
  <c r="M2877" i="1" s="1"/>
  <c r="M2878" i="1" a="1"/>
  <c r="M2878" i="1" s="1"/>
  <c r="M2879" i="1" a="1"/>
  <c r="M2879" i="1" s="1"/>
  <c r="M2880" i="1" a="1"/>
  <c r="M2880" i="1" s="1"/>
  <c r="M2881" i="1" a="1"/>
  <c r="M2881" i="1" s="1"/>
  <c r="M2882" i="1" a="1"/>
  <c r="M2882" i="1" s="1"/>
  <c r="M2883" i="1" a="1"/>
  <c r="M2883" i="1" s="1"/>
  <c r="M2884" i="1" a="1"/>
  <c r="M2884" i="1" s="1"/>
  <c r="M2885" i="1" a="1"/>
  <c r="M2885" i="1" s="1"/>
  <c r="M2886" i="1" a="1"/>
  <c r="M2886" i="1" s="1"/>
  <c r="M2887" i="1" a="1"/>
  <c r="M2887" i="1" s="1"/>
  <c r="M2888" i="1" a="1"/>
  <c r="M2888" i="1" s="1"/>
  <c r="M2889" i="1" a="1"/>
  <c r="M2889" i="1" s="1"/>
  <c r="M2890" i="1" a="1"/>
  <c r="M2890" i="1" s="1"/>
  <c r="M2891" i="1" a="1"/>
  <c r="M2891" i="1" s="1"/>
  <c r="M2892" i="1" a="1"/>
  <c r="M2892" i="1" s="1"/>
  <c r="M2893" i="1" a="1"/>
  <c r="M2893" i="1" s="1"/>
  <c r="M2894" i="1" a="1"/>
  <c r="M2894" i="1" s="1"/>
  <c r="M2895" i="1" a="1"/>
  <c r="M2895" i="1" s="1"/>
  <c r="M2896" i="1" a="1"/>
  <c r="M2896" i="1" s="1"/>
  <c r="M2897" i="1" a="1"/>
  <c r="M2897" i="1" s="1"/>
  <c r="M2898" i="1" a="1"/>
  <c r="M2898" i="1" s="1"/>
  <c r="M2899" i="1" a="1"/>
  <c r="M2899" i="1"/>
  <c r="M2900" i="1" a="1"/>
  <c r="M2900" i="1" s="1"/>
  <c r="M2901" i="1" a="1"/>
  <c r="M2901" i="1" s="1"/>
  <c r="M2902" i="1" a="1"/>
  <c r="M2902" i="1" s="1"/>
  <c r="M2903" i="1" a="1"/>
  <c r="M2903" i="1"/>
  <c r="M2904" i="1" a="1"/>
  <c r="M2904" i="1" s="1"/>
  <c r="M2905" i="1" a="1"/>
  <c r="M2905" i="1" s="1"/>
  <c r="M2906" i="1" a="1"/>
  <c r="M2906" i="1" s="1"/>
  <c r="M2907" i="1" a="1"/>
  <c r="M2907" i="1" s="1"/>
  <c r="M2908" i="1" a="1"/>
  <c r="M2908" i="1" s="1"/>
  <c r="M2909" i="1" a="1"/>
  <c r="M2909" i="1" s="1"/>
  <c r="M2910" i="1" a="1"/>
  <c r="M2910" i="1" s="1"/>
  <c r="M2911" i="1" a="1"/>
  <c r="M2911" i="1" s="1"/>
  <c r="M2912" i="1" a="1"/>
  <c r="M2912" i="1" s="1"/>
  <c r="M2913" i="1" a="1"/>
  <c r="M2913" i="1" s="1"/>
  <c r="M2914" i="1" a="1"/>
  <c r="M2914" i="1" s="1"/>
  <c r="M2915" i="1" a="1"/>
  <c r="M2915" i="1" s="1"/>
  <c r="M2916" i="1" a="1"/>
  <c r="M2916" i="1" s="1"/>
  <c r="M2917" i="1" a="1"/>
  <c r="M2917" i="1" s="1"/>
  <c r="M2918" i="1" a="1"/>
  <c r="M2918" i="1" s="1"/>
  <c r="M2919" i="1" a="1"/>
  <c r="M2919" i="1" s="1"/>
  <c r="M2920" i="1" a="1"/>
  <c r="M2920" i="1" s="1"/>
  <c r="M2921" i="1" a="1"/>
  <c r="M2921" i="1" s="1"/>
  <c r="M2922" i="1" a="1"/>
  <c r="M2922" i="1" s="1"/>
  <c r="M2923" i="1" a="1"/>
  <c r="M2923" i="1" s="1"/>
  <c r="M2924" i="1" a="1"/>
  <c r="M2924" i="1" s="1"/>
  <c r="M2925" i="1" a="1"/>
  <c r="M2925" i="1" s="1"/>
  <c r="M2926" i="1" a="1"/>
  <c r="M2926" i="1" s="1"/>
  <c r="M2927" i="1" a="1"/>
  <c r="M2927" i="1" s="1"/>
  <c r="M2928" i="1" a="1"/>
  <c r="M2928" i="1" s="1"/>
  <c r="M2929" i="1" a="1"/>
  <c r="M2929" i="1" s="1"/>
  <c r="M2930" i="1" a="1"/>
  <c r="M2930" i="1" s="1"/>
  <c r="M2931" i="1" a="1"/>
  <c r="M2931" i="1"/>
  <c r="M2932" i="1" a="1"/>
  <c r="M2932" i="1" s="1"/>
  <c r="M2933" i="1" a="1"/>
  <c r="M2933" i="1" s="1"/>
  <c r="M2934" i="1" a="1"/>
  <c r="M2934" i="1" s="1"/>
  <c r="M2935" i="1" a="1"/>
  <c r="M2935" i="1"/>
  <c r="M2936" i="1" a="1"/>
  <c r="M2936" i="1" s="1"/>
  <c r="M2937" i="1" a="1"/>
  <c r="M2937" i="1" s="1"/>
  <c r="M2938" i="1" a="1"/>
  <c r="M2938" i="1" s="1"/>
  <c r="M2939" i="1" a="1"/>
  <c r="M2939" i="1" s="1"/>
  <c r="M2940" i="1" a="1"/>
  <c r="M2940" i="1"/>
  <c r="M2941" i="1" a="1"/>
  <c r="M2941" i="1" s="1"/>
  <c r="M2942" i="1" a="1"/>
  <c r="M2942" i="1" s="1"/>
  <c r="M2943" i="1" a="1"/>
  <c r="M2943" i="1" s="1"/>
  <c r="M2944" i="1" a="1"/>
  <c r="M2944" i="1" s="1"/>
  <c r="M2945" i="1" a="1"/>
  <c r="M2945" i="1" s="1"/>
  <c r="M2946" i="1" a="1"/>
  <c r="M2946" i="1" s="1"/>
  <c r="M2947" i="1" a="1"/>
  <c r="M2947" i="1" s="1"/>
  <c r="M2948" i="1" a="1"/>
  <c r="M2948" i="1" s="1"/>
  <c r="M2949" i="1" a="1"/>
  <c r="M2949" i="1" s="1"/>
  <c r="M2950" i="1" a="1"/>
  <c r="M2950" i="1"/>
  <c r="M2951" i="1" a="1"/>
  <c r="M2951" i="1" s="1"/>
  <c r="M2952" i="1" a="1"/>
  <c r="M2952" i="1"/>
  <c r="M2953" i="1" a="1"/>
  <c r="M2953" i="1" s="1"/>
  <c r="M2954" i="1" a="1"/>
  <c r="M2954" i="1" s="1"/>
  <c r="M2955" i="1" a="1"/>
  <c r="M2955" i="1"/>
  <c r="M2956" i="1" a="1"/>
  <c r="M2956" i="1" s="1"/>
  <c r="M2957" i="1" a="1"/>
  <c r="M2957" i="1" s="1"/>
  <c r="M2958" i="1" a="1"/>
  <c r="M2958" i="1"/>
  <c r="M2959" i="1" a="1"/>
  <c r="M2959" i="1"/>
  <c r="M2960" i="1" a="1"/>
  <c r="M2960" i="1" s="1"/>
  <c r="M2961" i="1" a="1"/>
  <c r="M2961" i="1" s="1"/>
  <c r="M2962" i="1" a="1"/>
  <c r="M2962" i="1" s="1"/>
  <c r="M2963" i="1" a="1"/>
  <c r="M2963" i="1" s="1"/>
  <c r="M2964" i="1" a="1"/>
  <c r="M2964" i="1"/>
  <c r="M2965" i="1" a="1"/>
  <c r="M2965" i="1" s="1"/>
  <c r="M2966" i="1" a="1"/>
  <c r="M2966" i="1"/>
  <c r="M2967" i="1" a="1"/>
  <c r="M2967" i="1"/>
  <c r="M2968" i="1" a="1"/>
  <c r="M2968" i="1"/>
  <c r="M2969" i="1" a="1"/>
  <c r="M2969" i="1" s="1"/>
  <c r="M2970" i="1" a="1"/>
  <c r="M2970" i="1" s="1"/>
  <c r="M2971" i="1" a="1"/>
  <c r="M2971" i="1" s="1"/>
  <c r="M2972" i="1" a="1"/>
  <c r="M2972" i="1" s="1"/>
  <c r="M2973" i="1" a="1"/>
  <c r="M2973" i="1" s="1"/>
  <c r="M2974" i="1" a="1"/>
  <c r="M2974" i="1" s="1"/>
  <c r="M2975" i="1" a="1"/>
  <c r="M2975" i="1"/>
  <c r="M2976" i="1" a="1"/>
  <c r="M2976" i="1"/>
  <c r="M2977" i="1" a="1"/>
  <c r="M2977" i="1" s="1"/>
  <c r="M2978" i="1" a="1"/>
  <c r="M2978" i="1"/>
  <c r="M2979" i="1" a="1"/>
  <c r="M2979" i="1" s="1"/>
  <c r="M2980" i="1" a="1"/>
  <c r="M2980" i="1" s="1"/>
  <c r="M2981" i="1" a="1"/>
  <c r="M2981" i="1" s="1"/>
  <c r="M2982" i="1" a="1"/>
  <c r="M2982" i="1"/>
  <c r="M2983" i="1" a="1"/>
  <c r="M2983" i="1" s="1"/>
  <c r="M2984" i="1" a="1"/>
  <c r="M2984" i="1"/>
  <c r="M2985" i="1" a="1"/>
  <c r="M2985" i="1" s="1"/>
  <c r="M2986" i="1" a="1"/>
  <c r="M2986" i="1" s="1"/>
  <c r="M2987" i="1" a="1"/>
  <c r="M2987" i="1"/>
  <c r="M2988" i="1" a="1"/>
  <c r="M2988" i="1" s="1"/>
  <c r="M2989" i="1" a="1"/>
  <c r="M2989" i="1" s="1"/>
  <c r="M2990" i="1" a="1"/>
  <c r="M2990" i="1"/>
  <c r="M2991" i="1" a="1"/>
  <c r="M2991" i="1"/>
  <c r="M2992" i="1" a="1"/>
  <c r="M2992" i="1" s="1"/>
  <c r="M2993" i="1" a="1"/>
  <c r="M2993" i="1" s="1"/>
  <c r="M2994" i="1" a="1"/>
  <c r="M2994" i="1" s="1"/>
  <c r="M2995" i="1" a="1"/>
  <c r="M2995" i="1" s="1"/>
  <c r="M2996" i="1" a="1"/>
  <c r="M2996" i="1"/>
  <c r="M2997" i="1" a="1"/>
  <c r="M2997" i="1" s="1"/>
  <c r="M2998" i="1" a="1"/>
  <c r="M2998" i="1"/>
  <c r="M2999" i="1" a="1"/>
  <c r="M2999" i="1"/>
  <c r="M3000" i="1" a="1"/>
  <c r="M3000" i="1"/>
  <c r="M3001" i="1" a="1"/>
  <c r="M3001" i="1" s="1"/>
  <c r="M3002" i="1" a="1"/>
  <c r="M3002" i="1" s="1"/>
  <c r="M3003" i="1" a="1"/>
  <c r="M3003" i="1" s="1"/>
  <c r="M3004" i="1" a="1"/>
  <c r="M3004" i="1" s="1"/>
  <c r="M3005" i="1" a="1"/>
  <c r="M3005" i="1" s="1"/>
  <c r="M3006" i="1" a="1"/>
  <c r="M3006" i="1" s="1"/>
  <c r="M3007" i="1" a="1"/>
  <c r="M3007" i="1"/>
  <c r="M3008" i="1" a="1"/>
  <c r="M3008" i="1"/>
  <c r="M3009" i="1" a="1"/>
  <c r="M3009" i="1" s="1"/>
  <c r="M3010" i="1" a="1"/>
  <c r="M3010" i="1"/>
  <c r="M3011" i="1" a="1"/>
  <c r="M3011" i="1" s="1"/>
  <c r="M3012" i="1" a="1"/>
  <c r="M3012" i="1" s="1"/>
  <c r="M3013" i="1" a="1"/>
  <c r="M3013" i="1" s="1"/>
  <c r="M3014" i="1" a="1"/>
  <c r="M3014" i="1"/>
  <c r="M3015" i="1" a="1"/>
  <c r="M3015" i="1" s="1"/>
  <c r="M3016" i="1" a="1"/>
  <c r="M3016" i="1"/>
  <c r="M3017" i="1" a="1"/>
  <c r="M3017" i="1" s="1"/>
  <c r="M3018" i="1" a="1"/>
  <c r="M3018" i="1" s="1"/>
  <c r="M3019" i="1" a="1"/>
  <c r="M3019" i="1"/>
  <c r="M3020" i="1" a="1"/>
  <c r="M3020" i="1" s="1"/>
  <c r="M3021" i="1" a="1"/>
  <c r="M3021" i="1" s="1"/>
  <c r="M3022" i="1" a="1"/>
  <c r="M3022" i="1"/>
  <c r="M3023" i="1" a="1"/>
  <c r="M3023" i="1"/>
  <c r="M3024" i="1" a="1"/>
  <c r="M3024" i="1" s="1"/>
  <c r="M3025" i="1" a="1"/>
  <c r="M3025" i="1" s="1"/>
  <c r="M3026" i="1" a="1"/>
  <c r="M3026" i="1" s="1"/>
  <c r="M3027" i="1" a="1"/>
  <c r="M3027" i="1" s="1"/>
  <c r="M3028" i="1" a="1"/>
  <c r="M3028" i="1"/>
  <c r="M3029" i="1" a="1"/>
  <c r="M3029" i="1" s="1"/>
  <c r="M3030" i="1" a="1"/>
  <c r="M3030" i="1"/>
  <c r="M3031" i="1" a="1"/>
  <c r="M3031" i="1"/>
  <c r="M3032" i="1" a="1"/>
  <c r="M3032" i="1"/>
  <c r="M3033" i="1" a="1"/>
  <c r="M3033" i="1" s="1"/>
  <c r="M3034" i="1" a="1"/>
  <c r="M3034" i="1" s="1"/>
  <c r="M3035" i="1" a="1"/>
  <c r="M3035" i="1" s="1"/>
  <c r="M3036" i="1" a="1"/>
  <c r="M3036" i="1" s="1"/>
  <c r="M3037" i="1" a="1"/>
  <c r="M3037" i="1" s="1"/>
  <c r="M3038" i="1" a="1"/>
  <c r="M3038" i="1" s="1"/>
  <c r="M3039" i="1" a="1"/>
  <c r="M3039" i="1"/>
  <c r="M3040" i="1" a="1"/>
  <c r="M3040" i="1"/>
  <c r="M3041" i="1" a="1"/>
  <c r="M3041" i="1" s="1"/>
  <c r="M3042" i="1" a="1"/>
  <c r="M3042" i="1"/>
  <c r="M3043" i="1" a="1"/>
  <c r="M3043" i="1" s="1"/>
  <c r="M3044" i="1" a="1"/>
  <c r="M3044" i="1" s="1"/>
  <c r="M3045" i="1" a="1"/>
  <c r="M3045" i="1" s="1"/>
  <c r="M3046" i="1" a="1"/>
  <c r="M3046" i="1"/>
  <c r="M3047" i="1" a="1"/>
  <c r="M3047" i="1" s="1"/>
  <c r="M3048" i="1" a="1"/>
  <c r="M3048" i="1"/>
  <c r="M3049" i="1" a="1"/>
  <c r="M3049" i="1" s="1"/>
  <c r="M3050" i="1" a="1"/>
  <c r="M3050" i="1" s="1"/>
  <c r="M3051" i="1" a="1"/>
  <c r="M3051" i="1"/>
  <c r="M3052" i="1" a="1"/>
  <c r="M3052" i="1" s="1"/>
  <c r="M3053" i="1" a="1"/>
  <c r="M3053" i="1" s="1"/>
  <c r="M3054" i="1" a="1"/>
  <c r="M3054" i="1"/>
  <c r="M3055" i="1" a="1"/>
  <c r="M3055" i="1"/>
  <c r="M3056" i="1" a="1"/>
  <c r="M3056" i="1" s="1"/>
  <c r="M3057" i="1" a="1"/>
  <c r="M3057" i="1" s="1"/>
  <c r="M3058" i="1" a="1"/>
  <c r="M3058" i="1" s="1"/>
  <c r="M3059" i="1" a="1"/>
  <c r="M3059" i="1" s="1"/>
  <c r="M3060" i="1" a="1"/>
  <c r="M3060" i="1"/>
  <c r="M3061" i="1" a="1"/>
  <c r="M3061" i="1" s="1"/>
  <c r="M3062" i="1" a="1"/>
  <c r="M3062" i="1"/>
  <c r="M3063" i="1" a="1"/>
  <c r="M3063" i="1"/>
  <c r="M3064" i="1" a="1"/>
  <c r="M3064" i="1"/>
  <c r="M3065" i="1" a="1"/>
  <c r="M3065" i="1" s="1"/>
  <c r="M3066" i="1" a="1"/>
  <c r="M3066" i="1" s="1"/>
  <c r="M3067" i="1" a="1"/>
  <c r="M3067" i="1" s="1"/>
  <c r="M3068" i="1" a="1"/>
  <c r="M3068" i="1" s="1"/>
  <c r="M3069" i="1" a="1"/>
  <c r="M3069" i="1" s="1"/>
  <c r="M3070" i="1" a="1"/>
  <c r="M3070" i="1" s="1"/>
  <c r="M3071" i="1" a="1"/>
  <c r="M3071" i="1"/>
  <c r="M3072" i="1" a="1"/>
  <c r="M3072" i="1"/>
  <c r="M3073" i="1" a="1"/>
  <c r="M3073" i="1" s="1"/>
  <c r="M3074" i="1" a="1"/>
  <c r="M3074" i="1"/>
  <c r="M3075" i="1" a="1"/>
  <c r="M3075" i="1" s="1"/>
  <c r="M3076" i="1" a="1"/>
  <c r="M3076" i="1" s="1"/>
  <c r="M3077" i="1" a="1"/>
  <c r="M3077" i="1" s="1"/>
  <c r="M3078" i="1" a="1"/>
  <c r="M3078" i="1"/>
  <c r="M3079" i="1" a="1"/>
  <c r="M3079" i="1" s="1"/>
  <c r="M3080" i="1" a="1"/>
  <c r="M3080" i="1"/>
  <c r="M3081" i="1" a="1"/>
  <c r="M3081" i="1" s="1"/>
  <c r="M3082" i="1" a="1"/>
  <c r="M3082" i="1" s="1"/>
  <c r="M3083" i="1" a="1"/>
  <c r="M3083" i="1"/>
  <c r="M3084" i="1" a="1"/>
  <c r="M3084" i="1" s="1"/>
  <c r="M3085" i="1" a="1"/>
  <c r="M3085" i="1" s="1"/>
  <c r="M3086" i="1" a="1"/>
  <c r="M3086" i="1"/>
  <c r="M3087" i="1" a="1"/>
  <c r="M3087" i="1"/>
  <c r="M3088" i="1" a="1"/>
  <c r="M3088" i="1" s="1"/>
  <c r="M3089" i="1" a="1"/>
  <c r="M3089" i="1" s="1"/>
  <c r="M3090" i="1" a="1"/>
  <c r="M3090" i="1" s="1"/>
  <c r="M3091" i="1" a="1"/>
  <c r="M3091" i="1" s="1"/>
  <c r="M3092" i="1" a="1"/>
  <c r="M3092" i="1"/>
  <c r="M3093" i="1" a="1"/>
  <c r="M3093" i="1" s="1"/>
  <c r="M3094" i="1" a="1"/>
  <c r="M3094" i="1"/>
  <c r="M3095" i="1" a="1"/>
  <c r="M3095" i="1"/>
  <c r="M3096" i="1" a="1"/>
  <c r="M3096" i="1"/>
  <c r="M3097" i="1" a="1"/>
  <c r="M3097" i="1" s="1"/>
  <c r="M3098" i="1" a="1"/>
  <c r="M3098" i="1" s="1"/>
  <c r="M3099" i="1" a="1"/>
  <c r="M3099" i="1" s="1"/>
  <c r="M3100" i="1" a="1"/>
  <c r="M3100" i="1" s="1"/>
  <c r="M3101" i="1" a="1"/>
  <c r="M3101" i="1" s="1"/>
  <c r="M3102" i="1" a="1"/>
  <c r="M3102" i="1" s="1"/>
  <c r="M3103" i="1" a="1"/>
  <c r="M3103" i="1"/>
  <c r="M3104" i="1" a="1"/>
  <c r="M3104" i="1"/>
  <c r="M3105" i="1" a="1"/>
  <c r="M3105" i="1" s="1"/>
  <c r="M3106" i="1" a="1"/>
  <c r="M3106" i="1"/>
  <c r="M3107" i="1" a="1"/>
  <c r="M3107" i="1" s="1"/>
  <c r="M3108" i="1" a="1"/>
  <c r="M3108" i="1" s="1"/>
  <c r="M3109" i="1" a="1"/>
  <c r="M3109" i="1" s="1"/>
  <c r="M3110" i="1" a="1"/>
  <c r="M3110" i="1"/>
  <c r="M3111" i="1" a="1"/>
  <c r="M3111" i="1" s="1"/>
  <c r="M3112" i="1" a="1"/>
  <c r="M3112" i="1"/>
  <c r="M3113" i="1" a="1"/>
  <c r="M3113" i="1" s="1"/>
  <c r="M3114" i="1" a="1"/>
  <c r="M3114" i="1" s="1"/>
  <c r="M3115" i="1" a="1"/>
  <c r="M3115" i="1"/>
  <c r="M3116" i="1" a="1"/>
  <c r="M3116" i="1" s="1"/>
  <c r="M3117" i="1" a="1"/>
  <c r="M3117" i="1" s="1"/>
  <c r="M3118" i="1" a="1"/>
  <c r="M3118" i="1"/>
  <c r="M3119" i="1" a="1"/>
  <c r="M3119" i="1"/>
  <c r="M3120" i="1" a="1"/>
  <c r="M3120" i="1" s="1"/>
  <c r="M3121" i="1" a="1"/>
  <c r="M3121" i="1" s="1"/>
  <c r="M3122" i="1" a="1"/>
  <c r="M3122" i="1" s="1"/>
  <c r="M3123" i="1" a="1"/>
  <c r="M3123" i="1" s="1"/>
  <c r="M3124" i="1" a="1"/>
  <c r="M3124" i="1"/>
  <c r="M3125" i="1" a="1"/>
  <c r="M3125" i="1" s="1"/>
  <c r="M3126" i="1" a="1"/>
  <c r="M3126" i="1"/>
  <c r="M3127" i="1" a="1"/>
  <c r="M3127" i="1"/>
  <c r="M3128" i="1" a="1"/>
  <c r="M3128" i="1"/>
  <c r="M3129" i="1" a="1"/>
  <c r="M3129" i="1" s="1"/>
  <c r="M3130" i="1" a="1"/>
  <c r="M3130" i="1" s="1"/>
  <c r="M3131" i="1" a="1"/>
  <c r="M3131" i="1" s="1"/>
  <c r="M3132" i="1" a="1"/>
  <c r="M3132" i="1" s="1"/>
  <c r="M3133" i="1" a="1"/>
  <c r="M3133" i="1" s="1"/>
  <c r="M3134" i="1" a="1"/>
  <c r="M3134" i="1" s="1"/>
  <c r="M3135" i="1" a="1"/>
  <c r="M3135" i="1"/>
  <c r="M3136" i="1" a="1"/>
  <c r="M3136" i="1"/>
  <c r="M3137" i="1" a="1"/>
  <c r="M3137" i="1" s="1"/>
  <c r="M3138" i="1" a="1"/>
  <c r="M3138" i="1"/>
  <c r="M3139" i="1" a="1"/>
  <c r="M3139" i="1" s="1"/>
  <c r="M3140" i="1" a="1"/>
  <c r="M3140" i="1" s="1"/>
  <c r="M3141" i="1" a="1"/>
  <c r="M3141" i="1" s="1"/>
  <c r="M3142" i="1" a="1"/>
  <c r="M3142" i="1"/>
  <c r="M3143" i="1" a="1"/>
  <c r="M3143" i="1" s="1"/>
  <c r="M3144" i="1" a="1"/>
  <c r="M3144" i="1"/>
  <c r="M3145" i="1" a="1"/>
  <c r="M3145" i="1" s="1"/>
  <c r="M3146" i="1" a="1"/>
  <c r="M3146" i="1" s="1"/>
  <c r="M3147" i="1" a="1"/>
  <c r="M3147" i="1"/>
  <c r="M3148" i="1" a="1"/>
  <c r="M3148" i="1" s="1"/>
  <c r="M3149" i="1" a="1"/>
  <c r="M3149" i="1" s="1"/>
  <c r="M3150" i="1" a="1"/>
  <c r="M3150" i="1"/>
  <c r="M3151" i="1" a="1"/>
  <c r="M3151" i="1"/>
  <c r="M3152" i="1" a="1"/>
  <c r="M3152" i="1" s="1"/>
  <c r="M3153" i="1" a="1"/>
  <c r="M3153" i="1" s="1"/>
  <c r="M3154" i="1" a="1"/>
  <c r="M3154" i="1" s="1"/>
  <c r="M3155" i="1" a="1"/>
  <c r="M3155" i="1" s="1"/>
  <c r="M3156" i="1" a="1"/>
  <c r="M3156" i="1"/>
  <c r="M3157" i="1" a="1"/>
  <c r="M3157" i="1" s="1"/>
  <c r="M3158" i="1" a="1"/>
  <c r="M3158" i="1"/>
  <c r="M3159" i="1" a="1"/>
  <c r="M3159" i="1"/>
  <c r="M3160" i="1" a="1"/>
  <c r="M3160" i="1"/>
  <c r="M3161" i="1" a="1"/>
  <c r="M3161" i="1" s="1"/>
  <c r="M3162" i="1" a="1"/>
  <c r="M3162" i="1" s="1"/>
  <c r="M3163" i="1" a="1"/>
  <c r="M3163" i="1" s="1"/>
  <c r="M3164" i="1" a="1"/>
  <c r="M3164" i="1" s="1"/>
  <c r="M3165" i="1" a="1"/>
  <c r="M3165" i="1" s="1"/>
  <c r="M3166" i="1" a="1"/>
  <c r="M3166" i="1" s="1"/>
  <c r="M3167" i="1" a="1"/>
  <c r="M3167" i="1"/>
  <c r="M3168" i="1" a="1"/>
  <c r="M3168" i="1"/>
  <c r="M3169" i="1" a="1"/>
  <c r="M3169" i="1" s="1"/>
  <c r="M3170" i="1" a="1"/>
  <c r="M3170" i="1"/>
  <c r="M3171" i="1" a="1"/>
  <c r="M3171" i="1" s="1"/>
  <c r="M3172" i="1" a="1"/>
  <c r="M3172" i="1" s="1"/>
  <c r="M3173" i="1" a="1"/>
  <c r="M3173" i="1" s="1"/>
  <c r="M3174" i="1" a="1"/>
  <c r="M3174" i="1"/>
  <c r="M3175" i="1" a="1"/>
  <c r="M3175" i="1" s="1"/>
  <c r="M3176" i="1" a="1"/>
  <c r="M3176" i="1"/>
  <c r="M3177" i="1" a="1"/>
  <c r="M3177" i="1" s="1"/>
  <c r="M3178" i="1" a="1"/>
  <c r="M3178" i="1" s="1"/>
  <c r="M3179" i="1" a="1"/>
  <c r="M3179" i="1"/>
  <c r="M3180" i="1" a="1"/>
  <c r="M3180" i="1" s="1"/>
  <c r="M3181" i="1" a="1"/>
  <c r="M3181" i="1" s="1"/>
  <c r="M3182" i="1" a="1"/>
  <c r="M3182" i="1"/>
  <c r="M3183" i="1" a="1"/>
  <c r="M3183" i="1"/>
  <c r="M3184" i="1" a="1"/>
  <c r="M3184" i="1" s="1"/>
  <c r="M3185" i="1" a="1"/>
  <c r="M3185" i="1" s="1"/>
  <c r="M3186" i="1" a="1"/>
  <c r="M3186" i="1" s="1"/>
  <c r="M3187" i="1" a="1"/>
  <c r="M3187" i="1" s="1"/>
  <c r="M3188" i="1" a="1"/>
  <c r="M3188" i="1"/>
  <c r="M3189" i="1" a="1"/>
  <c r="M3189" i="1" s="1"/>
  <c r="M3190" i="1" a="1"/>
  <c r="M3190" i="1"/>
  <c r="M3191" i="1" a="1"/>
  <c r="M3191" i="1"/>
  <c r="M3192" i="1" a="1"/>
  <c r="M3192" i="1"/>
  <c r="M3193" i="1" a="1"/>
  <c r="M3193" i="1" s="1"/>
  <c r="M3194" i="1" a="1"/>
  <c r="M3194" i="1" s="1"/>
  <c r="M3195" i="1" a="1"/>
  <c r="M3195" i="1" s="1"/>
  <c r="M3196" i="1" a="1"/>
  <c r="M3196" i="1" s="1"/>
  <c r="M3197" i="1" a="1"/>
  <c r="M3197" i="1" s="1"/>
  <c r="M3198" i="1" a="1"/>
  <c r="M3198" i="1" s="1"/>
  <c r="M3199" i="1" a="1"/>
  <c r="M3199" i="1"/>
  <c r="M3200" i="1" a="1"/>
  <c r="M3200" i="1"/>
  <c r="M3201" i="1" a="1"/>
  <c r="M3201" i="1" s="1"/>
  <c r="M3202" i="1" a="1"/>
  <c r="M3202" i="1"/>
  <c r="M3203" i="1" a="1"/>
  <c r="M3203" i="1" s="1"/>
  <c r="M3204" i="1" a="1"/>
  <c r="M3204" i="1" s="1"/>
  <c r="M3205" i="1" a="1"/>
  <c r="M3205" i="1" s="1"/>
  <c r="M3206" i="1" a="1"/>
  <c r="M3206" i="1"/>
  <c r="M3207" i="1" a="1"/>
  <c r="M3207" i="1" s="1"/>
  <c r="M3208" i="1" a="1"/>
  <c r="M3208" i="1"/>
  <c r="M3209" i="1" a="1"/>
  <c r="M3209" i="1" s="1"/>
  <c r="M3210" i="1" a="1"/>
  <c r="M3210" i="1" s="1"/>
  <c r="M3211" i="1" a="1"/>
  <c r="M3211" i="1"/>
  <c r="M3212" i="1" a="1"/>
  <c r="M3212" i="1" s="1"/>
  <c r="M3213" i="1" a="1"/>
  <c r="M3213" i="1" s="1"/>
  <c r="M3214" i="1" a="1"/>
  <c r="M3214" i="1"/>
  <c r="M3215" i="1" a="1"/>
  <c r="M3215" i="1"/>
  <c r="M3216" i="1" a="1"/>
  <c r="M3216" i="1" s="1"/>
  <c r="M3217" i="1" a="1"/>
  <c r="M3217" i="1" s="1"/>
  <c r="M3218" i="1" a="1"/>
  <c r="M3218" i="1" s="1"/>
  <c r="M3219" i="1" a="1"/>
  <c r="M3219" i="1" s="1"/>
  <c r="M3220" i="1" a="1"/>
  <c r="M3220" i="1"/>
  <c r="M3221" i="1" a="1"/>
  <c r="M3221" i="1" s="1"/>
  <c r="M3222" i="1" a="1"/>
  <c r="M3222" i="1"/>
  <c r="M3223" i="1" a="1"/>
  <c r="M3223" i="1"/>
  <c r="M3224" i="1" a="1"/>
  <c r="M3224" i="1"/>
  <c r="M3225" i="1" a="1"/>
  <c r="M3225" i="1" s="1"/>
  <c r="M3226" i="1" a="1"/>
  <c r="M3226" i="1" s="1"/>
  <c r="M3227" i="1" a="1"/>
  <c r="M3227" i="1" s="1"/>
  <c r="M3228" i="1" a="1"/>
  <c r="M3228" i="1" s="1"/>
  <c r="M3229" i="1" a="1"/>
  <c r="M3229" i="1" s="1"/>
  <c r="M3230" i="1" a="1"/>
  <c r="M3230" i="1" s="1"/>
  <c r="M3231" i="1" a="1"/>
  <c r="M3231" i="1"/>
  <c r="M3232" i="1" a="1"/>
  <c r="M3232" i="1"/>
  <c r="M3233" i="1" a="1"/>
  <c r="M3233" i="1" s="1"/>
  <c r="M3234" i="1" a="1"/>
  <c r="M3234" i="1"/>
  <c r="M3235" i="1" a="1"/>
  <c r="M3235" i="1" s="1"/>
  <c r="M3236" i="1" a="1"/>
  <c r="M3236" i="1" s="1"/>
  <c r="M3237" i="1" a="1"/>
  <c r="M3237" i="1" s="1"/>
  <c r="M3238" i="1" a="1"/>
  <c r="M3238" i="1"/>
  <c r="M3239" i="1" a="1"/>
  <c r="M3239" i="1" s="1"/>
  <c r="M3240" i="1" a="1"/>
  <c r="M3240" i="1"/>
  <c r="M3241" i="1" a="1"/>
  <c r="M3241" i="1" s="1"/>
  <c r="M3242" i="1" a="1"/>
  <c r="M3242" i="1" s="1"/>
  <c r="M3243" i="1" a="1"/>
  <c r="M3243" i="1"/>
  <c r="M3244" i="1" a="1"/>
  <c r="M3244" i="1" s="1"/>
  <c r="M3245" i="1" a="1"/>
  <c r="M3245" i="1" s="1"/>
  <c r="M3246" i="1" a="1"/>
  <c r="M3246" i="1"/>
  <c r="M3247" i="1" a="1"/>
  <c r="M3247" i="1"/>
  <c r="M3248" i="1" a="1"/>
  <c r="M3248" i="1" s="1"/>
  <c r="M3249" i="1" a="1"/>
  <c r="M3249" i="1" s="1"/>
  <c r="M3250" i="1" a="1"/>
  <c r="M3250" i="1" s="1"/>
  <c r="M3251" i="1" a="1"/>
  <c r="M3251" i="1" s="1"/>
  <c r="M3252" i="1" a="1"/>
  <c r="M3252" i="1"/>
  <c r="M3253" i="1" a="1"/>
  <c r="M3253" i="1" s="1"/>
  <c r="M3254" i="1" a="1"/>
  <c r="M3254" i="1"/>
  <c r="M3255" i="1" a="1"/>
  <c r="M3255" i="1"/>
  <c r="M3256" i="1" a="1"/>
  <c r="M3256" i="1"/>
  <c r="M3257" i="1" a="1"/>
  <c r="M3257" i="1" s="1"/>
  <c r="M3258" i="1" a="1"/>
  <c r="M3258" i="1" s="1"/>
  <c r="M3259" i="1" a="1"/>
  <c r="M3259" i="1" s="1"/>
  <c r="M3260" i="1" a="1"/>
  <c r="M3260" i="1" s="1"/>
  <c r="M3261" i="1" a="1"/>
  <c r="M3261" i="1" s="1"/>
  <c r="M3262" i="1" a="1"/>
  <c r="M3262" i="1" s="1"/>
  <c r="M3263" i="1" a="1"/>
  <c r="M3263" i="1"/>
  <c r="M3264" i="1" a="1"/>
  <c r="M3264" i="1"/>
  <c r="M3265" i="1" a="1"/>
  <c r="M3265" i="1" s="1"/>
  <c r="M3266" i="1" a="1"/>
  <c r="M3266" i="1"/>
  <c r="M3267" i="1" a="1"/>
  <c r="M3267" i="1" s="1"/>
  <c r="M3268" i="1" a="1"/>
  <c r="M3268" i="1" s="1"/>
  <c r="M3269" i="1" a="1"/>
  <c r="M3269" i="1" s="1"/>
  <c r="M3270" i="1" a="1"/>
  <c r="M3270" i="1"/>
  <c r="M3271" i="1" a="1"/>
  <c r="M3271" i="1" s="1"/>
  <c r="M3272" i="1" a="1"/>
  <c r="M3272" i="1"/>
  <c r="M3273" i="1" a="1"/>
  <c r="M3273" i="1" s="1"/>
  <c r="M3274" i="1" a="1"/>
  <c r="M3274" i="1" s="1"/>
  <c r="M3275" i="1" a="1"/>
  <c r="M3275" i="1"/>
  <c r="M3276" i="1" a="1"/>
  <c r="M3276" i="1" s="1"/>
  <c r="M3277" i="1" a="1"/>
  <c r="M3277" i="1" s="1"/>
  <c r="M3278" i="1" a="1"/>
  <c r="M3278" i="1"/>
  <c r="M3279" i="1" a="1"/>
  <c r="M3279" i="1"/>
  <c r="M3280" i="1" a="1"/>
  <c r="M3280" i="1" s="1"/>
  <c r="M3281" i="1" a="1"/>
  <c r="M3281" i="1" s="1"/>
  <c r="M3282" i="1" a="1"/>
  <c r="M3282" i="1" s="1"/>
  <c r="M3283" i="1" a="1"/>
  <c r="M3283" i="1" s="1"/>
  <c r="M3284" i="1" a="1"/>
  <c r="M3284" i="1"/>
  <c r="M3285" i="1" a="1"/>
  <c r="M3285" i="1" s="1"/>
  <c r="M3286" i="1" a="1"/>
  <c r="M3286" i="1"/>
  <c r="M3287" i="1" a="1"/>
  <c r="M3287" i="1"/>
  <c r="M3288" i="1" a="1"/>
  <c r="M3288" i="1"/>
  <c r="M3289" i="1" a="1"/>
  <c r="M3289" i="1" s="1"/>
  <c r="M3290" i="1" a="1"/>
  <c r="M3290" i="1" s="1"/>
  <c r="M3291" i="1" a="1"/>
  <c r="M3291" i="1" s="1"/>
  <c r="M3292" i="1" a="1"/>
  <c r="M3292" i="1" s="1"/>
  <c r="M3293" i="1" a="1"/>
  <c r="M3293" i="1" s="1"/>
  <c r="M3294" i="1" a="1"/>
  <c r="M3294" i="1" s="1"/>
  <c r="M3295" i="1" a="1"/>
  <c r="M3295" i="1"/>
  <c r="M3296" i="1" a="1"/>
  <c r="M3296" i="1"/>
  <c r="M3297" i="1" a="1"/>
  <c r="M3297" i="1" s="1"/>
  <c r="M3298" i="1" a="1"/>
  <c r="M3298" i="1"/>
  <c r="M3299" i="1" a="1"/>
  <c r="M3299" i="1" s="1"/>
  <c r="M3300" i="1" a="1"/>
  <c r="M3300" i="1" s="1"/>
  <c r="M3301" i="1" a="1"/>
  <c r="M3301" i="1" s="1"/>
  <c r="M3302" i="1" a="1"/>
  <c r="M3302" i="1"/>
  <c r="M3303" i="1" a="1"/>
  <c r="M3303" i="1" s="1"/>
  <c r="M3304" i="1" a="1"/>
  <c r="M3304" i="1"/>
  <c r="M3305" i="1" a="1"/>
  <c r="M3305" i="1" s="1"/>
  <c r="M3306" i="1" a="1"/>
  <c r="M3306" i="1" s="1"/>
  <c r="M3307" i="1" a="1"/>
  <c r="M3307" i="1"/>
  <c r="M3308" i="1" a="1"/>
  <c r="M3308" i="1" s="1"/>
  <c r="M3309" i="1" a="1"/>
  <c r="M3309" i="1" s="1"/>
  <c r="M3310" i="1" a="1"/>
  <c r="M3310" i="1"/>
  <c r="M3311" i="1" a="1"/>
  <c r="M3311" i="1"/>
  <c r="M3312" i="1" a="1"/>
  <c r="M3312" i="1" s="1"/>
  <c r="M3313" i="1" a="1"/>
  <c r="M3313" i="1" s="1"/>
  <c r="M3314" i="1" a="1"/>
  <c r="M3314" i="1" s="1"/>
  <c r="M3315" i="1" a="1"/>
  <c r="M3315" i="1" s="1"/>
  <c r="M3316" i="1" a="1"/>
  <c r="M3316" i="1"/>
  <c r="M3317" i="1" a="1"/>
  <c r="M3317" i="1" s="1"/>
  <c r="M3318" i="1" a="1"/>
  <c r="M3318" i="1"/>
  <c r="M3319" i="1" a="1"/>
  <c r="M3319" i="1"/>
  <c r="M3320" i="1" a="1"/>
  <c r="M3320" i="1"/>
  <c r="M3321" i="1" a="1"/>
  <c r="M3321" i="1" s="1"/>
  <c r="M3322" i="1" a="1"/>
  <c r="M3322" i="1" s="1"/>
  <c r="M3323" i="1" a="1"/>
  <c r="M3323" i="1" s="1"/>
  <c r="M3324" i="1" a="1"/>
  <c r="M3324" i="1" s="1"/>
  <c r="M3325" i="1" a="1"/>
  <c r="M3325" i="1" s="1"/>
  <c r="M3326" i="1" a="1"/>
  <c r="M3326" i="1" s="1"/>
  <c r="M3327" i="1" a="1"/>
  <c r="M3327" i="1"/>
  <c r="M3328" i="1" a="1"/>
  <c r="M3328" i="1"/>
  <c r="M3329" i="1" a="1"/>
  <c r="M3329" i="1" s="1"/>
  <c r="M3330" i="1" a="1"/>
  <c r="M3330" i="1"/>
  <c r="M3331" i="1" a="1"/>
  <c r="M3331" i="1" s="1"/>
  <c r="M3332" i="1" a="1"/>
  <c r="M3332" i="1" s="1"/>
  <c r="M3333" i="1" a="1"/>
  <c r="M3333" i="1" s="1"/>
  <c r="M3334" i="1" a="1"/>
  <c r="M3334" i="1"/>
  <c r="M3335" i="1" a="1"/>
  <c r="M3335" i="1" s="1"/>
  <c r="M3336" i="1" a="1"/>
  <c r="M3336" i="1"/>
  <c r="M3337" i="1" a="1"/>
  <c r="M3337" i="1" s="1"/>
  <c r="M3338" i="1" a="1"/>
  <c r="M3338" i="1" s="1"/>
  <c r="M3339" i="1" a="1"/>
  <c r="M3339" i="1"/>
  <c r="M3340" i="1" a="1"/>
  <c r="M3340" i="1" s="1"/>
  <c r="M3341" i="1" a="1"/>
  <c r="M3341" i="1" s="1"/>
  <c r="M3342" i="1" a="1"/>
  <c r="M3342" i="1"/>
  <c r="M3343" i="1" a="1"/>
  <c r="M3343" i="1"/>
  <c r="M3344" i="1" a="1"/>
  <c r="M3344" i="1" s="1"/>
  <c r="M3345" i="1" a="1"/>
  <c r="M3345" i="1" s="1"/>
  <c r="M3346" i="1" a="1"/>
  <c r="M3346" i="1" s="1"/>
  <c r="M3347" i="1" a="1"/>
  <c r="M3347" i="1" s="1"/>
  <c r="M3348" i="1" a="1"/>
  <c r="M3348" i="1"/>
  <c r="M3349" i="1" a="1"/>
  <c r="M3349" i="1" s="1"/>
  <c r="M3350" i="1" a="1"/>
  <c r="M3350" i="1"/>
  <c r="M3351" i="1" a="1"/>
  <c r="M3351" i="1"/>
  <c r="M3352" i="1" a="1"/>
  <c r="M3352" i="1"/>
  <c r="M3353" i="1" a="1"/>
  <c r="M3353" i="1" s="1"/>
  <c r="M3354" i="1" a="1"/>
  <c r="M3354" i="1" s="1"/>
  <c r="M3355" i="1" a="1"/>
  <c r="M3355" i="1" s="1"/>
  <c r="M3356" i="1" a="1"/>
  <c r="M3356" i="1" s="1"/>
  <c r="M3357" i="1" a="1"/>
  <c r="M3357" i="1" s="1"/>
  <c r="M3358" i="1" a="1"/>
  <c r="M3358" i="1" s="1"/>
  <c r="M3359" i="1" a="1"/>
  <c r="M3359" i="1"/>
  <c r="M3360" i="1" a="1"/>
  <c r="M3360" i="1"/>
  <c r="M3361" i="1" a="1"/>
  <c r="M3361" i="1" s="1"/>
  <c r="M3362" i="1" a="1"/>
  <c r="M3362" i="1"/>
  <c r="M3363" i="1" a="1"/>
  <c r="M3363" i="1" s="1"/>
  <c r="M3364" i="1" a="1"/>
  <c r="M3364" i="1" s="1"/>
  <c r="M3365" i="1" a="1"/>
  <c r="M3365" i="1" s="1"/>
  <c r="M3366" i="1" a="1"/>
  <c r="M3366" i="1"/>
  <c r="M3367" i="1" a="1"/>
  <c r="M3367" i="1" s="1"/>
  <c r="M3368" i="1" a="1"/>
  <c r="M3368" i="1"/>
  <c r="M3369" i="1" a="1"/>
  <c r="M3369" i="1" s="1"/>
  <c r="M3370" i="1" a="1"/>
  <c r="M3370" i="1" s="1"/>
  <c r="M3371" i="1" a="1"/>
  <c r="M3371" i="1"/>
  <c r="M3372" i="1" a="1"/>
  <c r="M3372" i="1" s="1"/>
  <c r="M3373" i="1" a="1"/>
  <c r="M3373" i="1" s="1"/>
  <c r="M3374" i="1" a="1"/>
  <c r="M3374" i="1"/>
  <c r="M3375" i="1" a="1"/>
  <c r="M3375" i="1"/>
  <c r="M3376" i="1" a="1"/>
  <c r="M3376" i="1" s="1"/>
  <c r="M3377" i="1" a="1"/>
  <c r="M3377" i="1" s="1"/>
  <c r="M3378" i="1" a="1"/>
  <c r="M3378" i="1" s="1"/>
  <c r="M3379" i="1" a="1"/>
  <c r="M3379" i="1" s="1"/>
  <c r="M3380" i="1" a="1"/>
  <c r="M3380" i="1"/>
  <c r="M3381" i="1" a="1"/>
  <c r="M3381" i="1" s="1"/>
  <c r="M3382" i="1" a="1"/>
  <c r="M3382" i="1"/>
  <c r="M3383" i="1" a="1"/>
  <c r="M3383" i="1"/>
  <c r="M3384" i="1" a="1"/>
  <c r="M3384" i="1"/>
  <c r="M3385" i="1" a="1"/>
  <c r="M3385" i="1" s="1"/>
  <c r="M3386" i="1" a="1"/>
  <c r="M3386" i="1" s="1"/>
  <c r="M3387" i="1" a="1"/>
  <c r="M3387" i="1" s="1"/>
  <c r="M3388" i="1" a="1"/>
  <c r="M3388" i="1" s="1"/>
  <c r="M3389" i="1" a="1"/>
  <c r="M3389" i="1" s="1"/>
  <c r="M3390" i="1" a="1"/>
  <c r="M3390" i="1" s="1"/>
  <c r="M3391" i="1" a="1"/>
  <c r="M3391" i="1"/>
  <c r="M3392" i="1" a="1"/>
  <c r="M3392" i="1"/>
  <c r="M3393" i="1" a="1"/>
  <c r="M3393" i="1" s="1"/>
  <c r="M3394" i="1" a="1"/>
  <c r="M3394" i="1"/>
  <c r="M3395" i="1" a="1"/>
  <c r="M3395" i="1" s="1"/>
  <c r="M3396" i="1" a="1"/>
  <c r="M3396" i="1" s="1"/>
  <c r="M3397" i="1" a="1"/>
  <c r="M3397" i="1" s="1"/>
  <c r="M3398" i="1" a="1"/>
  <c r="M3398" i="1"/>
  <c r="M3399" i="1" a="1"/>
  <c r="M3399" i="1" s="1"/>
  <c r="M3400" i="1" a="1"/>
  <c r="M3400" i="1"/>
  <c r="M3401" i="1" a="1"/>
  <c r="M3401" i="1" s="1"/>
  <c r="M3402" i="1" a="1"/>
  <c r="M3402" i="1" s="1"/>
  <c r="M3403" i="1" a="1"/>
  <c r="M3403" i="1"/>
  <c r="M3404" i="1" a="1"/>
  <c r="M3404" i="1" s="1"/>
  <c r="M3405" i="1" a="1"/>
  <c r="M3405" i="1" s="1"/>
  <c r="M3406" i="1" a="1"/>
  <c r="M3406" i="1"/>
  <c r="M3407" i="1" a="1"/>
  <c r="M3407" i="1"/>
  <c r="M3408" i="1" a="1"/>
  <c r="M3408" i="1" s="1"/>
  <c r="M3409" i="1" a="1"/>
  <c r="M3409" i="1" s="1"/>
  <c r="M3410" i="1" a="1"/>
  <c r="M3410" i="1" s="1"/>
  <c r="M3411" i="1" a="1"/>
  <c r="M3411" i="1" s="1"/>
  <c r="M3412" i="1" a="1"/>
  <c r="M3412" i="1"/>
  <c r="M3413" i="1" a="1"/>
  <c r="M3413" i="1" s="1"/>
  <c r="M3414" i="1" a="1"/>
  <c r="M3414" i="1"/>
  <c r="M3415" i="1" a="1"/>
  <c r="M3415" i="1"/>
  <c r="M3416" i="1" a="1"/>
  <c r="M3416" i="1"/>
  <c r="M3417" i="1" a="1"/>
  <c r="M3417" i="1" s="1"/>
  <c r="M3418" i="1" a="1"/>
  <c r="M3418" i="1" s="1"/>
  <c r="M3419" i="1" a="1"/>
  <c r="M3419" i="1" s="1"/>
  <c r="M3420" i="1" a="1"/>
  <c r="M3420" i="1" s="1"/>
  <c r="M3421" i="1" a="1"/>
  <c r="M3421" i="1" s="1"/>
  <c r="M3422" i="1" a="1"/>
  <c r="M3422" i="1" s="1"/>
  <c r="M3423" i="1" a="1"/>
  <c r="M3423" i="1"/>
  <c r="M3424" i="1" a="1"/>
  <c r="M3424" i="1"/>
  <c r="M3425" i="1" a="1"/>
  <c r="M3425" i="1" s="1"/>
  <c r="M3426" i="1" a="1"/>
  <c r="M3426" i="1"/>
  <c r="M3427" i="1" a="1"/>
  <c r="M3427" i="1" s="1"/>
  <c r="M3428" i="1" a="1"/>
  <c r="M3428" i="1" s="1"/>
  <c r="M3429" i="1" a="1"/>
  <c r="M3429" i="1" s="1"/>
  <c r="M3430" i="1" a="1"/>
  <c r="M3430" i="1"/>
  <c r="M3431" i="1" a="1"/>
  <c r="M3431" i="1" s="1"/>
  <c r="M3432" i="1" a="1"/>
  <c r="M3432" i="1"/>
  <c r="M3433" i="1" a="1"/>
  <c r="M3433" i="1" s="1"/>
  <c r="M3434" i="1" a="1"/>
  <c r="M3434" i="1" s="1"/>
  <c r="M3435" i="1" a="1"/>
  <c r="M3435" i="1"/>
  <c r="M3436" i="1" a="1"/>
  <c r="M3436" i="1" s="1"/>
  <c r="M3437" i="1" a="1"/>
  <c r="M3437" i="1" s="1"/>
  <c r="M3438" i="1" a="1"/>
  <c r="M3438" i="1"/>
  <c r="M3439" i="1" a="1"/>
  <c r="M3439" i="1"/>
  <c r="M3440" i="1" a="1"/>
  <c r="M3440" i="1" s="1"/>
  <c r="M3441" i="1" a="1"/>
  <c r="M3441" i="1" s="1"/>
  <c r="M3442" i="1" a="1"/>
  <c r="M3442" i="1" s="1"/>
  <c r="M3443" i="1" a="1"/>
  <c r="M3443" i="1" s="1"/>
  <c r="M3444" i="1" a="1"/>
  <c r="M3444" i="1"/>
  <c r="M3445" i="1" a="1"/>
  <c r="M3445" i="1" s="1"/>
  <c r="M3446" i="1" a="1"/>
  <c r="M3446" i="1" s="1"/>
  <c r="M3447" i="1" a="1"/>
  <c r="M3447" i="1"/>
  <c r="M3448" i="1" a="1"/>
  <c r="M3448" i="1"/>
  <c r="M3449" i="1" a="1"/>
  <c r="M3449" i="1" s="1"/>
  <c r="M3450" i="1" a="1"/>
  <c r="M3450" i="1" s="1"/>
  <c r="M3451" i="1" a="1"/>
  <c r="M3451" i="1" s="1"/>
  <c r="M3452" i="1" a="1"/>
  <c r="M3452" i="1" s="1"/>
  <c r="M3453" i="1" a="1"/>
  <c r="M3453" i="1" s="1"/>
  <c r="M3454" i="1" a="1"/>
  <c r="M3454" i="1" s="1"/>
  <c r="M3455" i="1" a="1"/>
  <c r="M3455" i="1"/>
  <c r="M3456" i="1" a="1"/>
  <c r="M3456" i="1"/>
  <c r="M3457" i="1" a="1"/>
  <c r="M3457" i="1" s="1"/>
  <c r="M3458" i="1" a="1"/>
  <c r="M3458" i="1"/>
  <c r="M3459" i="1" a="1"/>
  <c r="M3459" i="1" s="1"/>
  <c r="M3460" i="1" a="1"/>
  <c r="M3460" i="1" s="1"/>
  <c r="M3461" i="1" a="1"/>
  <c r="M3461" i="1" s="1"/>
  <c r="M3462" i="1" a="1"/>
  <c r="M3462" i="1"/>
  <c r="M3463" i="1" a="1"/>
  <c r="M3463" i="1" s="1"/>
  <c r="M3464" i="1" a="1"/>
  <c r="M3464" i="1" s="1"/>
  <c r="M3465" i="1" a="1"/>
  <c r="M3465" i="1" s="1"/>
  <c r="M3466" i="1" a="1"/>
  <c r="M3466" i="1" s="1"/>
  <c r="M3467" i="1" a="1"/>
  <c r="M3467" i="1"/>
  <c r="M3468" i="1" a="1"/>
  <c r="M3468" i="1" s="1"/>
  <c r="M3469" i="1" a="1"/>
  <c r="M3469" i="1" s="1"/>
  <c r="M3470" i="1" a="1"/>
  <c r="M3470" i="1"/>
  <c r="M3471" i="1" a="1"/>
  <c r="M3471" i="1"/>
  <c r="M3472" i="1" a="1"/>
  <c r="M3472" i="1" s="1"/>
  <c r="M3473" i="1" a="1"/>
  <c r="M3473" i="1" s="1"/>
  <c r="M3474" i="1" a="1"/>
  <c r="M3474" i="1" s="1"/>
  <c r="M3475" i="1" a="1"/>
  <c r="M3475" i="1" s="1"/>
  <c r="M3476" i="1" a="1"/>
  <c r="M3476" i="1"/>
  <c r="M3477" i="1" a="1"/>
  <c r="M3477" i="1" s="1"/>
  <c r="M3478" i="1" a="1"/>
  <c r="M3478" i="1"/>
  <c r="M3479" i="1" a="1"/>
  <c r="M3479" i="1"/>
  <c r="M3480" i="1" a="1"/>
  <c r="M3480" i="1"/>
  <c r="M3481" i="1" a="1"/>
  <c r="M3481" i="1" s="1"/>
  <c r="M3482" i="1" a="1"/>
  <c r="M3482" i="1" s="1"/>
  <c r="M3483" i="1" a="1"/>
  <c r="M3483" i="1" s="1"/>
  <c r="M3484" i="1" a="1"/>
  <c r="M3484" i="1" s="1"/>
  <c r="M3485" i="1" a="1"/>
  <c r="M3485" i="1" s="1"/>
  <c r="M3486" i="1" a="1"/>
  <c r="M3486" i="1" s="1"/>
  <c r="M3487" i="1" a="1"/>
  <c r="M3487" i="1"/>
  <c r="M3488" i="1" a="1"/>
  <c r="M3488" i="1"/>
  <c r="M3489" i="1" a="1"/>
  <c r="M3489" i="1" s="1"/>
  <c r="M3490" i="1" a="1"/>
  <c r="M3490" i="1"/>
  <c r="M3491" i="1" a="1"/>
  <c r="M3491" i="1" s="1"/>
  <c r="M3492" i="1" a="1"/>
  <c r="M3492" i="1" s="1"/>
  <c r="M3493" i="1" a="1"/>
  <c r="M3493" i="1" s="1"/>
  <c r="M3494" i="1" a="1"/>
  <c r="M3494" i="1" s="1"/>
  <c r="M3495" i="1" a="1"/>
  <c r="M3495" i="1" s="1"/>
  <c r="M3496" i="1" a="1"/>
  <c r="M3496" i="1"/>
  <c r="M3497" i="1" a="1"/>
  <c r="M3497" i="1" s="1"/>
  <c r="M3498" i="1" a="1"/>
  <c r="M3498" i="1"/>
  <c r="M3499" i="1" a="1"/>
  <c r="M3499" i="1"/>
  <c r="M3500" i="1" a="1"/>
  <c r="M3500" i="1" s="1"/>
  <c r="M3501" i="1" a="1"/>
  <c r="M3501" i="1" s="1"/>
  <c r="M3502" i="1" a="1"/>
  <c r="M3502" i="1"/>
  <c r="M3503" i="1" a="1"/>
  <c r="M3503" i="1" s="1"/>
  <c r="M3504" i="1" a="1"/>
  <c r="M3504" i="1" s="1"/>
  <c r="M3505" i="1" a="1"/>
  <c r="M3505" i="1" s="1"/>
  <c r="M3506" i="1" a="1"/>
  <c r="M3506" i="1" s="1"/>
  <c r="M3507" i="1" a="1"/>
  <c r="M3507" i="1"/>
  <c r="M3508" i="1" a="1"/>
  <c r="M3508" i="1"/>
  <c r="M3509" i="1" a="1"/>
  <c r="M3509" i="1" s="1"/>
  <c r="M3510" i="1" a="1"/>
  <c r="M3510" i="1"/>
  <c r="M3511" i="1" a="1"/>
  <c r="M3511" i="1"/>
  <c r="M3512" i="1" a="1"/>
  <c r="M3512" i="1" s="1"/>
  <c r="M3513" i="1" a="1"/>
  <c r="M3513" i="1" s="1"/>
  <c r="M3514" i="1" a="1"/>
  <c r="M3514" i="1" s="1"/>
  <c r="M3515" i="1" a="1"/>
  <c r="M3515" i="1" s="1"/>
  <c r="M3516" i="1" a="1"/>
  <c r="M3516" i="1" s="1"/>
  <c r="M3517" i="1" a="1"/>
  <c r="M3517" i="1" s="1"/>
  <c r="M3518" i="1" a="1"/>
  <c r="M3518" i="1" s="1"/>
  <c r="M3519" i="1" a="1"/>
  <c r="M3519" i="1" s="1"/>
  <c r="M3520" i="1" a="1"/>
  <c r="M3520" i="1" s="1"/>
  <c r="M3521" i="1" a="1"/>
  <c r="M3521" i="1" s="1"/>
  <c r="M3522" i="1" a="1"/>
  <c r="M3522" i="1" s="1"/>
  <c r="M3523" i="1" a="1"/>
  <c r="M3523" i="1" s="1"/>
  <c r="M3524" i="1" a="1"/>
  <c r="M3524" i="1" s="1"/>
  <c r="M3525" i="1" a="1"/>
  <c r="M3525" i="1" s="1"/>
  <c r="M3526" i="1" a="1"/>
  <c r="M3526" i="1" s="1"/>
  <c r="M3527" i="1" a="1"/>
  <c r="M3527" i="1" s="1"/>
  <c r="M3528" i="1" a="1"/>
  <c r="M3528" i="1" s="1"/>
  <c r="M3529" i="1" a="1"/>
  <c r="M3529" i="1" s="1"/>
  <c r="M3530" i="1" a="1"/>
  <c r="M3530" i="1" s="1"/>
  <c r="M3531" i="1" a="1"/>
  <c r="M3531" i="1" s="1"/>
  <c r="M3532" i="1" a="1"/>
  <c r="M3532" i="1" s="1"/>
  <c r="M3533" i="1" a="1"/>
  <c r="M3533" i="1" s="1"/>
  <c r="M3534" i="1" a="1"/>
  <c r="M3534" i="1" s="1"/>
  <c r="M3535" i="1" a="1"/>
  <c r="M3535" i="1" s="1"/>
  <c r="M3536" i="1" a="1"/>
  <c r="M3536" i="1" s="1"/>
  <c r="M3537" i="1" a="1"/>
  <c r="M3537" i="1" s="1"/>
  <c r="M3538" i="1" a="1"/>
  <c r="M3538" i="1" s="1"/>
  <c r="M3539" i="1" a="1"/>
  <c r="M3539" i="1" s="1"/>
  <c r="M3540" i="1" a="1"/>
  <c r="M3540" i="1" s="1"/>
  <c r="M3541" i="1" a="1"/>
  <c r="M3541" i="1" s="1"/>
  <c r="M3542" i="1" a="1"/>
  <c r="M3542" i="1" s="1"/>
  <c r="M3543" i="1" a="1"/>
  <c r="M3543" i="1" s="1"/>
  <c r="M3544" i="1" a="1"/>
  <c r="M3544" i="1" s="1"/>
  <c r="M3545" i="1" a="1"/>
  <c r="M3545" i="1" s="1"/>
  <c r="M3546" i="1" a="1"/>
  <c r="M3546" i="1" s="1"/>
  <c r="M3547" i="1" a="1"/>
  <c r="M3547" i="1" s="1"/>
  <c r="M3548" i="1" a="1"/>
  <c r="M3548" i="1" s="1"/>
  <c r="M3549" i="1" a="1"/>
  <c r="M3549" i="1" s="1"/>
  <c r="M3550" i="1" a="1"/>
  <c r="M3550" i="1" s="1"/>
  <c r="M3551" i="1" a="1"/>
  <c r="M3551" i="1" s="1"/>
  <c r="M3552" i="1" a="1"/>
  <c r="M3552" i="1" s="1"/>
  <c r="M3553" i="1" a="1"/>
  <c r="M3553" i="1" s="1"/>
  <c r="M3554" i="1" a="1"/>
  <c r="M3554" i="1" s="1"/>
  <c r="M3555" i="1" a="1"/>
  <c r="M3555" i="1" s="1"/>
  <c r="M3556" i="1" a="1"/>
  <c r="M3556" i="1" s="1"/>
  <c r="M3557" i="1" a="1"/>
  <c r="M3557" i="1" s="1"/>
  <c r="M3558" i="1" a="1"/>
  <c r="M3558" i="1" s="1"/>
  <c r="M3559" i="1" a="1"/>
  <c r="M3559" i="1" s="1"/>
  <c r="M3560" i="1" a="1"/>
  <c r="M3560" i="1" s="1"/>
  <c r="M3561" i="1" a="1"/>
  <c r="M3561" i="1" s="1"/>
  <c r="M3562" i="1" a="1"/>
  <c r="M3562" i="1" s="1"/>
  <c r="M3563" i="1" a="1"/>
  <c r="M3563" i="1" s="1"/>
  <c r="M3564" i="1" a="1"/>
  <c r="M3564" i="1" s="1"/>
  <c r="M3565" i="1" a="1"/>
  <c r="M3565" i="1" s="1"/>
  <c r="M3566" i="1" a="1"/>
  <c r="M3566" i="1" s="1"/>
  <c r="M3567" i="1" a="1"/>
  <c r="M3567" i="1" s="1"/>
  <c r="M3568" i="1" a="1"/>
  <c r="M3568" i="1" s="1"/>
  <c r="M3569" i="1" a="1"/>
  <c r="M3569" i="1" s="1"/>
  <c r="M3570" i="1" a="1"/>
  <c r="M3570" i="1" s="1"/>
  <c r="M3571" i="1" a="1"/>
  <c r="M3571" i="1" s="1"/>
  <c r="M3572" i="1" a="1"/>
  <c r="M3572" i="1" s="1"/>
  <c r="M3573" i="1" a="1"/>
  <c r="M3573" i="1" s="1"/>
  <c r="M3574" i="1" a="1"/>
  <c r="M3574" i="1" s="1"/>
  <c r="M3575" i="1" a="1"/>
  <c r="M3575" i="1" s="1"/>
  <c r="M3576" i="1" a="1"/>
  <c r="M3576" i="1" s="1"/>
  <c r="M3577" i="1" a="1"/>
  <c r="M3577" i="1" s="1"/>
  <c r="M3578" i="1" a="1"/>
  <c r="M3578" i="1" s="1"/>
  <c r="M3579" i="1" a="1"/>
  <c r="M3579" i="1" s="1"/>
  <c r="M3580" i="1" a="1"/>
  <c r="M3580" i="1" s="1"/>
  <c r="M3581" i="1" a="1"/>
  <c r="M3581" i="1" s="1"/>
  <c r="M3582" i="1" a="1"/>
  <c r="M3582" i="1" s="1"/>
  <c r="M3583" i="1" a="1"/>
  <c r="M3583" i="1" s="1"/>
  <c r="M3584" i="1" a="1"/>
  <c r="M3584" i="1" s="1"/>
  <c r="M3585" i="1" a="1"/>
  <c r="M3585" i="1" s="1"/>
  <c r="M3586" i="1" a="1"/>
  <c r="M3586" i="1" s="1"/>
  <c r="M3587" i="1" a="1"/>
  <c r="M3587" i="1" s="1"/>
  <c r="M3588" i="1" a="1"/>
  <c r="M3588" i="1" s="1"/>
  <c r="M3589" i="1" a="1"/>
  <c r="M3589" i="1" s="1"/>
  <c r="M3590" i="1" a="1"/>
  <c r="M3590" i="1" s="1"/>
  <c r="M3591" i="1" a="1"/>
  <c r="M3591" i="1" s="1"/>
  <c r="M3592" i="1" a="1"/>
  <c r="M3592" i="1" s="1"/>
  <c r="M3593" i="1" a="1"/>
  <c r="M3593" i="1" s="1"/>
  <c r="M3594" i="1" a="1"/>
  <c r="M3594" i="1" s="1"/>
  <c r="M3595" i="1" a="1"/>
  <c r="M3595" i="1" s="1"/>
  <c r="M3596" i="1" a="1"/>
  <c r="M3596" i="1" s="1"/>
  <c r="M3597" i="1" a="1"/>
  <c r="M3597" i="1" s="1"/>
  <c r="M3598" i="1" a="1"/>
  <c r="M3598" i="1" s="1"/>
  <c r="M3599" i="1" a="1"/>
  <c r="M3599" i="1" s="1"/>
  <c r="M3600" i="1" a="1"/>
  <c r="M3600" i="1" s="1"/>
  <c r="M3601" i="1" a="1"/>
  <c r="M3601" i="1" s="1"/>
  <c r="M3602" i="1" a="1"/>
  <c r="M3602" i="1" s="1"/>
  <c r="M3603" i="1" a="1"/>
  <c r="M3603" i="1" s="1"/>
  <c r="M3604" i="1" a="1"/>
  <c r="M3604" i="1" s="1"/>
  <c r="M3605" i="1" a="1"/>
  <c r="M3605" i="1" s="1"/>
  <c r="M3606" i="1" a="1"/>
  <c r="M3606" i="1" s="1"/>
  <c r="M3607" i="1" a="1"/>
  <c r="M3607" i="1" s="1"/>
  <c r="M3608" i="1" a="1"/>
  <c r="M3608" i="1" s="1"/>
  <c r="M3609" i="1" a="1"/>
  <c r="M3609" i="1" s="1"/>
  <c r="M3610" i="1" a="1"/>
  <c r="M3610" i="1" s="1"/>
  <c r="M3611" i="1" a="1"/>
  <c r="M3611" i="1" s="1"/>
  <c r="M3612" i="1" a="1"/>
  <c r="M3612" i="1" s="1"/>
  <c r="M3613" i="1" a="1"/>
  <c r="M3613" i="1" s="1"/>
  <c r="M3614" i="1" a="1"/>
  <c r="M3614" i="1" s="1"/>
  <c r="M3615" i="1" a="1"/>
  <c r="M3615" i="1" s="1"/>
  <c r="M3616" i="1" a="1"/>
  <c r="M3616" i="1" s="1"/>
  <c r="M3617" i="1" a="1"/>
  <c r="M3617" i="1" s="1"/>
  <c r="M3618" i="1" a="1"/>
  <c r="M3618" i="1" s="1"/>
  <c r="M3619" i="1" a="1"/>
  <c r="M3619" i="1" s="1"/>
  <c r="M3620" i="1" a="1"/>
  <c r="M3620" i="1" s="1"/>
  <c r="M3621" i="1" a="1"/>
  <c r="M3621" i="1" s="1"/>
  <c r="M3622" i="1" a="1"/>
  <c r="M3622" i="1" s="1"/>
  <c r="M3623" i="1" a="1"/>
  <c r="M3623" i="1" s="1"/>
  <c r="M3624" i="1" a="1"/>
  <c r="M3624" i="1" s="1"/>
  <c r="M3625" i="1" a="1"/>
  <c r="M3625" i="1" s="1"/>
  <c r="M3626" i="1" a="1"/>
  <c r="M3626" i="1" s="1"/>
  <c r="M3627" i="1" a="1"/>
  <c r="M3627" i="1" s="1"/>
  <c r="M3628" i="1" a="1"/>
  <c r="M3628" i="1" s="1"/>
  <c r="M3629" i="1" a="1"/>
  <c r="M3629" i="1" s="1"/>
  <c r="M3630" i="1" a="1"/>
  <c r="M3630" i="1" s="1"/>
  <c r="M3631" i="1" a="1"/>
  <c r="M3631" i="1" s="1"/>
  <c r="M3632" i="1" a="1"/>
  <c r="M3632" i="1" s="1"/>
  <c r="M3633" i="1" a="1"/>
  <c r="M3633" i="1" s="1"/>
  <c r="M3634" i="1" a="1"/>
  <c r="M3634" i="1" s="1"/>
  <c r="M3635" i="1" a="1"/>
  <c r="M3635" i="1" s="1"/>
  <c r="M3636" i="1" a="1"/>
  <c r="M3636" i="1" s="1"/>
  <c r="M3637" i="1" a="1"/>
  <c r="M3637" i="1" s="1"/>
  <c r="M3638" i="1" a="1"/>
  <c r="M3638" i="1" s="1"/>
  <c r="M3639" i="1" a="1"/>
  <c r="M3639" i="1" s="1"/>
  <c r="M3640" i="1" a="1"/>
  <c r="M3640" i="1" s="1"/>
  <c r="M3641" i="1" a="1"/>
  <c r="M3641" i="1" s="1"/>
  <c r="M3642" i="1" a="1"/>
  <c r="M3642" i="1" s="1"/>
  <c r="M3643" i="1" a="1"/>
  <c r="M3643" i="1" s="1"/>
  <c r="M3644" i="1" a="1"/>
  <c r="M3644" i="1" s="1"/>
  <c r="M3645" i="1" a="1"/>
  <c r="M3645" i="1" s="1"/>
  <c r="M3646" i="1" a="1"/>
  <c r="M3646" i="1" s="1"/>
  <c r="M3647" i="1" a="1"/>
  <c r="M3647" i="1" s="1"/>
  <c r="M3648" i="1" a="1"/>
  <c r="M3648" i="1" s="1"/>
  <c r="M3649" i="1" a="1"/>
  <c r="M3649" i="1" s="1"/>
  <c r="M3650" i="1" a="1"/>
  <c r="M3650" i="1" s="1"/>
  <c r="M3651" i="1" a="1"/>
  <c r="M3651" i="1" s="1"/>
  <c r="M3652" i="1" a="1"/>
  <c r="M3652" i="1" s="1"/>
  <c r="M3653" i="1" a="1"/>
  <c r="M3653" i="1" s="1"/>
  <c r="M3654" i="1" a="1"/>
  <c r="M3654" i="1" s="1"/>
  <c r="M3655" i="1" a="1"/>
  <c r="M3655" i="1" s="1"/>
  <c r="M3656" i="1" a="1"/>
  <c r="M3656" i="1" s="1"/>
  <c r="M3657" i="1" a="1"/>
  <c r="M3657" i="1" s="1"/>
  <c r="M3658" i="1" a="1"/>
  <c r="M3658" i="1" s="1"/>
  <c r="M3659" i="1" a="1"/>
  <c r="M3659" i="1" s="1"/>
  <c r="M3660" i="1" a="1"/>
  <c r="M3660" i="1" s="1"/>
  <c r="M3661" i="1" a="1"/>
  <c r="M3661" i="1" s="1"/>
  <c r="M3662" i="1" a="1"/>
  <c r="M3662" i="1" s="1"/>
  <c r="M3663" i="1" a="1"/>
  <c r="M3663" i="1" s="1"/>
  <c r="M3664" i="1" a="1"/>
  <c r="M3664" i="1" s="1"/>
  <c r="M3665" i="1" a="1"/>
  <c r="M3665" i="1" s="1"/>
  <c r="M3666" i="1" a="1"/>
  <c r="M3666" i="1" s="1"/>
  <c r="M3667" i="1" a="1"/>
  <c r="M3667" i="1" s="1"/>
  <c r="M3668" i="1" a="1"/>
  <c r="M3668" i="1" s="1"/>
  <c r="M3669" i="1" a="1"/>
  <c r="M3669" i="1" s="1"/>
  <c r="M3670" i="1" a="1"/>
  <c r="M3670" i="1" s="1"/>
  <c r="M3671" i="1" a="1"/>
  <c r="M3671" i="1" s="1"/>
  <c r="M3672" i="1" a="1"/>
  <c r="M3672" i="1" s="1"/>
  <c r="M3673" i="1" a="1"/>
  <c r="M3673" i="1" s="1"/>
  <c r="M3674" i="1" a="1"/>
  <c r="M3674" i="1" s="1"/>
  <c r="M3675" i="1" a="1"/>
  <c r="M3675" i="1" s="1"/>
  <c r="M3676" i="1" a="1"/>
  <c r="M3676" i="1" s="1"/>
  <c r="M3677" i="1" a="1"/>
  <c r="M3677" i="1" s="1"/>
  <c r="M3678" i="1" a="1"/>
  <c r="M3678" i="1" s="1"/>
  <c r="M3679" i="1" a="1"/>
  <c r="M3679" i="1" s="1"/>
  <c r="M3680" i="1" a="1"/>
  <c r="M3680" i="1" s="1"/>
  <c r="M3681" i="1" a="1"/>
  <c r="M3681" i="1" s="1"/>
  <c r="M3682" i="1" a="1"/>
  <c r="M3682" i="1" s="1"/>
  <c r="M3683" i="1" a="1"/>
  <c r="M3683" i="1" s="1"/>
  <c r="M3684" i="1" a="1"/>
  <c r="M3684" i="1" s="1"/>
  <c r="M3685" i="1" a="1"/>
  <c r="M3685" i="1" s="1"/>
  <c r="M3686" i="1" a="1"/>
  <c r="M3686" i="1" s="1"/>
  <c r="M3687" i="1" a="1"/>
  <c r="M3687" i="1" s="1"/>
  <c r="M3688" i="1" a="1"/>
  <c r="M3688" i="1" s="1"/>
  <c r="M3689" i="1" a="1"/>
  <c r="M3689" i="1" s="1"/>
  <c r="M3690" i="1" a="1"/>
  <c r="M3690" i="1" s="1"/>
  <c r="M3691" i="1" a="1"/>
  <c r="M3691" i="1" s="1"/>
  <c r="M3692" i="1" a="1"/>
  <c r="M3692" i="1" s="1"/>
  <c r="M3693" i="1" a="1"/>
  <c r="M3693" i="1" s="1"/>
  <c r="M3694" i="1" a="1"/>
  <c r="M3694" i="1" s="1"/>
  <c r="M3695" i="1" a="1"/>
  <c r="M3695" i="1" s="1"/>
  <c r="M3696" i="1" a="1"/>
  <c r="M3696" i="1" s="1"/>
  <c r="M3697" i="1" a="1"/>
  <c r="M3697" i="1" s="1"/>
  <c r="M3698" i="1" a="1"/>
  <c r="M3698" i="1" s="1"/>
  <c r="M3699" i="1" a="1"/>
  <c r="M3699" i="1" s="1"/>
  <c r="M3700" i="1" a="1"/>
  <c r="M3700" i="1" s="1"/>
  <c r="M3701" i="1" a="1"/>
  <c r="M3701" i="1" s="1"/>
  <c r="M3702" i="1" a="1"/>
  <c r="M3702" i="1" s="1"/>
  <c r="M3703" i="1" a="1"/>
  <c r="M3703" i="1" s="1"/>
  <c r="M3704" i="1" a="1"/>
  <c r="M3704" i="1"/>
  <c r="M3705" i="1" a="1"/>
  <c r="M3705" i="1" s="1"/>
  <c r="M3706" i="1" a="1"/>
  <c r="M3706" i="1" s="1"/>
  <c r="M3707" i="1" a="1"/>
  <c r="M3707" i="1" s="1"/>
  <c r="M3708" i="1" a="1"/>
  <c r="M3708" i="1" s="1"/>
  <c r="M3709" i="1" a="1"/>
  <c r="M3709" i="1" s="1"/>
  <c r="M3710" i="1" a="1"/>
  <c r="M3710" i="1" s="1"/>
  <c r="M3711" i="1" a="1"/>
  <c r="M3711" i="1" s="1"/>
  <c r="M3712" i="1" a="1"/>
  <c r="M3712" i="1" s="1"/>
  <c r="M3713" i="1" a="1"/>
  <c r="M3713" i="1" s="1"/>
  <c r="M3714" i="1" a="1"/>
  <c r="M3714" i="1" s="1"/>
  <c r="M3715" i="1" a="1"/>
  <c r="M3715" i="1" s="1"/>
  <c r="M3716" i="1" a="1"/>
  <c r="M3716" i="1" s="1"/>
  <c r="M3717" i="1" a="1"/>
  <c r="M3717" i="1" s="1"/>
  <c r="M3718" i="1" a="1"/>
  <c r="M3718" i="1" s="1"/>
  <c r="M3719" i="1" a="1"/>
  <c r="M3719" i="1" s="1"/>
  <c r="M3720" i="1" a="1"/>
  <c r="M3720" i="1" s="1"/>
  <c r="M3721" i="1" a="1"/>
  <c r="M3721" i="1" s="1"/>
  <c r="M3722" i="1" a="1"/>
  <c r="M3722" i="1" s="1"/>
  <c r="M3723" i="1" a="1"/>
  <c r="M3723" i="1" s="1"/>
  <c r="M3724" i="1" a="1"/>
  <c r="M3724" i="1" s="1"/>
  <c r="M3725" i="1" a="1"/>
  <c r="M3725" i="1" s="1"/>
  <c r="M3726" i="1" a="1"/>
  <c r="M3726" i="1" s="1"/>
  <c r="M3727" i="1" a="1"/>
  <c r="M3727" i="1" s="1"/>
  <c r="M3728" i="1" a="1"/>
  <c r="M3728" i="1" s="1"/>
  <c r="M3729" i="1" a="1"/>
  <c r="M3729" i="1" s="1"/>
  <c r="M3730" i="1" a="1"/>
  <c r="M3730" i="1" s="1"/>
  <c r="M3731" i="1" a="1"/>
  <c r="M3731" i="1" s="1"/>
  <c r="M3732" i="1" a="1"/>
  <c r="M3732" i="1" s="1"/>
  <c r="M3733" i="1" a="1"/>
  <c r="M3733" i="1" s="1"/>
  <c r="M3734" i="1" a="1"/>
  <c r="M3734" i="1" s="1"/>
  <c r="M3735" i="1" a="1"/>
  <c r="M3735" i="1" s="1"/>
  <c r="M3736" i="1" a="1"/>
  <c r="M3736" i="1" s="1"/>
  <c r="M3737" i="1" a="1"/>
  <c r="M3737" i="1" s="1"/>
  <c r="M3738" i="1" a="1"/>
  <c r="M3738" i="1" s="1"/>
  <c r="M3739" i="1" a="1"/>
  <c r="M3739" i="1" s="1"/>
  <c r="M3740" i="1" a="1"/>
  <c r="M3740" i="1" s="1"/>
  <c r="M3741" i="1" a="1"/>
  <c r="M3741" i="1" s="1"/>
  <c r="M3742" i="1" a="1"/>
  <c r="M3742" i="1" s="1"/>
  <c r="M3743" i="1" a="1"/>
  <c r="M3743" i="1" s="1"/>
  <c r="M3744" i="1" a="1"/>
  <c r="M3744" i="1" s="1"/>
  <c r="M3745" i="1" a="1"/>
  <c r="M3745" i="1" s="1"/>
  <c r="M3746" i="1" a="1"/>
  <c r="M3746" i="1" s="1"/>
  <c r="M3747" i="1" a="1"/>
  <c r="M3747" i="1" s="1"/>
  <c r="M3748" i="1" a="1"/>
  <c r="M3748" i="1" s="1"/>
  <c r="M3749" i="1" a="1"/>
  <c r="M3749" i="1" s="1"/>
  <c r="M3750" i="1" a="1"/>
  <c r="M3750" i="1" s="1"/>
  <c r="M3751" i="1" a="1"/>
  <c r="M3751" i="1" s="1"/>
  <c r="M3752" i="1" a="1"/>
  <c r="M3752" i="1" s="1"/>
  <c r="M3753" i="1" a="1"/>
  <c r="M3753" i="1" s="1"/>
  <c r="M3754" i="1" a="1"/>
  <c r="M3754" i="1" s="1"/>
  <c r="M3755" i="1" a="1"/>
  <c r="M3755" i="1" s="1"/>
  <c r="M3756" i="1" a="1"/>
  <c r="M3756" i="1" s="1"/>
  <c r="M3757" i="1" a="1"/>
  <c r="M3757" i="1" s="1"/>
  <c r="M3758" i="1" a="1"/>
  <c r="M3758" i="1" s="1"/>
  <c r="M3759" i="1" a="1"/>
  <c r="M3759" i="1" s="1"/>
  <c r="M3760" i="1" a="1"/>
  <c r="M3760" i="1" s="1"/>
  <c r="M3761" i="1" a="1"/>
  <c r="M3761" i="1" s="1"/>
  <c r="M3762" i="1" a="1"/>
  <c r="M3762" i="1" s="1"/>
  <c r="M3763" i="1" a="1"/>
  <c r="M3763" i="1" s="1"/>
  <c r="M3764" i="1" a="1"/>
  <c r="M3764" i="1" s="1"/>
  <c r="M3765" i="1" a="1"/>
  <c r="M3765" i="1" s="1"/>
  <c r="M3766" i="1" a="1"/>
  <c r="M3766" i="1" s="1"/>
  <c r="M3767" i="1" a="1"/>
  <c r="M3767" i="1" s="1"/>
  <c r="M3768" i="1" a="1"/>
  <c r="M3768" i="1" s="1"/>
  <c r="M3769" i="1" a="1"/>
  <c r="M3769" i="1" s="1"/>
  <c r="M3770" i="1" a="1"/>
  <c r="M3770" i="1" s="1"/>
  <c r="M3771" i="1" a="1"/>
  <c r="M3771" i="1" s="1"/>
  <c r="M3772" i="1" a="1"/>
  <c r="M3772" i="1" s="1"/>
  <c r="M3773" i="1" a="1"/>
  <c r="M3773" i="1" s="1"/>
  <c r="M3774" i="1" a="1"/>
  <c r="M3774" i="1" s="1"/>
  <c r="M3775" i="1" a="1"/>
  <c r="M3775" i="1" s="1"/>
  <c r="M3776" i="1" a="1"/>
  <c r="M3776" i="1" s="1"/>
  <c r="M3777" i="1" a="1"/>
  <c r="M3777" i="1" s="1"/>
  <c r="M3778" i="1" a="1"/>
  <c r="M3778" i="1" s="1"/>
  <c r="M3779" i="1" a="1"/>
  <c r="M3779" i="1" s="1"/>
  <c r="M3780" i="1" a="1"/>
  <c r="M3780" i="1" s="1"/>
  <c r="M3781" i="1" a="1"/>
  <c r="M3781" i="1" s="1"/>
  <c r="M3782" i="1" a="1"/>
  <c r="M3782" i="1" s="1"/>
  <c r="M3783" i="1" a="1"/>
  <c r="M3783" i="1" s="1"/>
  <c r="M3784" i="1" a="1"/>
  <c r="M3784" i="1" s="1"/>
  <c r="M3785" i="1" a="1"/>
  <c r="M3785" i="1" s="1"/>
  <c r="M3786" i="1" a="1"/>
  <c r="M3786" i="1" s="1"/>
  <c r="M3787" i="1" a="1"/>
  <c r="M3787" i="1" s="1"/>
  <c r="M3788" i="1" a="1"/>
  <c r="M3788" i="1" s="1"/>
  <c r="M3789" i="1" a="1"/>
  <c r="M3789" i="1" s="1"/>
  <c r="M3790" i="1" a="1"/>
  <c r="M3790" i="1" s="1"/>
  <c r="M3791" i="1" a="1"/>
  <c r="M3791" i="1" s="1"/>
  <c r="M3792" i="1" a="1"/>
  <c r="M3792" i="1" s="1"/>
  <c r="M3793" i="1" a="1"/>
  <c r="M3793" i="1" s="1"/>
  <c r="M3794" i="1" a="1"/>
  <c r="M3794" i="1" s="1"/>
  <c r="M3795" i="1" a="1"/>
  <c r="M3795" i="1" s="1"/>
  <c r="M3796" i="1" a="1"/>
  <c r="M3796" i="1" s="1"/>
  <c r="M3797" i="1" a="1"/>
  <c r="M3797" i="1" s="1"/>
  <c r="M3798" i="1" a="1"/>
  <c r="M3798" i="1" s="1"/>
  <c r="M3799" i="1" a="1"/>
  <c r="M3799" i="1" s="1"/>
  <c r="M3800" i="1" a="1"/>
  <c r="M3800" i="1" s="1"/>
  <c r="M3801" i="1" a="1"/>
  <c r="M3801" i="1" s="1"/>
  <c r="M3802" i="1" a="1"/>
  <c r="M3802" i="1" s="1"/>
  <c r="M3803" i="1" a="1"/>
  <c r="M3803" i="1" s="1"/>
  <c r="M3804" i="1" a="1"/>
  <c r="M3804" i="1" s="1"/>
  <c r="M3805" i="1" a="1"/>
  <c r="M3805" i="1" s="1"/>
  <c r="M3806" i="1" a="1"/>
  <c r="M3806" i="1" s="1"/>
  <c r="M3807" i="1" a="1"/>
  <c r="M3807" i="1" s="1"/>
  <c r="M3808" i="1" a="1"/>
  <c r="M3808" i="1" s="1"/>
  <c r="M3809" i="1" a="1"/>
  <c r="M3809" i="1" s="1"/>
  <c r="M3810" i="1" a="1"/>
  <c r="M3810" i="1" s="1"/>
  <c r="M3811" i="1" a="1"/>
  <c r="M3811" i="1" s="1"/>
  <c r="M3812" i="1" a="1"/>
  <c r="M3812" i="1" s="1"/>
  <c r="M3813" i="1" a="1"/>
  <c r="M3813" i="1" s="1"/>
  <c r="M3814" i="1" a="1"/>
  <c r="M3814" i="1" s="1"/>
  <c r="M3815" i="1" a="1"/>
  <c r="M3815" i="1" s="1"/>
  <c r="M3816" i="1" a="1"/>
  <c r="M3816" i="1" s="1"/>
  <c r="M3817" i="1" a="1"/>
  <c r="M3817" i="1" s="1"/>
  <c r="M3818" i="1" a="1"/>
  <c r="M3818" i="1" s="1"/>
  <c r="M3819" i="1" a="1"/>
  <c r="M3819" i="1" s="1"/>
  <c r="M3820" i="1" a="1"/>
  <c r="M3820" i="1" s="1"/>
  <c r="M3821" i="1" a="1"/>
  <c r="M3821" i="1" s="1"/>
  <c r="M3822" i="1" a="1"/>
  <c r="M3822" i="1" s="1"/>
  <c r="M3823" i="1" a="1"/>
  <c r="M3823" i="1" s="1"/>
  <c r="M3824" i="1" a="1"/>
  <c r="M3824" i="1" s="1"/>
  <c r="M3825" i="1" a="1"/>
  <c r="M3825" i="1" s="1"/>
  <c r="M3826" i="1" a="1"/>
  <c r="M3826" i="1" s="1"/>
  <c r="M3827" i="1" a="1"/>
  <c r="M3827" i="1" s="1"/>
  <c r="M3828" i="1" a="1"/>
  <c r="M3828" i="1" s="1"/>
  <c r="M3829" i="1" a="1"/>
  <c r="M3829" i="1" s="1"/>
  <c r="M3830" i="1" a="1"/>
  <c r="M3830" i="1" s="1"/>
  <c r="M3831" i="1" a="1"/>
  <c r="M3831" i="1" s="1"/>
  <c r="M3832" i="1" a="1"/>
  <c r="M3832" i="1" s="1"/>
  <c r="M3833" i="1" a="1"/>
  <c r="M3833" i="1" s="1"/>
  <c r="M3834" i="1" a="1"/>
  <c r="M3834" i="1" s="1"/>
  <c r="M3835" i="1" a="1"/>
  <c r="M3835" i="1" s="1"/>
  <c r="M3836" i="1" a="1"/>
  <c r="M3836" i="1" s="1"/>
  <c r="M3837" i="1" a="1"/>
  <c r="M3837" i="1" s="1"/>
  <c r="M3838" i="1" a="1"/>
  <c r="M3838" i="1" s="1"/>
  <c r="M3839" i="1" a="1"/>
  <c r="M3839" i="1" s="1"/>
  <c r="M3840" i="1" a="1"/>
  <c r="M3840" i="1" s="1"/>
  <c r="M3841" i="1" a="1"/>
  <c r="M3841" i="1" s="1"/>
  <c r="M3842" i="1" a="1"/>
  <c r="M3842" i="1" s="1"/>
  <c r="M3843" i="1" a="1"/>
  <c r="M3843" i="1"/>
  <c r="M3844" i="1" a="1"/>
  <c r="M3844" i="1"/>
  <c r="M3845" i="1" a="1"/>
  <c r="M3845" i="1"/>
  <c r="M3846" i="1" a="1"/>
  <c r="M3846" i="1" s="1"/>
  <c r="M3847" i="1" a="1"/>
  <c r="M3847" i="1" s="1"/>
  <c r="M3848" i="1" a="1"/>
  <c r="M3848" i="1" s="1"/>
  <c r="M3849" i="1" a="1"/>
  <c r="M3849" i="1" s="1"/>
  <c r="M3850" i="1" a="1"/>
  <c r="M3850" i="1" s="1"/>
  <c r="M3851" i="1" a="1"/>
  <c r="M3851" i="1"/>
  <c r="M3852" i="1" a="1"/>
  <c r="M3852" i="1"/>
  <c r="M3853" i="1" a="1"/>
  <c r="M3853" i="1"/>
  <c r="M3854" i="1" a="1"/>
  <c r="M3854" i="1" s="1"/>
  <c r="M3855" i="1" a="1"/>
  <c r="M3855" i="1" s="1"/>
  <c r="M3856" i="1" a="1"/>
  <c r="M3856" i="1" s="1"/>
  <c r="M3857" i="1" a="1"/>
  <c r="M3857" i="1" s="1"/>
  <c r="M3858" i="1" a="1"/>
  <c r="M3858" i="1" s="1"/>
  <c r="M3859" i="1" a="1"/>
  <c r="M3859" i="1"/>
  <c r="M3860" i="1" a="1"/>
  <c r="M3860" i="1"/>
  <c r="M3861" i="1" a="1"/>
  <c r="M3861" i="1"/>
  <c r="M3862" i="1" a="1"/>
  <c r="M3862" i="1" s="1"/>
  <c r="M3863" i="1" a="1"/>
  <c r="M3863" i="1" s="1"/>
  <c r="M3864" i="1" a="1"/>
  <c r="M3864" i="1" s="1"/>
  <c r="M3865" i="1" a="1"/>
  <c r="M3865" i="1" s="1"/>
  <c r="M3866" i="1" a="1"/>
  <c r="M3866" i="1" s="1"/>
  <c r="M3867" i="1" a="1"/>
  <c r="M3867" i="1"/>
  <c r="M3868" i="1" a="1"/>
  <c r="M3868" i="1"/>
  <c r="M3869" i="1" a="1"/>
  <c r="M3869" i="1"/>
  <c r="M3870" i="1" a="1"/>
  <c r="M3870" i="1"/>
  <c r="M3871" i="1" a="1"/>
  <c r="M3871" i="1"/>
  <c r="M3872" i="1" a="1"/>
  <c r="M3872" i="1"/>
  <c r="M3873" i="1" a="1"/>
  <c r="M3873" i="1"/>
  <c r="M3874" i="1" a="1"/>
  <c r="M3874" i="1"/>
  <c r="M3875" i="1" a="1"/>
  <c r="M3875" i="1"/>
  <c r="M3876" i="1" a="1"/>
  <c r="M3876" i="1"/>
  <c r="M3877" i="1" a="1"/>
  <c r="M3877" i="1"/>
  <c r="M3878" i="1" a="1"/>
  <c r="M3878" i="1"/>
  <c r="M3879" i="1" a="1"/>
  <c r="M3879" i="1"/>
  <c r="M3880" i="1" a="1"/>
  <c r="M3880" i="1"/>
  <c r="M3881" i="1" a="1"/>
  <c r="M3881" i="1"/>
  <c r="M3882" i="1" a="1"/>
  <c r="M3882" i="1"/>
  <c r="M3883" i="1" a="1"/>
  <c r="M3883" i="1"/>
  <c r="M3884" i="1" a="1"/>
  <c r="M3884" i="1"/>
  <c r="M3885" i="1" a="1"/>
  <c r="M3885" i="1"/>
  <c r="M3886" i="1" a="1"/>
  <c r="M3886" i="1"/>
  <c r="M3887" i="1" a="1"/>
  <c r="M3887" i="1"/>
  <c r="M3888" i="1" a="1"/>
  <c r="M3888" i="1"/>
  <c r="M3889" i="1" a="1"/>
  <c r="M3889" i="1"/>
  <c r="M3890" i="1" a="1"/>
  <c r="M3890" i="1"/>
  <c r="M3891" i="1" a="1"/>
  <c r="M3891" i="1"/>
  <c r="M3892" i="1" a="1"/>
  <c r="M3892" i="1"/>
  <c r="M3893" i="1" a="1"/>
  <c r="M3893" i="1"/>
  <c r="M3894" i="1" a="1"/>
  <c r="M3894" i="1"/>
  <c r="M3895" i="1" a="1"/>
  <c r="M3895" i="1"/>
  <c r="M3896" i="1" a="1"/>
  <c r="M3896" i="1"/>
  <c r="M3897" i="1" a="1"/>
  <c r="M3897" i="1"/>
  <c r="M3898" i="1" a="1"/>
  <c r="M3898" i="1"/>
  <c r="M3899" i="1" a="1"/>
  <c r="M3899" i="1"/>
  <c r="M3900" i="1" a="1"/>
  <c r="M3900" i="1"/>
  <c r="M3901" i="1" a="1"/>
  <c r="M3901" i="1"/>
  <c r="M3902" i="1" a="1"/>
  <c r="M3902" i="1"/>
  <c r="M3903" i="1" a="1"/>
  <c r="M3903" i="1"/>
  <c r="M3904" i="1" a="1"/>
  <c r="M3904" i="1"/>
  <c r="M3905" i="1" a="1"/>
  <c r="M3905" i="1"/>
  <c r="M3906" i="1" a="1"/>
  <c r="M3906" i="1"/>
  <c r="M3907" i="1" a="1"/>
  <c r="M3907" i="1"/>
  <c r="M3908" i="1" a="1"/>
  <c r="M3908" i="1"/>
  <c r="M3909" i="1" a="1"/>
  <c r="M3909" i="1" s="1"/>
  <c r="M3910" i="1" a="1"/>
  <c r="M3910" i="1"/>
  <c r="M3911" i="1" a="1"/>
  <c r="M3911" i="1"/>
  <c r="M3912" i="1" a="1"/>
  <c r="M3912" i="1"/>
  <c r="M3913" i="1" a="1"/>
  <c r="M3913" i="1" s="1"/>
  <c r="M3914" i="1" a="1"/>
  <c r="M3914" i="1"/>
  <c r="M3915" i="1" a="1"/>
  <c r="M3915" i="1"/>
  <c r="M3916" i="1" a="1"/>
  <c r="M3916" i="1"/>
  <c r="M3917" i="1" a="1"/>
  <c r="M3917" i="1" s="1"/>
  <c r="M3918" i="1" a="1"/>
  <c r="M3918" i="1"/>
  <c r="M3919" i="1" a="1"/>
  <c r="M3919" i="1"/>
  <c r="M3920" i="1" a="1"/>
  <c r="M3920" i="1"/>
  <c r="M3921" i="1" a="1"/>
  <c r="M3921" i="1" s="1"/>
  <c r="M3922" i="1" a="1"/>
  <c r="M3922" i="1"/>
  <c r="M3923" i="1" a="1"/>
  <c r="M3923" i="1"/>
  <c r="M3924" i="1" a="1"/>
  <c r="M3924" i="1" s="1"/>
  <c r="M3925" i="1" a="1"/>
  <c r="M3925" i="1" s="1"/>
  <c r="M3926" i="1" a="1"/>
  <c r="M3926" i="1"/>
  <c r="M3927" i="1" a="1"/>
  <c r="M3927" i="1"/>
  <c r="M3928" i="1" a="1"/>
  <c r="M3928" i="1" s="1"/>
  <c r="M3929" i="1" a="1"/>
  <c r="M3929" i="1" s="1"/>
  <c r="M3930" i="1" a="1"/>
  <c r="M3930" i="1"/>
  <c r="M3931" i="1" a="1"/>
  <c r="M3931" i="1"/>
  <c r="M3932" i="1" a="1"/>
  <c r="M3932" i="1" s="1"/>
  <c r="M3933" i="1" a="1"/>
  <c r="M3933" i="1" s="1"/>
  <c r="M3934" i="1" a="1"/>
  <c r="M3934" i="1"/>
  <c r="M3935" i="1" a="1"/>
  <c r="M3935" i="1"/>
  <c r="M3936" i="1" a="1"/>
  <c r="M3936" i="1" s="1"/>
  <c r="M3937" i="1" a="1"/>
  <c r="M3937" i="1" s="1"/>
  <c r="M3938" i="1" a="1"/>
  <c r="M3938" i="1"/>
  <c r="M3939" i="1" a="1"/>
  <c r="M3939" i="1" s="1"/>
  <c r="M3940" i="1" a="1"/>
  <c r="M3940" i="1" s="1"/>
  <c r="M3941" i="1" a="1"/>
  <c r="M3941" i="1" s="1"/>
  <c r="M3942" i="1" a="1"/>
  <c r="M3942" i="1"/>
  <c r="M3943" i="1" a="1"/>
  <c r="M3943" i="1" s="1"/>
  <c r="M3944" i="1" a="1"/>
  <c r="M3944" i="1" s="1"/>
  <c r="M3945" i="1" a="1"/>
  <c r="M3945" i="1" s="1"/>
  <c r="M3946" i="1" a="1"/>
  <c r="M3946" i="1"/>
  <c r="M3947" i="1" a="1"/>
  <c r="M3947" i="1" s="1"/>
  <c r="M3948" i="1" a="1"/>
  <c r="M3948" i="1" s="1"/>
  <c r="M3949" i="1" a="1"/>
  <c r="M3949" i="1" s="1"/>
  <c r="M3950" i="1" a="1"/>
  <c r="M3950" i="1"/>
  <c r="M3951" i="1" a="1"/>
  <c r="M3951" i="1" s="1"/>
  <c r="M3952" i="1" a="1"/>
  <c r="M3952" i="1" s="1"/>
  <c r="M3953" i="1" a="1"/>
  <c r="M3953" i="1" s="1"/>
  <c r="M3954" i="1" a="1"/>
  <c r="M3954" i="1"/>
  <c r="M3955" i="1" a="1"/>
  <c r="M3955" i="1" s="1"/>
  <c r="M3956" i="1" a="1"/>
  <c r="M3956" i="1" s="1"/>
  <c r="M3957" i="1" a="1"/>
  <c r="M3957" i="1" s="1"/>
  <c r="M3958" i="1" a="1"/>
  <c r="M3958" i="1"/>
  <c r="M3959" i="1" a="1"/>
  <c r="M3959" i="1" s="1"/>
  <c r="M3960" i="1" a="1"/>
  <c r="M3960" i="1" s="1"/>
  <c r="M3961" i="1" a="1"/>
  <c r="M3961" i="1" s="1"/>
  <c r="M3962" i="1" a="1"/>
  <c r="M3962" i="1"/>
  <c r="M3963" i="1" a="1"/>
  <c r="M3963" i="1" s="1"/>
  <c r="M3964" i="1" a="1"/>
  <c r="M3964" i="1" s="1"/>
  <c r="M3965" i="1" a="1"/>
  <c r="M3965" i="1" s="1"/>
  <c r="M3966" i="1" a="1"/>
  <c r="M3966" i="1"/>
  <c r="M3967" i="1" a="1"/>
  <c r="M3967" i="1" s="1"/>
  <c r="M3968" i="1" a="1"/>
  <c r="M3968" i="1" s="1"/>
  <c r="M3969" i="1" a="1"/>
  <c r="M3969" i="1" s="1"/>
  <c r="M3970" i="1" a="1"/>
  <c r="M3970" i="1"/>
  <c r="M3971" i="1" a="1"/>
  <c r="M3971" i="1" s="1"/>
  <c r="M3972" i="1" a="1"/>
  <c r="M3972" i="1" s="1"/>
  <c r="M3973" i="1" a="1"/>
  <c r="M3973" i="1" s="1"/>
  <c r="M3974" i="1" a="1"/>
  <c r="M3974" i="1"/>
  <c r="M3975" i="1" a="1"/>
  <c r="M3975" i="1" s="1"/>
  <c r="M3976" i="1" a="1"/>
  <c r="M3976" i="1" s="1"/>
  <c r="M3977" i="1" a="1"/>
  <c r="M3977" i="1" s="1"/>
  <c r="M3978" i="1" a="1"/>
  <c r="M3978" i="1"/>
  <c r="M3979" i="1" a="1"/>
  <c r="M3979" i="1" s="1"/>
  <c r="M3980" i="1" a="1"/>
  <c r="M3980" i="1" s="1"/>
  <c r="M3981" i="1" a="1"/>
  <c r="M3981" i="1" s="1"/>
  <c r="M3982" i="1" a="1"/>
  <c r="M3982" i="1" s="1"/>
  <c r="M3983" i="1" a="1"/>
  <c r="M3983" i="1" s="1"/>
  <c r="M3984" i="1" a="1"/>
  <c r="M3984" i="1" s="1"/>
  <c r="M3985" i="1" a="1"/>
  <c r="M3985" i="1" s="1"/>
  <c r="M3986" i="1" a="1"/>
  <c r="M3986" i="1" s="1"/>
  <c r="M3987" i="1" a="1"/>
  <c r="M3987" i="1" s="1"/>
  <c r="M3988" i="1" a="1"/>
  <c r="M3988" i="1" s="1"/>
  <c r="M3989" i="1" a="1"/>
  <c r="M3989" i="1" s="1"/>
  <c r="M3990" i="1" a="1"/>
  <c r="M3990" i="1" s="1"/>
  <c r="M3991" i="1" a="1"/>
  <c r="M3991" i="1" s="1"/>
  <c r="M3992" i="1" a="1"/>
  <c r="M3992" i="1" s="1"/>
  <c r="M3993" i="1" a="1"/>
  <c r="M3993" i="1" s="1"/>
  <c r="M3994" i="1" a="1"/>
  <c r="M3994" i="1" s="1"/>
  <c r="M3995" i="1" a="1"/>
  <c r="M3995" i="1" s="1"/>
  <c r="M3996" i="1" a="1"/>
  <c r="M3996" i="1" s="1"/>
  <c r="M3997" i="1" a="1"/>
  <c r="M3997" i="1" s="1"/>
  <c r="M3998" i="1" a="1"/>
  <c r="M3998" i="1" s="1"/>
  <c r="M3999" i="1" a="1"/>
  <c r="M3999" i="1" s="1"/>
  <c r="M4000" i="1" a="1"/>
  <c r="M4000" i="1" s="1"/>
  <c r="M4001" i="1" a="1"/>
  <c r="M4001" i="1" s="1"/>
  <c r="M4002" i="1" a="1"/>
  <c r="M4002" i="1" s="1"/>
  <c r="M4003" i="1" a="1"/>
  <c r="M4003" i="1" s="1"/>
  <c r="M4004" i="1" a="1"/>
  <c r="M4004" i="1" s="1"/>
  <c r="M4005" i="1" a="1"/>
  <c r="M4005" i="1" s="1"/>
  <c r="M4006" i="1" a="1"/>
  <c r="M4006" i="1" s="1"/>
  <c r="M4007" i="1" a="1"/>
  <c r="M4007" i="1" s="1"/>
  <c r="M4008" i="1" a="1"/>
  <c r="M4008" i="1" s="1"/>
  <c r="M4009" i="1" a="1"/>
  <c r="M4009" i="1" s="1"/>
  <c r="M4010" i="1" a="1"/>
  <c r="M4010" i="1" s="1"/>
  <c r="M4011" i="1" a="1"/>
  <c r="M4011" i="1" s="1"/>
  <c r="M4012" i="1" a="1"/>
  <c r="M4012" i="1" s="1"/>
  <c r="M4013" i="1" a="1"/>
  <c r="M4013" i="1" s="1"/>
  <c r="M4014" i="1" a="1"/>
  <c r="M4014" i="1" s="1"/>
  <c r="M4015" i="1" a="1"/>
  <c r="M4015" i="1" s="1"/>
  <c r="M4016" i="1" a="1"/>
  <c r="M4016" i="1" s="1"/>
  <c r="M4017" i="1" a="1"/>
  <c r="M4017" i="1" s="1"/>
  <c r="M4018" i="1" a="1"/>
  <c r="M4018" i="1" s="1"/>
  <c r="M4019" i="1" a="1"/>
  <c r="M4019" i="1" s="1"/>
  <c r="M4020" i="1" a="1"/>
  <c r="M4020" i="1" s="1"/>
  <c r="M4021" i="1" a="1"/>
  <c r="M4021" i="1" s="1"/>
  <c r="M4022" i="1" a="1"/>
  <c r="M4022" i="1" s="1"/>
  <c r="M4023" i="1" a="1"/>
  <c r="M4023" i="1" s="1"/>
  <c r="M4024" i="1" a="1"/>
  <c r="M4024" i="1" s="1"/>
  <c r="M4025" i="1" a="1"/>
  <c r="M4025" i="1" s="1"/>
  <c r="M4026" i="1" a="1"/>
  <c r="M4026" i="1" s="1"/>
  <c r="M4027" i="1" a="1"/>
  <c r="M4027" i="1" s="1"/>
  <c r="M4028" i="1" a="1"/>
  <c r="M4028" i="1" s="1"/>
  <c r="M4029" i="1" a="1"/>
  <c r="M4029" i="1" s="1"/>
  <c r="M4030" i="1" a="1"/>
  <c r="M4030" i="1" s="1"/>
  <c r="M4031" i="1" a="1"/>
  <c r="M4031" i="1" s="1"/>
  <c r="M4032" i="1" a="1"/>
  <c r="M4032" i="1" s="1"/>
  <c r="M4033" i="1" a="1"/>
  <c r="M4033" i="1" s="1"/>
  <c r="M4034" i="1" a="1"/>
  <c r="M4034" i="1" s="1"/>
  <c r="M4035" i="1" a="1"/>
  <c r="M4035" i="1" s="1"/>
  <c r="M4036" i="1" a="1"/>
  <c r="M4036" i="1" s="1"/>
  <c r="M4037" i="1" a="1"/>
  <c r="M4037" i="1" s="1"/>
  <c r="M4038" i="1" a="1"/>
  <c r="M4038" i="1" s="1"/>
  <c r="M4039" i="1" a="1"/>
  <c r="M4039" i="1" s="1"/>
  <c r="M4040" i="1" a="1"/>
  <c r="M4040" i="1" s="1"/>
  <c r="M4041" i="1" a="1"/>
  <c r="M4041" i="1" s="1"/>
  <c r="M4042" i="1" a="1"/>
  <c r="M4042" i="1" s="1"/>
  <c r="M4043" i="1" a="1"/>
  <c r="M4043" i="1" s="1"/>
  <c r="M4044" i="1" a="1"/>
  <c r="M4044" i="1" s="1"/>
  <c r="M4045" i="1" a="1"/>
  <c r="M4045" i="1" s="1"/>
  <c r="M4046" i="1" a="1"/>
  <c r="M4046" i="1" s="1"/>
  <c r="M4047" i="1" a="1"/>
  <c r="M4047" i="1" s="1"/>
  <c r="M4048" i="1" a="1"/>
  <c r="M4048" i="1" s="1"/>
  <c r="M4049" i="1" a="1"/>
  <c r="M4049" i="1" s="1"/>
  <c r="M4050" i="1" a="1"/>
  <c r="M4050" i="1" s="1"/>
  <c r="M4051" i="1" a="1"/>
  <c r="M4051" i="1" s="1"/>
  <c r="M4052" i="1" a="1"/>
  <c r="M4052" i="1" s="1"/>
  <c r="M4053" i="1" a="1"/>
  <c r="M4053" i="1" s="1"/>
  <c r="M4054" i="1" a="1"/>
  <c r="M4054" i="1" s="1"/>
  <c r="M4055" i="1" a="1"/>
  <c r="M4055" i="1" s="1"/>
  <c r="M4056" i="1" a="1"/>
  <c r="M4056" i="1" s="1"/>
  <c r="M4057" i="1" a="1"/>
  <c r="M4057" i="1" s="1"/>
  <c r="M4058" i="1" a="1"/>
  <c r="M4058" i="1" s="1"/>
  <c r="M4059" i="1" a="1"/>
  <c r="M4059" i="1" s="1"/>
  <c r="M4060" i="1" a="1"/>
  <c r="M4060" i="1" s="1"/>
  <c r="M4061" i="1" a="1"/>
  <c r="M4061" i="1" s="1"/>
  <c r="M4062" i="1" a="1"/>
  <c r="M4062" i="1" s="1"/>
  <c r="M4063" i="1" a="1"/>
  <c r="M4063" i="1" s="1"/>
  <c r="M4064" i="1" a="1"/>
  <c r="M4064" i="1" s="1"/>
  <c r="M4065" i="1" a="1"/>
  <c r="M4065" i="1" s="1"/>
  <c r="M4066" i="1" a="1"/>
  <c r="M4066" i="1" s="1"/>
  <c r="M4067" i="1" a="1"/>
  <c r="M4067" i="1" s="1"/>
  <c r="M4068" i="1" a="1"/>
  <c r="M4068" i="1" s="1"/>
  <c r="M4069" i="1" a="1"/>
  <c r="M4069" i="1" s="1"/>
  <c r="M4070" i="1" a="1"/>
  <c r="M4070" i="1" s="1"/>
  <c r="M4071" i="1" a="1"/>
  <c r="M4071" i="1" s="1"/>
  <c r="M4072" i="1" a="1"/>
  <c r="M4072" i="1" s="1"/>
  <c r="M4073" i="1" a="1"/>
  <c r="M4073" i="1" s="1"/>
  <c r="M4074" i="1" a="1"/>
  <c r="M4074" i="1" s="1"/>
  <c r="M4075" i="1" a="1"/>
  <c r="M4075" i="1" s="1"/>
  <c r="M4076" i="1" a="1"/>
  <c r="M4076" i="1" s="1"/>
  <c r="M4077" i="1" a="1"/>
  <c r="M4077" i="1" s="1"/>
  <c r="M4078" i="1" a="1"/>
  <c r="M4078" i="1" s="1"/>
  <c r="M4079" i="1" a="1"/>
  <c r="M4079" i="1" s="1"/>
  <c r="M4080" i="1" a="1"/>
  <c r="M4080" i="1" s="1"/>
  <c r="M4081" i="1" a="1"/>
  <c r="M4081" i="1" s="1"/>
  <c r="M4082" i="1" a="1"/>
  <c r="M4082" i="1" s="1"/>
  <c r="M4083" i="1" a="1"/>
  <c r="M4083" i="1" s="1"/>
  <c r="M4084" i="1" a="1"/>
  <c r="M4084" i="1" s="1"/>
  <c r="M4085" i="1" a="1"/>
  <c r="M4085" i="1" s="1"/>
  <c r="M4086" i="1" a="1"/>
  <c r="M4086" i="1" s="1"/>
  <c r="M4087" i="1" a="1"/>
  <c r="M4087" i="1" s="1"/>
  <c r="M4088" i="1" a="1"/>
  <c r="M4088" i="1" s="1"/>
  <c r="M4089" i="1" a="1"/>
  <c r="M4089" i="1" s="1"/>
  <c r="M4090" i="1" a="1"/>
  <c r="M4090" i="1" s="1"/>
  <c r="M4091" i="1" a="1"/>
  <c r="M4091" i="1" s="1"/>
  <c r="M4092" i="1" a="1"/>
  <c r="M4092" i="1" s="1"/>
  <c r="M4093" i="1" a="1"/>
  <c r="M4093" i="1" s="1"/>
  <c r="M4094" i="1" a="1"/>
  <c r="M4094" i="1" s="1"/>
  <c r="M4095" i="1" a="1"/>
  <c r="M4095" i="1" s="1"/>
  <c r="M4096" i="1" a="1"/>
  <c r="M4096" i="1" s="1"/>
  <c r="M4097" i="1" a="1"/>
  <c r="M4097" i="1" s="1"/>
  <c r="M4098" i="1" a="1"/>
  <c r="M4098" i="1" s="1"/>
  <c r="M4099" i="1" a="1"/>
  <c r="M4099" i="1" s="1"/>
  <c r="M4100" i="1" a="1"/>
  <c r="M4100" i="1" s="1"/>
  <c r="M4101" i="1" a="1"/>
  <c r="M4101" i="1" s="1"/>
  <c r="M4102" i="1" a="1"/>
  <c r="M4102" i="1" s="1"/>
  <c r="M4103" i="1" a="1"/>
  <c r="M4103" i="1" s="1"/>
  <c r="M4104" i="1" a="1"/>
  <c r="M4104" i="1" s="1"/>
  <c r="M4105" i="1" a="1"/>
  <c r="M4105" i="1" s="1"/>
  <c r="M4106" i="1" a="1"/>
  <c r="M4106" i="1" s="1"/>
  <c r="M4107" i="1" a="1"/>
  <c r="M4107" i="1" s="1"/>
  <c r="M4108" i="1" a="1"/>
  <c r="M4108" i="1" s="1"/>
  <c r="M4109" i="1" a="1"/>
  <c r="M4109" i="1" s="1"/>
  <c r="M4110" i="1" a="1"/>
  <c r="M4110" i="1" s="1"/>
  <c r="M4111" i="1" a="1"/>
  <c r="M4111" i="1" s="1"/>
  <c r="M4112" i="1" a="1"/>
  <c r="M4112" i="1" s="1"/>
  <c r="M4113" i="1" a="1"/>
  <c r="M4113" i="1" s="1"/>
  <c r="M4114" i="1" a="1"/>
  <c r="M4114" i="1" s="1"/>
  <c r="M4115" i="1" a="1"/>
  <c r="M4115" i="1" s="1"/>
  <c r="M2" i="1" a="1"/>
  <c r="M2" i="1" s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D13" i="8" l="1"/>
  <c r="C13" i="8"/>
  <c r="B13" i="8"/>
  <c r="D12" i="8"/>
  <c r="C12" i="8"/>
  <c r="B12" i="8"/>
  <c r="D11" i="8"/>
  <c r="C11" i="8"/>
  <c r="B11" i="8"/>
  <c r="E11" i="8" s="1"/>
  <c r="D10" i="8"/>
  <c r="C10" i="8"/>
  <c r="B10" i="8"/>
  <c r="D9" i="8"/>
  <c r="C9" i="8"/>
  <c r="B9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E3" i="8" s="1"/>
  <c r="D2" i="8"/>
  <c r="C2" i="8"/>
  <c r="B2" i="8"/>
  <c r="E10" i="8" l="1"/>
  <c r="G10" i="8" s="1"/>
  <c r="E8" i="8"/>
  <c r="G8" i="8" s="1"/>
  <c r="G3" i="8"/>
  <c r="G11" i="8"/>
  <c r="H6" i="9"/>
  <c r="H3" i="8"/>
  <c r="E9" i="8"/>
  <c r="H9" i="8" s="1"/>
  <c r="H11" i="8"/>
  <c r="H11" i="9"/>
  <c r="H16" i="9"/>
  <c r="H13" i="8"/>
  <c r="E7" i="8"/>
  <c r="H7" i="8" s="1"/>
  <c r="F11" i="8"/>
  <c r="F3" i="8"/>
  <c r="H8" i="9"/>
  <c r="E2" i="8"/>
  <c r="H2" i="8" s="1"/>
  <c r="E6" i="8"/>
  <c r="G6" i="8" s="1"/>
  <c r="F10" i="8"/>
  <c r="E13" i="8"/>
  <c r="F13" i="8" s="1"/>
  <c r="E5" i="8"/>
  <c r="H5" i="8" s="1"/>
  <c r="F9" i="8"/>
  <c r="E12" i="8"/>
  <c r="H12" i="8" s="1"/>
  <c r="E4" i="8"/>
  <c r="G4" i="8" s="1"/>
  <c r="H12" i="9"/>
  <c r="H3" i="9"/>
  <c r="H13" i="9"/>
  <c r="H4" i="9"/>
  <c r="H14" i="9"/>
  <c r="H5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3" i="1"/>
  <c r="T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8" i="8" l="1"/>
  <c r="F8" i="8"/>
  <c r="G9" i="8"/>
  <c r="G7" i="8"/>
  <c r="H10" i="8"/>
  <c r="F2" i="8"/>
  <c r="F12" i="8"/>
  <c r="G12" i="8"/>
  <c r="G5" i="8"/>
  <c r="F6" i="8"/>
  <c r="F5" i="8"/>
  <c r="H4" i="8"/>
  <c r="H6" i="8"/>
  <c r="F4" i="8"/>
  <c r="F7" i="8"/>
  <c r="G13" i="8"/>
  <c r="G2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<sst xmlns="http://schemas.openxmlformats.org/spreadsheetml/2006/main" count="28555" uniqueCount="8412">
  <si>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</si>
  <si>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</si>
  <si>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</si>
  <si>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</si>
  <si>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</si>
  <si>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</si>
  <si>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</si>
  <si>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</si>
  <si>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</si>
  <si>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</si>
  <si>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</si>
  <si>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</si>
  <si>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</si>
  <si>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</si>
  <si>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</si>
  <si>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</si>
  <si>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</si>
  <si>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</si>
  <si>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</si>
  <si>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</si>
  <si>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</si>
  <si>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</si>
  <si>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</si>
  <si>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</si>
  <si>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</si>
  <si>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</si>
  <si>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</si>
  <si>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</si>
  <si>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</si>
  <si>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</si>
  <si>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</si>
  <si>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</si>
  <si>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</si>
  <si>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</si>
  <si>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</si>
  <si>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</si>
  <si>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</si>
  <si>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</si>
  <si>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</si>
  <si>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</si>
  <si>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</si>
  <si>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</si>
  <si>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</si>
  <si>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</si>
  <si>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</si>
  <si>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</si>
  <si>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</si>
  <si>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</si>
  <si>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</si>
  <si>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</si>
  <si>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</si>
  <si>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</si>
  <si>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</si>
  <si>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</si>
  <si>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</si>
  <si>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</si>
  <si>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</si>
  <si>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</si>
  <si>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</si>
  <si>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</si>
  <si>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</si>
  <si>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</si>
  <si>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</si>
  <si>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</si>
  <si>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</si>
  <si>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</si>
  <si>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</si>
  <si>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</si>
  <si>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</si>
  <si>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</si>
  <si>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</si>
  <si>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</si>
  <si>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</si>
  <si>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</si>
  <si>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</si>
  <si>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</si>
  <si>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</si>
  <si>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</si>
  <si>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</si>
  <si>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</si>
  <si>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</si>
  <si>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</si>
  <si>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</si>
  <si>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</si>
  <si>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</si>
  <si>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</si>
  <si>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</si>
  <si>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</si>
  <si>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</si>
  <si>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</si>
  <si>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</si>
  <si>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</si>
  <si>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</si>
  <si>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</si>
  <si>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</si>
  <si>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</si>
  <si>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</si>
  <si>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</si>
  <si>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</si>
  <si>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</si>
  <si>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</si>
  <si>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</si>
  <si>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</si>
  <si>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</si>
  <si>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</si>
  <si>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</si>
  <si>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</si>
  <si>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</si>
  <si>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</si>
  <si>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</si>
  <si>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</si>
  <si>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</si>
  <si>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</si>
  <si>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</si>
  <si>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</si>
  <si>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</si>
  <si>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</si>
  <si>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</si>
  <si>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</si>
  <si>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</si>
  <si>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</si>
  <si>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</si>
  <si>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</si>
  <si>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</si>
  <si>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</si>
  <si>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</si>
  <si>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</si>
  <si>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</si>
  <si>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</si>
  <si>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</si>
  <si>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</si>
  <si>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</si>
  <si>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</si>
  <si>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</si>
  <si>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</si>
  <si>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</si>
  <si>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</si>
  <si>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</si>
  <si>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</si>
  <si>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</si>
  <si>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</si>
  <si>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</si>
  <si>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</si>
  <si>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</si>
  <si>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</si>
  <si>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</si>
  <si>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</si>
  <si>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</si>
  <si>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</si>
  <si>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</si>
  <si>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</si>
  <si>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</si>
  <si>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</si>
  <si>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</si>
  <si>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</si>
  <si>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</si>
  <si>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</si>
  <si>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</si>
  <si>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</si>
  <si>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</si>
  <si>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</si>
  <si>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</si>
  <si>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</si>
  <si>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</si>
  <si>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</si>
  <si>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</si>
  <si>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</si>
  <si>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</si>
  <si>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</si>
  <si>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</si>
  <si>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</si>
  <si>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</si>
  <si>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</si>
  <si>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</si>
  <si>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</si>
  <si>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</si>
  <si>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</si>
  <si>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</si>
  <si>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</si>
  <si>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</si>
  <si>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</si>
  <si>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</si>
  <si>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</si>
  <si>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</si>
  <si>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</si>
  <si>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</si>
  <si>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</si>
  <si>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</si>
  <si>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</si>
  <si>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</si>
  <si>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</si>
  <si>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</si>
  <si>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</si>
  <si>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</si>
  <si>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</si>
  <si>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</si>
  <si>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</si>
  <si>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</si>
  <si>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</si>
  <si>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</si>
  <si>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</si>
  <si>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</si>
  <si>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</si>
  <si>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</si>
  <si>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</si>
  <si>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</si>
  <si>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</si>
  <si>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</si>
  <si>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</si>
  <si>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</si>
  <si>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</si>
  <si>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</si>
  <si>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</si>
  <si>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</si>
  <si>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</si>
  <si>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</si>
  <si>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</si>
  <si>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</si>
  <si>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</si>
  <si>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</si>
  <si>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</si>
  <si>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</si>
  <si>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</si>
  <si>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</si>
  <si>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</si>
  <si>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</si>
  <si>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</si>
  <si>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</si>
  <si>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</si>
  <si>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</si>
  <si>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</si>
  <si>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</si>
  <si>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</si>
  <si>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</si>
  <si>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</si>
  <si>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</si>
  <si>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</si>
  <si>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</si>
  <si>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</si>
  <si>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</si>
  <si>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</si>
  <si>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</si>
  <si>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</si>
  <si>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</si>
  <si>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</si>
  <si>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</si>
  <si>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</si>
  <si>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</si>
  <si>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</si>
  <si>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</si>
  <si>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</si>
  <si>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</si>
  <si>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</si>
  <si>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</si>
  <si>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</si>
  <si>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</si>
  <si>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</si>
  <si>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</si>
  <si>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</si>
  <si>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</si>
  <si>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</si>
  <si>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</si>
  <si>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</si>
  <si>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</si>
  <si>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</si>
  <si>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</si>
  <si>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</si>
  <si>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</si>
  <si>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</si>
  <si>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</si>
  <si>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</si>
  <si>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</si>
  <si>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</si>
  <si>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</si>
  <si>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</si>
  <si>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</si>
  <si>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</si>
  <si>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</si>
  <si>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</si>
  <si>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</si>
  <si>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</si>
  <si>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</si>
  <si>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</si>
  <si>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</si>
  <si>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</si>
  <si>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</si>
  <si>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</si>
  <si>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</si>
  <si>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</si>
  <si>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</si>
  <si>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</si>
  <si>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</si>
  <si>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</si>
  <si>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</si>
  <si>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</si>
  <si>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</si>
  <si>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</si>
  <si>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</si>
  <si>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</si>
  <si>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</si>
  <si>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</si>
  <si>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</si>
  <si>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</si>
  <si>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</si>
  <si>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</si>
  <si>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</si>
  <si>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</si>
  <si>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</si>
  <si>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</si>
  <si>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</si>
  <si>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</si>
  <si>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</si>
  <si>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</si>
  <si>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</si>
  <si>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</si>
  <si>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</si>
  <si>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</si>
  <si>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</si>
  <si>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</si>
  <si>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</si>
  <si>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</si>
  <si>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</si>
  <si>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</si>
  <si>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</si>
  <si>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</si>
  <si>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</si>
  <si>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</si>
  <si>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</si>
  <si>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</si>
  <si>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</si>
  <si>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</si>
  <si>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</si>
  <si>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</si>
  <si>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</si>
  <si>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</si>
  <si>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</si>
  <si>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</si>
  <si>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</si>
  <si>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</si>
  <si>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</si>
  <si>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</si>
  <si>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</si>
  <si>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</si>
  <si>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</si>
  <si>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</si>
  <si>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</si>
  <si>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</si>
  <si>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</si>
  <si>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</si>
  <si>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</si>
  <si>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</si>
  <si>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</si>
  <si>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</si>
  <si>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</si>
  <si>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</si>
  <si>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</si>
  <si>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</si>
  <si>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</si>
  <si>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</si>
  <si>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</si>
  <si>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</si>
  <si>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</si>
  <si>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</si>
  <si>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</si>
  <si>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</si>
  <si>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</si>
  <si>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</si>
  <si>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</si>
  <si>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</si>
  <si>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</si>
  <si>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</si>
  <si>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</si>
  <si>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</si>
  <si>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</si>
  <si>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</si>
  <si>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</si>
  <si>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</si>
  <si>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</si>
  <si>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</si>
  <si>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</si>
  <si>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</si>
  <si>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</si>
  <si>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</si>
  <si>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</si>
  <si>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</si>
  <si>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</si>
  <si>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</si>
  <si>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</si>
  <si>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</si>
  <si>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</si>
  <si>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</si>
  <si>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</si>
  <si>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</si>
  <si>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</si>
  <si>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</si>
  <si>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</si>
  <si>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</si>
  <si>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</si>
  <si>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</si>
  <si>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</si>
  <si>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</si>
  <si>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</si>
  <si>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</si>
  <si>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</si>
  <si>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</si>
  <si>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</si>
  <si>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</si>
  <si>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</si>
  <si>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</si>
  <si>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</si>
  <si>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</si>
  <si>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</si>
  <si>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</si>
  <si>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</si>
  <si>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</si>
  <si>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</si>
  <si>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</si>
  <si>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</si>
  <si>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</si>
  <si>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</si>
  <si>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</si>
  <si>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</si>
  <si>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</si>
  <si>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</si>
  <si>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</si>
  <si>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</si>
  <si>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</si>
  <si>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</si>
  <si>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</si>
  <si>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</si>
  <si>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</si>
  <si>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</si>
  <si>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</si>
  <si>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</si>
  <si>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</si>
  <si>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</si>
  <si>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</si>
  <si>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</si>
  <si>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</si>
  <si>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</si>
  <si>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</si>
  <si>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</si>
  <si>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</si>
  <si>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</si>
  <si>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</si>
  <si>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</si>
  <si>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</si>
  <si>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</si>
  <si>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</si>
  <si>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</si>
  <si>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</si>
  <si>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</si>
  <si>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</si>
  <si>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</si>
  <si>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</si>
  <si>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</si>
  <si>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</si>
  <si>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</si>
  <si>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</si>
  <si>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</si>
  <si>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</si>
  <si>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</si>
  <si>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</si>
  <si>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</si>
  <si>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</si>
  <si>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</si>
  <si>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</si>
  <si>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</si>
  <si>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</si>
  <si>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</si>
  <si>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</si>
  <si>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</si>
  <si>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</si>
  <si>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</si>
  <si>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</si>
  <si>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</si>
  <si>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</si>
  <si>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</si>
  <si>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</si>
  <si>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</si>
  <si>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</si>
  <si>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</si>
  <si>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</si>
  <si>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</si>
  <si>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</si>
  <si>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</si>
  <si>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</si>
  <si>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</si>
  <si>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</si>
  <si>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</si>
  <si>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</si>
  <si>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</si>
  <si>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</si>
  <si>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</si>
  <si>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</si>
  <si>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</si>
  <si>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</si>
  <si>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</si>
  <si>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</si>
  <si>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</si>
  <si>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</si>
  <si>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</si>
  <si>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</si>
  <si>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</si>
  <si>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</si>
  <si>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</si>
  <si>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</si>
  <si>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</si>
  <si>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</si>
  <si>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</si>
  <si>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</si>
  <si>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</si>
  <si>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</si>
  <si>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</si>
  <si>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</si>
  <si>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</si>
  <si>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</si>
  <si>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</si>
  <si>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</si>
  <si>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</si>
  <si>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</si>
  <si>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</si>
  <si>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</si>
  <si>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</si>
  <si>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</si>
  <si>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</si>
  <si>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</si>
  <si>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</si>
  <si>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</si>
  <si>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</si>
  <si>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</si>
  <si>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</si>
  <si>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</si>
  <si>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</si>
  <si>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</si>
  <si>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</si>
  <si>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</si>
  <si>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</si>
  <si>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</si>
  <si>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</si>
  <si>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</si>
  <si>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</si>
  <si>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</si>
  <si>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</si>
  <si>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</si>
  <si>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</si>
  <si>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</si>
  <si>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</si>
  <si>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</si>
  <si>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</si>
  <si>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</si>
  <si>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</si>
  <si>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</si>
  <si>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</si>
  <si>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</si>
  <si>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</si>
  <si>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</si>
  <si>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</si>
  <si>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</si>
  <si>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</si>
  <si>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</si>
  <si>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</si>
  <si>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</si>
  <si>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</si>
  <si>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</si>
  <si>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</si>
  <si>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</si>
  <si>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</si>
  <si>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</si>
  <si>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</si>
  <si>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</si>
  <si>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</si>
  <si>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</si>
  <si>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</si>
  <si>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</si>
  <si>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</si>
  <si>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</si>
  <si>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</si>
  <si>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</si>
  <si>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</si>
  <si>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</si>
  <si>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</si>
  <si>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</si>
  <si>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</si>
  <si>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</si>
  <si>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</si>
  <si>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</si>
  <si>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</si>
  <si>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</si>
  <si>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</si>
  <si>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</si>
  <si>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</si>
  <si>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</si>
  <si>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</si>
  <si>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</si>
  <si>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</si>
  <si>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</si>
  <si>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</si>
  <si>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</si>
  <si>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</si>
  <si>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</si>
  <si>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</si>
  <si>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</si>
  <si>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</si>
  <si>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</si>
  <si>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</si>
  <si>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</si>
  <si>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</si>
  <si>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</si>
  <si>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</si>
  <si>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</si>
  <si>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</si>
  <si>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</si>
  <si>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</si>
  <si>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</si>
  <si>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</si>
  <si>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</si>
  <si>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</si>
  <si>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</si>
  <si>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</si>
  <si>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</si>
  <si>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</si>
  <si>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</si>
  <si>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</si>
  <si>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</si>
  <si>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</si>
  <si>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</si>
  <si>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</si>
  <si>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</si>
  <si>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</si>
  <si>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</si>
  <si>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</si>
  <si>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</si>
  <si>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</si>
  <si>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</si>
  <si>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</si>
  <si>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</si>
  <si>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</si>
  <si>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</si>
  <si>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</si>
  <si>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</si>
  <si>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</si>
  <si>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</si>
  <si>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</si>
  <si>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</si>
  <si>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</si>
  <si>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</si>
  <si>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</si>
  <si>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</si>
  <si>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</si>
  <si>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</si>
  <si>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</si>
  <si>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</si>
  <si>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</si>
  <si>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</si>
  <si>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</si>
  <si>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</si>
  <si>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</si>
  <si>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</si>
  <si>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</si>
  <si>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</si>
  <si>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</si>
  <si>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</si>
  <si>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</si>
  <si>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</si>
  <si>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</si>
  <si>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</si>
  <si>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</si>
  <si>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</si>
  <si>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</si>
  <si>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</si>
  <si>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</si>
  <si>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</si>
  <si>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</si>
  <si>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</si>
  <si>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</si>
  <si>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</si>
  <si>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</si>
  <si>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</si>
  <si>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</si>
  <si>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</si>
  <si>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</si>
  <si>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</si>
  <si>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</si>
  <si>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</si>
  <si>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</si>
  <si>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</si>
  <si>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</si>
  <si>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</si>
  <si>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</si>
  <si>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</si>
  <si>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</si>
  <si>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</si>
  <si>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</si>
  <si>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</si>
  <si>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</si>
  <si>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</si>
  <si>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</si>
  <si>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</si>
  <si>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</si>
  <si>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</si>
  <si>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</si>
  <si>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</si>
  <si>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</si>
  <si>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</si>
  <si>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</si>
  <si>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</si>
  <si>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</si>
  <si>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</si>
  <si>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</si>
  <si>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</si>
  <si>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</si>
  <si>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</si>
  <si>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</si>
  <si>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</si>
  <si>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</si>
  <si>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</si>
  <si>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</si>
  <si>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</si>
  <si>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</si>
  <si>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</si>
  <si>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</si>
  <si>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</si>
  <si>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</si>
  <si>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</si>
  <si>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</si>
  <si>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</si>
  <si>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</si>
  <si>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</si>
  <si>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</si>
  <si>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</si>
  <si>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</si>
  <si>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</si>
  <si>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</si>
  <si>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</si>
  <si>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</si>
  <si>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</si>
  <si>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</si>
  <si>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</si>
  <si>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</si>
  <si>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</si>
  <si>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</si>
  <si>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</si>
  <si>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</si>
  <si>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</si>
  <si>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</si>
  <si>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</si>
  <si>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</si>
  <si>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</si>
  <si>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</si>
  <si>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</si>
  <si>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</si>
  <si>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</si>
  <si>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</si>
  <si>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</si>
  <si>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</si>
  <si>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</si>
  <si>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</si>
  <si>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</si>
  <si>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</si>
  <si>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</si>
  <si>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</si>
  <si>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</si>
  <si>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</si>
  <si>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</si>
  <si>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</si>
  <si>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</si>
  <si>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</si>
  <si>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</si>
  <si>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</si>
  <si>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</si>
  <si>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</si>
  <si>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</si>
  <si>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</si>
  <si>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</si>
  <si>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</si>
  <si>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</si>
  <si>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</si>
  <si>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</si>
  <si>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</si>
  <si>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</si>
  <si>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</si>
  <si>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</si>
  <si>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</si>
  <si>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</si>
  <si>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</si>
  <si>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</si>
  <si>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</si>
  <si>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</si>
  <si>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</si>
  <si>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</si>
  <si>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</si>
  <si>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</si>
  <si>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</si>
  <si>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</si>
  <si>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</si>
  <si>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</si>
  <si>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</si>
  <si>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</si>
  <si>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</si>
  <si>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</si>
  <si>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</si>
  <si>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</si>
  <si>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</si>
  <si>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</si>
  <si>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</si>
  <si>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</si>
  <si>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</si>
  <si>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</si>
  <si>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</si>
  <si>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</si>
  <si>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</si>
  <si>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</si>
  <si>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</si>
  <si>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</si>
  <si>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</si>
  <si>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</si>
  <si>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</si>
  <si>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</si>
  <si>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</si>
  <si>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</si>
  <si>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</si>
  <si>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</si>
  <si>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</si>
  <si>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</si>
  <si>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</si>
  <si>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</si>
  <si>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</si>
  <si>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</si>
  <si>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</si>
  <si>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</si>
  <si>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</si>
  <si>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</si>
  <si>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</si>
  <si>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</si>
  <si>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</si>
  <si>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</si>
  <si>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</si>
  <si>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</si>
  <si>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</si>
  <si>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</si>
  <si>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</si>
  <si>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</si>
  <si>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</si>
  <si>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</si>
  <si>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</si>
  <si>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</si>
  <si>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</si>
  <si>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</si>
  <si>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</si>
  <si>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</si>
  <si>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</si>
  <si>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</si>
  <si>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</si>
  <si>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</si>
  <si>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</si>
  <si>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</si>
  <si>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</si>
  <si>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</si>
  <si>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</si>
  <si>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</si>
  <si>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</si>
  <si>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</si>
  <si>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</si>
  <si>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</si>
  <si>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</si>
  <si>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</si>
  <si>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</si>
  <si>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</si>
  <si>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</si>
  <si>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</si>
  <si>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</si>
  <si>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</si>
  <si>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</si>
  <si>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</si>
  <si>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</si>
  <si>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</si>
  <si>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</si>
  <si>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</si>
  <si>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</si>
  <si>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</si>
  <si>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</si>
  <si>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</si>
  <si>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</si>
  <si>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</si>
  <si>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</si>
  <si>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</si>
  <si>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</si>
  <si>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</si>
  <si>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</si>
  <si>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</si>
  <si>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</si>
  <si>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</si>
  <si>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</si>
  <si>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</si>
  <si>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</si>
  <si>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</si>
  <si>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</si>
  <si>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</si>
  <si>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</si>
  <si>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</si>
  <si>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</si>
  <si>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</si>
  <si>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</si>
  <si>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</si>
  <si>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</si>
  <si>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</si>
  <si>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</si>
  <si>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</si>
  <si>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</si>
  <si>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</si>
  <si>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</si>
  <si>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</si>
  <si>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</si>
  <si>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</si>
  <si>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</si>
  <si>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</si>
  <si>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</si>
  <si>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</si>
  <si>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</si>
  <si>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</si>
  <si>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</si>
  <si>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</si>
  <si>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</si>
  <si>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</si>
  <si>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</si>
  <si>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</si>
  <si>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</si>
  <si>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</si>
  <si>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</si>
  <si>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</si>
  <si>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</si>
  <si>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</si>
  <si>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</si>
  <si>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</si>
  <si>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</si>
  <si>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</si>
  <si>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</si>
  <si>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</si>
  <si>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</si>
  <si>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</si>
  <si>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</si>
  <si>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</si>
  <si>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</si>
  <si>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</si>
  <si>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</si>
  <si>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</si>
  <si>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</si>
  <si>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</si>
  <si>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</si>
  <si>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</si>
  <si>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</si>
  <si>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</si>
  <si>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</si>
  <si>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</si>
  <si>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</si>
  <si>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</si>
  <si>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</si>
  <si>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</si>
  <si>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</si>
  <si>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</si>
  <si>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</si>
  <si>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</si>
  <si>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</si>
  <si>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</si>
  <si>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</si>
  <si>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</si>
  <si>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</si>
  <si>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</si>
  <si>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</si>
  <si>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</si>
  <si>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</si>
  <si>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</si>
  <si>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</si>
  <si>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</si>
  <si>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</si>
  <si>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</si>
  <si>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</si>
  <si>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</si>
  <si>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</si>
  <si>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</si>
  <si>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</si>
  <si>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</si>
  <si>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</si>
  <si>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</si>
  <si>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</si>
  <si>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</si>
  <si>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</si>
  <si>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</si>
  <si>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</si>
  <si>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</si>
  <si>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</si>
  <si>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</si>
  <si>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</si>
  <si>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</si>
  <si>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</si>
  <si>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</si>
  <si>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</si>
  <si>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</si>
  <si>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</si>
  <si>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</si>
  <si>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</si>
  <si>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</si>
  <si>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</si>
  <si>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</si>
  <si>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</si>
  <si>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</si>
  <si>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</si>
  <si>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</si>
  <si>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</si>
  <si>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</si>
  <si>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</si>
  <si>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</si>
  <si>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</si>
  <si>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</si>
  <si>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</si>
  <si>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</si>
  <si>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</si>
  <si>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</si>
  <si>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</si>
  <si>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</si>
  <si>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</si>
  <si>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</si>
  <si>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</si>
  <si>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</si>
  <si>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</si>
  <si>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</si>
  <si>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</si>
  <si>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</si>
  <si>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</si>
  <si>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</si>
  <si>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</si>
  <si>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</si>
  <si>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</si>
  <si>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</si>
  <si>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</si>
  <si>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</si>
  <si>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</si>
  <si>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</si>
  <si>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</si>
  <si>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</si>
  <si>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</si>
  <si>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</si>
  <si>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</si>
  <si>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</si>
  <si>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</si>
  <si>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</si>
  <si>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</si>
  <si>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</si>
  <si>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</si>
  <si>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</si>
  <si>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</si>
  <si>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</si>
  <si>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</si>
  <si>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</si>
  <si>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</si>
  <si>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</si>
  <si>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</si>
  <si>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</si>
  <si>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</si>
  <si>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</si>
  <si>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</si>
  <si>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</si>
  <si>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</si>
  <si>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</si>
  <si>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</si>
  <si>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</si>
  <si>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</si>
  <si>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</si>
  <si>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</si>
  <si>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</si>
  <si>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</si>
  <si>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</si>
  <si>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</si>
  <si>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</si>
  <si>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</si>
  <si>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</si>
  <si>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</si>
  <si>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</si>
  <si>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</si>
  <si>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</si>
  <si>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</si>
  <si>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</si>
  <si>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</si>
  <si>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</si>
  <si>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</si>
  <si>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</si>
  <si>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</si>
  <si>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</si>
  <si>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</si>
  <si>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</si>
  <si>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</si>
  <si>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</si>
  <si>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</si>
  <si>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</si>
  <si>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</si>
  <si>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</si>
  <si>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</si>
  <si>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</si>
  <si>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</si>
  <si>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</si>
  <si>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</si>
  <si>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</si>
  <si>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</si>
  <si>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</si>
  <si>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</si>
  <si>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</si>
  <si>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</si>
  <si>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</si>
  <si>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</si>
  <si>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</si>
  <si>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</si>
  <si>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</si>
  <si>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</si>
  <si>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</si>
  <si>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</si>
  <si>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</si>
  <si>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</si>
  <si>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</si>
  <si>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</si>
  <si>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</si>
  <si>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</si>
  <si>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</si>
  <si>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</si>
  <si>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</si>
  <si>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</si>
  <si>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</si>
  <si>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</si>
  <si>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</si>
  <si>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</si>
  <si>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</si>
  <si>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</si>
  <si>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</si>
  <si>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</si>
  <si>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</si>
  <si>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</si>
  <si>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</si>
  <si>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</si>
  <si>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</si>
  <si>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</si>
  <si>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</si>
  <si>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</si>
  <si>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</si>
  <si>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</si>
  <si>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</si>
  <si>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</si>
  <si>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</si>
  <si>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</si>
  <si>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</si>
  <si>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</si>
  <si>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</si>
  <si>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</si>
  <si>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</si>
  <si>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</si>
  <si>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</si>
  <si>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</si>
  <si>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</si>
  <si>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</si>
  <si>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</si>
  <si>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</si>
  <si>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</si>
  <si>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</si>
  <si>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</si>
  <si>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</si>
  <si>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</si>
  <si>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</si>
  <si>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</si>
  <si>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</si>
  <si>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</si>
  <si>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</si>
  <si>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</si>
  <si>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</si>
  <si>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</si>
  <si>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</si>
  <si>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</si>
  <si>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</si>
  <si>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</si>
  <si>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</si>
  <si>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</si>
  <si>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</si>
  <si>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</si>
  <si>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</si>
  <si>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</si>
  <si>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</si>
  <si>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</si>
  <si>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</si>
  <si>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</si>
  <si>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</si>
  <si>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</si>
  <si>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</si>
  <si>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</si>
  <si>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</si>
  <si>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</si>
  <si>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</si>
  <si>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</si>
  <si>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</si>
  <si>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</si>
  <si>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</si>
  <si>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</si>
  <si>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</si>
  <si>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</si>
  <si>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</si>
  <si>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</si>
  <si>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</si>
  <si>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</si>
  <si>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</si>
  <si>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</si>
  <si>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</si>
  <si>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</si>
  <si>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</si>
  <si>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</si>
  <si>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</si>
  <si>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</si>
  <si>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</si>
  <si>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</si>
  <si>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</si>
  <si>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</si>
  <si>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</si>
  <si>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</si>
  <si>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</si>
  <si>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</si>
  <si>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</si>
  <si>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</si>
  <si>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</si>
  <si>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</si>
  <si>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</si>
  <si>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</si>
  <si>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</si>
  <si>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</si>
  <si>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</si>
  <si>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</si>
  <si>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</si>
  <si>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</si>
  <si>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</si>
  <si>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</si>
  <si>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</si>
  <si>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</si>
  <si>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</si>
  <si>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</si>
  <si>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</si>
  <si>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</si>
  <si>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</si>
  <si>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</si>
  <si>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</si>
  <si>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</si>
  <si>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</si>
  <si>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</si>
  <si>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</si>
  <si>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</si>
  <si>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</si>
  <si>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</si>
  <si>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</si>
  <si>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</si>
  <si>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</si>
  <si>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</si>
  <si>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</si>
  <si>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</si>
  <si>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</si>
  <si>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</si>
  <si>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</si>
  <si>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</si>
  <si>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</si>
  <si>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</si>
  <si>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</si>
  <si>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</si>
  <si>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</si>
  <si>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</si>
  <si>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</si>
  <si>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</si>
  <si>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</si>
  <si>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</si>
  <si>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</si>
  <si>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</si>
  <si>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</si>
  <si>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</si>
  <si>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</si>
  <si>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</si>
  <si>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</si>
  <si>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</si>
  <si>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</si>
  <si>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</si>
  <si>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</si>
  <si>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</si>
  <si>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</si>
  <si>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</si>
  <si>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</si>
  <si>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</si>
  <si>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</si>
  <si>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</si>
  <si>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</si>
  <si>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</si>
  <si>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</si>
  <si>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</si>
  <si>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</si>
  <si>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</si>
  <si>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</si>
  <si>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</si>
  <si>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</si>
  <si>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</si>
  <si>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</si>
  <si>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</si>
  <si>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</si>
  <si>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</si>
  <si>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</si>
  <si>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</si>
  <si>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</si>
  <si>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</si>
  <si>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</si>
  <si>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</si>
  <si>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</si>
  <si>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</si>
  <si>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</si>
  <si>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</si>
  <si>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</si>
  <si>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</si>
  <si>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</si>
  <si>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</si>
  <si>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</si>
  <si>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</si>
  <si>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</si>
  <si>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</si>
  <si>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</si>
  <si>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</si>
  <si>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</si>
  <si>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</si>
  <si>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</si>
  <si>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</si>
  <si>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</si>
  <si>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</si>
  <si>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</si>
  <si>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</si>
  <si>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</si>
  <si>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</si>
  <si>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</si>
  <si>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</si>
  <si>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</si>
  <si>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</si>
  <si>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</si>
  <si>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</si>
  <si>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</si>
  <si>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</si>
  <si>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</si>
  <si>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</si>
  <si>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</si>
  <si>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</si>
  <si>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</si>
  <si>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</si>
  <si>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</si>
  <si>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</si>
  <si>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</si>
  <si>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</si>
  <si>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</si>
  <si>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</si>
  <si>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</si>
  <si>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</si>
  <si>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</si>
  <si>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</si>
  <si>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</si>
  <si>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</si>
  <si>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</si>
  <si>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</si>
  <si>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</si>
  <si>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</si>
  <si>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</si>
  <si>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</si>
  <si>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</si>
  <si>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</si>
  <si>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</si>
  <si>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</si>
  <si>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</si>
  <si>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</si>
  <si>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</si>
  <si>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</si>
  <si>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</si>
  <si>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</si>
  <si>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</si>
  <si>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</si>
  <si>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</si>
  <si>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</si>
  <si>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</si>
  <si>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</si>
  <si>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</si>
  <si>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</si>
  <si>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</si>
  <si>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</si>
  <si>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</si>
  <si>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</si>
  <si>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</si>
  <si>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</si>
  <si>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</si>
  <si>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</si>
  <si>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</si>
  <si>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</si>
  <si>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</si>
  <si>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</si>
  <si>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</si>
  <si>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</si>
  <si>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</si>
  <si>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</si>
  <si>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</si>
  <si>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</si>
  <si>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</si>
  <si>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</si>
  <si>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</si>
  <si>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</si>
  <si>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</si>
  <si>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</si>
  <si>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</si>
  <si>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</si>
  <si>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</si>
  <si>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</si>
  <si>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</si>
  <si>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</si>
  <si>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</si>
  <si>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</si>
  <si>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</si>
  <si>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</si>
  <si>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</si>
  <si>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</si>
  <si>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</si>
  <si>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</si>
  <si>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</si>
  <si>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</si>
  <si>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</si>
  <si>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</si>
  <si>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</si>
  <si>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</si>
  <si>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</si>
  <si>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</si>
  <si>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</si>
  <si>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</si>
  <si>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</si>
  <si>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</si>
  <si>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</si>
  <si>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</si>
  <si>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</si>
  <si>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</si>
  <si>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</si>
  <si>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</si>
  <si>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</si>
  <si>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</si>
  <si>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</si>
  <si>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</si>
  <si>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</si>
  <si>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</si>
  <si>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</si>
  <si>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</si>
  <si>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</si>
  <si>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</si>
  <si>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</si>
  <si>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</si>
  <si>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</si>
  <si>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</si>
  <si>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</si>
  <si>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</si>
  <si>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</si>
  <si>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</si>
  <si>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</si>
  <si>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</si>
  <si>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</si>
  <si>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</si>
  <si>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</si>
  <si>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</si>
  <si>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</si>
  <si>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</si>
  <si>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</si>
  <si>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</si>
  <si>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</si>
  <si>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</si>
  <si>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</si>
  <si>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</si>
  <si>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</si>
  <si>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</si>
  <si>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</si>
  <si>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</si>
  <si>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</si>
  <si>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</si>
  <si>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</si>
  <si>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</si>
  <si>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</si>
  <si>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</si>
  <si>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</si>
  <si>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</si>
  <si>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</si>
  <si>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</si>
  <si>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</si>
  <si>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</si>
  <si>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</si>
  <si>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</si>
  <si>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</si>
  <si>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</si>
  <si>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</si>
  <si>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</si>
  <si>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</si>
  <si>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</si>
  <si>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</si>
  <si>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</si>
  <si>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</si>
  <si>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</si>
  <si>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</si>
  <si>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</si>
  <si>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</si>
  <si>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</si>
  <si>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</si>
  <si>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</si>
  <si>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</si>
  <si>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</si>
  <si>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</si>
  <si>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</si>
  <si>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</si>
  <si>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</si>
  <si>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</si>
  <si>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</si>
  <si>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</si>
  <si>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</si>
  <si>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</si>
  <si>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</si>
  <si>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</si>
  <si>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</si>
  <si>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</si>
  <si>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</si>
  <si>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</si>
  <si>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</si>
  <si>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</si>
  <si>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</si>
  <si>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</si>
  <si>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</si>
  <si>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</si>
  <si>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</si>
  <si>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</si>
  <si>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</si>
  <si>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</si>
  <si>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</si>
  <si>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</si>
  <si>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</si>
  <si>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</si>
  <si>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</si>
  <si>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</si>
  <si>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</si>
  <si>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</si>
  <si>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</si>
  <si>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</si>
  <si>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</si>
  <si>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</si>
  <si>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</si>
  <si>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</si>
  <si>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</si>
  <si>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</si>
  <si>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</si>
  <si>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</si>
  <si>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</si>
  <si>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</si>
  <si>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</si>
  <si>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</si>
  <si>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</si>
  <si>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</si>
  <si>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</si>
  <si>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</si>
  <si>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</si>
  <si>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</si>
  <si>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</si>
  <si>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</si>
  <si>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</si>
  <si>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</si>
  <si>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</si>
  <si>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</si>
  <si>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</si>
  <si>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</si>
  <si>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</si>
  <si>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</si>
  <si>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</si>
  <si>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</si>
  <si>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</si>
  <si>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</si>
  <si>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</si>
  <si>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</si>
  <si>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</si>
  <si>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</si>
  <si>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</si>
  <si>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</si>
  <si>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</si>
  <si>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</si>
  <si>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</si>
  <si>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</si>
  <si>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</si>
  <si>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</si>
  <si>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</si>
  <si>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</si>
  <si>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</si>
  <si>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</si>
  <si>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</si>
  <si>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</si>
  <si>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</si>
  <si>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</si>
  <si>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</si>
  <si>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</si>
  <si>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</si>
  <si>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</si>
  <si>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</si>
  <si>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</si>
  <si>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</si>
  <si>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</si>
  <si>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</si>
  <si>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</si>
  <si>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</si>
  <si>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</si>
  <si>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</si>
  <si>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</si>
  <si>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</si>
  <si>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</si>
  <si>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</si>
  <si>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</si>
  <si>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</si>
  <si>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</si>
  <si>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</si>
  <si>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</si>
  <si>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</si>
  <si>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</si>
  <si>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</si>
  <si>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</si>
  <si>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</si>
  <si>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</si>
  <si>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</si>
  <si>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</si>
  <si>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</si>
  <si>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</si>
  <si>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</si>
  <si>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</si>
  <si>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</si>
  <si>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</si>
  <si>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</si>
  <si>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</si>
  <si>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</si>
  <si>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</si>
  <si>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</si>
  <si>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</si>
  <si>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</si>
  <si>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</si>
  <si>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</si>
  <si>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</si>
  <si>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</si>
  <si>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</si>
  <si>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</si>
  <si>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</si>
  <si>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</si>
  <si>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</si>
  <si>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</si>
  <si>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</si>
  <si>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</si>
  <si>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</si>
  <si>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</si>
  <si>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</si>
  <si>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</si>
  <si>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</si>
  <si>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</si>
  <si>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</si>
  <si>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</si>
  <si>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</si>
  <si>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</si>
  <si>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</si>
  <si>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</si>
  <si>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</si>
  <si>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</si>
  <si>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</si>
  <si>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</si>
  <si>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</si>
  <si>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</si>
  <si>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</si>
  <si>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</si>
  <si>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</si>
  <si>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</si>
  <si>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</si>
  <si>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</si>
  <si>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</si>
  <si>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</si>
  <si>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</si>
  <si>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</si>
  <si>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</si>
  <si>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</si>
  <si>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</si>
  <si>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</si>
  <si>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</si>
  <si>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</si>
  <si>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</si>
  <si>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</si>
  <si>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</si>
  <si>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</si>
  <si>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</si>
  <si>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</si>
  <si>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</si>
  <si>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</si>
  <si>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</si>
  <si>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</si>
  <si>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</si>
  <si>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</si>
  <si>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</si>
  <si>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</si>
  <si>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</si>
  <si>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</si>
  <si>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</si>
  <si>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</si>
  <si>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</si>
  <si>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</si>
  <si>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</si>
  <si>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</si>
  <si>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</si>
  <si>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</si>
  <si>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</si>
  <si>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</si>
  <si>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</si>
  <si>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</si>
  <si>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</si>
  <si>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</si>
  <si>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</si>
  <si>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</si>
  <si>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</si>
  <si>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</si>
  <si>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</si>
  <si>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</si>
  <si>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</si>
  <si>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</si>
  <si>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</si>
  <si>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</si>
  <si>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</si>
  <si>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</si>
  <si>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</si>
  <si>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</si>
  <si>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</si>
  <si>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</si>
  <si>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</si>
  <si>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</si>
  <si>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</si>
  <si>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</si>
  <si>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</si>
  <si>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</si>
  <si>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</si>
  <si>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</si>
  <si>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</si>
  <si>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</si>
  <si>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</si>
  <si>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</si>
  <si>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</si>
  <si>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</si>
  <si>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</si>
  <si>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</si>
  <si>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</si>
  <si>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</si>
  <si>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</si>
  <si>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</si>
  <si>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</si>
  <si>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</si>
  <si>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</si>
  <si>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</si>
  <si>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</si>
  <si>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</si>
  <si>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</si>
  <si>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</si>
  <si>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</si>
  <si>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</si>
  <si>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</si>
  <si>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</si>
  <si>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</si>
  <si>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</si>
  <si>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</si>
  <si>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</si>
  <si>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</si>
  <si>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</si>
  <si>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</si>
  <si>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</si>
  <si>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</si>
  <si>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</si>
  <si>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</si>
  <si>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</si>
  <si>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</si>
  <si>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</si>
  <si>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</si>
  <si>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</si>
  <si>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</si>
  <si>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</si>
  <si>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</si>
  <si>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</si>
  <si>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</si>
  <si>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</si>
  <si>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</si>
  <si>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</si>
  <si>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</si>
  <si>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</si>
  <si>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</si>
  <si>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</si>
  <si>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</si>
  <si>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</si>
  <si>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</si>
  <si>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</si>
  <si>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</si>
  <si>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</si>
  <si>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</si>
  <si>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</si>
  <si>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</si>
  <si>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</si>
  <si>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</si>
  <si>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</si>
  <si>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</si>
  <si>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</si>
  <si>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</si>
  <si>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</si>
  <si>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</si>
  <si>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</si>
  <si>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</si>
  <si>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</si>
  <si>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</si>
  <si>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</si>
  <si>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</si>
  <si>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</si>
  <si>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</si>
  <si>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</si>
  <si>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</si>
  <si>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</si>
  <si>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</si>
  <si>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</si>
  <si>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</si>
  <si>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</si>
  <si>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</si>
  <si>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</si>
  <si>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</si>
  <si>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</si>
  <si>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</si>
  <si>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</si>
  <si>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</si>
  <si>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</si>
  <si>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</si>
  <si>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</si>
  <si>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</si>
  <si>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</si>
  <si>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</si>
  <si>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</si>
  <si>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</si>
  <si>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</si>
  <si>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</si>
  <si>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</si>
  <si>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</si>
  <si>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</si>
  <si>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</si>
  <si>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</si>
  <si>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</si>
  <si>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</si>
  <si>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</si>
  <si>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</si>
  <si>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</si>
  <si>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</si>
  <si>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</si>
  <si>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</si>
  <si>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</si>
  <si>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</si>
  <si>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</si>
  <si>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</si>
  <si>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</si>
  <si>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</si>
  <si>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</si>
  <si>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</si>
  <si>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</si>
  <si>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</si>
  <si>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</si>
  <si>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</si>
  <si>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</si>
  <si>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</si>
  <si>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</si>
  <si>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</si>
  <si>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</si>
  <si>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</si>
  <si>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</si>
  <si>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</si>
  <si>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</si>
  <si>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</si>
  <si>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</si>
  <si>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</si>
  <si>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</si>
  <si>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</si>
  <si>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</si>
  <si>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</si>
  <si>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</si>
  <si>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</si>
  <si>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</si>
  <si>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</si>
  <si>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</si>
  <si>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</si>
  <si>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</si>
  <si>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</si>
  <si>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</si>
  <si>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</si>
  <si>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</si>
  <si>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</si>
  <si>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</si>
  <si>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</si>
  <si>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</si>
  <si>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</si>
  <si>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</si>
  <si>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</si>
  <si>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</si>
  <si>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</si>
  <si>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</si>
  <si>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</si>
  <si>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</si>
  <si>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</si>
  <si>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</si>
  <si>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</si>
  <si>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</si>
  <si>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</si>
  <si>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</si>
  <si>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</si>
  <si>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</si>
  <si>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</si>
  <si>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</si>
  <si>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</si>
  <si>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</si>
  <si>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</si>
  <si>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</si>
  <si>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</si>
  <si>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</si>
  <si>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</si>
  <si>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</si>
  <si>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</si>
  <si>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</si>
  <si>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</si>
  <si>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</si>
  <si>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</si>
  <si>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</si>
  <si>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</si>
  <si>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</si>
  <si>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</si>
  <si>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</si>
  <si>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</si>
  <si>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</si>
  <si>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</si>
  <si>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</si>
  <si>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</si>
  <si>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</si>
  <si>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</si>
  <si>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</si>
  <si>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</si>
  <si>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</si>
  <si>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</si>
  <si>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</si>
  <si>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</si>
  <si>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</si>
  <si>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</si>
  <si>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</si>
  <si>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</si>
  <si>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</si>
  <si>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</si>
  <si>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</si>
  <si>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</si>
  <si>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</si>
  <si>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</si>
  <si>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</si>
  <si>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</si>
  <si>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</si>
  <si>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</si>
  <si>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</si>
  <si>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</si>
  <si>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</si>
  <si>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</si>
  <si>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</si>
  <si>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</si>
  <si>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</si>
  <si>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</si>
  <si>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</si>
  <si>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</si>
  <si>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</si>
  <si>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</si>
  <si>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</si>
  <si>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</si>
  <si>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</si>
  <si>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</si>
  <si>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</si>
  <si>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</si>
  <si>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</si>
  <si>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</si>
  <si>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</si>
  <si>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</si>
  <si>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</si>
  <si>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</si>
  <si>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</si>
  <si>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</si>
  <si>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</si>
  <si>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</si>
  <si>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</si>
  <si>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</si>
  <si>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</si>
  <si>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</si>
  <si>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</si>
  <si>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</si>
  <si>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</si>
  <si>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</si>
  <si>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</si>
  <si>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</si>
  <si>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</si>
  <si>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</si>
  <si>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</si>
  <si>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</si>
  <si>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</si>
  <si>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</si>
  <si>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</si>
  <si>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</si>
  <si>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</si>
  <si>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</si>
  <si>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</si>
  <si>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</si>
  <si>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</si>
  <si>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</si>
  <si>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</si>
  <si>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</si>
  <si>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</si>
  <si>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</si>
  <si>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</si>
  <si>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</si>
  <si>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</si>
  <si>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</si>
  <si>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</si>
  <si>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</si>
  <si>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</si>
  <si>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</si>
  <si>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</si>
  <si>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</si>
  <si>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</si>
  <si>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</si>
  <si>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</si>
  <si>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</si>
  <si>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</si>
  <si>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</si>
  <si>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</si>
  <si>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</si>
  <si>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</si>
  <si>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</si>
  <si>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</si>
  <si>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</si>
  <si>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</si>
  <si>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</si>
  <si>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</si>
  <si>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</si>
  <si>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</si>
  <si>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</si>
  <si>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</si>
  <si>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</si>
  <si>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</si>
  <si>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</si>
  <si>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</si>
  <si>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</si>
  <si>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</si>
  <si>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</si>
  <si>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</si>
  <si>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</si>
  <si>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</si>
  <si>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</si>
  <si>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</si>
  <si>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</si>
  <si>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</si>
  <si>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</si>
  <si>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</si>
  <si>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</si>
  <si>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</si>
  <si>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</si>
  <si>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</si>
  <si>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</si>
  <si>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</si>
  <si>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</si>
  <si>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</si>
  <si>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</si>
  <si>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</si>
  <si>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</si>
  <si>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</si>
  <si>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</si>
  <si>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</si>
  <si>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</si>
  <si>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</si>
  <si>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</si>
  <si>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</si>
  <si>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</si>
  <si>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</si>
  <si>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</si>
  <si>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</si>
  <si>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</si>
  <si>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</si>
  <si>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</si>
  <si>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</si>
  <si>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</si>
  <si>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</si>
  <si>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</si>
  <si>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</si>
  <si>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</si>
  <si>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</si>
  <si>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</si>
  <si>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</si>
  <si>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</si>
  <si>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</si>
  <si>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</si>
  <si>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</si>
  <si>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</si>
  <si>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</si>
  <si>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</si>
  <si>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</si>
  <si>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</si>
  <si>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</si>
  <si>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</si>
  <si>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</si>
  <si>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</si>
  <si>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</si>
  <si>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</si>
  <si>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</si>
  <si>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</si>
  <si>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</si>
  <si>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</si>
  <si>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</si>
  <si>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</si>
  <si>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</si>
  <si>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</si>
  <si>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</si>
  <si>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</si>
  <si>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</si>
  <si>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</si>
  <si>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</si>
  <si>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</si>
  <si>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</si>
  <si>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</si>
  <si>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</si>
  <si>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</si>
  <si>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</si>
  <si>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</si>
  <si>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</si>
  <si>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</si>
  <si>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</si>
  <si>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</si>
  <si>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</si>
  <si>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</si>
  <si>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</si>
  <si>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</si>
  <si>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</si>
  <si>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</si>
  <si>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</si>
  <si>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</si>
  <si>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</si>
  <si>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</si>
  <si>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</si>
  <si>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</si>
  <si>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</si>
  <si>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</si>
  <si>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</si>
  <si>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</si>
  <si>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</si>
  <si>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</si>
  <si>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</si>
  <si>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</si>
  <si>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</si>
  <si>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</si>
  <si>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</si>
  <si>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</si>
  <si>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</si>
  <si>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</si>
  <si>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</si>
  <si>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</si>
  <si>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</si>
  <si>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</si>
  <si>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</si>
  <si>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</si>
  <si>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</si>
  <si>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</si>
  <si>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</si>
  <si>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</si>
  <si>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</si>
  <si>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</si>
  <si>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</si>
  <si>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</si>
  <si>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</si>
  <si>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</si>
  <si>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</si>
  <si>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</si>
  <si>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</si>
  <si>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</si>
  <si>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</si>
  <si>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</si>
  <si>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</si>
  <si>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</si>
  <si>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</si>
  <si>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</si>
  <si>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</si>
  <si>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</si>
  <si>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</si>
  <si>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</si>
  <si>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</si>
  <si>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</si>
  <si>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</si>
  <si>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</si>
  <si>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</si>
  <si>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</si>
  <si>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</si>
  <si>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</si>
  <si>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</si>
  <si>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</si>
  <si>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</si>
  <si>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</si>
  <si>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</si>
  <si>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</si>
  <si>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</si>
  <si>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</si>
  <si>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</si>
  <si>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</si>
  <si>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</si>
  <si>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</si>
  <si>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</si>
  <si>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</si>
  <si>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</si>
  <si>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</si>
  <si>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</si>
  <si>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</si>
  <si>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</si>
  <si>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</si>
  <si>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</si>
  <si>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</si>
  <si>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</si>
  <si>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</si>
  <si>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</si>
  <si>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</si>
  <si>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</si>
  <si>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</si>
  <si>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</si>
  <si>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</si>
  <si>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</si>
  <si>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</si>
  <si>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</si>
  <si>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</si>
  <si>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</si>
  <si>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</si>
  <si>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</si>
  <si>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</si>
  <si>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</si>
  <si>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</si>
  <si>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</si>
  <si>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</si>
  <si>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</si>
  <si>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</si>
  <si>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</si>
  <si>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</si>
  <si>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</si>
  <si>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</si>
  <si>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</si>
  <si>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</si>
  <si>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</si>
  <si>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</si>
  <si>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</si>
  <si>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</si>
  <si>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</si>
  <si>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</si>
  <si>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</si>
  <si>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</si>
  <si>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</si>
  <si>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</si>
  <si>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</si>
  <si>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</si>
  <si>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</si>
  <si>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</si>
  <si>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</si>
  <si>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</si>
  <si>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</si>
  <si>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</si>
  <si>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</si>
  <si>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</si>
  <si>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</si>
  <si>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</si>
  <si>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</si>
  <si>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</si>
  <si>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</si>
  <si>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</si>
  <si>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</si>
  <si>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</si>
  <si>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</si>
  <si>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</si>
  <si>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</si>
  <si>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</si>
  <si>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</si>
  <si>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</si>
  <si>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</si>
  <si>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</si>
  <si>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</si>
  <si>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</si>
  <si>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</si>
  <si>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</si>
  <si>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</si>
  <si>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</si>
  <si>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</si>
  <si>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</si>
  <si>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</si>
  <si>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</si>
  <si>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</si>
  <si>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</si>
  <si>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</si>
  <si>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</si>
  <si>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</si>
  <si>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</si>
  <si>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</si>
  <si>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</si>
  <si>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</si>
  <si>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</si>
  <si>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</si>
  <si>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</si>
  <si>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</si>
  <si>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</si>
  <si>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</si>
  <si>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</si>
  <si>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</si>
  <si>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</si>
  <si>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</si>
  <si>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</si>
  <si>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</si>
  <si>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</si>
  <si>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</si>
  <si>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</si>
  <si>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</si>
  <si>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</si>
  <si>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</si>
  <si>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</si>
  <si>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</si>
  <si>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</si>
  <si>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</si>
  <si>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</si>
  <si>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</si>
  <si>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</si>
  <si>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</si>
  <si>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</si>
  <si>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</si>
  <si>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</si>
  <si>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</si>
  <si>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</si>
  <si>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</si>
  <si>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</si>
  <si>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</si>
  <si>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</si>
  <si>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</si>
  <si>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</si>
  <si>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</si>
  <si>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</si>
  <si>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</si>
  <si>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</si>
  <si>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</si>
  <si>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</si>
  <si>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</si>
  <si>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</si>
  <si>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</si>
  <si>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</si>
  <si>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</si>
  <si>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</si>
  <si>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</si>
  <si>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</si>
  <si>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</si>
  <si>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</si>
  <si>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</si>
  <si>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</si>
  <si>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</si>
  <si>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</si>
  <si>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</si>
  <si>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</si>
  <si>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</si>
  <si>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</si>
  <si>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</si>
  <si>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</si>
  <si>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</si>
  <si>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</si>
  <si>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</si>
  <si>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</si>
  <si>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</si>
  <si>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</si>
  <si>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</si>
  <si>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</si>
  <si>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</si>
  <si>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</si>
  <si>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</si>
  <si>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</si>
  <si>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</si>
  <si>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</si>
  <si>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</si>
  <si>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</si>
  <si>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</si>
  <si>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</si>
  <si>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</si>
  <si>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</si>
  <si>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</si>
  <si>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</si>
  <si>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</si>
  <si>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</si>
  <si>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</si>
  <si>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</si>
  <si>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</si>
  <si>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</si>
  <si>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</si>
  <si>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</si>
  <si>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</si>
  <si>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</si>
  <si>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</si>
  <si>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</si>
  <si>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</si>
  <si>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</si>
  <si>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</si>
  <si>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</si>
  <si>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</si>
  <si>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</si>
  <si>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</si>
  <si>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</si>
  <si>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</si>
  <si>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</si>
  <si>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</si>
  <si>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</si>
  <si>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</si>
  <si>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</si>
  <si>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</si>
  <si>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</si>
  <si>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</si>
  <si>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</si>
  <si>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</si>
  <si>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</si>
  <si>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</si>
  <si>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</si>
  <si>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</si>
  <si>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</si>
  <si>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</si>
  <si>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</si>
  <si>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</si>
  <si>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</si>
  <si>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</si>
  <si>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</si>
  <si>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</si>
  <si>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</si>
  <si>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</si>
  <si>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</si>
  <si>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</si>
  <si>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</si>
  <si>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</si>
  <si>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</si>
  <si>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</si>
  <si>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</si>
  <si>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</si>
  <si>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</si>
  <si>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</si>
  <si>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</si>
  <si>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</si>
  <si>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</si>
  <si>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</si>
  <si>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</si>
  <si>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</si>
  <si>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</si>
  <si>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</si>
  <si>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</si>
  <si>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</si>
  <si>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</si>
  <si>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</si>
  <si>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</si>
  <si>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</si>
  <si>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</si>
  <si>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</si>
  <si>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</si>
  <si>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</si>
  <si>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</si>
  <si>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</si>
  <si>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</si>
  <si>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</si>
  <si>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</si>
  <si>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</si>
  <si>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</si>
  <si>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</si>
  <si>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</si>
  <si>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</si>
  <si>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</si>
  <si>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</si>
  <si>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</si>
  <si>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</si>
  <si>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</si>
  <si>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</si>
  <si>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</si>
  <si>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</si>
  <si>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</si>
  <si>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</si>
  <si>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</si>
  <si>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</si>
  <si>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</si>
  <si>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</si>
  <si>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</si>
  <si>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</si>
  <si>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</si>
  <si>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</si>
  <si>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</si>
  <si>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</si>
  <si>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</si>
  <si>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</si>
  <si>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</si>
  <si>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</si>
  <si>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</si>
  <si>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</si>
  <si>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</si>
  <si>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</si>
  <si>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</si>
  <si>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</si>
  <si>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</si>
  <si>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</si>
  <si>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</si>
  <si>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</si>
  <si>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</si>
  <si>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</si>
  <si>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</si>
  <si>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</si>
  <si>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</si>
  <si>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</si>
  <si>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</si>
  <si>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</si>
  <si>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</si>
  <si>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</si>
  <si>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</si>
  <si>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</si>
  <si>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</si>
  <si>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</si>
  <si>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</si>
  <si>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</si>
  <si>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</si>
  <si>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</si>
  <si>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</si>
  <si>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</si>
  <si>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</si>
  <si>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</si>
  <si>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</si>
  <si>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</si>
  <si>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</si>
  <si>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</si>
  <si>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</si>
  <si>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</si>
  <si>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</si>
  <si>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</si>
  <si>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</si>
  <si>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</si>
  <si>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</si>
  <si>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</si>
  <si>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</si>
  <si>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</si>
  <si>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</si>
  <si>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</si>
  <si>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</si>
  <si>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</si>
  <si>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</si>
  <si>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</si>
  <si>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</si>
  <si>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</si>
  <si>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</si>
  <si>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</si>
  <si>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</si>
  <si>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</si>
  <si>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</si>
  <si>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</si>
  <si>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</si>
  <si>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</si>
  <si>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</si>
  <si>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</si>
  <si>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</si>
  <si>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</si>
  <si>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</si>
  <si>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</si>
  <si>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</si>
  <si>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</si>
  <si>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</si>
  <si>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</si>
  <si>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</si>
  <si>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</si>
  <si>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</si>
  <si>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</si>
  <si>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</si>
  <si>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</si>
  <si>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</si>
  <si>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</si>
  <si>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</si>
  <si>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</si>
  <si>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</si>
  <si>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</si>
  <si>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</si>
  <si>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</si>
  <si>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</si>
  <si>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</si>
  <si>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</si>
  <si>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</si>
  <si>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</si>
  <si>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</si>
  <si>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</si>
  <si>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</si>
  <si>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</si>
  <si>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</si>
  <si>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</si>
  <si>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</si>
  <si>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</si>
  <si>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</si>
  <si>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</si>
  <si>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</si>
  <si>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</si>
  <si>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</si>
  <si>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</si>
  <si>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</si>
  <si>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</si>
  <si>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</si>
  <si>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</si>
  <si>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</si>
  <si>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</si>
  <si>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</si>
  <si>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</si>
  <si>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</si>
  <si>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</si>
  <si>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</si>
  <si>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</si>
  <si>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</si>
  <si>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</si>
  <si>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</si>
  <si>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</si>
  <si>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</si>
  <si>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</si>
  <si>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</si>
  <si>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</si>
  <si>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</si>
  <si>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</si>
  <si>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</si>
  <si>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</si>
  <si>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</si>
  <si>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</si>
  <si>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</si>
  <si>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</si>
  <si>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</si>
  <si>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</si>
  <si>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</si>
  <si>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</si>
  <si>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</si>
  <si>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</si>
  <si>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</si>
  <si>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</si>
  <si>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</si>
  <si>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</si>
  <si>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</si>
  <si>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</si>
  <si>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</si>
  <si>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</si>
  <si>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</si>
  <si>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</si>
  <si>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</si>
  <si>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</si>
  <si>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</si>
  <si>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</si>
  <si>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</si>
  <si>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</si>
  <si>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</si>
  <si>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</si>
  <si>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</si>
  <si>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</si>
  <si>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</si>
  <si>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</si>
  <si>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</si>
  <si>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</si>
  <si>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</si>
  <si>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</si>
  <si>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</si>
  <si>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</si>
  <si>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</si>
  <si>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</si>
  <si>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</si>
  <si>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</si>
  <si>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</si>
  <si>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</si>
  <si>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</si>
  <si>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</si>
  <si>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</si>
  <si>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</si>
  <si>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</si>
  <si>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</si>
  <si>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</si>
  <si>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</si>
  <si>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</si>
  <si>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</si>
  <si>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</si>
  <si>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</si>
  <si>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</si>
  <si>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</si>
  <si>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</si>
  <si>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</si>
  <si>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</si>
  <si>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</si>
  <si>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</si>
  <si>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</si>
  <si>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</si>
  <si>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</si>
  <si>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</si>
  <si>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</si>
  <si>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</si>
  <si>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</si>
  <si>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</si>
  <si>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</si>
  <si>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</si>
  <si>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</si>
  <si>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</si>
  <si>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</si>
  <si>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</si>
  <si>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</si>
  <si>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</si>
  <si>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</si>
  <si>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</si>
  <si>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</si>
  <si>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</si>
  <si>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</si>
  <si>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</si>
  <si>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</si>
  <si>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</si>
  <si>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</si>
  <si>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</si>
  <si>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</si>
  <si>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</si>
  <si>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</si>
  <si>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</si>
  <si>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</si>
  <si>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</si>
  <si>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</si>
  <si>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</si>
  <si>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</si>
  <si>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</si>
  <si>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</si>
  <si>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</si>
  <si>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</si>
  <si>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</si>
  <si>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</si>
  <si>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</si>
  <si>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</si>
  <si>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</si>
  <si>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</si>
  <si>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</si>
  <si>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</si>
  <si>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</si>
  <si>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</si>
  <si>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</si>
  <si>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</si>
  <si>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</si>
  <si>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</si>
  <si>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</si>
  <si>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</si>
  <si>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</si>
  <si>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</si>
  <si>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</si>
  <si>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</si>
  <si>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</si>
  <si>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</si>
  <si>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</si>
  <si>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</si>
  <si>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</si>
  <si>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</si>
  <si>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</si>
  <si>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</si>
  <si>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</si>
  <si>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</si>
  <si>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</si>
  <si>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</si>
  <si>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</si>
  <si>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</si>
  <si>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</si>
  <si>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</si>
  <si>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</si>
  <si>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</si>
  <si>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</si>
  <si>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</si>
  <si>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</si>
  <si>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</si>
  <si>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</si>
  <si>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</si>
  <si>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</si>
  <si>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</si>
  <si>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</si>
  <si>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</si>
  <si>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</si>
  <si>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</si>
  <si>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</si>
  <si>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</si>
  <si>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</si>
  <si>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</si>
  <si>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</si>
  <si>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</si>
  <si>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</si>
  <si>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</si>
  <si>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</si>
  <si>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</si>
  <si>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</si>
  <si>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</si>
  <si>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</si>
  <si>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</si>
  <si>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</si>
  <si>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</si>
  <si>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</si>
  <si>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</si>
  <si>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</si>
  <si>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</si>
  <si>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</si>
  <si>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</si>
  <si>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</si>
  <si>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</si>
  <si>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</si>
  <si>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</si>
  <si>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</si>
  <si>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</si>
  <si>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</si>
  <si>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</si>
  <si>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</si>
  <si>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</si>
  <si>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</si>
  <si>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</si>
  <si>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</si>
  <si>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</si>
  <si>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</si>
  <si>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</si>
  <si>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</si>
  <si>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</si>
  <si>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</si>
  <si>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</si>
  <si>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</si>
  <si>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</si>
  <si>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</si>
  <si>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</si>
  <si>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</si>
  <si>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</si>
  <si>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</si>
  <si>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</si>
  <si>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</si>
  <si>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</si>
  <si>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</si>
  <si>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</si>
  <si>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</si>
  <si>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</si>
  <si>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</si>
  <si>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</si>
  <si>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</si>
  <si>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</si>
  <si>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</si>
  <si>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</si>
  <si>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</si>
  <si>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</si>
  <si>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</si>
  <si>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</si>
  <si>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</si>
  <si>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</si>
  <si>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</si>
  <si>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</si>
  <si>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</si>
  <si>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</si>
  <si>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</si>
  <si>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</si>
  <si>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</si>
  <si>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</si>
  <si>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</si>
  <si>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</si>
  <si>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</si>
  <si>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</si>
  <si>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</si>
  <si>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</si>
  <si>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</si>
  <si>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</si>
  <si>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</si>
  <si>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</si>
  <si>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</si>
  <si>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</si>
  <si>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</si>
  <si>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</si>
  <si>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</si>
  <si>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</si>
  <si>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</si>
  <si>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</si>
  <si>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</si>
  <si>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</si>
  <si>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</si>
  <si>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</si>
  <si>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</si>
  <si>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</si>
  <si>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</si>
  <si>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</si>
  <si>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</si>
  <si>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</si>
  <si>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</si>
  <si>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</si>
  <si>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</si>
  <si>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</si>
  <si>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</si>
  <si>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</si>
  <si>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</si>
  <si>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</si>
  <si>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</si>
  <si>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</si>
  <si>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</si>
  <si>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</si>
  <si>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</si>
  <si>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</si>
  <si>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</si>
  <si>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</si>
  <si>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</si>
  <si>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</si>
  <si>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</si>
  <si>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</si>
  <si>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</si>
  <si>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</si>
  <si>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</si>
  <si>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</si>
  <si>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</si>
  <si>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</si>
  <si>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</si>
  <si>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</si>
  <si>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</si>
  <si>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</si>
  <si>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</si>
  <si>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</si>
  <si>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</si>
  <si>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</si>
  <si>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</si>
  <si>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</si>
  <si>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</si>
  <si>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</si>
  <si>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</si>
  <si>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</si>
  <si>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</si>
  <si>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</si>
  <si>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</si>
  <si>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</si>
  <si>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</si>
  <si>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</si>
  <si>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</si>
  <si>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</si>
  <si>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</si>
  <si>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</si>
  <si>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</si>
  <si>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</si>
  <si>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</si>
  <si>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</si>
  <si>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</si>
  <si>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</si>
  <si>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</si>
  <si>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</si>
  <si>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</si>
  <si>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</si>
  <si>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</si>
  <si>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</si>
  <si>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</si>
  <si>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</si>
  <si>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</si>
  <si>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</si>
  <si>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</si>
  <si>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</si>
  <si>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</si>
  <si>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</si>
  <si>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</si>
  <si>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</si>
  <si>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</si>
  <si>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</si>
  <si>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</si>
  <si>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</si>
  <si>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</si>
  <si>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</si>
  <si>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</si>
  <si>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</si>
  <si>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</si>
  <si>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</si>
  <si>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</si>
  <si>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</si>
  <si>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</si>
  <si>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</si>
  <si>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</si>
  <si>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</si>
  <si>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</si>
  <si>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</si>
  <si>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</si>
  <si>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</si>
  <si>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</si>
  <si>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</si>
  <si>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</si>
  <si>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</si>
  <si>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</si>
  <si>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</si>
  <si>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</si>
  <si>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</si>
  <si>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</si>
  <si>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</si>
  <si>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</si>
  <si>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</si>
  <si>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</si>
  <si>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</si>
  <si>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</si>
  <si>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</si>
  <si>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</si>
  <si>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</si>
  <si>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</si>
  <si>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</si>
  <si>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</si>
  <si>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</si>
  <si>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</si>
  <si>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</si>
  <si>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</si>
  <si>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</si>
  <si>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</si>
  <si>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</si>
  <si>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</si>
  <si>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</si>
  <si>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</si>
  <si>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</si>
  <si>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</si>
  <si>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</si>
  <si>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</si>
  <si>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</si>
  <si>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</si>
  <si>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</si>
  <si>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</si>
  <si>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</si>
  <si>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</si>
  <si>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</si>
  <si>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</si>
  <si>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</si>
  <si>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</si>
  <si>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</si>
  <si>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</si>
  <si>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</si>
  <si>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</si>
  <si>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</si>
  <si>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</si>
  <si>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</si>
  <si>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</si>
  <si>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</si>
  <si>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</si>
  <si>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</si>
  <si>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</si>
  <si>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</si>
  <si>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</si>
  <si>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</si>
  <si>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</si>
  <si>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</si>
  <si>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</si>
  <si>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</si>
  <si>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</si>
  <si>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</si>
  <si>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</si>
  <si>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</si>
  <si>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</si>
  <si>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</si>
  <si>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</si>
  <si>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</si>
  <si>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</si>
  <si>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</si>
  <si>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</si>
  <si>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</si>
  <si>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</si>
  <si>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</si>
  <si>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</si>
  <si>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</si>
  <si>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</si>
  <si>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</si>
  <si>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</si>
  <si>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</si>
  <si>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</si>
  <si>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</si>
  <si>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</si>
  <si>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</si>
  <si>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</si>
  <si>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</si>
  <si>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</si>
  <si>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</si>
  <si>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</si>
  <si>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</si>
  <si>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</si>
  <si>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</si>
  <si>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</si>
  <si>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</si>
  <si>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</si>
  <si>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</si>
  <si>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</si>
  <si>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</si>
  <si>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</si>
  <si>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</si>
  <si>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</si>
  <si>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</si>
  <si>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</si>
  <si>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</si>
  <si>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</si>
  <si>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</si>
  <si>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</si>
  <si>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</si>
  <si>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</si>
  <si>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</si>
  <si>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</si>
  <si>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</si>
  <si>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</si>
  <si>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</si>
  <si>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</si>
  <si>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</si>
  <si>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</si>
  <si>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</si>
  <si>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</si>
  <si>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</si>
  <si>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</si>
  <si>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</si>
  <si>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</si>
  <si>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</si>
  <si>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</si>
  <si>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</si>
  <si>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</si>
  <si>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</si>
  <si>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</si>
  <si>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</si>
  <si>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</si>
  <si>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</si>
  <si>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</si>
  <si>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</si>
  <si>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</si>
  <si>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</si>
  <si>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</si>
  <si>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</si>
  <si>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</si>
  <si>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</si>
  <si>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</si>
  <si>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</si>
  <si>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</si>
  <si>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</si>
  <si>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</si>
  <si>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</si>
  <si>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</si>
  <si>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</si>
  <si>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</si>
  <si>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</si>
  <si>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</si>
  <si>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</si>
  <si>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</si>
  <si>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</si>
  <si>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</si>
  <si>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</si>
  <si>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</si>
  <si>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</si>
  <si>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</si>
  <si>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</si>
  <si>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</si>
  <si>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</si>
  <si>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</si>
  <si>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</si>
  <si>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</si>
  <si>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</si>
  <si>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</si>
  <si>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</si>
  <si>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</si>
  <si>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</si>
  <si>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</si>
  <si>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</si>
  <si>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</si>
  <si>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</si>
  <si>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</si>
  <si>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</si>
  <si>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</si>
  <si>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</si>
  <si>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</si>
  <si>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</si>
  <si>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</si>
  <si>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</si>
  <si>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</si>
  <si>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</si>
  <si>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</si>
  <si>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</si>
  <si>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</si>
  <si>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</si>
  <si>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</si>
  <si>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</si>
  <si>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</si>
  <si>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</si>
  <si>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</si>
  <si>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</si>
  <si>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</si>
  <si>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</si>
  <si>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</si>
  <si>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</si>
  <si>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</si>
  <si>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</si>
  <si>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</si>
  <si>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</si>
  <si>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</si>
  <si>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</si>
  <si>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</si>
  <si>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</si>
  <si>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</si>
  <si>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</si>
  <si>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</si>
  <si>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</si>
  <si>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</si>
  <si>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</si>
  <si>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</si>
  <si>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</si>
  <si>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</si>
  <si>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</si>
  <si>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</si>
  <si>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</si>
  <si>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</si>
  <si>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</si>
  <si>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</si>
  <si>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</si>
  <si>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</si>
  <si>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</si>
  <si>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</si>
  <si>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</si>
  <si>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</si>
  <si>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</si>
  <si>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</si>
  <si>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</si>
  <si>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</si>
  <si>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</si>
  <si>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</si>
  <si>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</si>
  <si>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</si>
  <si>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</si>
  <si>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</si>
  <si>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</si>
  <si>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</si>
  <si>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</si>
  <si>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</si>
  <si>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</si>
  <si>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</si>
  <si>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</si>
  <si>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</si>
  <si>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</si>
  <si>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</si>
  <si>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</si>
  <si>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</si>
  <si>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</si>
  <si>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</si>
  <si>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</si>
  <si>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</si>
  <si>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</si>
  <si>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</si>
  <si>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</si>
  <si>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</si>
  <si>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</si>
  <si>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</si>
  <si>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</si>
  <si>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</si>
  <si>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</si>
  <si>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</si>
  <si>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</si>
  <si>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</si>
  <si>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</si>
  <si>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</si>
  <si>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</si>
  <si>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</si>
  <si>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</si>
  <si>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</si>
  <si>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</si>
  <si>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</si>
  <si>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</si>
  <si>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</si>
  <si>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</si>
  <si>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</si>
  <si>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</si>
  <si>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</si>
  <si>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</si>
  <si>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</si>
  <si>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</si>
  <si>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</si>
  <si>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</si>
  <si>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</si>
  <si>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</si>
  <si>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</si>
  <si>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</si>
  <si>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</si>
  <si>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</si>
  <si>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</si>
  <si>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</si>
  <si>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</si>
  <si>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</si>
  <si>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</si>
  <si>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</si>
  <si>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</si>
  <si>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</si>
  <si>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</si>
  <si>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</si>
  <si>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</si>
  <si>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</si>
  <si>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</si>
  <si>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</si>
  <si>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</si>
  <si>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</si>
  <si>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</si>
  <si>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</si>
  <si>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</si>
  <si>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</si>
  <si>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</si>
  <si>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</si>
  <si>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</si>
  <si>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</si>
  <si>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</si>
  <si>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</si>
  <si>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</si>
  <si>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</si>
  <si>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</si>
  <si>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</si>
  <si>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</si>
  <si>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</si>
  <si>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</si>
  <si>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</si>
  <si>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</si>
  <si>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</si>
  <si>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</si>
  <si>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</si>
  <si>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</si>
  <si>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</si>
  <si>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</si>
  <si>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</si>
  <si>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</si>
  <si>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</si>
  <si>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</si>
  <si>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</si>
  <si>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</si>
  <si>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</si>
  <si>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</si>
  <si>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</si>
  <si>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</si>
  <si>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</si>
  <si>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</si>
  <si>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</si>
  <si>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</si>
  <si>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</si>
  <si>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</si>
  <si>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</si>
  <si>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</si>
  <si>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</si>
  <si>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</si>
  <si>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</si>
  <si>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</si>
  <si>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</si>
  <si>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</si>
  <si>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</si>
  <si>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</si>
  <si>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</si>
  <si>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</si>
  <si>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</si>
  <si>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</si>
  <si>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</si>
  <si>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</si>
  <si>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</si>
  <si>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</si>
  <si>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</si>
  <si>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</si>
  <si>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</si>
  <si>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</si>
  <si>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</si>
  <si>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</si>
  <si>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</si>
  <si>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</si>
  <si>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</si>
  <si>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</si>
  <si>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</si>
  <si>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</si>
  <si>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</si>
  <si>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</si>
  <si>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</si>
  <si>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</si>
  <si>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</si>
  <si>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</si>
  <si>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</si>
  <si>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</si>
  <si>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</si>
  <si>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</si>
  <si>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</si>
  <si>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</si>
  <si>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</si>
  <si>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</si>
  <si>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</si>
  <si>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</si>
  <si>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</si>
  <si>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</si>
  <si>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</si>
  <si>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</si>
  <si>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</si>
  <si>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</si>
  <si>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</si>
  <si>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</si>
  <si>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</si>
  <si>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</si>
  <si>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</si>
  <si>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</si>
  <si>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</si>
  <si>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</si>
  <si>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</si>
  <si>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</si>
  <si>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</si>
  <si>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</si>
  <si>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</si>
  <si>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</si>
  <si>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</si>
  <si>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</si>
  <si>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</si>
  <si>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</si>
  <si>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</si>
  <si>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</si>
  <si>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</si>
  <si>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</si>
  <si>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</si>
  <si>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</si>
  <si>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</si>
  <si>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</si>
  <si>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</si>
  <si>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</si>
  <si>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</si>
  <si>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</si>
  <si>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</si>
  <si>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</si>
  <si>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</si>
  <si>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</si>
  <si>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</si>
  <si>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</si>
  <si>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</si>
  <si>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</si>
  <si>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</si>
  <si>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</si>
  <si>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</si>
  <si>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</si>
  <si>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</si>
  <si>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</si>
  <si>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</si>
  <si>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</si>
  <si>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</si>
  <si>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</si>
  <si>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</si>
  <si>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</si>
  <si>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</si>
  <si>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</si>
  <si>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</si>
  <si>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</si>
  <si>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</si>
  <si>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</si>
  <si>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</si>
  <si>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</si>
  <si>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</si>
  <si>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</si>
  <si>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</si>
  <si>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</si>
  <si>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</si>
  <si>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</si>
  <si>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</si>
  <si>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</si>
  <si>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</si>
  <si>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</si>
  <si>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</si>
  <si>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</si>
  <si>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</si>
  <si>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</si>
  <si>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</si>
  <si>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</si>
  <si>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</si>
  <si>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</si>
  <si>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</si>
  <si>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</si>
  <si>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</si>
  <si>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</si>
  <si>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</si>
  <si>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</si>
  <si>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</si>
  <si>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</si>
  <si>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</si>
  <si>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</si>
  <si>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</si>
  <si>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</si>
  <si>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</si>
  <si>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</si>
  <si>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</si>
  <si>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</si>
  <si>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</si>
  <si>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</si>
  <si>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</si>
  <si>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</si>
  <si>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</si>
  <si>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</si>
  <si>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</si>
  <si>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</si>
  <si>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</si>
  <si>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</si>
  <si>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</si>
  <si>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</si>
  <si>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</si>
  <si>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</si>
  <si>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</si>
  <si>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</si>
  <si>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</si>
  <si>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</si>
  <si>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</si>
  <si>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</si>
  <si>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</si>
  <si>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</si>
  <si>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</si>
  <si>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</si>
  <si>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</si>
  <si>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</si>
  <si>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</si>
  <si>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</si>
  <si>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</si>
  <si>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</si>
  <si>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</si>
  <si>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</si>
  <si>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</si>
  <si>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</si>
  <si>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</si>
  <si>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</si>
  <si>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</si>
  <si>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</si>
  <si>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</si>
  <si>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</si>
  <si>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</si>
  <si>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</si>
  <si>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</si>
  <si>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</si>
  <si>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</si>
  <si>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</si>
  <si>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</si>
  <si>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</si>
  <si>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</si>
  <si>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</si>
  <si>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</si>
  <si>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</si>
  <si>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</si>
  <si>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</si>
  <si>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</si>
  <si>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</si>
  <si>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</si>
  <si>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</si>
  <si>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</si>
  <si>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</si>
  <si>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</si>
  <si>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</si>
  <si>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</si>
  <si>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</si>
  <si>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</si>
  <si>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</si>
  <si>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</si>
  <si>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</si>
  <si>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</si>
  <si>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</si>
  <si>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</si>
  <si>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</si>
  <si>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</si>
  <si>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</si>
  <si>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</si>
  <si>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</si>
  <si>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</si>
  <si>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</si>
  <si>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</si>
  <si>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</si>
  <si>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</si>
  <si>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</si>
  <si>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</si>
  <si>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</si>
  <si>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</si>
  <si>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</si>
  <si>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</si>
  <si>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</si>
  <si>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</si>
  <si>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</si>
  <si>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</si>
  <si>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</si>
  <si>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</si>
  <si>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</si>
  <si>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</si>
  <si>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</si>
  <si>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</si>
  <si>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</si>
  <si>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</si>
  <si>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</si>
  <si>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</si>
  <si>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</si>
  <si>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</si>
  <si>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</si>
  <si>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</si>
  <si>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</si>
  <si>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</si>
  <si>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</si>
  <si>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</si>
  <si>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</si>
  <si>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</si>
  <si>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</si>
  <si>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</si>
  <si>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</si>
  <si>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</si>
  <si>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</si>
  <si>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</si>
  <si>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</si>
  <si>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</si>
  <si>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</si>
  <si>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</si>
  <si>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</si>
  <si>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</si>
  <si>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</si>
  <si>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</si>
  <si>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</si>
  <si>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</si>
  <si>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</si>
  <si>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</si>
  <si>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</si>
  <si>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</si>
  <si>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</si>
  <si>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</si>
  <si>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</si>
  <si>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</si>
  <si>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</si>
  <si>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</si>
  <si>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</si>
  <si>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</si>
  <si>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</si>
  <si>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</si>
  <si>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</si>
  <si>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</si>
  <si>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</si>
  <si>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</si>
  <si>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</si>
  <si>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</si>
  <si>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</si>
  <si>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</si>
  <si>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</si>
  <si>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</si>
  <si>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</si>
  <si>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</si>
  <si>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</si>
  <si>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</si>
  <si>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</si>
  <si>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</si>
  <si>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</si>
  <si>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</si>
  <si>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</si>
  <si>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</si>
  <si>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</si>
  <si>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</si>
  <si>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</si>
  <si>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</si>
  <si>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</si>
  <si>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</si>
  <si>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</si>
  <si>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</si>
  <si>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</si>
  <si>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</si>
  <si>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</si>
  <si>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</si>
  <si>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</si>
  <si>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</si>
  <si>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</si>
  <si>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</si>
  <si>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</si>
  <si>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</si>
  <si>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</si>
  <si>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</si>
  <si>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</si>
  <si>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</si>
  <si>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</si>
  <si>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</si>
  <si>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</si>
  <si>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</si>
  <si>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</si>
  <si>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</si>
  <si>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</si>
  <si>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</si>
  <si>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</si>
  <si>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</si>
  <si>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</si>
  <si>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</si>
  <si>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</si>
  <si>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</si>
  <si>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</si>
  <si>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</si>
  <si>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</si>
  <si>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</si>
  <si>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</si>
  <si>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</si>
  <si>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</si>
  <si>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</si>
  <si>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</si>
  <si>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</si>
  <si>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</si>
  <si>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</si>
  <si>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</si>
  <si>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</si>
  <si>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</si>
  <si>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</si>
  <si>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</si>
  <si>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</si>
  <si>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</si>
  <si>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</si>
  <si>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</si>
  <si>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</si>
  <si>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</si>
  <si>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</si>
  <si>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</si>
  <si>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</si>
  <si>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</si>
  <si>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</si>
  <si>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</si>
  <si>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</si>
  <si>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</si>
  <si>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</si>
  <si>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</si>
  <si>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</si>
  <si>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</si>
  <si>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</si>
  <si>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</si>
  <si>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</si>
  <si>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</si>
  <si>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</si>
  <si>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</si>
  <si>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</si>
  <si>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</si>
  <si>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</si>
  <si>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</si>
  <si>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</si>
  <si>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</si>
  <si>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</si>
  <si>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</si>
  <si>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</si>
  <si>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</si>
  <si>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</si>
  <si>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</si>
  <si>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</si>
  <si>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</si>
  <si>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</si>
  <si>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</si>
  <si>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</si>
  <si>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</si>
  <si>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</si>
  <si>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</si>
  <si>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</si>
  <si>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</si>
  <si>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</si>
  <si>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</si>
  <si>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</si>
  <si>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</si>
  <si>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</si>
  <si>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</si>
  <si>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</si>
  <si>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</si>
  <si>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</si>
  <si>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</si>
  <si>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</si>
  <si>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</si>
  <si>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</si>
  <si>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</si>
  <si>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</si>
  <si>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</si>
  <si>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</si>
  <si>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</si>
  <si>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</si>
  <si>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</si>
  <si>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</si>
  <si>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</si>
  <si>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</si>
  <si>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</si>
  <si>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</si>
  <si>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</si>
  <si>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</si>
  <si>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</si>
  <si>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</si>
  <si>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</si>
  <si>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</si>
  <si>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</si>
  <si>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</si>
  <si>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</si>
  <si>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</si>
  <si>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</si>
  <si>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</si>
  <si>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</si>
  <si>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</si>
  <si>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</si>
  <si>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</si>
  <si>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</si>
  <si>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</si>
  <si>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</si>
  <si>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</si>
  <si>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</si>
  <si>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</si>
  <si>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</si>
  <si>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</si>
  <si>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</si>
  <si>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</si>
  <si>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</si>
  <si>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</si>
  <si>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</si>
  <si>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</si>
  <si>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</si>
  <si>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</si>
  <si>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</si>
  <si>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</si>
  <si>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</si>
  <si>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</si>
  <si>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</si>
  <si>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</si>
  <si>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</si>
  <si>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</si>
  <si>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</si>
  <si>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</si>
  <si>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</si>
  <si>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</si>
  <si>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</si>
  <si>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</si>
  <si>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</si>
  <si>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</si>
  <si>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</si>
  <si>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</si>
  <si>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</si>
  <si>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</si>
  <si>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</si>
  <si>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</si>
  <si>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</si>
  <si>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</si>
  <si>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</si>
  <si>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</si>
  <si>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</si>
  <si>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</si>
  <si>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</si>
  <si>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</si>
  <si>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</si>
  <si>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</si>
  <si>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</si>
  <si>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</si>
  <si>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</si>
  <si>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</si>
  <si>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</si>
  <si>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</si>
  <si>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</si>
  <si>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</si>
  <si>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</si>
  <si>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</si>
  <si>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</si>
  <si>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</si>
  <si>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</si>
  <si>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</si>
  <si>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</si>
  <si>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</si>
  <si>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</si>
  <si>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</si>
  <si>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</si>
  <si>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</si>
  <si>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</si>
  <si>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</si>
  <si>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</si>
  <si>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</si>
  <si>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</si>
  <si>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</si>
  <si>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</si>
  <si>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</si>
  <si>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</si>
  <si>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</si>
  <si>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</si>
  <si>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</si>
  <si>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</si>
  <si>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</si>
  <si>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</si>
  <si>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</si>
  <si>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</si>
  <si>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</si>
  <si>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</si>
  <si>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</si>
  <si>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</si>
  <si>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</si>
  <si>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</si>
  <si>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</si>
  <si>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</si>
  <si>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</si>
  <si>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</si>
  <si>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</si>
  <si>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</si>
  <si>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</si>
  <si>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</si>
  <si>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</si>
  <si>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</si>
  <si>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</si>
  <si>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</si>
  <si>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</si>
  <si>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</si>
  <si>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</si>
  <si>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</si>
  <si>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</si>
  <si>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</si>
  <si>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</si>
  <si>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</si>
  <si>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</si>
  <si>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</si>
  <si>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</si>
  <si>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</si>
  <si>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</si>
  <si>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</si>
  <si>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</si>
  <si>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</si>
  <si>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</si>
  <si>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</si>
  <si>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</si>
  <si>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</si>
  <si>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</si>
  <si>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</si>
  <si>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</si>
  <si>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</si>
  <si>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</si>
  <si>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</si>
  <si>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</si>
  <si>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</si>
  <si>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</si>
  <si>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</si>
  <si>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</si>
  <si>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</si>
  <si>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</si>
  <si>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</si>
  <si>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</si>
  <si>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</si>
  <si>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</si>
  <si>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</si>
  <si>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</si>
  <si>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</si>
  <si>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</si>
  <si>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</si>
  <si>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</si>
  <si>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</si>
  <si>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</si>
  <si>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</si>
  <si>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</si>
  <si>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</si>
  <si>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</si>
  <si>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</si>
  <si>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</si>
  <si>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</si>
  <si>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</si>
  <si>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</si>
  <si>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</si>
  <si>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</si>
  <si>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</si>
  <si>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</si>
  <si>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</si>
  <si>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</si>
  <si>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</si>
  <si>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</si>
  <si>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</si>
  <si>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</si>
  <si>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</si>
  <si>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</si>
  <si>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</si>
  <si>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</si>
  <si>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</si>
  <si>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</si>
  <si>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</si>
  <si>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</si>
  <si>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</si>
  <si>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</si>
  <si>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</si>
  <si>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</si>
  <si>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</si>
  <si>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</si>
  <si>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</si>
  <si>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</si>
  <si>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</si>
  <si>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</si>
  <si>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</si>
  <si>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</si>
  <si>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</si>
  <si>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</si>
  <si>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</si>
  <si>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</si>
  <si>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</si>
  <si>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</si>
  <si>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</si>
  <si>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</si>
  <si>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</si>
  <si>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</si>
  <si>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</si>
  <si>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</si>
  <si>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</si>
  <si>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</si>
  <si>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</si>
  <si>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</si>
  <si>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</si>
  <si>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</si>
  <si>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</si>
  <si>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</si>
  <si>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</si>
  <si>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</si>
  <si>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</si>
  <si>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</si>
  <si>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</si>
  <si>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</si>
  <si>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</si>
  <si>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</si>
  <si>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</si>
  <si>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</si>
  <si>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</si>
  <si>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</si>
  <si>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</si>
  <si>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</si>
  <si>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</si>
  <si>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</si>
  <si>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</si>
  <si>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</si>
  <si>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</si>
  <si>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</si>
  <si>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</si>
  <si>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</si>
  <si>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</si>
  <si>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</si>
  <si>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</si>
  <si>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</si>
  <si>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</si>
  <si>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</si>
  <si>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</si>
  <si>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</si>
  <si>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</si>
  <si>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</si>
  <si>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</si>
  <si>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</si>
  <si>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</si>
  <si>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</si>
  <si>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</si>
  <si>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</si>
  <si>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</si>
  <si>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</si>
  <si>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</si>
  <si>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</si>
  <si>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</si>
  <si>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</si>
  <si>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</si>
  <si>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</si>
  <si>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</si>
  <si>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</si>
  <si>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</si>
  <si>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</si>
  <si>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</si>
  <si>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</si>
  <si>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</si>
  <si>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</si>
  <si>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</si>
  <si>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</si>
  <si>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</si>
  <si>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</si>
  <si>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</si>
  <si>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</si>
  <si>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</si>
  <si>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</si>
  <si>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</si>
  <si>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</si>
  <si>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</si>
  <si>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</si>
  <si>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</si>
  <si>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</si>
  <si>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</si>
  <si>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</si>
  <si>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</si>
  <si>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</si>
  <si>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</si>
  <si>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</si>
  <si>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</si>
  <si>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</si>
  <si>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</si>
  <si>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</si>
  <si>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</si>
  <si>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</si>
  <si>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</si>
  <si>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</si>
  <si>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</si>
  <si>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</si>
  <si>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</si>
  <si>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</si>
  <si>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</si>
  <si>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</si>
  <si>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</si>
  <si>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</si>
  <si>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</si>
  <si>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</si>
  <si>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</si>
  <si>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</si>
  <si>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</si>
  <si>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</si>
  <si>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</si>
  <si>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</si>
  <si>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</si>
  <si>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</si>
  <si>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</si>
  <si>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</si>
  <si>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</si>
  <si>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</si>
  <si>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</si>
  <si>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</si>
  <si>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</si>
  <si>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</si>
  <si>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</si>
  <si>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</si>
  <si>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</si>
  <si>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</si>
  <si>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</si>
  <si>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</si>
  <si>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</si>
  <si>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</si>
  <si>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</si>
  <si>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</si>
  <si>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</si>
  <si>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</si>
  <si>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</si>
  <si>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</si>
  <si>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</si>
  <si>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</si>
  <si>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</si>
  <si>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</si>
  <si>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</si>
  <si>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</si>
  <si>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</si>
  <si>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</si>
  <si>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</si>
  <si>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</si>
  <si>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</si>
  <si>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</si>
  <si>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</si>
  <si>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</si>
  <si>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</si>
  <si>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</si>
  <si>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</si>
  <si>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</si>
  <si>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</si>
  <si>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</si>
  <si>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</si>
  <si>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</si>
  <si>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</si>
  <si>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</si>
  <si>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</si>
  <si>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</si>
  <si>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</si>
  <si>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</si>
  <si>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</si>
  <si>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</si>
  <si>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</si>
  <si>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</si>
  <si>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</si>
  <si>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</si>
  <si>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</si>
  <si>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</si>
  <si>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</si>
  <si>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</si>
  <si>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</si>
  <si>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</si>
  <si>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</si>
  <si>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</si>
  <si>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</si>
  <si>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</si>
  <si>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</si>
  <si>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</si>
  <si>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</si>
  <si>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</si>
  <si>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</si>
  <si>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</si>
  <si>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</si>
  <si>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</si>
  <si>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</si>
  <si>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</si>
  <si>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</si>
  <si>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</si>
  <si>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</si>
  <si>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</si>
  <si>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</si>
  <si>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</si>
  <si>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</si>
  <si>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</si>
  <si>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</si>
  <si>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</si>
  <si>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</si>
  <si>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</si>
  <si>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</si>
  <si>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</si>
  <si>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</si>
  <si>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</si>
  <si>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</si>
  <si>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</si>
  <si>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</si>
  <si>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</si>
  <si>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</si>
  <si>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</si>
  <si>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</si>
  <si>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</si>
  <si>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</si>
  <si>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</si>
  <si>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</si>
  <si>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</si>
  <si>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</si>
  <si>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</si>
  <si>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</si>
  <si>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</si>
  <si>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</si>
  <si>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</si>
  <si>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</si>
  <si>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</si>
  <si>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</si>
  <si>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</si>
  <si>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</si>
  <si>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</si>
  <si>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</si>
  <si>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</si>
  <si>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</si>
  <si>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</si>
  <si>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</si>
  <si>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</si>
  <si>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</si>
  <si>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</si>
  <si>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</si>
  <si>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</si>
  <si>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</si>
  <si>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</si>
  <si>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</si>
  <si>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</si>
  <si>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</si>
  <si>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</si>
  <si>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</si>
  <si>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</si>
  <si>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</si>
  <si>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</si>
  <si>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</si>
  <si>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</si>
  <si>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</si>
  <si>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</si>
  <si>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</si>
  <si>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</si>
  <si>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</si>
  <si>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</si>
  <si>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</si>
  <si>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</si>
  <si>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</si>
  <si>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</si>
  <si>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</si>
  <si>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</si>
  <si>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</si>
  <si>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</si>
  <si>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</si>
  <si>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</si>
  <si>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</si>
  <si>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</si>
  <si>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</si>
  <si>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</si>
  <si>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</si>
  <si>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</si>
  <si>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</si>
  <si>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</si>
  <si>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</si>
  <si>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</si>
  <si>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</si>
  <si>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</si>
  <si>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</si>
  <si>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</si>
  <si>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</si>
  <si>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</si>
  <si>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</si>
  <si>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</si>
  <si>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</si>
  <si>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</si>
  <si>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</si>
  <si>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</si>
  <si>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</si>
  <si>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</si>
  <si>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</si>
  <si>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</si>
  <si>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</si>
  <si>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</si>
  <si>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</si>
  <si>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</si>
  <si>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</si>
  <si>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</si>
  <si>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</si>
  <si>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</si>
  <si>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</si>
  <si>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</si>
  <si>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</si>
  <si>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</si>
  <si>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</si>
  <si>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</si>
  <si>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</si>
  <si>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</si>
  <si>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</si>
  <si>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</si>
  <si>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</si>
  <si>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</si>
  <si>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</si>
  <si>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</si>
  <si>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</si>
  <si>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</si>
  <si>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</si>
  <si>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</si>
  <si>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</si>
  <si>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</si>
  <si>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</si>
  <si>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</si>
  <si>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</si>
  <si>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</si>
  <si>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</si>
  <si>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</si>
  <si>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</si>
  <si>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</si>
  <si>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</si>
  <si>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</si>
  <si>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</si>
  <si>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</si>
  <si>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</si>
  <si>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</si>
  <si>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</si>
  <si>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</si>
  <si>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</si>
  <si>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</si>
  <si>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</si>
  <si>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</si>
  <si>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</si>
  <si>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</si>
  <si>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</si>
  <si>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</si>
  <si>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</si>
  <si>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</si>
  <si>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</si>
  <si>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</si>
  <si>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</si>
  <si>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</si>
  <si>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</si>
  <si>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</si>
  <si>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</si>
  <si>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</si>
  <si>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</si>
  <si>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</si>
  <si>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</si>
  <si>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</si>
  <si>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</si>
  <si>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</si>
  <si>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</si>
  <si>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</si>
  <si>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</si>
  <si>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</si>
  <si>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</si>
  <si>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</si>
  <si>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</si>
  <si>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</si>
  <si>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</si>
  <si>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</si>
  <si>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</si>
  <si>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</si>
  <si>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</si>
  <si>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</si>
  <si>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</si>
  <si>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</si>
  <si>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</si>
  <si>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</si>
  <si>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</si>
  <si>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</si>
  <si>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</si>
  <si>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</si>
  <si>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</si>
  <si>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</si>
  <si>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</si>
  <si>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</si>
  <si>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</si>
  <si>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</si>
  <si>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</si>
  <si>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</si>
  <si>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</si>
  <si>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</si>
  <si>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</si>
  <si>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</si>
  <si>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</si>
  <si>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</si>
  <si>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</si>
  <si>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</si>
  <si>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</si>
  <si>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</si>
  <si>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</si>
  <si>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</si>
  <si>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</si>
  <si>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</si>
  <si>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</si>
  <si>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</si>
  <si>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</si>
  <si>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</si>
  <si>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</si>
  <si>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</si>
  <si>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</si>
  <si>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</si>
  <si>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</si>
  <si>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</si>
  <si>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</si>
  <si>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</si>
  <si>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</si>
  <si>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</si>
  <si>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</si>
  <si>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</si>
  <si>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</si>
  <si>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</si>
  <si>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</si>
  <si>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</si>
  <si>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</si>
  <si>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</si>
  <si>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</si>
  <si>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</si>
  <si>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</si>
  <si>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</si>
  <si>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</si>
  <si>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</si>
  <si>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</si>
  <si>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</si>
  <si>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</si>
  <si>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</si>
  <si>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</si>
  <si>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</si>
  <si>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</si>
  <si>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</si>
  <si>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</si>
  <si>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</si>
  <si>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</si>
  <si>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</si>
  <si>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</si>
  <si>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</si>
  <si>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</si>
  <si>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</si>
  <si>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</si>
  <si>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</si>
  <si>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</si>
  <si>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</si>
  <si>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</si>
  <si>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</si>
  <si>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</si>
  <si>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</si>
  <si>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</si>
  <si>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</si>
  <si>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</si>
  <si>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</si>
  <si>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</si>
  <si>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</si>
  <si>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</si>
  <si>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</si>
  <si>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</si>
  <si>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</si>
  <si>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</si>
  <si>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</si>
  <si>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</si>
  <si>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</si>
  <si>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</si>
  <si>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</si>
  <si>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</si>
  <si>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</si>
  <si>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</si>
  <si>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</si>
  <si>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</si>
  <si>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</si>
  <si>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</si>
  <si>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</si>
  <si>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</si>
  <si>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</si>
  <si>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</si>
  <si>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</si>
  <si>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</si>
  <si>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</si>
  <si>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</si>
  <si>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</si>
  <si>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</si>
  <si>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</si>
  <si>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</si>
  <si>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</si>
  <si>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</si>
  <si>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</si>
  <si>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</si>
  <si>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</si>
  <si>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</si>
  <si>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</si>
  <si>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</si>
  <si>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</si>
  <si>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</si>
  <si>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</si>
  <si>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</si>
  <si>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</si>
  <si>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</si>
  <si>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</si>
  <si>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</si>
  <si>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</si>
  <si>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</si>
  <si>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</si>
  <si>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</si>
  <si>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</si>
  <si>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</si>
  <si>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</si>
  <si>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</si>
  <si>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</si>
  <si>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</si>
  <si>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</si>
  <si>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</si>
  <si>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</si>
  <si>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</si>
  <si>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</si>
  <si>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</si>
  <si>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</si>
  <si>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</si>
  <si>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</si>
  <si>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</si>
  <si>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</si>
  <si>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</si>
  <si>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</si>
  <si>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</si>
  <si>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</si>
  <si>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</si>
  <si>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</si>
  <si>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</si>
  <si>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</si>
  <si>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</si>
  <si>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</si>
  <si>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</si>
  <si>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</si>
  <si>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</si>
  <si>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</si>
  <si>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</si>
  <si>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</si>
  <si>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</si>
  <si>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</si>
  <si>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</si>
  <si>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</si>
  <si>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</si>
  <si>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</si>
  <si>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</si>
  <si>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</si>
  <si>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</si>
  <si>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</si>
  <si>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</si>
  <si>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</si>
  <si>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</si>
  <si>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</si>
  <si>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</si>
  <si>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</si>
  <si>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</si>
  <si>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</si>
  <si>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</si>
  <si>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</si>
  <si>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</si>
  <si>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</si>
  <si>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</si>
  <si>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</si>
  <si>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</si>
  <si>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</si>
  <si>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</si>
  <si>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</si>
  <si>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</si>
  <si>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</si>
  <si>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</si>
  <si>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</si>
  <si>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</si>
  <si>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</si>
  <si>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</si>
  <si>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</si>
  <si>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</si>
  <si>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</si>
  <si>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</si>
  <si>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</si>
  <si>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</si>
  <si>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</si>
  <si>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</si>
  <si>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</si>
  <si>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</si>
  <si>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</si>
  <si>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</si>
  <si>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</si>
  <si>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</si>
  <si>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</si>
  <si>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</si>
  <si>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</si>
  <si>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</si>
  <si>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</si>
  <si>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</si>
  <si>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</si>
  <si>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</si>
  <si>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</si>
  <si>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</si>
  <si>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</si>
  <si>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</si>
  <si>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</si>
  <si>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</si>
  <si>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</si>
  <si>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</si>
  <si>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</si>
  <si>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</si>
  <si>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</si>
  <si>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</si>
  <si>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</si>
  <si>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</si>
  <si>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</si>
  <si>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</si>
  <si>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</si>
  <si>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</si>
  <si>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</si>
  <si>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</si>
  <si>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</si>
  <si>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</si>
  <si>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</si>
  <si>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</si>
  <si>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</si>
  <si>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</si>
  <si>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</si>
  <si>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</si>
  <si>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</si>
  <si>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</si>
  <si>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</si>
  <si>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</si>
  <si>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</si>
  <si>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</si>
  <si>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</si>
  <si>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</si>
  <si>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</si>
  <si>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</si>
  <si>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</si>
  <si>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</si>
  <si>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</si>
  <si>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</si>
  <si>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</si>
  <si>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</si>
  <si>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</si>
  <si>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</si>
  <si>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</si>
  <si>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</si>
  <si>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</si>
  <si>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</si>
  <si>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</si>
  <si>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</si>
  <si>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</si>
  <si>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</si>
  <si>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</si>
  <si>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</si>
  <si>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</si>
  <si>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</si>
  <si>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</si>
  <si>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</si>
  <si>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</si>
  <si>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</si>
  <si>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</si>
  <si>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</si>
  <si>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</si>
  <si>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</si>
  <si>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</si>
  <si>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</si>
  <si>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</si>
  <si>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</si>
  <si>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</si>
  <si>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</si>
  <si>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</si>
  <si>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</si>
  <si>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</si>
  <si>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</si>
  <si>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</si>
  <si>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</si>
  <si>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</si>
  <si>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</si>
  <si>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</si>
  <si>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</si>
  <si>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</si>
  <si>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</si>
  <si>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</si>
  <si>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</si>
  <si>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</si>
  <si>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</si>
  <si>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</si>
  <si>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</si>
  <si>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</si>
  <si>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</si>
  <si>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</si>
  <si>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</si>
  <si>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</si>
  <si>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</si>
  <si>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</si>
  <si>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</si>
  <si>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</si>
  <si>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</si>
  <si>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</si>
  <si>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</si>
  <si>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</si>
  <si>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</si>
  <si>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</si>
  <si>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</si>
  <si>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</si>
  <si>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</si>
  <si>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</si>
  <si>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</si>
  <si>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</si>
  <si>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</si>
  <si>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</si>
  <si>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</si>
  <si>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</si>
  <si>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</si>
  <si>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</si>
  <si>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</si>
  <si>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</si>
  <si>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</si>
  <si>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</si>
  <si>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</si>
  <si>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</si>
  <si>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</si>
  <si>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</si>
  <si>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</si>
  <si>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</si>
  <si>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</si>
  <si>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</si>
  <si>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</si>
  <si>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</si>
  <si>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</si>
  <si>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</si>
  <si>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</si>
  <si>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</si>
  <si>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</si>
  <si>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</si>
  <si>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</si>
  <si>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</si>
  <si>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</si>
  <si>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</si>
  <si>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</si>
  <si>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</si>
  <si>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</si>
  <si>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</si>
  <si>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</si>
  <si>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</si>
  <si>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</si>
  <si>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</si>
  <si>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</si>
  <si>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</si>
  <si>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</si>
  <si>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</si>
  <si>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</si>
  <si>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</si>
  <si>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</si>
  <si>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</si>
  <si>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</si>
  <si>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</si>
  <si>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</si>
  <si>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</si>
  <si>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</si>
  <si>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</si>
  <si>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</si>
  <si>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</si>
  <si>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</si>
  <si>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</si>
  <si>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</si>
  <si>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</si>
  <si>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</si>
  <si>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</si>
  <si>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</si>
  <si>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</si>
  <si>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</si>
  <si>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</si>
  <si>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</si>
  <si>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</si>
  <si>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</si>
  <si>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</si>
  <si>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</si>
  <si>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</si>
  <si>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</si>
  <si>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</si>
  <si>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</si>
  <si>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</si>
  <si>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</si>
  <si>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</si>
  <si>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</si>
  <si>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</si>
  <si>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</si>
  <si>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</si>
  <si>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</si>
  <si>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</si>
  <si>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</si>
  <si>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</si>
  <si>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</si>
  <si>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</si>
  <si>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</si>
  <si>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</si>
  <si>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</si>
  <si>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</si>
  <si>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</si>
  <si>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</si>
  <si>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</si>
  <si>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</si>
  <si>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</si>
  <si>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</si>
  <si>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</si>
  <si>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</si>
  <si>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</si>
  <si>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</si>
  <si>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</si>
  <si>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</si>
  <si>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</si>
  <si>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</si>
  <si>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</si>
  <si>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</si>
  <si>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</si>
  <si>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</si>
  <si>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</si>
  <si>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</si>
  <si>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</si>
  <si>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</si>
  <si>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</si>
  <si>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</si>
  <si>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</si>
  <si>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</si>
  <si>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</si>
  <si>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</si>
  <si>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</si>
  <si>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</si>
  <si>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</si>
  <si>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</si>
  <si>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</si>
  <si>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</si>
  <si>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</si>
  <si>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</si>
  <si>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</si>
  <si>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</si>
  <si>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</si>
  <si>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</si>
  <si>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</si>
  <si>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</si>
  <si>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</si>
  <si>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</si>
  <si>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</si>
  <si>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</si>
  <si>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</si>
  <si>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</si>
  <si>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</si>
  <si>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</si>
  <si>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</si>
  <si>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</si>
  <si>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</si>
  <si>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</si>
  <si>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</si>
  <si>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</si>
  <si>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</si>
  <si>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</si>
  <si>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</si>
  <si>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</si>
  <si>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</si>
  <si>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</si>
  <si>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</si>
  <si>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</si>
  <si>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</si>
  <si>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</si>
  <si>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</si>
  <si>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</si>
  <si>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</si>
  <si>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</si>
  <si>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</si>
  <si>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</si>
  <si>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</si>
  <si>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</si>
  <si>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</si>
  <si>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</si>
  <si>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</si>
  <si>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</si>
  <si>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</si>
  <si>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</si>
  <si>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</si>
  <si>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</si>
  <si>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</si>
  <si>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</si>
  <si>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</si>
  <si>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</si>
  <si>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</si>
  <si>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</si>
  <si>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</si>
  <si>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</si>
  <si>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</si>
  <si>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</si>
  <si>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</si>
  <si>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</si>
  <si>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</si>
  <si>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</si>
  <si>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</si>
  <si>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</si>
  <si>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</si>
  <si>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</si>
  <si>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</si>
  <si>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</si>
  <si>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</si>
  <si>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</si>
  <si>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</si>
  <si>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</si>
  <si>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</si>
  <si>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</si>
  <si>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</si>
  <si>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</si>
  <si>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</si>
  <si>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</si>
  <si>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</si>
  <si>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</si>
  <si>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</si>
  <si>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</si>
  <si>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</si>
  <si>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</si>
  <si>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</si>
  <si>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</si>
  <si>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</si>
  <si>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</si>
  <si>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</si>
  <si>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</si>
  <si>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</si>
  <si>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</si>
  <si>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</si>
  <si>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</si>
  <si>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</si>
  <si>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</si>
  <si>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</si>
  <si>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</si>
  <si>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</si>
  <si>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</si>
  <si>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</si>
  <si>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</si>
  <si>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</si>
  <si>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</si>
  <si>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</si>
  <si>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</si>
  <si>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</si>
  <si>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</si>
  <si>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</si>
  <si>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</si>
  <si>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</si>
  <si>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</si>
  <si>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</si>
  <si>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</si>
  <si>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</si>
  <si>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</si>
  <si>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</si>
  <si>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</si>
  <si>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</si>
  <si>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</si>
  <si>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</si>
  <si>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</si>
  <si>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</si>
  <si>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</si>
  <si>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</si>
  <si>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</si>
  <si>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</si>
  <si>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</si>
  <si>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</si>
  <si>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</si>
  <si>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</si>
  <si>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</si>
  <si>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</si>
  <si>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</si>
  <si>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</si>
  <si>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</si>
  <si>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</si>
  <si>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</si>
  <si>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</si>
  <si>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</si>
  <si>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</si>
  <si>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</si>
  <si>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</si>
  <si>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</si>
  <si>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</si>
  <si>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</si>
  <si>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</si>
  <si>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</si>
  <si>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</si>
  <si>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</si>
  <si>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</si>
  <si>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</si>
  <si>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</si>
  <si>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</si>
  <si>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</si>
  <si>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</si>
  <si>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</si>
  <si>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</si>
  <si>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</si>
  <si>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</si>
  <si>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</si>
  <si>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</si>
  <si>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</si>
  <si>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</si>
  <si>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</si>
  <si>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</si>
  <si>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</si>
  <si>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</si>
  <si>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</si>
  <si>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</si>
  <si>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</si>
  <si>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</si>
  <si>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</si>
  <si>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</si>
  <si>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</si>
  <si>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</si>
  <si>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</si>
  <si>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</si>
  <si>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</si>
  <si>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</si>
  <si>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</si>
  <si>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</si>
  <si>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</si>
  <si>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</si>
  <si>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</si>
  <si>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</si>
  <si>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</si>
  <si>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</si>
  <si>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</si>
  <si>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</si>
  <si>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</si>
  <si>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</si>
  <si>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</si>
  <si>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</si>
  <si>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</si>
  <si>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</si>
  <si>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</si>
  <si>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</si>
  <si>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</si>
  <si>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</si>
  <si>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</si>
  <si>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</si>
  <si>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</si>
  <si>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</si>
  <si>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</si>
  <si>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</si>
  <si>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</si>
  <si>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</si>
  <si>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</si>
  <si>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</si>
  <si>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</si>
  <si>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</si>
  <si>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</si>
  <si>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</si>
  <si>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</si>
  <si>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</si>
  <si>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</si>
  <si>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</si>
  <si>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</si>
  <si>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</si>
  <si>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</si>
  <si>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</si>
  <si>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</si>
  <si>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</si>
  <si>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</si>
  <si>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</si>
  <si>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</si>
  <si>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</si>
  <si>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</si>
  <si>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</si>
  <si>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</si>
  <si>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</si>
  <si>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</si>
  <si>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</si>
  <si>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</si>
  <si>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</si>
  <si>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</si>
  <si>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</si>
  <si>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</si>
  <si>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</si>
  <si>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</si>
  <si>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</si>
  <si>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</si>
  <si>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</si>
  <si>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</si>
  <si>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</si>
  <si>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</si>
  <si>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</si>
  <si>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</si>
  <si>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</si>
  <si>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</si>
  <si>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</si>
  <si>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</si>
  <si>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</si>
  <si>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</si>
  <si>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</si>
  <si>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</si>
  <si>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</si>
  <si>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</si>
  <si>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</si>
  <si>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</si>
  <si>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</si>
  <si>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</si>
  <si>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</si>
  <si>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</si>
  <si>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</si>
  <si>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</si>
  <si>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</si>
  <si>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</si>
  <si>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</si>
  <si>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</si>
  <si>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</si>
  <si>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</si>
  <si>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</si>
  <si>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</si>
  <si>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</si>
  <si>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</si>
  <si>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</si>
  <si>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</si>
  <si>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</si>
  <si>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</si>
  <si>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</si>
  <si>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</si>
  <si>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</si>
  <si>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</si>
  <si>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</si>
  <si>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</si>
  <si>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</si>
  <si>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</si>
  <si>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</si>
  <si>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</si>
  <si>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</si>
  <si>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</si>
  <si>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</si>
  <si>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</si>
  <si>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</si>
  <si>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</si>
  <si>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</si>
  <si>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</si>
  <si>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</si>
  <si>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</si>
  <si>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</si>
  <si>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</si>
  <si>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</si>
  <si>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</si>
  <si>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</si>
  <si>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</si>
  <si>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</si>
  <si>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</si>
  <si>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</si>
  <si>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</si>
  <si>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</si>
  <si>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</si>
  <si>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</si>
  <si>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</si>
  <si>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</si>
  <si>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</si>
  <si>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</si>
  <si>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</si>
  <si>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</si>
  <si>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</si>
  <si>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</si>
  <si>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</si>
  <si>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</si>
  <si>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</si>
  <si>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</si>
  <si>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</si>
  <si>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</si>
  <si>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</si>
  <si>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</si>
  <si>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</si>
  <si>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</si>
  <si>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</si>
  <si>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</si>
  <si>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</si>
  <si>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</si>
  <si>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</si>
  <si>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</si>
  <si>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</si>
  <si>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</si>
  <si>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</si>
  <si>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</si>
  <si>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</si>
  <si>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</si>
  <si>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</si>
  <si>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</si>
  <si>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</si>
  <si>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</si>
  <si>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</si>
  <si>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</si>
  <si>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</si>
  <si>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</si>
  <si>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</si>
  <si>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</si>
  <si>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</si>
  <si>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</si>
  <si>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</si>
  <si>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</si>
  <si>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</si>
  <si>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</si>
  <si>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</si>
  <si>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</si>
  <si>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</si>
  <si>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</si>
  <si>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</si>
  <si>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</si>
  <si>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</si>
  <si>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</si>
  <si>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</si>
  <si>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</si>
  <si>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</si>
  <si>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</si>
  <si>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</si>
  <si>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</si>
  <si>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</si>
  <si>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</si>
  <si>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</si>
  <si>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</si>
  <si>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</si>
  <si>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</si>
  <si>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</si>
  <si>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</si>
  <si>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</si>
  <si>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</si>
  <si>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</si>
  <si>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</si>
  <si>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</si>
  <si>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</si>
  <si>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</si>
  <si>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</si>
  <si>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</si>
  <si>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</si>
  <si>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</si>
  <si>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</si>
  <si>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</si>
  <si>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</si>
  <si>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</si>
  <si>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</si>
  <si>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</si>
  <si>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</si>
  <si>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</si>
  <si>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</si>
  <si>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</si>
  <si>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</si>
  <si>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</si>
  <si>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</si>
  <si>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</si>
  <si>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</si>
  <si>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</si>
  <si>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</si>
  <si>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</si>
  <si>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</si>
  <si>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</si>
  <si>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</si>
  <si>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</si>
  <si>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</si>
  <si>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</si>
  <si>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</si>
  <si>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</si>
  <si>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</si>
  <si>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</si>
  <si>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</si>
  <si>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</si>
  <si>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</si>
  <si>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</si>
  <si>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</si>
  <si>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</si>
  <si>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</si>
  <si>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</si>
  <si>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</si>
  <si>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</si>
  <si>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</si>
  <si>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</si>
  <si>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</si>
  <si>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</si>
  <si>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</si>
  <si>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</si>
  <si>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</si>
  <si>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</si>
  <si>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</si>
  <si>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</si>
  <si>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</si>
  <si>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</si>
  <si>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</si>
  <si>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</si>
  <si>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</si>
  <si>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</si>
  <si>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</si>
  <si>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</si>
  <si>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</si>
  <si>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</si>
  <si>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</si>
  <si>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</si>
  <si>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</si>
  <si>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</si>
  <si>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</si>
  <si>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</si>
  <si>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</si>
  <si>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</si>
  <si>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</si>
  <si>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</si>
  <si>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</si>
  <si>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</si>
  <si>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</si>
  <si>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</si>
  <si>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</si>
  <si>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</si>
  <si>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</si>
  <si>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</si>
  <si>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</si>
  <si>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</si>
  <si>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</si>
  <si>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</si>
  <si>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</si>
  <si>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</si>
  <si>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</si>
  <si>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</si>
  <si>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</si>
  <si>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</si>
  <si>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</si>
  <si>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</si>
  <si>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</si>
  <si>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</si>
  <si>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</si>
  <si>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</si>
  <si>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</si>
  <si>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</si>
  <si>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</si>
  <si>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</si>
  <si>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</si>
  <si>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</si>
  <si>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</si>
  <si>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</si>
  <si>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</si>
  <si>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</si>
  <si>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</si>
  <si>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</si>
  <si>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</si>
  <si>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</si>
  <si>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</si>
  <si>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</si>
  <si>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</si>
  <si>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</si>
  <si>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</si>
  <si>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</si>
  <si>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</si>
  <si>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</si>
  <si>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</si>
  <si>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</si>
  <si>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</si>
  <si>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</si>
  <si>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</si>
  <si>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</si>
  <si>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</si>
  <si>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</si>
  <si>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</si>
  <si>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</si>
  <si>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</si>
  <si>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</si>
  <si>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</si>
  <si>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</si>
  <si>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</si>
  <si>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</si>
  <si>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</si>
  <si>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</si>
  <si>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</si>
  <si>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</si>
  <si>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</si>
  <si>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</si>
  <si>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</si>
  <si>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</si>
  <si>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</si>
  <si>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</si>
  <si>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</si>
  <si>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</si>
  <si>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</si>
  <si>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</si>
  <si>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</si>
  <si>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</si>
  <si>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</si>
  <si>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</si>
  <si>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</si>
  <si>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</si>
  <si>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</si>
  <si>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</si>
  <si>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</si>
  <si>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</si>
  <si>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</si>
  <si>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</si>
  <si>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</si>
  <si>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</si>
  <si>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</si>
  <si>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</si>
  <si>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</si>
  <si>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</si>
  <si>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</si>
  <si>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</si>
  <si>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</si>
  <si>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</si>
  <si>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</si>
  <si>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</si>
  <si>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</si>
  <si>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</si>
  <si>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</si>
  <si>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</si>
  <si>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</si>
  <si>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</si>
  <si>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</si>
  <si>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</si>
  <si>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</si>
  <si>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</si>
  <si>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</si>
  <si>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</si>
  <si>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</si>
  <si>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</si>
  <si>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</si>
  <si>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</si>
  <si>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</si>
  <si>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</si>
  <si>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</si>
  <si>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</si>
  <si>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</si>
  <si>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</si>
  <si>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</si>
  <si>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</si>
  <si>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</si>
  <si>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</si>
  <si>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</si>
  <si>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</si>
  <si>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</si>
  <si>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</si>
  <si>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</si>
  <si>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</si>
  <si>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</si>
  <si>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</si>
  <si>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</si>
  <si>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</si>
  <si>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</si>
  <si>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</si>
  <si>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</si>
  <si>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</si>
  <si>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</si>
  <si>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</si>
  <si>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</si>
  <si>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</si>
  <si>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</si>
  <si>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</si>
  <si>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</si>
  <si>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</si>
  <si>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</si>
  <si>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</si>
  <si>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</si>
  <si>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</si>
  <si>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</si>
  <si>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</si>
  <si>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</si>
  <si>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</si>
  <si>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</si>
  <si>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</si>
  <si>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</si>
  <si>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</si>
  <si>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</si>
  <si>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</si>
  <si>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</si>
  <si>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</si>
  <si>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</si>
  <si>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</si>
  <si>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</si>
  <si>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</si>
  <si>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</si>
  <si>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</si>
  <si>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</si>
  <si>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</si>
  <si>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</si>
  <si>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</si>
  <si>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</si>
  <si>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</si>
  <si>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</si>
  <si>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</si>
  <si>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</si>
  <si>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</si>
  <si>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</si>
  <si>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</si>
  <si>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</si>
  <si>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</si>
  <si>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</si>
  <si>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</si>
  <si>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</si>
  <si>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</si>
  <si>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</si>
  <si>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</si>
  <si>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</si>
  <si>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</si>
  <si>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</si>
  <si>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</si>
  <si>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</si>
  <si>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</si>
  <si>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</si>
  <si>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</si>
  <si>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</si>
  <si>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</si>
  <si>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</si>
  <si>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</si>
  <si>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</si>
  <si>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</si>
  <si>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</si>
  <si>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</si>
  <si>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</si>
  <si>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</si>
  <si>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</si>
  <si>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</si>
  <si>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</si>
  <si>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</si>
  <si>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</si>
  <si>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</si>
  <si>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</si>
  <si>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</si>
  <si>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</si>
  <si>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</si>
  <si>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</si>
  <si>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</si>
  <si>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</si>
  <si>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</si>
  <si>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</si>
  <si>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</si>
  <si>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</si>
  <si>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</si>
  <si>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</si>
  <si>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</si>
  <si>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</si>
  <si>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</si>
  <si>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</si>
  <si>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</si>
  <si>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</si>
  <si>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</si>
  <si>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</si>
  <si>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</si>
  <si>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</si>
  <si>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</si>
  <si>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</si>
  <si>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</si>
  <si>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</si>
  <si>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</si>
  <si>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</si>
  <si>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</si>
  <si>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</si>
  <si>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</si>
  <si>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</si>
  <si>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</si>
  <si>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</si>
  <si>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</si>
  <si>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</si>
  <si>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</si>
  <si>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</si>
  <si>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</si>
  <si>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</si>
  <si>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</si>
  <si>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</si>
  <si>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</si>
  <si>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</si>
  <si>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</si>
  <si>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</si>
  <si>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</si>
  <si>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</si>
  <si>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</si>
  <si>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</si>
  <si>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</si>
  <si>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</si>
  <si>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</si>
  <si>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</si>
  <si>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</si>
  <si>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</si>
  <si>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</si>
  <si>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</si>
  <si>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</si>
  <si>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</si>
  <si>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</si>
  <si>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</si>
  <si>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</si>
  <si>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</si>
  <si>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</si>
  <si>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</si>
  <si>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</si>
  <si>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</si>
  <si>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</si>
  <si>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</si>
  <si>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</si>
  <si>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</si>
  <si>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</si>
  <si>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</si>
  <si>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</si>
  <si>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</si>
  <si>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</si>
  <si>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</si>
  <si>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</si>
  <si>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</si>
  <si>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</si>
  <si>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</si>
  <si>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</si>
  <si>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</si>
  <si>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</si>
  <si>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</si>
  <si>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</si>
  <si>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</si>
  <si>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</si>
  <si>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</si>
  <si>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</si>
  <si>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</si>
  <si>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</si>
  <si>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</si>
  <si>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</si>
  <si>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</si>
  <si>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</si>
  <si>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</si>
  <si>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</si>
  <si>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</si>
  <si>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</si>
  <si>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</si>
  <si>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</si>
  <si>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</si>
  <si>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</si>
  <si>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</si>
  <si>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</si>
  <si>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</si>
  <si>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</si>
  <si>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</si>
  <si>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</si>
  <si>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</si>
  <si>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</si>
  <si>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</si>
  <si>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</si>
  <si>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</si>
  <si>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</si>
  <si>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</si>
  <si>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</si>
  <si>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</si>
  <si>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</si>
  <si>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</si>
  <si>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</si>
  <si>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</si>
  <si>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</si>
  <si>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</si>
  <si>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</si>
  <si>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</si>
  <si>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</si>
  <si>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</si>
  <si>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</si>
  <si>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</si>
  <si>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</si>
  <si>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</si>
  <si>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</si>
  <si>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</si>
  <si>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</si>
  <si>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</si>
  <si>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</si>
  <si>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</si>
  <si>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</si>
  <si>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</si>
  <si>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</si>
  <si>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</si>
  <si>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</si>
  <si>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</si>
  <si>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</si>
  <si>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</si>
  <si>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</si>
  <si>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</si>
  <si>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</si>
  <si>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</si>
  <si>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</si>
  <si>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</si>
  <si>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</si>
  <si>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</si>
  <si>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</si>
  <si>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</si>
  <si>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</si>
  <si>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</si>
  <si>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</si>
  <si>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</si>
  <si>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</si>
  <si>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</si>
  <si>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</si>
  <si>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</si>
  <si>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</si>
  <si>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</si>
  <si>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</si>
  <si>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</si>
  <si>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</si>
  <si>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</si>
  <si>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</si>
  <si>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</si>
  <si>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</si>
  <si>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</si>
  <si>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</si>
  <si>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</si>
  <si>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</si>
  <si>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</si>
  <si>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</si>
  <si>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</si>
  <si>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</si>
  <si>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</si>
  <si>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</si>
  <si>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</si>
  <si>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</si>
  <si>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</si>
  <si>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</si>
  <si>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</si>
  <si>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</si>
  <si>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</si>
  <si>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</si>
  <si>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</si>
  <si>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</si>
  <si>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</si>
  <si>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</si>
  <si>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</si>
  <si>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</si>
  <si>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</si>
  <si>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</si>
  <si>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</si>
  <si>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</si>
  <si>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</si>
  <si>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</si>
  <si>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</si>
  <si>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</si>
  <si>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</si>
  <si>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</si>
  <si>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</si>
  <si>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</si>
  <si>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</si>
  <si>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</si>
  <si>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</si>
  <si>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</si>
  <si>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</si>
  <si>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</si>
  <si>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</si>
  <si>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</si>
  <si>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</si>
  <si>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</si>
  <si>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</si>
  <si>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</si>
  <si>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</si>
  <si>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</si>
  <si>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</si>
  <si>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</si>
  <si>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</si>
  <si>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</si>
  <si>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</si>
  <si>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</si>
  <si>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</si>
  <si>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</si>
  <si>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</si>
  <si>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</si>
  <si>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</si>
  <si>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</si>
  <si>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</si>
  <si>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</si>
  <si>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</si>
  <si>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</si>
  <si>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</si>
  <si>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</si>
  <si>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</si>
  <si>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</si>
  <si>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</si>
  <si>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</si>
  <si>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</si>
  <si>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</si>
  <si>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</si>
  <si>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</si>
  <si>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</si>
  <si>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</si>
  <si>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</si>
  <si>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</si>
  <si>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</si>
  <si>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</si>
  <si>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</si>
  <si>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</si>
  <si>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</si>
  <si>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</si>
  <si>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</si>
  <si>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</si>
  <si>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</si>
  <si>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</si>
  <si>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</si>
  <si>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</si>
  <si>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</si>
  <si>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</si>
  <si>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</si>
  <si>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</si>
  <si>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</si>
  <si>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</si>
  <si>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</si>
  <si>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</si>
  <si>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</si>
  <si>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</si>
  <si>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</si>
  <si>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</si>
  <si>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</si>
  <si>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</si>
  <si>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</si>
  <si>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</si>
  <si>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</si>
  <si>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</si>
  <si>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</si>
  <si>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</si>
  <si>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</si>
  <si>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</si>
  <si>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</si>
  <si>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</si>
  <si>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</si>
  <si>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</si>
  <si>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</si>
  <si>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</si>
  <si>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</si>
  <si>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</si>
  <si>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</si>
  <si>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</si>
  <si>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</si>
  <si>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</si>
  <si>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</si>
  <si>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</si>
  <si>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</si>
  <si>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</si>
  <si>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</si>
  <si>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</si>
  <si>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</si>
  <si>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</si>
  <si>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</si>
  <si>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</si>
  <si>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</si>
  <si>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</si>
  <si>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</si>
  <si>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</si>
  <si>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</si>
  <si>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</si>
  <si>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</si>
  <si>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</si>
  <si>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</si>
  <si>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</si>
  <si>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</si>
  <si>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</si>
  <si>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</si>
  <si>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</si>
  <si>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</si>
  <si>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</si>
  <si>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</si>
  <si>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</si>
  <si>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</si>
  <si>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</si>
  <si>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</si>
  <si>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</si>
  <si>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</si>
  <si>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</si>
  <si>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</si>
  <si>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</si>
  <si>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</si>
  <si>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</si>
  <si>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</si>
  <si>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</si>
  <si>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</si>
  <si>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</si>
  <si>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</si>
  <si>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</si>
  <si>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</si>
  <si>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</si>
  <si>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</si>
  <si>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</si>
  <si>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</si>
  <si>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</si>
  <si>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</si>
  <si>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</si>
  <si>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</si>
  <si>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</si>
  <si>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</si>
  <si>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</si>
  <si>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</si>
  <si>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</si>
  <si>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</si>
  <si>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</si>
  <si>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</si>
  <si>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</si>
  <si>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</si>
  <si>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</si>
  <si>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</si>
  <si>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</si>
  <si>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</si>
  <si>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</si>
  <si>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</si>
  <si>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</si>
  <si>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</si>
  <si>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</si>
  <si>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</si>
  <si>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</si>
  <si>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</si>
  <si>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</si>
  <si>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</si>
  <si>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</si>
  <si>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</si>
  <si>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</si>
  <si>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</si>
  <si>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</si>
  <si>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</si>
  <si>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</si>
  <si>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</si>
  <si>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</si>
  <si>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</si>
  <si>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</si>
  <si>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</si>
  <si>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</si>
  <si>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</si>
  <si>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</si>
  <si>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</si>
  <si>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</si>
  <si>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</si>
  <si>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</si>
  <si>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</si>
  <si>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</si>
  <si>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</si>
  <si>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</si>
  <si>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</si>
  <si>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</si>
  <si>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</si>
  <si>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</si>
  <si>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</si>
  <si>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</si>
  <si>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</si>
  <si>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</si>
  <si>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</si>
  <si>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</si>
  <si>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</si>
  <si>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</si>
  <si>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</si>
  <si>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</si>
  <si>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</si>
  <si>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</si>
  <si>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</si>
  <si>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</si>
  <si>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</si>
  <si>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</si>
  <si>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</si>
  <si>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</si>
  <si>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</si>
  <si>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</si>
  <si>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</si>
  <si>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</si>
  <si>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</si>
  <si>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</si>
  <si>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</si>
  <si>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</si>
  <si>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</si>
  <si>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</si>
  <si>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</si>
  <si>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</si>
  <si>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</si>
  <si>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</si>
  <si>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</si>
  <si>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</si>
  <si>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</si>
  <si>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</si>
  <si>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</si>
  <si>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</si>
  <si>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</si>
  <si>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</si>
  <si>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</si>
  <si>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</si>
  <si>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</si>
  <si>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</si>
  <si>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</si>
  <si>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</si>
  <si>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</si>
  <si>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</si>
  <si>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</si>
  <si>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</si>
  <si>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</si>
  <si>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</si>
  <si>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</si>
  <si>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</si>
  <si>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</si>
  <si>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</si>
  <si>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</si>
  <si>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</si>
  <si>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</si>
  <si>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</si>
  <si>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</si>
  <si>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</si>
  <si>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</si>
  <si>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</si>
  <si>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</si>
  <si>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</si>
  <si>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</si>
  <si>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</si>
  <si>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</si>
  <si>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</si>
  <si>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</si>
  <si>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</si>
  <si>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</si>
  <si>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</si>
  <si>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</si>
  <si>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</si>
  <si>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</si>
  <si>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</si>
  <si>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</si>
  <si>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</si>
  <si>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</si>
  <si>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</si>
  <si>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</si>
  <si>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</si>
  <si>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</si>
  <si>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</si>
  <si>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</si>
  <si>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</si>
  <si>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</si>
  <si>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</si>
  <si>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</si>
  <si>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</si>
  <si>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</si>
  <si>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</si>
  <si>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</si>
  <si>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</si>
  <si>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</si>
  <si>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</si>
  <si>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</si>
  <si>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</si>
  <si>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</si>
  <si>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</si>
  <si>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</si>
  <si>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</si>
  <si>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</si>
  <si>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</si>
  <si>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</si>
  <si>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</si>
  <si>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</si>
  <si>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</si>
  <si>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</si>
  <si>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</si>
  <si>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</si>
  <si>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</si>
  <si>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</si>
  <si>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</si>
  <si>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</si>
  <si>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</si>
  <si>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</si>
  <si>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</si>
  <si>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</si>
  <si>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</si>
  <si>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</si>
  <si>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</si>
  <si>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</si>
  <si>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</si>
  <si>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</si>
  <si>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</si>
  <si>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</si>
  <si>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</si>
  <si>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</si>
  <si>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</si>
  <si>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</si>
  <si>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</si>
  <si>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</si>
  <si>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</si>
  <si>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</si>
  <si>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</si>
  <si>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</si>
  <si>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</si>
  <si>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</si>
  <si>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</si>
  <si>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</si>
  <si>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</si>
  <si>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</si>
  <si>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</si>
  <si>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</si>
  <si>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</si>
  <si>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</si>
  <si>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</si>
  <si>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</si>
  <si>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</si>
  <si>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</si>
  <si>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</si>
  <si>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</si>
  <si>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</si>
  <si>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</si>
  <si>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</si>
  <si>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</si>
  <si>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</si>
  <si>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</si>
  <si>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</si>
  <si>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</si>
  <si>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</si>
  <si>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</si>
  <si>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</si>
  <si>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</si>
  <si>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</si>
  <si>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</si>
  <si>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</si>
  <si>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</si>
  <si>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</si>
  <si>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</si>
  <si>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</si>
  <si>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</si>
  <si>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</si>
  <si>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</si>
  <si>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</si>
  <si>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</si>
  <si>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</si>
  <si>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</si>
  <si>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</si>
  <si>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</si>
  <si>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</si>
  <si>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</si>
  <si>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</si>
  <si>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</si>
  <si>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</si>
  <si>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</si>
  <si>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</si>
  <si>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</si>
  <si>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</si>
  <si>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</si>
  <si>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</si>
  <si>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</si>
  <si>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</si>
  <si>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</si>
  <si>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</si>
  <si>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</si>
  <si>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</si>
  <si>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</si>
  <si>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</si>
  <si>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</si>
  <si>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</si>
  <si>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</si>
  <si>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</si>
  <si>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</si>
  <si>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</si>
  <si>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</si>
  <si>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</si>
  <si>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</si>
  <si>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</si>
  <si>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</si>
  <si>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</si>
  <si>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</si>
  <si>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</si>
  <si>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</si>
  <si>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</si>
  <si>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</si>
  <si>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</si>
  <si>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</si>
  <si>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</si>
  <si>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</si>
  <si>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</si>
  <si>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</si>
  <si>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</si>
  <si>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</si>
  <si>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</si>
  <si>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</si>
  <si>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</si>
  <si>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</si>
  <si>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</si>
  <si>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</si>
  <si>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</si>
  <si>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</si>
  <si>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</si>
  <si>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</si>
  <si>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</si>
  <si>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</si>
  <si>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</si>
  <si>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</si>
  <si>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</si>
  <si>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</si>
  <si>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</si>
  <si>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</si>
  <si>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</si>
  <si>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</si>
  <si>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</si>
  <si>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</si>
  <si>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</si>
  <si>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</si>
  <si>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</si>
  <si>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</si>
  <si>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</si>
  <si>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</si>
  <si>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</si>
  <si>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</si>
  <si>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</si>
  <si>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</si>
  <si>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</si>
  <si>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</si>
  <si>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</si>
  <si>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</si>
  <si>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</si>
  <si>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</si>
  <si>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</si>
  <si>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</si>
  <si>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</si>
  <si>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</si>
  <si>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</si>
  <si>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</si>
  <si>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</si>
  <si>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</si>
  <si>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</si>
  <si>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</si>
  <si>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</si>
  <si>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</si>
  <si>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</si>
  <si>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</si>
  <si>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</si>
  <si>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</si>
  <si>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</si>
  <si>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</si>
  <si>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</si>
  <si>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</si>
  <si>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</si>
  <si>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</si>
  <si>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</si>
  <si>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</si>
  <si>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</si>
  <si>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</si>
  <si>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</si>
  <si>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</si>
  <si>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</si>
  <si>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</si>
  <si>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</si>
  <si>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</si>
  <si>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</si>
  <si>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</si>
  <si>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</si>
  <si>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</si>
  <si>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</si>
  <si>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</si>
  <si>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</si>
  <si>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</si>
  <si>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</si>
  <si>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</si>
  <si>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</si>
  <si>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</si>
  <si>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</si>
  <si>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</si>
  <si>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</si>
  <si>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</si>
  <si>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</si>
  <si>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</si>
  <si>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</si>
  <si>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</si>
  <si>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</si>
  <si>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</si>
  <si>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</si>
  <si>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</si>
  <si>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</si>
  <si>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</si>
  <si>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</si>
  <si>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</si>
  <si>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</si>
  <si>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</si>
  <si>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</si>
  <si>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</si>
  <si>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</si>
  <si>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</si>
  <si>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</si>
  <si>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</si>
  <si>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</si>
  <si>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</si>
  <si>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</si>
  <si>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</si>
  <si>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</si>
  <si>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</si>
  <si>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</si>
  <si>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</si>
  <si>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</si>
  <si>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</si>
  <si>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</si>
  <si>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</si>
  <si>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</si>
  <si>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</si>
  <si>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</si>
  <si>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</si>
  <si>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</si>
  <si>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</si>
  <si>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</si>
  <si>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</si>
  <si>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</si>
  <si>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</si>
  <si>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</si>
  <si>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</si>
  <si>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</si>
  <si>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</si>
  <si>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</si>
  <si>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</si>
  <si>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</si>
  <si>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</si>
  <si>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</si>
  <si>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</si>
  <si>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</si>
  <si>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</si>
  <si>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</si>
  <si>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</si>
  <si>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</si>
  <si>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</si>
  <si>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</si>
  <si>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</si>
  <si>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</si>
  <si>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</si>
  <si>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</si>
  <si>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</si>
  <si>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</si>
  <si>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</si>
  <si>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</si>
  <si>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</si>
  <si>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</si>
  <si>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</si>
  <si>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</si>
  <si>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</si>
  <si>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</si>
  <si>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</si>
  <si>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</si>
  <si>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</si>
  <si>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</si>
  <si>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</si>
  <si>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</si>
  <si>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</si>
  <si>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</si>
  <si>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</si>
  <si>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</si>
  <si>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</si>
  <si>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</si>
  <si>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</si>
  <si>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</si>
  <si>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</si>
  <si>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</si>
  <si>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</si>
  <si>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</si>
  <si>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</si>
  <si>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</si>
  <si>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</si>
  <si>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</si>
  <si>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</si>
  <si>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</si>
  <si>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</si>
  <si>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</si>
  <si>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</si>
  <si>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</si>
  <si>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</si>
  <si>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</si>
  <si>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</si>
  <si>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</si>
  <si>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</si>
  <si>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</si>
  <si>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</si>
  <si>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</si>
  <si>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</si>
  <si>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</si>
  <si>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</si>
  <si>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</si>
  <si>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</si>
  <si>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</si>
  <si>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</si>
  <si>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</si>
  <si>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</si>
  <si>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</si>
  <si>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</si>
  <si>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</si>
  <si>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</si>
  <si>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</si>
  <si>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</si>
  <si>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</si>
  <si>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</si>
  <si>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</si>
  <si>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</si>
  <si>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</si>
  <si>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</si>
  <si>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</si>
  <si>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</si>
  <si>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</si>
  <si>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</si>
  <si>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</si>
  <si>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</si>
  <si>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</si>
  <si>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</si>
  <si>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</si>
  <si>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</si>
  <si>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</si>
  <si>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</si>
  <si>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</si>
  <si>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</si>
  <si>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</si>
  <si>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</si>
  <si>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</si>
  <si>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</si>
  <si>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</si>
  <si>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</si>
  <si>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</si>
  <si>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</si>
  <si>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</si>
  <si>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</si>
  <si>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</si>
  <si>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</si>
  <si>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</si>
  <si>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</si>
  <si>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</si>
  <si>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</si>
  <si>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</si>
  <si>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</si>
  <si>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</si>
  <si>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</si>
  <si>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</si>
  <si>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</si>
  <si>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</si>
  <si>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</si>
  <si>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</si>
  <si>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</si>
  <si>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</si>
  <si>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</si>
  <si>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</si>
  <si>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</si>
  <si>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</si>
  <si>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</si>
  <si>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</si>
  <si>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</si>
  <si>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</si>
  <si>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</si>
  <si>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</si>
  <si>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</si>
  <si>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</si>
  <si>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</si>
  <si>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</si>
  <si>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</si>
  <si>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</si>
  <si>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</si>
  <si>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</si>
  <si>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</si>
  <si>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</si>
  <si>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</si>
  <si>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</si>
  <si>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</si>
  <si>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</si>
  <si>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</si>
  <si>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</si>
  <si>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</si>
  <si>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</si>
  <si>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</si>
  <si>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</si>
  <si>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</si>
  <si>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</si>
  <si>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</si>
  <si>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</si>
  <si>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</si>
  <si>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</si>
  <si>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</si>
  <si>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</si>
  <si>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</si>
  <si>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</si>
  <si>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</si>
  <si>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</si>
  <si>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</si>
  <si>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</si>
  <si>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</si>
  <si>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</si>
  <si>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</si>
  <si>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</si>
  <si>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</si>
  <si>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</si>
  <si>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</si>
  <si>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</si>
  <si>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</si>
  <si>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</si>
  <si>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</si>
  <si>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</si>
  <si>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</si>
  <si>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</si>
  <si>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</si>
  <si>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</si>
  <si>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</si>
  <si>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</si>
  <si>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</si>
  <si>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</si>
  <si>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</si>
  <si>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</si>
  <si>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</si>
  <si>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</si>
  <si>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</si>
  <si>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</si>
  <si>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</si>
  <si>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</si>
  <si>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</si>
  <si>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</si>
  <si>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</si>
  <si>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</si>
  <si>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</si>
  <si>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</si>
  <si>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</si>
  <si>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</si>
  <si>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</si>
  <si>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</si>
  <si>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</si>
  <si>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</si>
  <si>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</si>
  <si>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</si>
  <si>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</si>
  <si>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</si>
  <si>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</si>
  <si>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</si>
  <si>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</si>
  <si>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</si>
  <si>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</si>
  <si>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</si>
  <si>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</si>
  <si>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</si>
  <si>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</si>
  <si>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</si>
  <si>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</si>
  <si>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</si>
  <si>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</si>
  <si>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</si>
  <si>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</si>
  <si>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</si>
  <si>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</si>
  <si>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</si>
  <si>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</si>
  <si>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</si>
  <si>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</si>
  <si>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</si>
  <si>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</si>
  <si>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</si>
  <si>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</si>
  <si>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</si>
  <si>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</si>
  <si>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</si>
  <si>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</si>
  <si>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</si>
  <si>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</si>
  <si>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</si>
  <si>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</si>
  <si>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</si>
  <si>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</si>
  <si>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</si>
  <si>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</si>
  <si>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</si>
  <si>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</si>
  <si>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</si>
  <si>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</si>
  <si>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</si>
  <si>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</si>
  <si>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</si>
  <si>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</si>
  <si>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</si>
  <si>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</si>
  <si>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</si>
  <si>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</si>
  <si>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</si>
  <si>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</si>
  <si>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</si>
  <si>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</si>
  <si>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</si>
  <si>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</si>
  <si>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</si>
  <si>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</si>
  <si>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</si>
  <si>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</si>
  <si>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</si>
  <si>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</si>
  <si>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</si>
  <si>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</si>
  <si>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</si>
  <si>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</si>
  <si>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</si>
  <si>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</si>
  <si>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</si>
  <si>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</si>
  <si>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</si>
  <si>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</si>
  <si>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</si>
  <si>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</si>
  <si>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</si>
  <si>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</si>
  <si>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</si>
  <si>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</si>
  <si>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</si>
  <si>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</si>
  <si>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</si>
  <si>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</si>
  <si>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</si>
  <si>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</si>
  <si>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</si>
  <si>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</si>
  <si>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</si>
  <si>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</si>
  <si>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</si>
  <si>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</si>
  <si>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</si>
  <si>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</si>
  <si>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</si>
  <si>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</si>
  <si>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</si>
  <si>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</si>
  <si>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</si>
  <si>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</si>
  <si>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</si>
  <si>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</si>
  <si>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</si>
  <si>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</si>
  <si>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</si>
  <si>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</si>
  <si>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</si>
  <si>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</si>
  <si>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</si>
  <si>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</si>
  <si>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</si>
  <si>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</si>
  <si>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</si>
  <si>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</si>
  <si>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</si>
  <si>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</si>
  <si>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</si>
  <si>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</si>
  <si>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</si>
  <si>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</si>
  <si>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</si>
  <si>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</si>
  <si>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</si>
  <si>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</si>
  <si>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</si>
  <si>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</si>
  <si>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</si>
  <si>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</si>
  <si>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</si>
  <si>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</si>
  <si>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</si>
  <si>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</si>
  <si>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</si>
  <si>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</si>
  <si>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</si>
  <si>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</si>
  <si>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</si>
  <si>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</si>
  <si>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</si>
  <si>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</si>
  <si>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</si>
  <si>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</si>
  <si>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</si>
  <si>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</si>
  <si>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</si>
  <si>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</si>
  <si>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</si>
  <si>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</si>
  <si>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</si>
  <si>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</si>
  <si>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</si>
  <si>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</si>
  <si>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</si>
  <si>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</si>
  <si>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</si>
  <si>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</si>
  <si>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</si>
  <si>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</si>
  <si>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</si>
  <si>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</si>
  <si>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</si>
  <si>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</si>
  <si>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</si>
  <si>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</si>
  <si>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</si>
  <si>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</si>
  <si>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</si>
  <si>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</si>
  <si>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</si>
  <si>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</si>
  <si>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</si>
  <si>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</si>
  <si>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</si>
  <si>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</si>
  <si>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</si>
  <si>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</si>
  <si>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</si>
  <si>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</si>
  <si>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</si>
  <si>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</si>
  <si>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</si>
  <si>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</si>
  <si>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</si>
  <si>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</si>
  <si>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</si>
  <si>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</si>
  <si>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</si>
  <si>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</si>
  <si>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</si>
  <si>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</si>
  <si>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</si>
  <si>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</si>
  <si>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</si>
  <si>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</si>
  <si>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</si>
  <si>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</si>
  <si>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</si>
  <si>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</si>
  <si>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</si>
  <si>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</si>
  <si>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</si>
  <si>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</si>
  <si>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</si>
  <si>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</si>
  <si>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</si>
  <si>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</si>
  <si>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</si>
  <si>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</si>
  <si>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</si>
  <si>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</si>
  <si>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</si>
  <si>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</si>
  <si>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</si>
  <si>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</si>
  <si>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</si>
  <si>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</si>
  <si>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</si>
  <si>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</si>
  <si>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</si>
  <si>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</si>
  <si>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</si>
  <si>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</si>
  <si>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</si>
  <si>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</si>
  <si>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</si>
  <si>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</si>
  <si>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</si>
  <si>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</si>
  <si>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</si>
  <si>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</si>
  <si>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</si>
  <si>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</si>
  <si>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</si>
  <si>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</si>
  <si>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</si>
  <si>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</si>
  <si>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</si>
  <si>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</si>
  <si>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</si>
  <si>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</si>
  <si>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</si>
  <si>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</si>
  <si>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</si>
  <si>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</si>
  <si>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</si>
  <si>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</si>
  <si>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</si>
  <si>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</si>
  <si>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</si>
  <si>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</si>
  <si>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</si>
  <si>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</si>
  <si>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</si>
  <si>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</si>
  <si>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</si>
  <si>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</si>
  <si>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</si>
  <si>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</si>
  <si>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</si>
  <si>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</si>
  <si>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</si>
  <si>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</si>
  <si>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</si>
  <si>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</si>
  <si>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</si>
  <si>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</si>
  <si>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</si>
  <si>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</si>
  <si>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</si>
  <si>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</si>
  <si>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</si>
  <si>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</si>
  <si>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</si>
  <si>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</si>
  <si>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</si>
  <si>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</si>
  <si>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</si>
  <si>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</si>
  <si>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</si>
  <si>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</si>
  <si>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</si>
  <si>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</si>
  <si>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</si>
  <si>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</si>
  <si>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</si>
  <si>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</si>
  <si>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</si>
  <si>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</si>
  <si>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</si>
  <si>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</si>
  <si>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</si>
  <si>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</si>
  <si>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</si>
  <si>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</si>
  <si>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</si>
  <si>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</si>
  <si>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</si>
  <si>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</si>
  <si>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</si>
  <si>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</si>
  <si>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</si>
  <si>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</si>
  <si>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</si>
  <si>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</si>
  <si>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</si>
  <si>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</si>
  <si>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</si>
  <si>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</si>
  <si>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</si>
  <si>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</si>
  <si>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</si>
  <si>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</si>
  <si>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</si>
  <si>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</si>
  <si>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</si>
  <si>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</si>
  <si>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</si>
  <si>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</si>
  <si>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</si>
  <si>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</si>
  <si>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</si>
  <si>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</si>
  <si>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</si>
  <si>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</si>
  <si>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</si>
  <si>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</si>
  <si>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</si>
  <si>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</si>
  <si>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</si>
  <si>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</si>
  <si>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</si>
  <si>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</si>
  <si>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</si>
  <si>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</si>
  <si>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</si>
  <si>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</si>
  <si>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</si>
  <si>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</si>
  <si>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</si>
  <si>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</si>
  <si>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</si>
  <si>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</si>
  <si>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</si>
  <si>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</si>
  <si>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</si>
  <si>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</si>
  <si>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</si>
  <si>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</si>
  <si>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</si>
  <si>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</si>
  <si>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</si>
  <si>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</si>
  <si>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</si>
  <si>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</si>
  <si>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</si>
  <si>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</si>
  <si>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</si>
  <si>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</si>
  <si>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</si>
  <si>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</si>
  <si>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</si>
  <si>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</si>
  <si>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</si>
  <si>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</si>
  <si>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</si>
  <si>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</si>
  <si>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</si>
  <si>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</si>
  <si>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</si>
  <si>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</si>
  <si>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</si>
  <si>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</si>
  <si>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</si>
  <si>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</si>
  <si>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</si>
  <si>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</si>
  <si>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</si>
  <si>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</si>
  <si>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</si>
  <si>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</si>
  <si>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</si>
  <si>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</si>
  <si>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</si>
  <si>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</si>
  <si>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</si>
  <si>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</si>
  <si>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</si>
  <si>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</si>
  <si>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</si>
  <si>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</si>
  <si>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</si>
  <si>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</si>
  <si>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</si>
  <si>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</si>
  <si>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</si>
  <si>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</si>
  <si>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</si>
  <si>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</si>
  <si>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</si>
  <si>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</si>
  <si>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</si>
  <si>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</si>
  <si>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</si>
  <si>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</si>
  <si>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</si>
  <si>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</si>
  <si>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</si>
  <si>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</si>
  <si>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</si>
  <si>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</si>
  <si>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</si>
  <si>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</si>
  <si>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</si>
  <si>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</si>
  <si>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</si>
  <si>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</si>
  <si>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</si>
  <si>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</si>
  <si>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</si>
  <si>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</si>
  <si>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</si>
  <si>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</si>
  <si>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</si>
  <si>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</si>
  <si>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</si>
  <si>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</si>
  <si>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</si>
  <si>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</si>
  <si>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</si>
  <si>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</si>
  <si>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</si>
  <si>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</si>
  <si>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</si>
  <si>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</si>
  <si>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</si>
  <si>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</si>
  <si>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</si>
  <si>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</si>
  <si>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</si>
  <si>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</si>
  <si>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</si>
  <si>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</si>
  <si>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</si>
  <si>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</si>
  <si>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</si>
  <si>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</si>
  <si>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</si>
  <si>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</si>
  <si>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</si>
  <si>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</si>
  <si>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</si>
  <si>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</si>
  <si>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</si>
  <si>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</si>
  <si>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</si>
  <si>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</si>
  <si>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</si>
  <si>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</si>
  <si>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</si>
  <si>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</si>
  <si>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</si>
  <si>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</si>
  <si>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</si>
  <si>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</si>
  <si>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</si>
  <si>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</si>
  <si>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</si>
  <si>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</si>
  <si>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</si>
  <si>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</si>
  <si>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</si>
  <si>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</si>
  <si>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</si>
  <si>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</si>
  <si>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</si>
  <si>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</si>
  <si>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</si>
  <si>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</si>
  <si>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</si>
  <si>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</si>
  <si>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</si>
  <si>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</si>
  <si>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</si>
  <si>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</si>
  <si>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</si>
  <si>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</si>
  <si>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</si>
  <si>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</si>
  <si>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</si>
  <si>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</si>
  <si>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</si>
  <si>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</si>
  <si>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</si>
  <si>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</si>
  <si>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</si>
  <si>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</si>
  <si>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</si>
  <si>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</si>
  <si>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</si>
  <si>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</si>
  <si>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</si>
  <si>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</si>
  <si>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</si>
  <si>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</si>
  <si>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</si>
  <si>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</si>
  <si>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</si>
  <si>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</si>
  <si>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</si>
  <si>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</si>
  <si>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</si>
  <si>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</si>
  <si>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</si>
  <si>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</si>
  <si>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</si>
  <si>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</si>
  <si>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</si>
  <si>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</si>
  <si>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</si>
  <si>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</si>
  <si>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</si>
  <si>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</si>
  <si>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</si>
  <si>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</si>
  <si>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</si>
  <si>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</si>
  <si>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</si>
  <si>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</si>
  <si>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</si>
  <si>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</si>
  <si>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</si>
  <si>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</si>
  <si>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</si>
  <si>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</si>
  <si>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</si>
  <si>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</si>
  <si>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</si>
  <si>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</si>
  <si>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</si>
  <si>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</si>
  <si>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</si>
  <si>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</si>
  <si>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</si>
  <si>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</si>
  <si>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</si>
  <si>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</si>
  <si>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</si>
  <si>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</si>
  <si>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</si>
  <si>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</si>
  <si>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</si>
  <si>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</si>
  <si>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</si>
  <si>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</si>
  <si>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</si>
  <si>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</si>
  <si>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</si>
  <si>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</si>
  <si>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</si>
  <si>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</si>
  <si>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</si>
  <si>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</si>
  <si>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</si>
  <si>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</si>
  <si>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</si>
  <si>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</si>
  <si>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</si>
  <si>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</si>
  <si>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</si>
  <si>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</si>
  <si>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</si>
  <si>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</si>
  <si>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</si>
  <si>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</si>
  <si>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</si>
  <si>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</si>
  <si>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</si>
  <si>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</si>
  <si>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</si>
  <si>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</si>
  <si>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</si>
  <si>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</si>
  <si>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</si>
  <si>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</si>
  <si>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</si>
  <si>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</si>
  <si>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</si>
  <si>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</si>
  <si>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</si>
  <si>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</si>
  <si>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</si>
  <si>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</si>
  <si>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</si>
  <si>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</si>
  <si>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</si>
  <si>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</si>
  <si>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</si>
  <si>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</si>
  <si>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</si>
  <si>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</si>
  <si>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</si>
  <si>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</si>
  <si>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</si>
  <si>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</si>
  <si>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</si>
  <si>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</si>
  <si>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</si>
  <si>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</si>
  <si>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</si>
  <si>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</si>
  <si>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</si>
  <si>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</si>
  <si>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</si>
  <si>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</si>
  <si>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</si>
  <si>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</si>
  <si>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</si>
  <si>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</si>
  <si>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</si>
  <si>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</si>
  <si>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</si>
  <si>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</si>
  <si>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</si>
  <si>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</si>
  <si>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</si>
  <si>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</si>
  <si>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</si>
  <si>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</si>
  <si>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</si>
  <si>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</si>
  <si>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</si>
  <si>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</si>
  <si>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</si>
  <si>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</si>
  <si>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</si>
  <si>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</si>
  <si>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</si>
  <si>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</si>
  <si>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</si>
  <si>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</si>
  <si>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</si>
  <si>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</si>
  <si>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</si>
  <si>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</si>
  <si>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</si>
  <si>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</si>
  <si>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</si>
  <si>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</si>
  <si>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</si>
  <si>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</si>
  <si>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</si>
  <si>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</si>
  <si>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</si>
  <si>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</si>
  <si>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</si>
  <si>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</si>
  <si>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</si>
  <si>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</si>
  <si>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</si>
  <si>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</si>
  <si>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</si>
  <si>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</si>
  <si>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</si>
  <si>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</si>
  <si>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</si>
  <si>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</si>
  <si>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</si>
  <si>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</si>
  <si>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</si>
  <si>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</si>
  <si>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</si>
  <si>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</si>
  <si>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</si>
  <si>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</si>
  <si>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</si>
  <si>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</si>
  <si>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</si>
  <si>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</si>
  <si>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</si>
  <si>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</si>
  <si>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</si>
  <si>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</si>
  <si>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</si>
  <si>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</si>
  <si>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</si>
  <si>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</si>
  <si>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</si>
  <si>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</si>
  <si>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</si>
  <si>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</si>
  <si>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</si>
  <si>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</si>
  <si>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</si>
  <si>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</si>
  <si>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</si>
  <si>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</si>
  <si>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</si>
  <si>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</si>
  <si>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</si>
  <si>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</si>
  <si>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</si>
  <si>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</si>
  <si>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</si>
  <si>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</si>
  <si>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</si>
  <si>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</si>
  <si>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</si>
  <si>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</si>
  <si>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</si>
  <si>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</si>
  <si>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</si>
  <si>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</si>
  <si>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</si>
  <si>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</si>
  <si>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</si>
  <si>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</si>
  <si>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</si>
  <si>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</si>
  <si>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</si>
  <si>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</si>
  <si>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</si>
  <si>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</si>
  <si>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</si>
  <si>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</si>
  <si>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</si>
  <si>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</si>
  <si>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</si>
  <si>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</si>
  <si>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</si>
  <si>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</si>
  <si>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</si>
  <si>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</si>
  <si>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</si>
  <si>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</si>
  <si>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</si>
  <si>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</si>
  <si>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</si>
  <si>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</si>
  <si>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</si>
  <si>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</si>
  <si>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</si>
  <si>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</si>
  <si>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</si>
  <si>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</si>
  <si>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</si>
  <si>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</si>
  <si>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</si>
  <si>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</si>
  <si>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</si>
  <si>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</si>
  <si>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</si>
  <si>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</si>
  <si>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</si>
  <si>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</si>
  <si>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</si>
  <si>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</si>
  <si>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</si>
  <si>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</si>
  <si>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</si>
  <si>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</si>
  <si>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</si>
  <si>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</si>
  <si>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</si>
  <si>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</si>
  <si>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</si>
  <si>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</si>
  <si>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</si>
  <si>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</si>
  <si>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</si>
  <si>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</si>
  <si>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</si>
  <si>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</si>
  <si>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</si>
  <si>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</si>
  <si>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</si>
  <si>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</si>
  <si>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</si>
  <si>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</si>
  <si>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</si>
  <si>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</si>
  <si>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</si>
  <si>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</si>
  <si>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</si>
  <si>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</si>
  <si>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</si>
  <si>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</si>
  <si>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</si>
  <si>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</si>
  <si>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</si>
  <si>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</si>
  <si>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</si>
  <si>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</si>
  <si>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</si>
  <si>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</si>
  <si>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</si>
  <si>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</si>
  <si>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</si>
  <si>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</si>
  <si>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</si>
  <si>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</si>
  <si>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</si>
  <si>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</si>
  <si>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</si>
  <si>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</si>
  <si>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</si>
  <si>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</si>
  <si>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</si>
  <si>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</si>
  <si>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</si>
  <si>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</si>
  <si>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</si>
  <si>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</si>
  <si>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</si>
  <si>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</si>
  <si>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</si>
  <si>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</si>
  <si>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</si>
  <si>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</si>
  <si>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</si>
  <si>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</si>
  <si>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</si>
  <si>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</si>
  <si>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</si>
  <si>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</si>
  <si>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</si>
  <si>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</si>
  <si>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</si>
  <si>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</si>
  <si>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</si>
  <si>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</si>
  <si>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</si>
  <si>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</si>
  <si>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</si>
  <si>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</si>
  <si>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</si>
  <si>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</si>
  <si>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</si>
  <si>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</si>
  <si>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</si>
  <si>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</si>
  <si>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</si>
  <si>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</si>
  <si>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</si>
  <si>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</si>
  <si>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</si>
  <si>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</si>
  <si>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</si>
  <si>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</si>
  <si>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</si>
  <si>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</si>
  <si>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</si>
  <si>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</si>
  <si>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</si>
  <si>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</si>
  <si>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</si>
  <si>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</si>
  <si>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</si>
  <si>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</si>
  <si>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</si>
  <si>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</si>
  <si>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</si>
  <si>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</si>
  <si>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</si>
  <si>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</si>
  <si>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</si>
  <si>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</si>
  <si>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</si>
  <si>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</si>
  <si>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</si>
  <si>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</si>
  <si>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</si>
  <si>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</si>
  <si>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</si>
  <si>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</si>
  <si>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</si>
  <si>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</si>
  <si>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</si>
  <si>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</si>
  <si>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</si>
  <si>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</si>
  <si>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</si>
  <si>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</si>
  <si>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</si>
  <si>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</si>
  <si>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</si>
  <si>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</si>
  <si>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</si>
  <si>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</si>
  <si>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</si>
  <si>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</si>
  <si>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</si>
  <si>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</si>
  <si>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</si>
  <si>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</si>
  <si>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</si>
  <si>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</si>
  <si>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</si>
  <si>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</si>
  <si>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</si>
  <si>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</si>
  <si>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</si>
  <si>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</si>
  <si>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</si>
  <si>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</si>
  <si>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</si>
  <si>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</si>
  <si>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</si>
  <si>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</si>
  <si>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</si>
  <si>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</si>
  <si>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</si>
  <si>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</si>
  <si>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</si>
  <si>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</si>
  <si>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</si>
  <si>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</si>
  <si>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</si>
  <si>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</si>
  <si>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</si>
  <si>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</si>
  <si>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</si>
  <si>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</si>
  <si>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</si>
  <si>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</si>
  <si>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</si>
  <si>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</si>
  <si>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</si>
  <si>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</si>
  <si>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</si>
  <si>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</si>
  <si>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</si>
  <si>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</si>
  <si>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</si>
  <si>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</si>
  <si>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</si>
  <si>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</si>
  <si>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</si>
  <si>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</si>
  <si>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</si>
  <si>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</si>
  <si>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</si>
  <si>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</si>
  <si>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</si>
  <si>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</si>
  <si>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</si>
  <si>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</si>
  <si>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</si>
  <si>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</si>
  <si>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</si>
  <si>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</si>
  <si>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</si>
  <si>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</si>
  <si>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</si>
  <si>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</si>
  <si>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</si>
  <si>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</si>
  <si>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</si>
  <si>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</si>
  <si>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</si>
  <si>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</si>
  <si>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</si>
  <si>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</si>
  <si>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</si>
  <si>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</si>
  <si>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</si>
  <si>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</si>
  <si>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</si>
  <si>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</si>
  <si>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</si>
  <si>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</si>
  <si>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</si>
  <si>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</si>
  <si>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</si>
  <si>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</si>
  <si>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</si>
  <si>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</si>
  <si>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</si>
  <si>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</si>
  <si>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</si>
  <si>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</si>
  <si>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</si>
  <si>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</si>
  <si>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</si>
  <si>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</si>
  <si>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</si>
  <si>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</si>
  <si>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</si>
  <si>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</si>
  <si>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</si>
  <si>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</si>
  <si>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</si>
  <si>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</si>
  <si>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</si>
  <si>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</si>
  <si>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</si>
  <si>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</si>
  <si>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</si>
  <si>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</si>
  <si>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</si>
  <si>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</si>
  <si>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</si>
  <si>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</si>
  <si>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</si>
  <si>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</si>
  <si>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</si>
  <si>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</si>
  <si>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</si>
  <si>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</si>
  <si>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</si>
  <si>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</si>
  <si>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</si>
  <si>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</si>
  <si>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</si>
  <si>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</si>
  <si>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</si>
  <si>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</si>
  <si>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</si>
  <si>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</si>
  <si>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</si>
  <si>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</si>
  <si>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</si>
  <si>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</si>
  <si>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</si>
  <si>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</si>
  <si>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</si>
  <si>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</si>
  <si>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</si>
  <si>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</si>
  <si>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</si>
  <si>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</si>
  <si>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</si>
  <si>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</si>
  <si>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</si>
  <si>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</si>
  <si>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</si>
  <si>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</si>
  <si>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</si>
  <si>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</si>
  <si>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</si>
  <si>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</si>
  <si>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</si>
  <si>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</si>
  <si>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</si>
  <si>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</si>
  <si>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</si>
  <si>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</si>
  <si>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</si>
  <si>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</si>
  <si>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</si>
  <si>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</si>
  <si>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</si>
  <si>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</si>
  <si>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</si>
  <si>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</si>
  <si>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</si>
  <si>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</si>
  <si>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</si>
  <si>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</si>
  <si>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</si>
  <si>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</si>
  <si>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</si>
  <si>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</si>
  <si>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</si>
  <si>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</si>
  <si>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</si>
  <si>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</si>
  <si>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</si>
  <si>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</si>
  <si>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</si>
  <si>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</si>
  <si>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</si>
  <si>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</si>
  <si>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</si>
  <si>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</si>
  <si>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</si>
  <si>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</si>
  <si>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</si>
  <si>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</si>
  <si>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</si>
  <si>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</si>
  <si>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</si>
  <si>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</si>
  <si>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</si>
  <si>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</si>
  <si>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</si>
  <si>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</si>
  <si>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</si>
  <si>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</si>
  <si>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</si>
  <si>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</si>
  <si>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</si>
  <si>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</si>
  <si>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</si>
  <si>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</si>
  <si>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</si>
  <si>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</si>
  <si>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</si>
  <si>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</si>
  <si>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</si>
  <si>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</si>
  <si>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</si>
  <si>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</si>
  <si>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</si>
  <si>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</si>
  <si>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</si>
  <si>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</si>
  <si>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</si>
  <si>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</si>
  <si>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</si>
  <si>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</si>
  <si>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</si>
  <si>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</si>
  <si>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</si>
  <si>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</si>
  <si>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</si>
  <si>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</si>
  <si>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</si>
  <si>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</si>
  <si>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</si>
  <si>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</si>
  <si>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</si>
  <si>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</si>
  <si>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</si>
  <si>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</si>
  <si>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</si>
  <si>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</si>
  <si>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</si>
  <si>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</si>
  <si>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</si>
  <si>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</si>
  <si>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</si>
  <si>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</si>
  <si>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</si>
  <si>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</si>
  <si>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</si>
  <si>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</si>
  <si>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</si>
  <si>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</si>
  <si>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</si>
  <si>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</si>
  <si>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</si>
  <si>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</si>
  <si>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</si>
  <si>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</si>
  <si>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</si>
  <si>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</si>
  <si>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</si>
  <si>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</si>
  <si>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</si>
  <si>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</si>
  <si>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</si>
  <si>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</si>
  <si>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</si>
  <si>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</si>
  <si>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</si>
  <si>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</si>
  <si>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</si>
  <si>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</si>
  <si>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</si>
  <si>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</si>
  <si>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</si>
  <si>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</si>
  <si>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</si>
  <si>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</si>
  <si>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</si>
  <si>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</si>
  <si>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</si>
  <si>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</si>
  <si>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</si>
  <si>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</si>
  <si>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</si>
  <si>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</si>
  <si>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</si>
  <si>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</si>
  <si>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</si>
  <si>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</si>
  <si>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</si>
  <si>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</si>
  <si>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</si>
  <si>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</si>
  <si>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</si>
  <si>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</si>
  <si>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</si>
  <si>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</si>
  <si>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</si>
  <si>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</si>
  <si>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</si>
  <si>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</si>
  <si>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</si>
  <si>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</si>
  <si>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</si>
  <si>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</si>
  <si>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</si>
  <si>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</si>
  <si>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</si>
  <si>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</si>
  <si>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</si>
  <si>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</si>
  <si>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</si>
  <si>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</si>
  <si>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</si>
  <si>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</si>
  <si>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</si>
  <si>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</si>
  <si>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</si>
  <si>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</si>
  <si>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</si>
  <si>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</si>
  <si>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</si>
  <si>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</si>
  <si>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</si>
  <si>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</si>
  <si>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</si>
  <si>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</si>
  <si>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</si>
  <si>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</si>
  <si>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</si>
  <si>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</si>
  <si>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</si>
  <si>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</si>
  <si>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</si>
  <si>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</si>
  <si>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</si>
  <si>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</si>
  <si>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</si>
  <si>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</si>
  <si>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</si>
  <si>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</si>
  <si>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</si>
  <si>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</si>
  <si>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</si>
  <si>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</si>
  <si>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</si>
  <si>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</si>
  <si>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</si>
  <si>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</si>
  <si>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</si>
  <si>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</si>
  <si>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</si>
  <si>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</si>
  <si>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</si>
  <si>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</si>
  <si>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</si>
  <si>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</si>
  <si>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</si>
  <si>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</si>
  <si>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</si>
  <si>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</si>
  <si>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</si>
  <si>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</si>
  <si>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</si>
  <si>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</si>
  <si>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</si>
  <si>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</si>
  <si>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</si>
  <si>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</si>
  <si>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</si>
  <si>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</si>
  <si>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</si>
  <si>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</si>
  <si>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</si>
  <si>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</si>
  <si>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</si>
  <si>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</si>
  <si>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</si>
  <si>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</si>
  <si>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</si>
  <si>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</si>
  <si>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</si>
  <si>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</si>
  <si>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</si>
  <si>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</si>
  <si>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</si>
  <si>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</si>
  <si>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</si>
  <si>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</si>
  <si>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</si>
  <si>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</si>
  <si>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</si>
  <si>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</si>
  <si>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</si>
  <si>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</si>
  <si>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</si>
  <si>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</si>
  <si>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</si>
  <si>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</si>
  <si>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</si>
  <si>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</si>
  <si>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</si>
  <si>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</si>
  <si>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</si>
  <si>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</si>
  <si>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</si>
  <si>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</si>
  <si>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</si>
  <si>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</si>
  <si>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</si>
  <si>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</si>
  <si>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</si>
  <si>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</si>
  <si>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</si>
  <si>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</si>
  <si>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</si>
  <si>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</si>
  <si>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</si>
  <si>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</si>
  <si>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</si>
  <si>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</si>
  <si>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</si>
  <si>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</si>
  <si>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</si>
  <si>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</si>
  <si>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</si>
  <si>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</si>
  <si>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</si>
  <si>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</si>
  <si>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</si>
  <si>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</si>
  <si>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</si>
  <si>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</si>
  <si>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</si>
  <si>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</si>
  <si>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</si>
  <si>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</si>
  <si>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</si>
  <si>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</si>
  <si>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</si>
  <si>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</si>
  <si>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</si>
  <si>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</si>
  <si>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</si>
  <si>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</si>
  <si>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</si>
  <si>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</si>
  <si>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</si>
  <si>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</si>
  <si>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</si>
  <si>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</si>
  <si>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</si>
  <si>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</si>
  <si>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</si>
  <si>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</si>
  <si>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</si>
  <si>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</si>
  <si>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</si>
  <si>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</si>
  <si>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</si>
  <si>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</si>
  <si>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</si>
  <si>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</si>
  <si>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</si>
  <si>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</si>
  <si>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</si>
  <si>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</si>
  <si>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</si>
  <si>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</si>
  <si>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</si>
  <si>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</si>
  <si>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</si>
  <si>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</si>
  <si>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</si>
  <si>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</si>
  <si>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</si>
  <si>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</si>
  <si>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</si>
  <si>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</si>
  <si>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</si>
  <si>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</si>
  <si>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</si>
  <si>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</si>
  <si>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</si>
  <si>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</si>
  <si>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</si>
  <si>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</si>
  <si>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</si>
  <si>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</si>
  <si>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</si>
  <si>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</si>
  <si>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</si>
  <si>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</si>
  <si>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</si>
  <si>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</si>
  <si>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</si>
  <si>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</si>
  <si>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</si>
  <si>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</si>
  <si>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</si>
  <si>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</si>
  <si>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</si>
  <si>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</si>
  <si>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</si>
  <si>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</si>
  <si>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</si>
  <si>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</si>
  <si>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</si>
  <si>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</si>
  <si>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</si>
  <si>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</si>
  <si>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</si>
  <si>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</si>
  <si>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</si>
  <si>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</si>
  <si>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</si>
  <si>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</si>
  <si>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</si>
  <si>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</si>
  <si>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</si>
  <si>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</si>
  <si>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</si>
  <si>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</si>
  <si>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</si>
  <si>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</si>
  <si>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</si>
  <si>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</si>
  <si>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</si>
  <si>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</si>
  <si>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</si>
  <si>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</si>
  <si>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</si>
  <si>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</si>
  <si>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</si>
  <si>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</si>
  <si>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</si>
  <si>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</si>
  <si>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</si>
  <si>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</si>
  <si>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</si>
  <si>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</si>
  <si>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</si>
  <si>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</si>
  <si>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</si>
  <si>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</si>
  <si>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</si>
  <si>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</si>
  <si>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</si>
  <si>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</si>
  <si>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</si>
  <si>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</si>
  <si>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</si>
  <si>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</si>
  <si>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</si>
  <si>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</si>
  <si>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</si>
  <si>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</si>
  <si>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</si>
  <si>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</si>
  <si>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</si>
  <si>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</si>
  <si>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</si>
  <si>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</si>
  <si>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</si>
  <si>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</si>
  <si>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</si>
  <si>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</si>
  <si>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</si>
  <si>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</si>
  <si>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</si>
  <si>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</si>
  <si>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</si>
  <si>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</si>
  <si>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</si>
  <si>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</si>
  <si>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</si>
  <si>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</si>
  <si>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</si>
  <si>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</si>
  <si>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</si>
  <si>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</si>
  <si>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</si>
  <si>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</si>
  <si>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</si>
  <si>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</si>
  <si>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</si>
  <si>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</si>
  <si>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</si>
  <si>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</si>
  <si>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</si>
  <si>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</si>
  <si>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</si>
  <si>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</si>
  <si>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</si>
  <si>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</si>
  <si>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</si>
  <si>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</si>
  <si>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</si>
  <si>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</si>
  <si>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</si>
  <si>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</si>
  <si>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</si>
  <si>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</si>
  <si>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</si>
  <si>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</si>
  <si>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</si>
  <si>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</si>
  <si>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</si>
  <si>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</si>
  <si>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</si>
  <si>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</si>
  <si>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</si>
  <si>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</si>
  <si>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</si>
  <si>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</si>
  <si>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</si>
  <si>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</si>
  <si>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</si>
  <si>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</si>
  <si>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</si>
  <si>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</si>
  <si>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</si>
  <si>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</si>
  <si>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</si>
  <si>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</si>
  <si>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</si>
  <si>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</si>
  <si>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</si>
  <si>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</si>
  <si>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</si>
  <si>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</si>
  <si>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</si>
  <si>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</si>
  <si>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</si>
  <si>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</si>
  <si>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</si>
  <si>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</si>
  <si>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</si>
  <si>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</si>
  <si>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</si>
  <si>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</si>
  <si>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</si>
  <si>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</si>
  <si>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</si>
  <si>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</si>
  <si>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</si>
  <si>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</si>
  <si>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</si>
  <si>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</si>
  <si>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</si>
  <si>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</si>
  <si>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</si>
  <si>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</si>
  <si>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</si>
  <si>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</si>
  <si>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</si>
  <si>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</si>
  <si>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</si>
  <si>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</si>
  <si>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</si>
  <si>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</si>
  <si>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</si>
  <si>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</si>
  <si>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</si>
  <si>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</si>
  <si>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</si>
  <si>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</si>
  <si>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</si>
  <si>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</si>
  <si>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</si>
  <si>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</si>
  <si>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</si>
  <si>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</si>
  <si>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</si>
  <si>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</si>
  <si>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</si>
  <si>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</si>
  <si>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</si>
  <si>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</si>
  <si>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</si>
  <si>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</si>
  <si>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</si>
  <si>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</si>
  <si>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</si>
  <si>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</si>
  <si>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</si>
  <si>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</si>
  <si>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</si>
  <si>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</si>
  <si>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</si>
  <si>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</si>
  <si>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</si>
  <si>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</si>
  <si>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</si>
  <si>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</si>
  <si>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</si>
  <si>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</si>
  <si>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</si>
  <si>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</si>
  <si>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</si>
  <si>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</si>
  <si>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</si>
  <si>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</si>
  <si>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</si>
  <si>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</si>
  <si>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</si>
  <si>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</si>
  <si>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</si>
  <si>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</si>
  <si>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</si>
  <si>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</si>
  <si>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</si>
  <si>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</si>
  <si>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</si>
  <si>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</si>
  <si>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</si>
  <si>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</si>
  <si>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</si>
  <si>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</si>
  <si>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</si>
  <si>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</si>
  <si>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</si>
  <si>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</si>
  <si>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</si>
  <si>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</si>
  <si>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</si>
  <si>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</si>
  <si>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</si>
  <si>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</si>
  <si>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</si>
  <si>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</si>
  <si>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</si>
  <si>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</si>
  <si>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</si>
  <si>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</si>
  <si>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</si>
  <si>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</si>
  <si>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</si>
  <si>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</si>
  <si>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</si>
  <si>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</si>
  <si>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</si>
  <si>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</si>
  <si>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</si>
  <si>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</si>
  <si>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</si>
  <si>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</si>
  <si>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</si>
  <si>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</si>
  <si>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</si>
  <si>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</si>
  <si>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</si>
  <si>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</si>
  <si>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</si>
  <si>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</si>
  <si>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</si>
  <si>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</si>
  <si>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</si>
  <si>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</si>
  <si>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</si>
  <si>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</si>
  <si>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</si>
  <si>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</si>
  <si>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</si>
  <si>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</si>
  <si>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</si>
  <si>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</si>
  <si>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</si>
  <si>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</si>
  <si>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</si>
  <si>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</si>
  <si>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</si>
  <si>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</si>
  <si>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</si>
  <si>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</si>
  <si>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</si>
  <si>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</si>
  <si>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</si>
  <si>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</si>
  <si>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</si>
  <si>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</si>
  <si>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</si>
  <si>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</si>
  <si>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</si>
  <si>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</si>
  <si>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</si>
  <si>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</si>
  <si>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</si>
  <si>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</si>
  <si>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</si>
  <si>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</si>
  <si>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</si>
  <si>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</si>
  <si>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</si>
  <si>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</si>
  <si>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</si>
  <si>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</si>
  <si>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</si>
  <si>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</si>
  <si>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</si>
  <si>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</si>
  <si>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</si>
  <si>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</si>
  <si>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</si>
  <si>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</si>
  <si>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</si>
  <si>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</si>
  <si>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</si>
  <si>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</si>
  <si>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</si>
  <si>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</si>
  <si>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</si>
  <si>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</si>
  <si>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</si>
  <si>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</si>
  <si>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</si>
  <si>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</si>
  <si>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</si>
  <si>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</si>
  <si>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</si>
  <si>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</si>
  <si>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</si>
  <si>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</si>
  <si>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</si>
  <si>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</si>
  <si>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</si>
  <si>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</si>
  <si>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</si>
  <si>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</si>
  <si>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</si>
  <si>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</si>
  <si>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</si>
  <si>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</si>
  <si>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</si>
  <si>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</si>
  <si>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</si>
  <si>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</si>
  <si>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</si>
  <si>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</si>
  <si>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</si>
  <si>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</si>
  <si>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</si>
  <si>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</si>
  <si>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</si>
  <si>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</si>
  <si>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</si>
  <si>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</si>
  <si>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</si>
  <si>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</si>
  <si>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</si>
  <si>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</si>
  <si>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</si>
  <si>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</si>
  <si>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</si>
  <si>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</si>
  <si>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</si>
  <si>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</si>
  <si>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</si>
  <si>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</si>
  <si>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</si>
  <si>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</si>
  <si>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</si>
  <si>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</si>
  <si>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</si>
  <si>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</si>
  <si>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</si>
  <si>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</si>
  <si>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</si>
  <si>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</si>
  <si>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</si>
  <si>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</si>
  <si>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</si>
  <si>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</si>
  <si>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</si>
  <si>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</si>
  <si>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</si>
  <si>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</si>
  <si>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</si>
  <si>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</si>
  <si>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</si>
  <si>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</si>
  <si>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</si>
  <si>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</si>
  <si>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</si>
  <si>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</si>
  <si>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</si>
  <si>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</si>
  <si>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</si>
  <si>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</si>
  <si>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</si>
  <si>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</si>
  <si>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</si>
  <si>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</si>
  <si>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</si>
  <si>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</si>
  <si>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</si>
  <si>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</si>
  <si>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</si>
  <si>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</si>
  <si>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</si>
  <si>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</si>
  <si>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</si>
  <si>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</si>
  <si>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</si>
  <si>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</si>
  <si>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</si>
  <si>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</si>
  <si>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</si>
  <si>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</si>
  <si>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</si>
  <si>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</si>
  <si>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</si>
  <si>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</si>
  <si>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</si>
  <si>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</si>
  <si>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</si>
  <si>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</si>
  <si>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</si>
  <si>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</si>
  <si>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</si>
  <si>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</si>
  <si>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</si>
  <si>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</si>
  <si>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</si>
  <si>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</si>
  <si>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</si>
  <si>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</si>
  <si>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</si>
  <si>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</si>
  <si>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</si>
  <si>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</si>
  <si>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</si>
  <si>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</si>
  <si>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</si>
  <si>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</si>
  <si>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</si>
  <si>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</si>
  <si>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</si>
  <si>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</si>
  <si>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</si>
  <si>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</si>
  <si>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</si>
  <si>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</si>
  <si>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</si>
  <si>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</si>
  <si>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</si>
  <si>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</si>
  <si>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</si>
  <si>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</si>
  <si>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</si>
  <si>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</si>
  <si>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</si>
  <si>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</si>
  <si>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</si>
  <si>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</si>
  <si>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</si>
  <si>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</si>
  <si>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</si>
  <si>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</si>
  <si>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</si>
  <si>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</si>
  <si>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</si>
  <si>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</si>
  <si>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</si>
  <si>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</si>
  <si>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</si>
  <si>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</si>
  <si>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</si>
  <si>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</si>
  <si>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</si>
  <si>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</si>
  <si>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</si>
  <si>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</si>
  <si>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</si>
  <si>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</si>
  <si>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</si>
  <si>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</si>
  <si>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</si>
  <si>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</si>
  <si>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</si>
  <si>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</si>
  <si>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</si>
  <si>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</si>
  <si>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</si>
  <si>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</si>
  <si>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</si>
  <si>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</si>
  <si>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</si>
  <si>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</si>
  <si>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</si>
  <si>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science fiction</t>
  </si>
  <si>
    <t>food trucks</t>
  </si>
  <si>
    <t>audio</t>
  </si>
  <si>
    <t>world music</t>
  </si>
  <si>
    <t>art books</t>
  </si>
  <si>
    <t>translations</t>
  </si>
  <si>
    <t>space exploration</t>
  </si>
  <si>
    <t>web</t>
  </si>
  <si>
    <t>wearables</t>
  </si>
  <si>
    <t>musical</t>
  </si>
  <si>
    <t>spaces</t>
  </si>
  <si>
    <t>Count of Sub-Category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</si>
  <si>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</si>
  <si>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</si>
  <si>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</si>
  <si>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</si>
  <si>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</si>
  <si>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</si>
  <si>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</si>
  <si>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</si>
  <si>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</si>
  <si>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</si>
  <si>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</si>
  <si>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</si>
  <si>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</si>
  <si>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</si>
  <si>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</si>
  <si>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</si>
  <si>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</si>
  <si>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</si>
  <si>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</si>
  <si>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</si>
  <si>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</si>
  <si>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</si>
  <si>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</si>
  <si>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</si>
  <si>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</si>
  <si>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</si>
  <si>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</si>
  <si>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</si>
  <si>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</si>
  <si>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</si>
  <si>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</si>
  <si>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</si>
  <si>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</si>
  <si>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</si>
  <si>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</si>
  <si>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</si>
  <si>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</si>
  <si>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</si>
  <si>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</si>
  <si>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</si>
  <si>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</si>
  <si>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</si>
  <si>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</si>
  <si>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</si>
  <si>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</si>
  <si>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</si>
  <si>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</si>
  <si>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</si>
  <si>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</si>
  <si>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</si>
  <si>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</si>
  <si>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</si>
  <si>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</si>
  <si>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successful campaign stats</t>
  </si>
  <si>
    <t>mean backers</t>
  </si>
  <si>
    <t>median backers</t>
  </si>
  <si>
    <t>minimum backers</t>
  </si>
  <si>
    <t>maximum backers</t>
  </si>
  <si>
    <t>variance of backers</t>
  </si>
  <si>
    <t>standard deviation of backers</t>
  </si>
  <si>
    <t>failed campaign stats</t>
  </si>
  <si>
    <t>Month Created</t>
  </si>
  <si>
    <t>Year Created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</si>
  <si>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</si>
  <si>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</si>
  <si>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</si>
  <si>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</si>
  <si>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</si>
  <si>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</si>
  <si>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</si>
  <si>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</si>
  <si>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</si>
  <si>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Oct</t>
  </si>
  <si>
    <t>Nov</t>
  </si>
  <si>
    <t>Dec</t>
  </si>
  <si>
    <t>Sep</t>
  </si>
  <si>
    <t>In this new TV show "All Politics is Vocal" as high school girls campaign, sing and cheer to be elected Governor of their summer cam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</si>
</sst>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3" fillId="0" borderId="0" xfId="0" applyFont="1"/>
    <xf numFmtId="0" fontId="1" fillId="0" borderId="1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2" fontId="0" fillId="0" borderId="4" xfId="0" applyNumberFormat="1" applyBorder="1"/>
    <xf numFmtId="0" fontId="0" fillId="0" borderId="4" xfId="0" applyBorder="1"/>
    <xf numFmtId="0" fontId="0" fillId="0" borderId="5" xfId="0" applyBorder="1"/>
    <xf numFmtId="2" fontId="0" fillId="0" borderId="6" xfId="0" applyNumberFormat="1" applyBorder="1"/>
    <xf numFmtId="0" fontId="1" fillId="0" borderId="1" xfId="0" applyFont="1" applyBorder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[Adamson Excel Homework 1.xlsx]state_by_category!PivotTable1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by Cateory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state_by_category!$B$3:$B$4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6-A14E-8505-2EF0E9B93835}"/>
            </c:ext>
          </c:extLst>
        </c:ser>
        <c:ser>
          <c:idx val="1"/>
          <c:order val="1"/>
          <c:tx>
            <c:strRef>
              <c:f>state_by_category!$C$3:$C$4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626-AF4C-8656-EBAED87B7B0D}"/>
            </c:ext>
          </c:extLst>
        </c:ser>
        <c:ser>
          <c:idx val="2"/>
          <c:order val="2"/>
          <c:tx>
            <c:strRef>
              <c:f>state_by_category!$D$3:$D$4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626-AF4C-8656-EBAED87B7B0D}"/>
            </c:ext>
          </c:extLst>
        </c:ser>
        <c:ser>
          <c:idx val="3"/>
          <c:order val="3"/>
          <c:tx>
            <c:strRef>
              <c:f>state_by_category!$E$3:$E$4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626-AF4C-8656-EBAED87B7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1263232"/>
        <c:axId val="391277936"/>
      </c:barChart>
      <c:catAx>
        <c:axId val="3912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77936"/>
        <c:crossesAt val="0"/>
        <c:auto val="1"/>
        <c:lblAlgn val="ctr"/>
        <c:lblOffset val="100"/>
        <c:noMultiLvlLbl val="0"/>
      </c:catAx>
      <c:valAx>
        <c:axId val="39127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6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[Adamson Excel Homework 1.xlsx]state_by_subctegory!PivotTable1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state_by_subctegory!$B$4:$B$5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state_by_subctegory!$A$6:$A$47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state_by_subctegory!$B$6:$B$47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744-DD4B-8C8E-91151418A48F}"/>
            </c:ext>
          </c:extLst>
        </c:ser>
        <c:ser>
          <c:idx val="1"/>
          <c:order val="1"/>
          <c:tx>
            <c:strRef>
              <c:f>state_by_subctegory!$C$4:$C$5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state_by_subctegory!$A$6:$A$47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state_by_subctegory!$C$6:$C$47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3576-D14C-81FE-9D64D4D4F96A}"/>
            </c:ext>
          </c:extLst>
        </c:ser>
        <c:ser>
          <c:idx val="2"/>
          <c:order val="2"/>
          <c:tx>
            <c:strRef>
              <c:f>state_by_subctegory!$D$4:$D$5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state_by_subctegory!$A$6:$A$47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state_by_subctegory!$D$6:$D$47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3576-D14C-81FE-9D64D4D4F96A}"/>
            </c:ext>
          </c:extLst>
        </c:ser>
        <c:ser>
          <c:idx val="3"/>
          <c:order val="3"/>
          <c:tx>
            <c:strRef>
              <c:f>state_by_subctegory!$E$4:$E$5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state_by_subctegory!$A$6:$A$47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state_by_subctegory!$E$6:$E$47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3576-D14C-81FE-9D64D4D4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1263232"/>
        <c:axId val="391277936"/>
      </c:barChart>
      <c:catAx>
        <c:axId val="3912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77936"/>
        <c:crossesAt val="0"/>
        <c:auto val="1"/>
        <c:lblAlgn val="ctr"/>
        <c:lblOffset val="100"/>
        <c:noMultiLvlLbl val="0"/>
      </c:catAx>
      <c:valAx>
        <c:axId val="39127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6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[Adamson Excel Homework 1.xlsx]state_by_monthcreated!PivotTable2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state_by_monthcreated!$B$4:$B$5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state_by_monthcreated!$A$6:$A$18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state_by_monthcreated!$B$6:$B$18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6C-CC41-909B-97179C4896D4}"/>
            </c:ext>
          </c:extLst>
        </c:ser>
        <c:ser>
          <c:idx val="1"/>
          <c:order val="1"/>
          <c:tx>
            <c:strRef>
              <c:f>state_by_monthcreated!$C$4:$C$5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state_by_monthcreated!$A$6:$A$18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state_by_monthcreated!$C$6:$C$18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E6-6E49-A4A5-E0898E731FB6}"/>
            </c:ext>
          </c:extLst>
        </c:ser>
        <c:ser>
          <c:idx val="2"/>
          <c:order val="2"/>
          <c:tx>
            <c:strRef>
              <c:f>state_by_monthcreated!$D$4:$D$5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state_by_monthcreated!$A$6:$A$18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state_by_monthcreated!$D$6:$D$18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E6-6E49-A4A5-E0898E731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5197424"/>
        <c:axId val="1744557936"/>
      </c:lineChart>
      <c:catAx>
        <c:axId val="175519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557936"/>
        <c:crosses val="autoZero"/>
        <c:auto val="1"/>
        <c:lblAlgn val="ctr"/>
        <c:lblOffset val="100"/>
        <c:noMultiLvlLbl val="0"/>
      </c:catAx>
      <c:valAx>
        <c:axId val="174455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19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bonus_state_by_goal!$F$1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bonus_state_by_goal!$A$2:$A$13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bonus_state_by_goal!$F$2:$F$13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DE-D541-87B2-D8ACF7196617}"/>
            </c:ext>
          </c:extLst>
        </c:ser>
        <c:ser>
          <c:idx val="1"/>
          <c:order val="1"/>
          <c:tx>
            <c:strRef>
              <c:f>bonus_state_by_goal!$G$1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bonus_state_by_goal!$A$2:$A$13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bonus_state_by_goal!$G$2:$G$13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DE-D541-87B2-D8ACF7196617}"/>
            </c:ext>
          </c:extLst>
        </c:ser>
        <c:ser>
          <c:idx val="2"/>
          <c:order val="2"/>
          <c:tx>
            <c:strRef>
              <c:f>bonus_state_by_goal!$H$1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bonus_state_by_goal!$A$2:$A$13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bonus_state_by_goal!$H$2:$H$13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DE-D541-87B2-D8ACF7196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073968"/>
        <c:axId val="404075616"/>
      </c:lineChart>
      <c:catAx>
        <c:axId val="40407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43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75616"/>
        <c:crosses val="autoZero"/>
        <c:auto val="1"/>
        <c:lblAlgn val="ctr"/>
        <c:lblOffset val="100"/>
        <c:noMultiLvlLbl val="0"/>
      </c:catAx>
      <c:valAx>
        <c:axId val="40407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7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2</xdr:row>
      <xdr:rowOff>12700</xdr:rowOff>
    </xdr:from>
    <xdr:to>
      <xdr:col>16</xdr:col>
      <xdr:colOff>114300</xdr:colOff>
      <xdr:row>20</xdr:row>
      <xdr:rowOff>165100</xdr:rowOff>
    </xdr:to>
    <xdr:graphicFrame macro="">
      <xdr:nvGraphicFramePr>
        <xdr:cNvPr id="2" name="Success by Category">
          <a:extLst>
            <a:ext uri="{FF2B5EF4-FFF2-40B4-BE49-F238E27FC236}">
              <a16:creationId xmlns:a16="http://schemas.microsoft.com/office/drawing/2014/main" id="{4D435AF7-F9C2-3C4C-8024-B715D4137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2</xdr:row>
      <xdr:rowOff>12700</xdr:rowOff>
    </xdr:from>
    <xdr:to>
      <xdr:col>18</xdr:col>
      <xdr:colOff>622300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C60C4-0C71-4B4E-B506-0F2AF69CC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</xdr:colOff>
      <xdr:row>3</xdr:row>
      <xdr:rowOff>12700</xdr:rowOff>
    </xdr:from>
    <xdr:to>
      <xdr:col>9</xdr:col>
      <xdr:colOff>927100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C5856-3F33-8347-B292-30359896B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14</xdr:row>
      <xdr:rowOff>25400</xdr:rowOff>
    </xdr:from>
    <xdr:to>
      <xdr:col>8</xdr:col>
      <xdr:colOff>25400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7B9D4-9AA3-5D41-BD3D-1A676571C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5.858403472223" createdVersion="6" refreshedVersion="6" minRefreshableVersion="3" recordCount="4114" xr:uid="{6747CDC1-FDAF-104A-A2BB-81F6334B02D4}">
  <cacheSource type="worksheet">
    <worksheetSource ref="A1:V4115" sheet="raw_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7.536339583334" createdVersion="6" refreshedVersion="6" minRefreshableVersion="3" recordCount="4115" xr:uid="{B8C6E1C6-6B43-244A-8AF3-E7CCCE4EBE0E}">
  <cacheSource type="worksheet">
    <worksheetSource ref="A1:V1048576" sheet="raw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Blank="1"/>
    </cacheField>
    <cacheField name="Month Created" numFmtId="0">
      <sharedItems containsBlank="1" count="14">
        <s v="Jun"/>
        <s v="Jan"/>
        <s v="Feb"/>
        <s v="Jul"/>
        <s v="Nov"/>
        <s v="May"/>
        <s v="Apr"/>
        <s v="Mar"/>
        <s v="Sep"/>
        <s v="Oct"/>
        <s v="Aug"/>
        <s v="Dec"/>
        <m/>
        <s v="Sept" u="1"/>
      </sharedItems>
    </cacheField>
    <cacheField name="Year Created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s v="06/22/2015"/>
    <x v="0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s v="01/31/2017"/>
    <x v="1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s v="02/05/2016"/>
    <x v="2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s v="07/08/2014"/>
    <x v="3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s v="11/19/2015"/>
    <x v="4"/>
    <x v="0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s v="07/12/2016"/>
    <x v="3"/>
    <x v="2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s v="06/04/2014"/>
    <x v="0"/>
    <x v="3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s v="05/26/2016"/>
    <x v="5"/>
    <x v="2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s v="04/08/2016"/>
    <x v="6"/>
    <x v="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s v="03/18/2016"/>
    <x v="7"/>
    <x v="2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s v="05/21/2014"/>
    <x v="5"/>
    <x v="3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s v="07/21/2016"/>
    <x v="3"/>
    <x v="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s v="06/01/2014"/>
    <x v="0"/>
    <x v="3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s v="05/18/2016"/>
    <x v="5"/>
    <x v="2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s v="06/18/2014"/>
    <x v="0"/>
    <x v="3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s v="09/09/2015"/>
    <x v="8"/>
    <x v="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s v="05/01/2014"/>
    <x v="5"/>
    <x v="3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s v="10/05/2014"/>
    <x v="9"/>
    <x v="3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s v="08/18/2014"/>
    <x v="10"/>
    <x v="3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s v="06/20/2015"/>
    <x v="0"/>
    <x v="0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s v="07/15/2015"/>
    <x v="3"/>
    <x v="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s v="08/27/2014"/>
    <x v="10"/>
    <x v="3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s v="12/16/2014"/>
    <x v="11"/>
    <x v="3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s v="04/03/2015"/>
    <x v="6"/>
    <x v="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s v="08/13/2015"/>
    <x v="10"/>
    <x v="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s v="11/10/2015"/>
    <x v="4"/>
    <x v="0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s v="07/08/2014"/>
    <x v="3"/>
    <x v="3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s v="10/17/2014"/>
    <x v="9"/>
    <x v="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s v="11/16/2015"/>
    <x v="4"/>
    <x v="0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s v="06/22/2014"/>
    <x v="0"/>
    <x v="3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s v="07/22/2014"/>
    <x v="3"/>
    <x v="3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s v="01/07/2016"/>
    <x v="1"/>
    <x v="2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s v="04/01/2016"/>
    <x v="6"/>
    <x v="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s v="10/09/2015"/>
    <x v="9"/>
    <x v="0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s v="07/21/2014"/>
    <x v="3"/>
    <x v="3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s v="04/04/2015"/>
    <x v="6"/>
    <x v="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s v="03/05/2015"/>
    <x v="7"/>
    <x v="0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s v="01/28/2015"/>
    <x v="1"/>
    <x v="0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s v="04/11/2013"/>
    <x v="6"/>
    <x v="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s v="04/25/2014"/>
    <x v="6"/>
    <x v="3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s v="05/30/2014"/>
    <x v="5"/>
    <x v="3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s v="09/05/2014"/>
    <x v="8"/>
    <x v="3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s v="11/28/2014"/>
    <x v="4"/>
    <x v="3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s v="06/12/2014"/>
    <x v="0"/>
    <x v="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s v="08/23/2014"/>
    <x v="10"/>
    <x v="3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s v="03/28/2016"/>
    <x v="7"/>
    <x v="2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s v="11/15/2015"/>
    <x v="4"/>
    <x v="0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s v="10/20/2014"/>
    <x v="9"/>
    <x v="3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s v="01/29/2015"/>
    <x v="1"/>
    <x v="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s v="09/24/2015"/>
    <x v="8"/>
    <x v="0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s v="12/22/2014"/>
    <x v="11"/>
    <x v="3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s v="07/11/2015"/>
    <x v="3"/>
    <x v="0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s v="06/17/2014"/>
    <x v="0"/>
    <x v="3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s v="03/21/2014"/>
    <x v="7"/>
    <x v="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s v="11/25/2015"/>
    <x v="4"/>
    <x v="0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s v="05/06/2016"/>
    <x v="5"/>
    <x v="2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s v="05/25/2015"/>
    <x v="5"/>
    <x v="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s v="03/26/2015"/>
    <x v="7"/>
    <x v="0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s v="10/20/2014"/>
    <x v="9"/>
    <x v="3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s v="08/14/2015"/>
    <x v="10"/>
    <x v="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s v="03/03/2014"/>
    <x v="7"/>
    <x v="3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s v="05/15/2013"/>
    <x v="5"/>
    <x v="4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s v="02/06/2013"/>
    <x v="2"/>
    <x v="4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s v="12/04/2013"/>
    <x v="11"/>
    <x v="4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s v="06/08/2013"/>
    <x v="0"/>
    <x v="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s v="07/15/2014"/>
    <x v="3"/>
    <x v="3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s v="06/18/2016"/>
    <x v="0"/>
    <x v="2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s v="06/15/2012"/>
    <x v="0"/>
    <x v="5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s v="01/24/2014"/>
    <x v="1"/>
    <x v="3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s v="08/31/2011"/>
    <x v="10"/>
    <x v="6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s v="07/06/2011"/>
    <x v="3"/>
    <x v="6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s v="03/29/2012"/>
    <x v="7"/>
    <x v="5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s v="10/26/2012"/>
    <x v="9"/>
    <x v="5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s v="02/13/2011"/>
    <x v="2"/>
    <x v="6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s v="12/22/2015"/>
    <x v="11"/>
    <x v="0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s v="03/24/2013"/>
    <x v="7"/>
    <x v="4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s v="10/28/2011"/>
    <x v="9"/>
    <x v="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s v="03/29/2012"/>
    <x v="7"/>
    <x v="5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s v="08/22/2016"/>
    <x v="10"/>
    <x v="2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s v="03/26/2014"/>
    <x v="7"/>
    <x v="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s v="11/05/2013"/>
    <x v="4"/>
    <x v="4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s v="07/10/2012"/>
    <x v="3"/>
    <x v="5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s v="09/09/2011"/>
    <x v="8"/>
    <x v="6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s v="02/07/2015"/>
    <x v="2"/>
    <x v="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s v="04/15/2011"/>
    <x v="6"/>
    <x v="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s v="08/24/2011"/>
    <x v="10"/>
    <x v="6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s v="10/14/2015"/>
    <x v="9"/>
    <x v="0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s v="05/24/2010"/>
    <x v="5"/>
    <x v="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s v="05/27/2014"/>
    <x v="5"/>
    <x v="3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s v="05/08/2013"/>
    <x v="5"/>
    <x v="4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s v="06/12/2011"/>
    <x v="0"/>
    <x v="6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s v="03/17/2011"/>
    <x v="7"/>
    <x v="6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s v="12/17/2016"/>
    <x v="11"/>
    <x v="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s v="06/05/2012"/>
    <x v="0"/>
    <x v="5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s v="03/18/2014"/>
    <x v="7"/>
    <x v="3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s v="01/27/2012"/>
    <x v="1"/>
    <x v="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s v="05/26/2010"/>
    <x v="5"/>
    <x v="7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s v="06/12/2011"/>
    <x v="0"/>
    <x v="6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s v="11/01/2012"/>
    <x v="4"/>
    <x v="5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s v="12/23/2013"/>
    <x v="11"/>
    <x v="4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s v="10/15/2012"/>
    <x v="9"/>
    <x v="5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s v="12/31/2012"/>
    <x v="11"/>
    <x v="5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s v="11/23/2010"/>
    <x v="4"/>
    <x v="7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s v="02/12/2014"/>
    <x v="2"/>
    <x v="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s v="03/10/2011"/>
    <x v="7"/>
    <x v="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s v="04/25/2016"/>
    <x v="6"/>
    <x v="2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s v="03/19/2012"/>
    <x v="7"/>
    <x v="5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s v="04/02/2011"/>
    <x v="6"/>
    <x v="6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s v="04/01/2013"/>
    <x v="6"/>
    <x v="4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s v="01/27/2011"/>
    <x v="1"/>
    <x v="6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s v="10/10/2013"/>
    <x v="9"/>
    <x v="4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s v="05/01/2015"/>
    <x v="5"/>
    <x v="0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s v="03/20/2014"/>
    <x v="7"/>
    <x v="3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s v="07/29/2011"/>
    <x v="3"/>
    <x v="6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s v="11/14/2011"/>
    <x v="4"/>
    <x v="6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s v="01/10/2012"/>
    <x v="1"/>
    <x v="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s v="02/21/2011"/>
    <x v="2"/>
    <x v="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s v="03/11/2010"/>
    <x v="7"/>
    <x v="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s v="06/29/2011"/>
    <x v="0"/>
    <x v="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s v="07/15/2011"/>
    <x v="3"/>
    <x v="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s v="09/03/2016"/>
    <x v="8"/>
    <x v="2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s v="04/02/2015"/>
    <x v="6"/>
    <x v="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s v="08/11/2016"/>
    <x v="10"/>
    <x v="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s v="09/22/2014"/>
    <x v="8"/>
    <x v="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s v="04/20/2015"/>
    <x v="6"/>
    <x v="0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s v="12/05/2016"/>
    <x v="11"/>
    <x v="2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s v="05/11/2015"/>
    <x v="5"/>
    <x v="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s v="03/04/2015"/>
    <x v="7"/>
    <x v="0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s v="09/15/2016"/>
    <x v="8"/>
    <x v="2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s v="08/31/2014"/>
    <x v="10"/>
    <x v="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s v="05/19/2014"/>
    <x v="5"/>
    <x v="3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s v="06/20/2016"/>
    <x v="0"/>
    <x v="2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s v="09/23/2014"/>
    <x v="8"/>
    <x v="3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s v="05/01/2016"/>
    <x v="5"/>
    <x v="2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s v="08/05/2015"/>
    <x v="10"/>
    <x v="0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s v="05/29/2014"/>
    <x v="5"/>
    <x v="3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s v="04/02/2015"/>
    <x v="6"/>
    <x v="0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s v="08/23/2015"/>
    <x v="10"/>
    <x v="0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s v="07/01/2015"/>
    <x v="3"/>
    <x v="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s v="07/02/2015"/>
    <x v="3"/>
    <x v="0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s v="02/18/2015"/>
    <x v="2"/>
    <x v="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s v="04/16/2015"/>
    <x v="6"/>
    <x v="0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s v="10/26/2014"/>
    <x v="9"/>
    <x v="3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s v="07/08/2016"/>
    <x v="3"/>
    <x v="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s v="02/12/2015"/>
    <x v="2"/>
    <x v="0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s v="07/15/2015"/>
    <x v="3"/>
    <x v="0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s v="11/19/2016"/>
    <x v="4"/>
    <x v="2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s v="11/26/2014"/>
    <x v="4"/>
    <x v="3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s v="01/28/2016"/>
    <x v="1"/>
    <x v="2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s v="11/25/2014"/>
    <x v="4"/>
    <x v="3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s v="03/27/2015"/>
    <x v="7"/>
    <x v="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s v="04/19/2015"/>
    <x v="6"/>
    <x v="0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s v="08/24/2014"/>
    <x v="10"/>
    <x v="3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s v="10/21/2014"/>
    <x v="9"/>
    <x v="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s v="04/21/2015"/>
    <x v="6"/>
    <x v="0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s v="06/13/2015"/>
    <x v="0"/>
    <x v="0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s v="06/04/2014"/>
    <x v="0"/>
    <x v="3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s v="01/27/2016"/>
    <x v="1"/>
    <x v="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s v="09/22/2014"/>
    <x v="8"/>
    <x v="3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s v="05/24/2016"/>
    <x v="5"/>
    <x v="2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s v="06/16/2015"/>
    <x v="0"/>
    <x v="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s v="06/02/2014"/>
    <x v="0"/>
    <x v="3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s v="07/15/2014"/>
    <x v="3"/>
    <x v="3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s v="08/27/2015"/>
    <x v="10"/>
    <x v="0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s v="07/21/2014"/>
    <x v="3"/>
    <x v="3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s v="12/13/2015"/>
    <x v="11"/>
    <x v="0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s v="12/17/2016"/>
    <x v="11"/>
    <x v="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s v="06/05/2015"/>
    <x v="0"/>
    <x v="0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s v="02/17/2015"/>
    <x v="2"/>
    <x v="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s v="09/18/2014"/>
    <x v="8"/>
    <x v="3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s v="07/31/2015"/>
    <x v="3"/>
    <x v="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s v="06/13/2016"/>
    <x v="0"/>
    <x v="2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s v="02/12/2015"/>
    <x v="2"/>
    <x v="0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s v="01/29/2015"/>
    <x v="1"/>
    <x v="0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s v="03/09/2015"/>
    <x v="7"/>
    <x v="0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s v="08/04/2014"/>
    <x v="10"/>
    <x v="3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s v="07/06/2015"/>
    <x v="3"/>
    <x v="0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s v="03/07/2015"/>
    <x v="7"/>
    <x v="0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s v="10/27/2015"/>
    <x v="9"/>
    <x v="0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s v="02/03/2016"/>
    <x v="2"/>
    <x v="2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s v="03/04/2015"/>
    <x v="7"/>
    <x v="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s v="05/23/2015"/>
    <x v="5"/>
    <x v="0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s v="12/08/2016"/>
    <x v="11"/>
    <x v="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s v="10/27/2014"/>
    <x v="9"/>
    <x v="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s v="07/05/2014"/>
    <x v="3"/>
    <x v="3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s v="07/19/2016"/>
    <x v="3"/>
    <x v="2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s v="02/01/2017"/>
    <x v="2"/>
    <x v="1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s v="06/27/2015"/>
    <x v="0"/>
    <x v="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s v="08/06/2014"/>
    <x v="10"/>
    <x v="3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s v="07/05/2016"/>
    <x v="3"/>
    <x v="2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s v="06/06/2016"/>
    <x v="0"/>
    <x v="2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s v="08/23/2015"/>
    <x v="10"/>
    <x v="0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s v="09/17/2014"/>
    <x v="8"/>
    <x v="3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s v="09/29/2014"/>
    <x v="8"/>
    <x v="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s v="01/06/2016"/>
    <x v="1"/>
    <x v="2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s v="05/11/2015"/>
    <x v="5"/>
    <x v="0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s v="09/12/2015"/>
    <x v="8"/>
    <x v="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s v="01/06/2017"/>
    <x v="1"/>
    <x v="1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s v="09/05/2014"/>
    <x v="8"/>
    <x v="3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s v="08/02/2016"/>
    <x v="10"/>
    <x v="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s v="08/16/2014"/>
    <x v="10"/>
    <x v="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s v="01/19/2015"/>
    <x v="1"/>
    <x v="0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s v="09/08/2015"/>
    <x v="8"/>
    <x v="0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s v="11/30/2014"/>
    <x v="4"/>
    <x v="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s v="07/05/2016"/>
    <x v="3"/>
    <x v="2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s v="09/01/2015"/>
    <x v="8"/>
    <x v="0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s v="07/16/2016"/>
    <x v="3"/>
    <x v="2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s v="12/05/2014"/>
    <x v="11"/>
    <x v="3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s v="11/16/2014"/>
    <x v="4"/>
    <x v="3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s v="06/10/2015"/>
    <x v="0"/>
    <x v="0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s v="09/02/2015"/>
    <x v="8"/>
    <x v="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s v="08/20/2015"/>
    <x v="10"/>
    <x v="0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s v="02/16/2016"/>
    <x v="2"/>
    <x v="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s v="07/17/2015"/>
    <x v="3"/>
    <x v="0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s v="01/05/2015"/>
    <x v="1"/>
    <x v="0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s v="01/06/2016"/>
    <x v="1"/>
    <x v="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s v="03/03/2015"/>
    <x v="7"/>
    <x v="0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s v="11/27/2014"/>
    <x v="4"/>
    <x v="3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s v="03/16/2015"/>
    <x v="7"/>
    <x v="0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s v="02/29/2016"/>
    <x v="2"/>
    <x v="2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s v="07/10/2015"/>
    <x v="3"/>
    <x v="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s v="01/27/2015"/>
    <x v="1"/>
    <x v="0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s v="01/27/2015"/>
    <x v="1"/>
    <x v="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s v="04/22/2016"/>
    <x v="6"/>
    <x v="2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s v="05/11/2015"/>
    <x v="5"/>
    <x v="0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s v="03/09/2016"/>
    <x v="7"/>
    <x v="2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s v="04/12/2015"/>
    <x v="6"/>
    <x v="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s v="06/09/2015"/>
    <x v="0"/>
    <x v="0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s v="04/02/2015"/>
    <x v="6"/>
    <x v="0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s v="01/14/2016"/>
    <x v="1"/>
    <x v="2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s v="05/05/2015"/>
    <x v="5"/>
    <x v="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s v="12/03/2015"/>
    <x v="11"/>
    <x v="0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s v="01/28/2015"/>
    <x v="1"/>
    <x v="0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s v="08/30/2016"/>
    <x v="10"/>
    <x v="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s v="05/12/2015"/>
    <x v="5"/>
    <x v="0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s v="06/09/2015"/>
    <x v="0"/>
    <x v="0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s v="11/13/2015"/>
    <x v="4"/>
    <x v="0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s v="01/08/2016"/>
    <x v="1"/>
    <x v="2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s v="12/09/2016"/>
    <x v="11"/>
    <x v="2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s v="10/20/2015"/>
    <x v="9"/>
    <x v="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s v="03/21/2013"/>
    <x v="7"/>
    <x v="4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s v="11/06/2014"/>
    <x v="4"/>
    <x v="3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s v="11/15/2011"/>
    <x v="4"/>
    <x v="6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s v="01/23/2014"/>
    <x v="1"/>
    <x v="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s v="02/04/2010"/>
    <x v="2"/>
    <x v="7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s v="07/17/2012"/>
    <x v="3"/>
    <x v="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s v="10/29/2010"/>
    <x v="9"/>
    <x v="7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s v="09/09/2010"/>
    <x v="8"/>
    <x v="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s v="11/23/2011"/>
    <x v="4"/>
    <x v="6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s v="06/03/2010"/>
    <x v="0"/>
    <x v="7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s v="05/07/2013"/>
    <x v="5"/>
    <x v="4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s v="04/14/2012"/>
    <x v="6"/>
    <x v="5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s v="03/29/2010"/>
    <x v="7"/>
    <x v="7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s v="01/16/2012"/>
    <x v="1"/>
    <x v="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s v="09/16/2015"/>
    <x v="8"/>
    <x v="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s v="02/14/2011"/>
    <x v="2"/>
    <x v="6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s v="02/14/2013"/>
    <x v="2"/>
    <x v="4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s v="04/19/2016"/>
    <x v="6"/>
    <x v="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s v="05/19/2011"/>
    <x v="5"/>
    <x v="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s v="03/09/2015"/>
    <x v="7"/>
    <x v="0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s v="06/01/2010"/>
    <x v="0"/>
    <x v="7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s v="04/18/2012"/>
    <x v="6"/>
    <x v="5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s v="01/12/2011"/>
    <x v="1"/>
    <x v="6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s v="08/28/2012"/>
    <x v="10"/>
    <x v="5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s v="04/11/2012"/>
    <x v="6"/>
    <x v="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s v="03/30/2010"/>
    <x v="7"/>
    <x v="7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s v="01/27/2010"/>
    <x v="1"/>
    <x v="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s v="05/26/2014"/>
    <x v="5"/>
    <x v="3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s v="09/23/2011"/>
    <x v="8"/>
    <x v="6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s v="01/23/2017"/>
    <x v="1"/>
    <x v="1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s v="04/04/2011"/>
    <x v="6"/>
    <x v="6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s v="12/04/2013"/>
    <x v="11"/>
    <x v="4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s v="02/26/2010"/>
    <x v="2"/>
    <x v="7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s v="06/03/2011"/>
    <x v="0"/>
    <x v="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s v="03/01/2012"/>
    <x v="7"/>
    <x v="5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s v="10/11/2012"/>
    <x v="9"/>
    <x v="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s v="02/28/2012"/>
    <x v="2"/>
    <x v="5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s v="04/23/2015"/>
    <x v="6"/>
    <x v="0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s v="09/12/2012"/>
    <x v="8"/>
    <x v="5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s v="01/24/2017"/>
    <x v="1"/>
    <x v="1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s v="04/15/2014"/>
    <x v="6"/>
    <x v="3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s v="05/17/2009"/>
    <x v="5"/>
    <x v="8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s v="01/16/2010"/>
    <x v="1"/>
    <x v="7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s v="05/12/2011"/>
    <x v="5"/>
    <x v="6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s v="12/27/2011"/>
    <x v="11"/>
    <x v="6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s v="08/20/2013"/>
    <x v="10"/>
    <x v="4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s v="02/08/2013"/>
    <x v="2"/>
    <x v="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s v="10/02/2012"/>
    <x v="9"/>
    <x v="5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s v="05/22/2012"/>
    <x v="5"/>
    <x v="5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s v="10/03/2013"/>
    <x v="9"/>
    <x v="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s v="12/14/2010"/>
    <x v="11"/>
    <x v="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s v="04/12/2013"/>
    <x v="6"/>
    <x v="4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s v="09/26/2011"/>
    <x v="8"/>
    <x v="6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s v="03/21/2014"/>
    <x v="7"/>
    <x v="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s v="06/14/2010"/>
    <x v="0"/>
    <x v="7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s v="09/02/2013"/>
    <x v="8"/>
    <x v="4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s v="08/13/2012"/>
    <x v="10"/>
    <x v="5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s v="03/26/2015"/>
    <x v="7"/>
    <x v="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s v="03/11/2014"/>
    <x v="7"/>
    <x v="3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s v="10/18/2010"/>
    <x v="9"/>
    <x v="7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s v="03/24/2011"/>
    <x v="7"/>
    <x v="6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s v="02/07/2013"/>
    <x v="2"/>
    <x v="4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s v="01/25/2012"/>
    <x v="1"/>
    <x v="5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s v="05/03/2012"/>
    <x v="5"/>
    <x v="5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s v="07/24/2012"/>
    <x v="3"/>
    <x v="5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s v="02/09/2012"/>
    <x v="2"/>
    <x v="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s v="02/28/2013"/>
    <x v="2"/>
    <x v="4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s v="01/08/2013"/>
    <x v="1"/>
    <x v="4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s v="01/24/2011"/>
    <x v="1"/>
    <x v="6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s v="08/13/2012"/>
    <x v="10"/>
    <x v="5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s v="10/05/2011"/>
    <x v="9"/>
    <x v="6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s v="11/21/2011"/>
    <x v="4"/>
    <x v="6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s v="03/15/2013"/>
    <x v="7"/>
    <x v="4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s v="06/28/2010"/>
    <x v="0"/>
    <x v="7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s v="01/30/2013"/>
    <x v="1"/>
    <x v="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s v="07/23/2012"/>
    <x v="3"/>
    <x v="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s v="11/07/2014"/>
    <x v="4"/>
    <x v="3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s v="11/11/2013"/>
    <x v="4"/>
    <x v="4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s v="02/25/2013"/>
    <x v="2"/>
    <x v="4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s v="11/06/2009"/>
    <x v="4"/>
    <x v="8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s v="11/23/2015"/>
    <x v="4"/>
    <x v="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s v="10/04/2016"/>
    <x v="9"/>
    <x v="2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s v="04/13/2016"/>
    <x v="6"/>
    <x v="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s v="11/23/2016"/>
    <x v="4"/>
    <x v="2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s v="06/29/2015"/>
    <x v="0"/>
    <x v="0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s v="11/15/2016"/>
    <x v="4"/>
    <x v="2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s v="02/09/2017"/>
    <x v="2"/>
    <x v="1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s v="02/23/2015"/>
    <x v="2"/>
    <x v="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s v="10/01/2015"/>
    <x v="9"/>
    <x v="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s v="10/14/2015"/>
    <x v="9"/>
    <x v="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s v="04/15/2013"/>
    <x v="6"/>
    <x v="4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s v="05/17/2016"/>
    <x v="5"/>
    <x v="2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s v="09/16/2015"/>
    <x v="8"/>
    <x v="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s v="03/08/2016"/>
    <x v="7"/>
    <x v="2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s v="04/07/2015"/>
    <x v="6"/>
    <x v="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s v="04/07/2015"/>
    <x v="6"/>
    <x v="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s v="10/14/2015"/>
    <x v="9"/>
    <x v="0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s v="02/12/2015"/>
    <x v="2"/>
    <x v="0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s v="07/08/2016"/>
    <x v="3"/>
    <x v="2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s v="03/30/2015"/>
    <x v="7"/>
    <x v="0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s v="02/06/2017"/>
    <x v="2"/>
    <x v="1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s v="09/12/2014"/>
    <x v="8"/>
    <x v="3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s v="03/30/2016"/>
    <x v="7"/>
    <x v="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s v="10/14/2014"/>
    <x v="9"/>
    <x v="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s v="04/17/2015"/>
    <x v="6"/>
    <x v="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s v="04/20/2015"/>
    <x v="6"/>
    <x v="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s v="09/14/2015"/>
    <x v="8"/>
    <x v="0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s v="10/15/2015"/>
    <x v="9"/>
    <x v="0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s v="07/22/2015"/>
    <x v="3"/>
    <x v="0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s v="01/25/2017"/>
    <x v="1"/>
    <x v="1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s v="08/04/2016"/>
    <x v="10"/>
    <x v="2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s v="02/27/2016"/>
    <x v="2"/>
    <x v="2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s v="09/08/2014"/>
    <x v="8"/>
    <x v="3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s v="10/20/2015"/>
    <x v="9"/>
    <x v="0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s v="03/09/2016"/>
    <x v="7"/>
    <x v="2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s v="10/31/2014"/>
    <x v="9"/>
    <x v="3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s v="02/15/2016"/>
    <x v="2"/>
    <x v="2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s v="03/15/2015"/>
    <x v="7"/>
    <x v="0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s v="05/17/2016"/>
    <x v="5"/>
    <x v="2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s v="10/23/2014"/>
    <x v="9"/>
    <x v="3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s v="06/08/2015"/>
    <x v="0"/>
    <x v="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s v="10/24/2014"/>
    <x v="9"/>
    <x v="3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s v="07/17/2014"/>
    <x v="3"/>
    <x v="3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s v="03/18/2010"/>
    <x v="7"/>
    <x v="7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s v="05/21/2014"/>
    <x v="5"/>
    <x v="3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s v="01/29/2014"/>
    <x v="1"/>
    <x v="3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s v="04/20/2012"/>
    <x v="6"/>
    <x v="5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s v="03/22/2013"/>
    <x v="7"/>
    <x v="4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s v="02/08/2015"/>
    <x v="2"/>
    <x v="0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s v="12/16/2011"/>
    <x v="11"/>
    <x v="6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s v="12/07/2016"/>
    <x v="11"/>
    <x v="2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s v="12/18/2012"/>
    <x v="11"/>
    <x v="5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s v="02/25/2016"/>
    <x v="2"/>
    <x v="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s v="06/18/2012"/>
    <x v="0"/>
    <x v="5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s v="08/02/2011"/>
    <x v="10"/>
    <x v="6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s v="01/18/2014"/>
    <x v="1"/>
    <x v="3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s v="07/25/2016"/>
    <x v="3"/>
    <x v="2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s v="10/15/2015"/>
    <x v="9"/>
    <x v="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s v="01/01/2016"/>
    <x v="1"/>
    <x v="2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s v="03/19/2012"/>
    <x v="7"/>
    <x v="5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s v="12/29/2015"/>
    <x v="11"/>
    <x v="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s v="06/25/2012"/>
    <x v="0"/>
    <x v="5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s v="08/23/2012"/>
    <x v="10"/>
    <x v="5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s v="04/26/2014"/>
    <x v="6"/>
    <x v="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s v="12/07/2014"/>
    <x v="11"/>
    <x v="3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s v="10/22/2014"/>
    <x v="9"/>
    <x v="3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s v="07/26/2015"/>
    <x v="3"/>
    <x v="0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s v="07/15/2015"/>
    <x v="3"/>
    <x v="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s v="06/28/2016"/>
    <x v="0"/>
    <x v="2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s v="02/04/2014"/>
    <x v="2"/>
    <x v="3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s v="04/18/2015"/>
    <x v="6"/>
    <x v="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s v="11/18/2011"/>
    <x v="4"/>
    <x v="6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s v="08/08/2011"/>
    <x v="10"/>
    <x v="6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s v="09/09/2013"/>
    <x v="8"/>
    <x v="4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s v="02/17/2016"/>
    <x v="2"/>
    <x v="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s v="03/22/2012"/>
    <x v="7"/>
    <x v="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s v="06/22/2012"/>
    <x v="0"/>
    <x v="5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s v="07/20/2010"/>
    <x v="3"/>
    <x v="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s v="03/15/2015"/>
    <x v="7"/>
    <x v="0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s v="11/13/2016"/>
    <x v="4"/>
    <x v="2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s v="04/16/2014"/>
    <x v="6"/>
    <x v="3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s v="07/08/2011"/>
    <x v="3"/>
    <x v="6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s v="10/15/2015"/>
    <x v="9"/>
    <x v="0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s v="06/24/2011"/>
    <x v="0"/>
    <x v="6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s v="01/07/2014"/>
    <x v="1"/>
    <x v="3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s v="02/04/2014"/>
    <x v="2"/>
    <x v="3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s v="04/05/2011"/>
    <x v="6"/>
    <x v="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s v="09/20/2011"/>
    <x v="8"/>
    <x v="6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s v="09/26/2013"/>
    <x v="8"/>
    <x v="4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s v="06/22/2016"/>
    <x v="0"/>
    <x v="2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s v="04/19/2015"/>
    <x v="6"/>
    <x v="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s v="11/20/2013"/>
    <x v="4"/>
    <x v="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s v="07/09/2012"/>
    <x v="3"/>
    <x v="5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s v="06/19/2012"/>
    <x v="0"/>
    <x v="5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s v="09/12/2013"/>
    <x v="8"/>
    <x v="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s v="09/22/2014"/>
    <x v="8"/>
    <x v="3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s v="01/09/2014"/>
    <x v="1"/>
    <x v="3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s v="03/27/2013"/>
    <x v="7"/>
    <x v="4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s v="06/23/2015"/>
    <x v="0"/>
    <x v="0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s v="04/30/2013"/>
    <x v="6"/>
    <x v="4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s v="02/12/2014"/>
    <x v="2"/>
    <x v="3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s v="06/22/2015"/>
    <x v="0"/>
    <x v="0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s v="08/12/2014"/>
    <x v="10"/>
    <x v="3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s v="05/06/2013"/>
    <x v="5"/>
    <x v="4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s v="01/26/2012"/>
    <x v="1"/>
    <x v="5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s v="09/28/2015"/>
    <x v="8"/>
    <x v="0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s v="01/31/2016"/>
    <x v="1"/>
    <x v="2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s v="10/08/2015"/>
    <x v="9"/>
    <x v="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s v="05/19/2014"/>
    <x v="5"/>
    <x v="3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s v="09/14/2009"/>
    <x v="8"/>
    <x v="8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s v="08/27/2013"/>
    <x v="10"/>
    <x v="4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s v="06/05/2016"/>
    <x v="0"/>
    <x v="2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s v="08/22/2015"/>
    <x v="10"/>
    <x v="0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s v="08/12/2015"/>
    <x v="10"/>
    <x v="0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s v="10/29/2013"/>
    <x v="9"/>
    <x v="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s v="08/14/2013"/>
    <x v="10"/>
    <x v="4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s v="07/01/2013"/>
    <x v="3"/>
    <x v="4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s v="08/09/2016"/>
    <x v="10"/>
    <x v="2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s v="10/19/2015"/>
    <x v="9"/>
    <x v="0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s v="10/07/2014"/>
    <x v="9"/>
    <x v="3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s v="02/23/2016"/>
    <x v="2"/>
    <x v="2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s v="10/03/2013"/>
    <x v="9"/>
    <x v="4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s v="01/20/2015"/>
    <x v="1"/>
    <x v="0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s v="01/11/2014"/>
    <x v="1"/>
    <x v="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s v="12/17/2011"/>
    <x v="11"/>
    <x v="6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s v="05/06/2015"/>
    <x v="5"/>
    <x v="0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s v="02/02/2015"/>
    <x v="2"/>
    <x v="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s v="02/26/2013"/>
    <x v="2"/>
    <x v="4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s v="04/24/2014"/>
    <x v="6"/>
    <x v="3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s v="09/17/2013"/>
    <x v="8"/>
    <x v="4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s v="01/15/2014"/>
    <x v="1"/>
    <x v="3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s v="12/26/2013"/>
    <x v="11"/>
    <x v="4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s v="04/13/2015"/>
    <x v="6"/>
    <x v="0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s v="02/03/2015"/>
    <x v="2"/>
    <x v="0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s v="10/26/2014"/>
    <x v="9"/>
    <x v="3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s v="03/03/2012"/>
    <x v="7"/>
    <x v="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s v="09/30/2013"/>
    <x v="8"/>
    <x v="4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s v="07/17/2014"/>
    <x v="3"/>
    <x v="3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s v="04/14/2013"/>
    <x v="6"/>
    <x v="4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s v="09/14/2011"/>
    <x v="8"/>
    <x v="6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s v="04/30/2014"/>
    <x v="6"/>
    <x v="3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s v="05/13/2013"/>
    <x v="5"/>
    <x v="4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s v="06/11/2011"/>
    <x v="0"/>
    <x v="6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s v="07/26/2011"/>
    <x v="3"/>
    <x v="6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s v="04/28/2016"/>
    <x v="6"/>
    <x v="2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s v="06/11/2014"/>
    <x v="0"/>
    <x v="3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s v="08/08/2012"/>
    <x v="10"/>
    <x v="5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s v="08/14/2012"/>
    <x v="10"/>
    <x v="5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s v="05/12/2012"/>
    <x v="5"/>
    <x v="5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s v="07/07/2014"/>
    <x v="3"/>
    <x v="3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s v="11/27/2013"/>
    <x v="4"/>
    <x v="4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s v="03/05/2014"/>
    <x v="7"/>
    <x v="3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s v="07/24/2014"/>
    <x v="3"/>
    <x v="3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s v="08/18/2014"/>
    <x v="10"/>
    <x v="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s v="01/18/2017"/>
    <x v="1"/>
    <x v="1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s v="04/06/2015"/>
    <x v="6"/>
    <x v="0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s v="04/28/2014"/>
    <x v="6"/>
    <x v="3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s v="03/19/2012"/>
    <x v="7"/>
    <x v="5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s v="03/02/2015"/>
    <x v="7"/>
    <x v="0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s v="09/22/2014"/>
    <x v="8"/>
    <x v="3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s v="07/10/2013"/>
    <x v="3"/>
    <x v="4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s v="09/10/2012"/>
    <x v="8"/>
    <x v="5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s v="03/18/2016"/>
    <x v="7"/>
    <x v="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s v="11/30/2012"/>
    <x v="4"/>
    <x v="5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s v="09/25/2015"/>
    <x v="8"/>
    <x v="0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s v="04/17/2013"/>
    <x v="6"/>
    <x v="4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s v="05/02/2014"/>
    <x v="5"/>
    <x v="3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s v="10/26/2016"/>
    <x v="9"/>
    <x v="2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s v="12/10/2016"/>
    <x v="11"/>
    <x v="2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s v="12/05/2011"/>
    <x v="11"/>
    <x v="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s v="07/23/2012"/>
    <x v="3"/>
    <x v="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s v="12/28/2015"/>
    <x v="11"/>
    <x v="0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s v="08/14/2016"/>
    <x v="10"/>
    <x v="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s v="04/20/2015"/>
    <x v="6"/>
    <x v="0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s v="06/09/2014"/>
    <x v="0"/>
    <x v="3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s v="06/16/2015"/>
    <x v="0"/>
    <x v="0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s v="12/12/2013"/>
    <x v="11"/>
    <x v="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s v="11/02/2014"/>
    <x v="4"/>
    <x v="3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s v="11/11/2011"/>
    <x v="4"/>
    <x v="6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s v="08/18/2009"/>
    <x v="10"/>
    <x v="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s v="03/10/2010"/>
    <x v="7"/>
    <x v="7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s v="06/09/2011"/>
    <x v="0"/>
    <x v="6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s v="02/17/2012"/>
    <x v="2"/>
    <x v="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s v="12/18/2014"/>
    <x v="11"/>
    <x v="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s v="02/10/2012"/>
    <x v="2"/>
    <x v="5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s v="11/10/2015"/>
    <x v="4"/>
    <x v="0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s v="07/11/2013"/>
    <x v="3"/>
    <x v="4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s v="09/04/2012"/>
    <x v="8"/>
    <x v="5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s v="03/27/2012"/>
    <x v="7"/>
    <x v="5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s v="05/29/2015"/>
    <x v="5"/>
    <x v="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s v="01/31/2016"/>
    <x v="1"/>
    <x v="2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s v="03/07/2013"/>
    <x v="7"/>
    <x v="4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s v="10/06/2016"/>
    <x v="9"/>
    <x v="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s v="07/01/2016"/>
    <x v="3"/>
    <x v="2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s v="07/10/2014"/>
    <x v="3"/>
    <x v="3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s v="11/19/2015"/>
    <x v="4"/>
    <x v="0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s v="03/28/2015"/>
    <x v="7"/>
    <x v="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s v="01/03/2017"/>
    <x v="1"/>
    <x v="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s v="08/07/2015"/>
    <x v="10"/>
    <x v="0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s v="11/05/2012"/>
    <x v="4"/>
    <x v="5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s v="11/10/2015"/>
    <x v="4"/>
    <x v="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s v="10/03/2016"/>
    <x v="9"/>
    <x v="2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s v="03/01/2016"/>
    <x v="7"/>
    <x v="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s v="08/22/2015"/>
    <x v="10"/>
    <x v="0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s v="05/02/2016"/>
    <x v="5"/>
    <x v="2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s v="07/30/2014"/>
    <x v="3"/>
    <x v="3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s v="07/07/2015"/>
    <x v="3"/>
    <x v="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s v="01/18/2017"/>
    <x v="1"/>
    <x v="1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s v="05/31/2015"/>
    <x v="5"/>
    <x v="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s v="12/21/2016"/>
    <x v="11"/>
    <x v="2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s v="06/02/2015"/>
    <x v="0"/>
    <x v="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s v="11/02/2016"/>
    <x v="4"/>
    <x v="2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s v="04/13/2016"/>
    <x v="6"/>
    <x v="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s v="04/22/2016"/>
    <x v="6"/>
    <x v="2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s v="09/23/2015"/>
    <x v="8"/>
    <x v="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s v="12/07/2016"/>
    <x v="11"/>
    <x v="2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s v="06/24/2015"/>
    <x v="0"/>
    <x v="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s v="10/05/2015"/>
    <x v="9"/>
    <x v="0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s v="04/13/2016"/>
    <x v="6"/>
    <x v="2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s v="06/14/2016"/>
    <x v="0"/>
    <x v="2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s v="01/05/2015"/>
    <x v="1"/>
    <x v="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s v="09/29/2015"/>
    <x v="8"/>
    <x v="0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s v="03/04/2016"/>
    <x v="7"/>
    <x v="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s v="10/02/2014"/>
    <x v="9"/>
    <x v="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s v="06/04/2016"/>
    <x v="0"/>
    <x v="2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s v="10/06/2015"/>
    <x v="9"/>
    <x v="0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s v="09/02/2015"/>
    <x v="8"/>
    <x v="0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s v="01/11/2016"/>
    <x v="1"/>
    <x v="2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s v="09/29/2015"/>
    <x v="8"/>
    <x v="0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s v="06/08/2015"/>
    <x v="0"/>
    <x v="0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s v="01/18/2017"/>
    <x v="1"/>
    <x v="1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s v="06/18/2015"/>
    <x v="0"/>
    <x v="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s v="11/10/2015"/>
    <x v="4"/>
    <x v="0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s v="10/15/2014"/>
    <x v="9"/>
    <x v="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s v="09/19/2014"/>
    <x v="8"/>
    <x v="3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s v="05/13/2016"/>
    <x v="5"/>
    <x v="2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s v="12/07/2015"/>
    <x v="11"/>
    <x v="0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s v="11/02/2016"/>
    <x v="4"/>
    <x v="2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s v="02/22/2015"/>
    <x v="2"/>
    <x v="0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s v="11/13/2015"/>
    <x v="4"/>
    <x v="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s v="11/17/2014"/>
    <x v="4"/>
    <x v="3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s v="09/21/2015"/>
    <x v="8"/>
    <x v="0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s v="11/18/2016"/>
    <x v="4"/>
    <x v="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s v="01/18/2015"/>
    <x v="1"/>
    <x v="0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s v="02/11/2016"/>
    <x v="2"/>
    <x v="2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s v="06/10/2015"/>
    <x v="0"/>
    <x v="0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s v="06/14/2016"/>
    <x v="0"/>
    <x v="2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s v="12/02/2014"/>
    <x v="11"/>
    <x v="3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s v="12/10/2015"/>
    <x v="11"/>
    <x v="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s v="12/02/2015"/>
    <x v="11"/>
    <x v="0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s v="01/19/2016"/>
    <x v="1"/>
    <x v="2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s v="07/07/2015"/>
    <x v="3"/>
    <x v="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s v="10/05/2015"/>
    <x v="9"/>
    <x v="0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s v="11/20/2014"/>
    <x v="4"/>
    <x v="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s v="09/19/2016"/>
    <x v="8"/>
    <x v="2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s v="05/14/2015"/>
    <x v="5"/>
    <x v="0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s v="01/27/2015"/>
    <x v="1"/>
    <x v="0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s v="03/21/2016"/>
    <x v="7"/>
    <x v="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s v="08/14/2015"/>
    <x v="10"/>
    <x v="0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s v="11/25/2014"/>
    <x v="4"/>
    <x v="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s v="08/23/2016"/>
    <x v="10"/>
    <x v="2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s v="07/03/2015"/>
    <x v="3"/>
    <x v="0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s v="02/20/2015"/>
    <x v="2"/>
    <x v="0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s v="02/17/2015"/>
    <x v="2"/>
    <x v="0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s v="02/14/2015"/>
    <x v="2"/>
    <x v="0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s v="10/06/2015"/>
    <x v="9"/>
    <x v="0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s v="01/16/2015"/>
    <x v="1"/>
    <x v="0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s v="03/17/2015"/>
    <x v="7"/>
    <x v="0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s v="09/18/2016"/>
    <x v="8"/>
    <x v="2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s v="06/23/2015"/>
    <x v="0"/>
    <x v="0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s v="01/08/2016"/>
    <x v="1"/>
    <x v="2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s v="06/22/2015"/>
    <x v="0"/>
    <x v="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s v="11/03/2014"/>
    <x v="4"/>
    <x v="3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s v="03/07/2015"/>
    <x v="7"/>
    <x v="0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s v="03/17/2016"/>
    <x v="7"/>
    <x v="2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s v="03/20/2015"/>
    <x v="7"/>
    <x v="0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s v="10/03/2016"/>
    <x v="9"/>
    <x v="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s v="06/24/2016"/>
    <x v="0"/>
    <x v="2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s v="11/05/2014"/>
    <x v="4"/>
    <x v="3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s v="02/12/2015"/>
    <x v="2"/>
    <x v="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s v="03/10/2015"/>
    <x v="7"/>
    <x v="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s v="11/26/2014"/>
    <x v="4"/>
    <x v="3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s v="05/19/2015"/>
    <x v="5"/>
    <x v="0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s v="07/15/2014"/>
    <x v="3"/>
    <x v="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s v="07/29/2014"/>
    <x v="3"/>
    <x v="3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s v="07/09/2015"/>
    <x v="3"/>
    <x v="0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s v="04/08/2015"/>
    <x v="6"/>
    <x v="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s v="10/23/2015"/>
    <x v="9"/>
    <x v="0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s v="05/16/2015"/>
    <x v="5"/>
    <x v="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s v="10/30/2015"/>
    <x v="9"/>
    <x v="0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s v="03/23/2015"/>
    <x v="7"/>
    <x v="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s v="11/20/2015"/>
    <x v="4"/>
    <x v="0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s v="08/03/2016"/>
    <x v="10"/>
    <x v="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s v="08/31/2015"/>
    <x v="10"/>
    <x v="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s v="05/25/2016"/>
    <x v="5"/>
    <x v="2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s v="08/26/2015"/>
    <x v="10"/>
    <x v="0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s v="01/26/2017"/>
    <x v="1"/>
    <x v="1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s v="03/24/2015"/>
    <x v="7"/>
    <x v="0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s v="11/09/2015"/>
    <x v="4"/>
    <x v="0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s v="09/26/2014"/>
    <x v="8"/>
    <x v="3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s v="07/11/2014"/>
    <x v="3"/>
    <x v="3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s v="06/07/2016"/>
    <x v="0"/>
    <x v="2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s v="06/11/2016"/>
    <x v="0"/>
    <x v="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s v="04/28/2015"/>
    <x v="6"/>
    <x v="0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s v="04/14/2015"/>
    <x v="6"/>
    <x v="0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s v="02/24/2017"/>
    <x v="2"/>
    <x v="1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s v="07/13/2015"/>
    <x v="3"/>
    <x v="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s v="01/15/2016"/>
    <x v="1"/>
    <x v="2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s v="06/13/2014"/>
    <x v="0"/>
    <x v="3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s v="04/14/2016"/>
    <x v="6"/>
    <x v="2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s v="08/07/2015"/>
    <x v="10"/>
    <x v="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s v="04/29/2016"/>
    <x v="6"/>
    <x v="2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s v="10/26/2015"/>
    <x v="9"/>
    <x v="0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s v="05/17/2016"/>
    <x v="5"/>
    <x v="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s v="01/27/2015"/>
    <x v="1"/>
    <x v="0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s v="03/13/2015"/>
    <x v="7"/>
    <x v="0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s v="05/07/2015"/>
    <x v="5"/>
    <x v="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s v="01/27/2017"/>
    <x v="1"/>
    <x v="1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s v="01/24/2017"/>
    <x v="1"/>
    <x v="1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s v="08/14/2014"/>
    <x v="10"/>
    <x v="3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s v="11/09/2016"/>
    <x v="4"/>
    <x v="2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s v="07/14/2015"/>
    <x v="3"/>
    <x v="0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s v="07/14/2015"/>
    <x v="3"/>
    <x v="0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s v="04/06/2015"/>
    <x v="6"/>
    <x v="0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s v="09/16/2014"/>
    <x v="8"/>
    <x v="3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s v="07/13/2016"/>
    <x v="3"/>
    <x v="2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s v="07/12/2014"/>
    <x v="3"/>
    <x v="3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s v="02/16/2016"/>
    <x v="2"/>
    <x v="2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s v="09/09/2014"/>
    <x v="8"/>
    <x v="3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s v="08/26/2014"/>
    <x v="10"/>
    <x v="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s v="10/20/2014"/>
    <x v="9"/>
    <x v="3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s v="11/13/2014"/>
    <x v="4"/>
    <x v="3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s v="11/01/2016"/>
    <x v="4"/>
    <x v="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s v="07/14/2015"/>
    <x v="3"/>
    <x v="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s v="06/08/2015"/>
    <x v="0"/>
    <x v="0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s v="02/10/2015"/>
    <x v="2"/>
    <x v="0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s v="02/17/2016"/>
    <x v="2"/>
    <x v="2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s v="11/23/2015"/>
    <x v="4"/>
    <x v="0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s v="06/24/2015"/>
    <x v="0"/>
    <x v="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s v="07/24/2015"/>
    <x v="3"/>
    <x v="0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s v="10/10/2014"/>
    <x v="9"/>
    <x v="3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s v="09/23/2016"/>
    <x v="8"/>
    <x v="2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s v="12/17/2014"/>
    <x v="11"/>
    <x v="3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s v="06/18/2015"/>
    <x v="0"/>
    <x v="0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s v="03/14/2015"/>
    <x v="7"/>
    <x v="0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s v="11/14/2016"/>
    <x v="4"/>
    <x v="2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s v="07/18/2014"/>
    <x v="3"/>
    <x v="3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s v="09/19/2016"/>
    <x v="8"/>
    <x v="2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s v="03/27/2015"/>
    <x v="7"/>
    <x v="0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s v="06/06/2016"/>
    <x v="0"/>
    <x v="2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s v="05/16/2016"/>
    <x v="5"/>
    <x v="2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s v="12/11/2014"/>
    <x v="11"/>
    <x v="3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s v="12/01/2014"/>
    <x v="11"/>
    <x v="3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s v="07/18/2014"/>
    <x v="3"/>
    <x v="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s v="06/13/2014"/>
    <x v="0"/>
    <x v="3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s v="12/02/2014"/>
    <x v="11"/>
    <x v="3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s v="01/08/2015"/>
    <x v="1"/>
    <x v="0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s v="05/14/2016"/>
    <x v="5"/>
    <x v="2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s v="04/21/2016"/>
    <x v="6"/>
    <x v="2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s v="07/05/2016"/>
    <x v="3"/>
    <x v="2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s v="08/13/2014"/>
    <x v="10"/>
    <x v="3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s v="09/26/2016"/>
    <x v="8"/>
    <x v="2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s v="02/12/2017"/>
    <x v="2"/>
    <x v="1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s v="09/21/2016"/>
    <x v="8"/>
    <x v="2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s v="06/19/2014"/>
    <x v="0"/>
    <x v="3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s v="11/28/2014"/>
    <x v="4"/>
    <x v="3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s v="07/04/2015"/>
    <x v="3"/>
    <x v="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s v="12/07/2016"/>
    <x v="11"/>
    <x v="2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s v="09/15/2015"/>
    <x v="8"/>
    <x v="0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s v="11/01/2016"/>
    <x v="4"/>
    <x v="2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s v="07/28/2016"/>
    <x v="3"/>
    <x v="2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s v="06/03/2015"/>
    <x v="0"/>
    <x v="0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s v="11/22/2016"/>
    <x v="4"/>
    <x v="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s v="03/31/2015"/>
    <x v="7"/>
    <x v="0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s v="01/02/2017"/>
    <x v="1"/>
    <x v="1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s v="10/01/2014"/>
    <x v="9"/>
    <x v="3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s v="06/25/2014"/>
    <x v="0"/>
    <x v="3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s v="01/19/2016"/>
    <x v="1"/>
    <x v="2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s v="08/15/2014"/>
    <x v="10"/>
    <x v="3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s v="10/16/2013"/>
    <x v="9"/>
    <x v="4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s v="12/11/2016"/>
    <x v="11"/>
    <x v="2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s v="06/23/2014"/>
    <x v="0"/>
    <x v="3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s v="10/25/2016"/>
    <x v="9"/>
    <x v="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s v="12/07/2016"/>
    <x v="11"/>
    <x v="2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s v="12/22/2016"/>
    <x v="11"/>
    <x v="2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s v="12/22/2016"/>
    <x v="11"/>
    <x v="2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s v="11/02/2016"/>
    <x v="4"/>
    <x v="2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s v="11/22/2016"/>
    <x v="4"/>
    <x v="2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s v="07/15/2014"/>
    <x v="3"/>
    <x v="3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s v="11/05/2014"/>
    <x v="4"/>
    <x v="3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s v="07/17/2014"/>
    <x v="3"/>
    <x v="3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s v="11/04/2016"/>
    <x v="4"/>
    <x v="2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s v="01/15/2016"/>
    <x v="1"/>
    <x v="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s v="05/06/2016"/>
    <x v="5"/>
    <x v="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s v="12/30/2016"/>
    <x v="11"/>
    <x v="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s v="09/26/2015"/>
    <x v="8"/>
    <x v="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s v="10/28/2014"/>
    <x v="9"/>
    <x v="3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s v="08/06/2014"/>
    <x v="10"/>
    <x v="3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s v="01/17/2017"/>
    <x v="1"/>
    <x v="1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s v="02/09/2016"/>
    <x v="2"/>
    <x v="2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s v="01/01/2012"/>
    <x v="1"/>
    <x v="5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s v="06/17/2014"/>
    <x v="0"/>
    <x v="3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s v="03/09/2012"/>
    <x v="7"/>
    <x v="5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s v="06/29/2015"/>
    <x v="0"/>
    <x v="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s v="05/31/2011"/>
    <x v="5"/>
    <x v="6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s v="11/13/2015"/>
    <x v="4"/>
    <x v="0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s v="03/13/2013"/>
    <x v="7"/>
    <x v="4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s v="12/04/2012"/>
    <x v="11"/>
    <x v="5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s v="07/07/2011"/>
    <x v="3"/>
    <x v="6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s v="07/21/2012"/>
    <x v="3"/>
    <x v="5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s v="11/07/2011"/>
    <x v="4"/>
    <x v="6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s v="12/02/2011"/>
    <x v="11"/>
    <x v="6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s v="07/31/2013"/>
    <x v="3"/>
    <x v="4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s v="11/20/2013"/>
    <x v="4"/>
    <x v="4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s v="04/08/2015"/>
    <x v="6"/>
    <x v="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s v="11/03/2014"/>
    <x v="4"/>
    <x v="3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s v="11/01/2013"/>
    <x v="4"/>
    <x v="4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s v="01/28/2014"/>
    <x v="1"/>
    <x v="3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s v="10/31/2014"/>
    <x v="9"/>
    <x v="3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s v="07/09/2014"/>
    <x v="3"/>
    <x v="3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s v="06/07/2015"/>
    <x v="0"/>
    <x v="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s v="05/07/2013"/>
    <x v="5"/>
    <x v="4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s v="02/19/2014"/>
    <x v="2"/>
    <x v="3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s v="03/22/2012"/>
    <x v="7"/>
    <x v="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s v="11/13/2012"/>
    <x v="4"/>
    <x v="5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s v="04/03/2013"/>
    <x v="6"/>
    <x v="4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s v="09/05/2012"/>
    <x v="8"/>
    <x v="5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s v="12/15/2014"/>
    <x v="11"/>
    <x v="3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s v="07/11/2014"/>
    <x v="3"/>
    <x v="3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s v="12/29/2016"/>
    <x v="11"/>
    <x v="2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s v="01/25/2013"/>
    <x v="1"/>
    <x v="4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s v="06/19/2011"/>
    <x v="0"/>
    <x v="6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s v="09/26/2016"/>
    <x v="8"/>
    <x v="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s v="01/15/2015"/>
    <x v="1"/>
    <x v="0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s v="12/06/2012"/>
    <x v="11"/>
    <x v="5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s v="04/19/2013"/>
    <x v="6"/>
    <x v="4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s v="02/16/2011"/>
    <x v="2"/>
    <x v="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s v="11/22/2012"/>
    <x v="4"/>
    <x v="5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s v="09/08/2010"/>
    <x v="8"/>
    <x v="7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s v="05/30/2014"/>
    <x v="5"/>
    <x v="3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s v="10/27/2016"/>
    <x v="9"/>
    <x v="2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s v="01/03/2014"/>
    <x v="1"/>
    <x v="3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s v="11/16/2016"/>
    <x v="4"/>
    <x v="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s v="07/16/2013"/>
    <x v="3"/>
    <x v="4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s v="08/11/2015"/>
    <x v="10"/>
    <x v="0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s v="09/19/2014"/>
    <x v="8"/>
    <x v="3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s v="01/17/2015"/>
    <x v="1"/>
    <x v="0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s v="04/21/2015"/>
    <x v="6"/>
    <x v="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s v="11/16/2013"/>
    <x v="4"/>
    <x v="4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s v="11/26/2013"/>
    <x v="4"/>
    <x v="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s v="01/15/2013"/>
    <x v="1"/>
    <x v="4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s v="12/11/2015"/>
    <x v="11"/>
    <x v="0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s v="09/12/2009"/>
    <x v="8"/>
    <x v="8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s v="04/06/2015"/>
    <x v="6"/>
    <x v="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s v="01/24/2014"/>
    <x v="1"/>
    <x v="3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s v="11/16/2011"/>
    <x v="4"/>
    <x v="6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s v="09/03/2015"/>
    <x v="8"/>
    <x v="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s v="07/01/2013"/>
    <x v="3"/>
    <x v="4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s v="03/31/2014"/>
    <x v="7"/>
    <x v="3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s v="09/15/2010"/>
    <x v="8"/>
    <x v="7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s v="04/03/2011"/>
    <x v="6"/>
    <x v="6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s v="05/09/2013"/>
    <x v="5"/>
    <x v="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s v="07/26/2012"/>
    <x v="3"/>
    <x v="5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s v="03/19/2012"/>
    <x v="7"/>
    <x v="5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s v="02/05/2014"/>
    <x v="2"/>
    <x v="3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s v="01/29/2013"/>
    <x v="1"/>
    <x v="4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s v="03/15/2012"/>
    <x v="7"/>
    <x v="5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s v="10/02/2013"/>
    <x v="9"/>
    <x v="4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s v="05/30/2012"/>
    <x v="5"/>
    <x v="5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s v="01/03/2013"/>
    <x v="1"/>
    <x v="4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s v="01/02/2013"/>
    <x v="1"/>
    <x v="4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s v="10/10/2013"/>
    <x v="9"/>
    <x v="4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s v="10/08/2013"/>
    <x v="9"/>
    <x v="4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s v="06/17/2013"/>
    <x v="0"/>
    <x v="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s v="07/12/2011"/>
    <x v="3"/>
    <x v="6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s v="02/24/2012"/>
    <x v="2"/>
    <x v="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s v="08/16/2013"/>
    <x v="10"/>
    <x v="4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s v="03/28/2012"/>
    <x v="7"/>
    <x v="5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s v="08/31/2014"/>
    <x v="10"/>
    <x v="3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s v="03/28/2012"/>
    <x v="7"/>
    <x v="5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s v="08/12/2014"/>
    <x v="10"/>
    <x v="3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s v="06/01/2011"/>
    <x v="0"/>
    <x v="6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s v="08/02/2012"/>
    <x v="10"/>
    <x v="5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s v="05/02/2011"/>
    <x v="5"/>
    <x v="6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s v="07/06/2011"/>
    <x v="3"/>
    <x v="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s v="05/27/2011"/>
    <x v="5"/>
    <x v="6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s v="08/08/2011"/>
    <x v="10"/>
    <x v="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s v="01/24/2017"/>
    <x v="1"/>
    <x v="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s v="11/19/2014"/>
    <x v="4"/>
    <x v="3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s v="12/20/2013"/>
    <x v="11"/>
    <x v="4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s v="08/02/2012"/>
    <x v="10"/>
    <x v="5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s v="06/18/2013"/>
    <x v="0"/>
    <x v="4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s v="01/08/2013"/>
    <x v="1"/>
    <x v="4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s v="06/20/2012"/>
    <x v="0"/>
    <x v="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s v="05/16/2011"/>
    <x v="5"/>
    <x v="6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s v="10/02/2014"/>
    <x v="9"/>
    <x v="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s v="03/08/2013"/>
    <x v="7"/>
    <x v="4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s v="01/17/2012"/>
    <x v="1"/>
    <x v="5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s v="07/30/2012"/>
    <x v="3"/>
    <x v="5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s v="12/11/2013"/>
    <x v="11"/>
    <x v="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s v="05/09/2014"/>
    <x v="5"/>
    <x v="3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s v="03/30/2015"/>
    <x v="7"/>
    <x v="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s v="09/05/2012"/>
    <x v="8"/>
    <x v="5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s v="02/20/2015"/>
    <x v="2"/>
    <x v="0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s v="03/13/2010"/>
    <x v="7"/>
    <x v="7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s v="10/04/2012"/>
    <x v="9"/>
    <x v="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s v="03/05/2012"/>
    <x v="7"/>
    <x v="5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s v="01/19/2012"/>
    <x v="1"/>
    <x v="5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s v="06/13/2012"/>
    <x v="0"/>
    <x v="5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s v="05/14/2016"/>
    <x v="5"/>
    <x v="2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s v="02/20/2013"/>
    <x v="2"/>
    <x v="4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s v="03/28/2012"/>
    <x v="7"/>
    <x v="5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s v="11/22/2011"/>
    <x v="4"/>
    <x v="6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s v="03/20/2014"/>
    <x v="7"/>
    <x v="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s v="05/28/2013"/>
    <x v="5"/>
    <x v="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s v="04/06/2012"/>
    <x v="6"/>
    <x v="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s v="09/07/2013"/>
    <x v="8"/>
    <x v="4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s v="04/01/2014"/>
    <x v="6"/>
    <x v="3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s v="12/18/2011"/>
    <x v="11"/>
    <x v="6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s v="08/23/2012"/>
    <x v="10"/>
    <x v="5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s v="08/25/2016"/>
    <x v="10"/>
    <x v="2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s v="10/11/2014"/>
    <x v="9"/>
    <x v="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s v="09/09/2013"/>
    <x v="8"/>
    <x v="4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s v="11/21/2016"/>
    <x v="4"/>
    <x v="2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s v="09/23/2014"/>
    <x v="8"/>
    <x v="3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s v="07/27/2016"/>
    <x v="3"/>
    <x v="2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s v="02/24/2014"/>
    <x v="2"/>
    <x v="3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s v="06/10/2015"/>
    <x v="0"/>
    <x v="0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s v="03/15/2015"/>
    <x v="7"/>
    <x v="0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s v="02/16/2015"/>
    <x v="2"/>
    <x v="0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s v="03/23/2016"/>
    <x v="7"/>
    <x v="2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s v="06/01/2016"/>
    <x v="0"/>
    <x v="2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s v="10/13/2016"/>
    <x v="9"/>
    <x v="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s v="01/17/2015"/>
    <x v="1"/>
    <x v="0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s v="11/28/2016"/>
    <x v="4"/>
    <x v="2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s v="06/24/2016"/>
    <x v="0"/>
    <x v="2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s v="08/27/2016"/>
    <x v="10"/>
    <x v="2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s v="10/14/2015"/>
    <x v="9"/>
    <x v="0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s v="03/16/2015"/>
    <x v="7"/>
    <x v="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s v="05/04/2015"/>
    <x v="5"/>
    <x v="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s v="10/23/2013"/>
    <x v="9"/>
    <x v="4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s v="08/17/2016"/>
    <x v="10"/>
    <x v="2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s v="10/12/2013"/>
    <x v="9"/>
    <x v="4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s v="01/13/2012"/>
    <x v="1"/>
    <x v="5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s v="09/24/2013"/>
    <x v="8"/>
    <x v="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s v="11/17/2012"/>
    <x v="4"/>
    <x v="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s v="01/21/2015"/>
    <x v="1"/>
    <x v="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s v="10/02/2009"/>
    <x v="9"/>
    <x v="8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s v="12/08/2013"/>
    <x v="11"/>
    <x v="4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s v="03/09/2013"/>
    <x v="7"/>
    <x v="4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s v="08/02/2013"/>
    <x v="10"/>
    <x v="4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s v="10/30/2013"/>
    <x v="9"/>
    <x v="4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s v="01/24/2011"/>
    <x v="1"/>
    <x v="6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s v="10/02/2012"/>
    <x v="9"/>
    <x v="5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s v="04/04/2013"/>
    <x v="6"/>
    <x v="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s v="09/01/2015"/>
    <x v="8"/>
    <x v="0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s v="01/02/2013"/>
    <x v="1"/>
    <x v="4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s v="11/19/2013"/>
    <x v="4"/>
    <x v="4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s v="11/23/2010"/>
    <x v="4"/>
    <x v="7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s v="05/08/2012"/>
    <x v="5"/>
    <x v="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s v="09/27/2012"/>
    <x v="8"/>
    <x v="5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s v="11/30/2011"/>
    <x v="4"/>
    <x v="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s v="08/04/2011"/>
    <x v="10"/>
    <x v="6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s v="01/02/2016"/>
    <x v="1"/>
    <x v="2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s v="03/13/2012"/>
    <x v="7"/>
    <x v="5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s v="12/09/2016"/>
    <x v="11"/>
    <x v="2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s v="08/21/2016"/>
    <x v="10"/>
    <x v="2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s v="04/27/2012"/>
    <x v="6"/>
    <x v="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s v="07/27/2011"/>
    <x v="3"/>
    <x v="6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s v="09/05/2014"/>
    <x v="8"/>
    <x v="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s v="10/22/2013"/>
    <x v="9"/>
    <x v="4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s v="07/22/2014"/>
    <x v="3"/>
    <x v="3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s v="05/06/2010"/>
    <x v="5"/>
    <x v="7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s v="03/02/2015"/>
    <x v="7"/>
    <x v="0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s v="05/06/2016"/>
    <x v="5"/>
    <x v="2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s v="09/10/2010"/>
    <x v="8"/>
    <x v="7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s v="08/02/2015"/>
    <x v="10"/>
    <x v="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s v="10/29/2012"/>
    <x v="9"/>
    <x v="5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s v="12/01/2011"/>
    <x v="11"/>
    <x v="6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s v="04/13/2011"/>
    <x v="6"/>
    <x v="6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s v="02/29/2016"/>
    <x v="2"/>
    <x v="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s v="04/23/2010"/>
    <x v="6"/>
    <x v="7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s v="07/09/2014"/>
    <x v="3"/>
    <x v="3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s v="08/28/2012"/>
    <x v="10"/>
    <x v="5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s v="12/04/2015"/>
    <x v="11"/>
    <x v="0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s v="11/25/2010"/>
    <x v="4"/>
    <x v="7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s v="02/11/2014"/>
    <x v="2"/>
    <x v="3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s v="08/12/2011"/>
    <x v="10"/>
    <x v="6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s v="06/11/2010"/>
    <x v="0"/>
    <x v="7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s v="06/21/2012"/>
    <x v="0"/>
    <x v="5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s v="01/02/2017"/>
    <x v="1"/>
    <x v="1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s v="01/03/2014"/>
    <x v="1"/>
    <x v="3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s v="10/12/2012"/>
    <x v="9"/>
    <x v="5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s v="04/05/2012"/>
    <x v="6"/>
    <x v="5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s v="07/26/2012"/>
    <x v="3"/>
    <x v="5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s v="01/29/2012"/>
    <x v="1"/>
    <x v="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s v="09/13/2010"/>
    <x v="8"/>
    <x v="7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s v="06/12/2014"/>
    <x v="0"/>
    <x v="3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s v="11/01/2014"/>
    <x v="4"/>
    <x v="3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s v="11/14/2012"/>
    <x v="4"/>
    <x v="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s v="10/15/2013"/>
    <x v="9"/>
    <x v="4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s v="10/31/2011"/>
    <x v="9"/>
    <x v="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s v="08/27/2014"/>
    <x v="10"/>
    <x v="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s v="10/22/2014"/>
    <x v="9"/>
    <x v="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s v="01/14/2013"/>
    <x v="1"/>
    <x v="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s v="10/28/2013"/>
    <x v="9"/>
    <x v="4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s v="06/09/2010"/>
    <x v="0"/>
    <x v="7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s v="04/14/2012"/>
    <x v="6"/>
    <x v="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s v="09/28/2012"/>
    <x v="8"/>
    <x v="5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s v="03/10/2012"/>
    <x v="7"/>
    <x v="5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s v="05/14/2010"/>
    <x v="5"/>
    <x v="7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s v="02/10/2014"/>
    <x v="2"/>
    <x v="3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s v="02/05/2013"/>
    <x v="2"/>
    <x v="4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s v="03/13/2014"/>
    <x v="7"/>
    <x v="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s v="04/04/2014"/>
    <x v="6"/>
    <x v="3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s v="12/30/2015"/>
    <x v="11"/>
    <x v="0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s v="12/06/2011"/>
    <x v="11"/>
    <x v="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s v="10/04/2013"/>
    <x v="9"/>
    <x v="4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s v="08/03/2012"/>
    <x v="10"/>
    <x v="5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s v="05/22/2013"/>
    <x v="5"/>
    <x v="4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s v="06/27/2015"/>
    <x v="0"/>
    <x v="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s v="01/11/2017"/>
    <x v="1"/>
    <x v="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s v="01/13/2016"/>
    <x v="1"/>
    <x v="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s v="10/30/2016"/>
    <x v="9"/>
    <x v="2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s v="03/15/2016"/>
    <x v="7"/>
    <x v="2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s v="12/28/2016"/>
    <x v="11"/>
    <x v="2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s v="08/10/2016"/>
    <x v="10"/>
    <x v="2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s v="05/01/2016"/>
    <x v="5"/>
    <x v="2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s v="02/11/2016"/>
    <x v="2"/>
    <x v="2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s v="12/23/2015"/>
    <x v="11"/>
    <x v="0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s v="12/18/2015"/>
    <x v="11"/>
    <x v="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s v="04/20/2016"/>
    <x v="6"/>
    <x v="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s v="10/19/2016"/>
    <x v="9"/>
    <x v="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s v="12/26/2014"/>
    <x v="11"/>
    <x v="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s v="07/09/2015"/>
    <x v="3"/>
    <x v="0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s v="08/04/2016"/>
    <x v="10"/>
    <x v="2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s v="02/25/2015"/>
    <x v="2"/>
    <x v="0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s v="10/17/2016"/>
    <x v="9"/>
    <x v="2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s v="03/19/2015"/>
    <x v="7"/>
    <x v="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s v="12/20/2014"/>
    <x v="11"/>
    <x v="3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s v="01/31/2017"/>
    <x v="1"/>
    <x v="1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s v="01/05/2017"/>
    <x v="1"/>
    <x v="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s v="01/04/2016"/>
    <x v="1"/>
    <x v="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s v="09/12/2016"/>
    <x v="8"/>
    <x v="2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s v="07/23/2015"/>
    <x v="3"/>
    <x v="0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s v="09/24/2016"/>
    <x v="8"/>
    <x v="2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s v="09/06/2016"/>
    <x v="8"/>
    <x v="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s v="02/22/2016"/>
    <x v="2"/>
    <x v="2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s v="07/16/2014"/>
    <x v="3"/>
    <x v="3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s v="01/07/2017"/>
    <x v="1"/>
    <x v="1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s v="12/17/2016"/>
    <x v="11"/>
    <x v="2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s v="04/17/2015"/>
    <x v="6"/>
    <x v="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s v="08/05/2014"/>
    <x v="10"/>
    <x v="3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s v="09/10/2015"/>
    <x v="8"/>
    <x v="0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s v="02/24/2016"/>
    <x v="2"/>
    <x v="2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s v="04/29/2016"/>
    <x v="6"/>
    <x v="2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s v="06/30/2015"/>
    <x v="0"/>
    <x v="0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s v="01/22/2016"/>
    <x v="1"/>
    <x v="2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s v="01/26/2016"/>
    <x v="1"/>
    <x v="2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s v="05/16/2016"/>
    <x v="5"/>
    <x v="2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s v="10/16/2014"/>
    <x v="9"/>
    <x v="3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s v="07/10/2014"/>
    <x v="3"/>
    <x v="3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s v="09/02/2016"/>
    <x v="8"/>
    <x v="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s v="07/23/2016"/>
    <x v="3"/>
    <x v="2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s v="02/26/2015"/>
    <x v="2"/>
    <x v="0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s v="12/01/2015"/>
    <x v="11"/>
    <x v="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s v="11/16/2015"/>
    <x v="4"/>
    <x v="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s v="05/14/2014"/>
    <x v="5"/>
    <x v="3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s v="09/01/2016"/>
    <x v="8"/>
    <x v="2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s v="08/29/2016"/>
    <x v="10"/>
    <x v="2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s v="08/04/2014"/>
    <x v="10"/>
    <x v="3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s v="06/17/2016"/>
    <x v="0"/>
    <x v="2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s v="03/08/2016"/>
    <x v="7"/>
    <x v="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s v="10/09/2016"/>
    <x v="9"/>
    <x v="2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s v="10/09/2014"/>
    <x v="9"/>
    <x v="3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s v="11/04/2014"/>
    <x v="4"/>
    <x v="3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s v="06/27/2014"/>
    <x v="0"/>
    <x v="3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s v="10/29/2014"/>
    <x v="9"/>
    <x v="3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s v="10/05/2015"/>
    <x v="9"/>
    <x v="0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s v="10/14/2014"/>
    <x v="9"/>
    <x v="3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s v="01/14/2017"/>
    <x v="1"/>
    <x v="1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s v="12/16/2016"/>
    <x v="11"/>
    <x v="2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s v="11/17/2015"/>
    <x v="4"/>
    <x v="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s v="02/14/2017"/>
    <x v="2"/>
    <x v="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s v="01/19/2016"/>
    <x v="1"/>
    <x v="2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s v="09/29/2015"/>
    <x v="8"/>
    <x v="0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s v="12/04/2014"/>
    <x v="11"/>
    <x v="3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s v="11/02/2016"/>
    <x v="4"/>
    <x v="2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s v="11/28/2016"/>
    <x v="4"/>
    <x v="2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s v="05/20/2016"/>
    <x v="5"/>
    <x v="2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s v="07/10/2016"/>
    <x v="3"/>
    <x v="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s v="11/03/2014"/>
    <x v="4"/>
    <x v="3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s v="12/10/2016"/>
    <x v="11"/>
    <x v="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s v="12/01/2015"/>
    <x v="11"/>
    <x v="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s v="11/12/2014"/>
    <x v="4"/>
    <x v="3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s v="10/26/2015"/>
    <x v="9"/>
    <x v="0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s v="02/22/2016"/>
    <x v="2"/>
    <x v="2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s v="10/12/2015"/>
    <x v="9"/>
    <x v="0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s v="06/14/2016"/>
    <x v="0"/>
    <x v="2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s v="01/05/2015"/>
    <x v="1"/>
    <x v="0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s v="05/03/2015"/>
    <x v="5"/>
    <x v="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s v="09/24/2015"/>
    <x v="8"/>
    <x v="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s v="04/17/2015"/>
    <x v="6"/>
    <x v="0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s v="05/21/2015"/>
    <x v="5"/>
    <x v="0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s v="01/01/2016"/>
    <x v="1"/>
    <x v="2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s v="02/14/2015"/>
    <x v="2"/>
    <x v="0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s v="02/26/2016"/>
    <x v="2"/>
    <x v="2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s v="09/23/2014"/>
    <x v="8"/>
    <x v="3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s v="01/20/2017"/>
    <x v="1"/>
    <x v="1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s v="02/09/2015"/>
    <x v="2"/>
    <x v="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s v="08/29/2016"/>
    <x v="10"/>
    <x v="2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s v="11/16/2015"/>
    <x v="4"/>
    <x v="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s v="05/24/2016"/>
    <x v="5"/>
    <x v="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s v="11/14/2016"/>
    <x v="4"/>
    <x v="2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s v="07/04/2016"/>
    <x v="3"/>
    <x v="2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s v="01/12/2015"/>
    <x v="1"/>
    <x v="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s v="12/06/2012"/>
    <x v="11"/>
    <x v="5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s v="04/25/2015"/>
    <x v="6"/>
    <x v="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s v="02/18/2016"/>
    <x v="2"/>
    <x v="2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s v="11/18/2016"/>
    <x v="4"/>
    <x v="2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s v="07/28/2016"/>
    <x v="3"/>
    <x v="2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s v="07/11/2014"/>
    <x v="3"/>
    <x v="3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s v="07/31/2014"/>
    <x v="3"/>
    <x v="3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s v="04/20/2015"/>
    <x v="6"/>
    <x v="0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s v="01/07/2015"/>
    <x v="1"/>
    <x v="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s v="07/24/2014"/>
    <x v="3"/>
    <x v="3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s v="11/11/2015"/>
    <x v="4"/>
    <x v="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s v="10/06/2014"/>
    <x v="9"/>
    <x v="3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s v="08/16/2016"/>
    <x v="10"/>
    <x v="2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s v="01/13/2016"/>
    <x v="1"/>
    <x v="2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s v="08/15/2015"/>
    <x v="10"/>
    <x v="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s v="07/30/2014"/>
    <x v="3"/>
    <x v="3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s v="04/23/2016"/>
    <x v="6"/>
    <x v="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s v="02/09/2017"/>
    <x v="2"/>
    <x v="1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s v="07/11/2014"/>
    <x v="3"/>
    <x v="3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s v="02/06/2016"/>
    <x v="2"/>
    <x v="2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s v="02/23/2015"/>
    <x v="2"/>
    <x v="0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s v="11/04/2016"/>
    <x v="4"/>
    <x v="2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s v="02/12/2015"/>
    <x v="2"/>
    <x v="0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s v="02/11/2015"/>
    <x v="2"/>
    <x v="0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s v="03/16/2015"/>
    <x v="7"/>
    <x v="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s v="03/03/2016"/>
    <x v="7"/>
    <x v="2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s v="07/05/2016"/>
    <x v="3"/>
    <x v="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s v="08/01/2016"/>
    <x v="10"/>
    <x v="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s v="05/23/2013"/>
    <x v="5"/>
    <x v="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s v="01/22/2014"/>
    <x v="1"/>
    <x v="3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s v="06/20/2013"/>
    <x v="0"/>
    <x v="4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s v="11/21/2013"/>
    <x v="4"/>
    <x v="4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s v="03/11/2016"/>
    <x v="7"/>
    <x v="2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s v="10/25/2013"/>
    <x v="9"/>
    <x v="4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s v="09/11/2012"/>
    <x v="8"/>
    <x v="5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s v="10/18/2015"/>
    <x v="9"/>
    <x v="0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s v="01/06/2014"/>
    <x v="1"/>
    <x v="3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s v="09/16/2011"/>
    <x v="8"/>
    <x v="6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s v="12/05/2013"/>
    <x v="11"/>
    <x v="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s v="04/06/2012"/>
    <x v="6"/>
    <x v="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s v="07/18/2014"/>
    <x v="3"/>
    <x v="3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s v="12/15/2015"/>
    <x v="11"/>
    <x v="0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s v="06/07/2011"/>
    <x v="0"/>
    <x v="6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s v="04/19/2016"/>
    <x v="6"/>
    <x v="2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s v="04/11/2014"/>
    <x v="6"/>
    <x v="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s v="12/29/2014"/>
    <x v="11"/>
    <x v="3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s v="07/11/2012"/>
    <x v="3"/>
    <x v="5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s v="06/03/2014"/>
    <x v="0"/>
    <x v="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s v="07/09/2014"/>
    <x v="3"/>
    <x v="3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s v="02/13/2016"/>
    <x v="2"/>
    <x v="2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s v="07/25/2014"/>
    <x v="3"/>
    <x v="3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s v="05/16/2014"/>
    <x v="5"/>
    <x v="3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s v="03/25/2014"/>
    <x v="7"/>
    <x v="3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s v="05/27/2015"/>
    <x v="5"/>
    <x v="0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s v="04/29/2015"/>
    <x v="6"/>
    <x v="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s v="03/11/2016"/>
    <x v="7"/>
    <x v="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s v="12/07/2012"/>
    <x v="11"/>
    <x v="5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s v="01/27/2016"/>
    <x v="1"/>
    <x v="2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s v="09/09/2011"/>
    <x v="8"/>
    <x v="6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s v="07/31/2013"/>
    <x v="3"/>
    <x v="4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s v="09/03/2014"/>
    <x v="8"/>
    <x v="3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s v="01/21/2014"/>
    <x v="1"/>
    <x v="3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s v="03/14/2014"/>
    <x v="7"/>
    <x v="3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s v="04/13/2015"/>
    <x v="6"/>
    <x v="0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s v="01/15/2016"/>
    <x v="1"/>
    <x v="2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s v="06/17/2016"/>
    <x v="0"/>
    <x v="2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s v="10/30/2013"/>
    <x v="9"/>
    <x v="4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s v="04/19/2016"/>
    <x v="6"/>
    <x v="2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s v="05/12/2014"/>
    <x v="5"/>
    <x v="3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s v="02/22/2014"/>
    <x v="2"/>
    <x v="3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s v="03/05/2012"/>
    <x v="7"/>
    <x v="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s v="06/23/2014"/>
    <x v="0"/>
    <x v="3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s v="02/13/2012"/>
    <x v="2"/>
    <x v="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s v="10/19/2016"/>
    <x v="9"/>
    <x v="2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s v="11/07/2012"/>
    <x v="4"/>
    <x v="5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s v="12/09/2015"/>
    <x v="11"/>
    <x v="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s v="11/20/2014"/>
    <x v="4"/>
    <x v="3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s v="07/15/2014"/>
    <x v="3"/>
    <x v="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s v="09/09/2013"/>
    <x v="8"/>
    <x v="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s v="02/29/2016"/>
    <x v="2"/>
    <x v="2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s v="04/10/2012"/>
    <x v="6"/>
    <x v="5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s v="11/25/2015"/>
    <x v="4"/>
    <x v="0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s v="03/06/2014"/>
    <x v="7"/>
    <x v="3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s v="03/24/2014"/>
    <x v="7"/>
    <x v="3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s v="09/13/2011"/>
    <x v="8"/>
    <x v="6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s v="02/12/2016"/>
    <x v="2"/>
    <x v="2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s v="05/16/2013"/>
    <x v="5"/>
    <x v="4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s v="03/20/2014"/>
    <x v="7"/>
    <x v="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s v="03/31/2015"/>
    <x v="7"/>
    <x v="0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s v="07/27/2015"/>
    <x v="3"/>
    <x v="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s v="06/14/2016"/>
    <x v="0"/>
    <x v="2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s v="10/14/2014"/>
    <x v="9"/>
    <x v="3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s v="07/08/2014"/>
    <x v="3"/>
    <x v="3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s v="05/06/2016"/>
    <x v="5"/>
    <x v="2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s v="09/26/2014"/>
    <x v="8"/>
    <x v="3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s v="11/24/2015"/>
    <x v="4"/>
    <x v="0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s v="12/02/2016"/>
    <x v="11"/>
    <x v="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s v="07/01/2014"/>
    <x v="3"/>
    <x v="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s v="11/15/2014"/>
    <x v="4"/>
    <x v="3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s v="07/07/2016"/>
    <x v="3"/>
    <x v="2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s v="11/19/2015"/>
    <x v="4"/>
    <x v="0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s v="03/24/2016"/>
    <x v="7"/>
    <x v="2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s v="01/01/2017"/>
    <x v="1"/>
    <x v="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s v="12/02/2014"/>
    <x v="11"/>
    <x v="3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s v="07/07/2015"/>
    <x v="3"/>
    <x v="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s v="06/09/2015"/>
    <x v="0"/>
    <x v="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s v="01/18/2015"/>
    <x v="1"/>
    <x v="0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s v="11/17/2015"/>
    <x v="4"/>
    <x v="0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s v="03/30/2015"/>
    <x v="7"/>
    <x v="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s v="08/03/2014"/>
    <x v="10"/>
    <x v="3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s v="03/25/2014"/>
    <x v="7"/>
    <x v="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s v="08/20/2014"/>
    <x v="10"/>
    <x v="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s v="11/01/2016"/>
    <x v="4"/>
    <x v="2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s v="05/17/2016"/>
    <x v="5"/>
    <x v="2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s v="11/09/2015"/>
    <x v="4"/>
    <x v="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s v="08/08/2015"/>
    <x v="10"/>
    <x v="0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s v="04/15/2015"/>
    <x v="6"/>
    <x v="0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s v="05/19/2015"/>
    <x v="5"/>
    <x v="0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s v="08/07/2015"/>
    <x v="10"/>
    <x v="0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s v="07/15/2014"/>
    <x v="3"/>
    <x v="3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s v="01/25/2015"/>
    <x v="1"/>
    <x v="0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s v="10/06/2014"/>
    <x v="9"/>
    <x v="3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s v="11/09/2014"/>
    <x v="4"/>
    <x v="3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s v="05/30/2015"/>
    <x v="5"/>
    <x v="0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s v="02/26/2015"/>
    <x v="2"/>
    <x v="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s v="04/28/2015"/>
    <x v="6"/>
    <x v="0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s v="08/25/2014"/>
    <x v="10"/>
    <x v="3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s v="07/10/2014"/>
    <x v="3"/>
    <x v="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s v="05/19/2016"/>
    <x v="5"/>
    <x v="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s v="06/02/2014"/>
    <x v="0"/>
    <x v="3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s v="05/26/2015"/>
    <x v="5"/>
    <x v="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s v="08/12/2014"/>
    <x v="10"/>
    <x v="3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s v="08/23/2016"/>
    <x v="10"/>
    <x v="2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s v="01/23/2015"/>
    <x v="1"/>
    <x v="0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s v="04/30/2015"/>
    <x v="6"/>
    <x v="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s v="10/26/2014"/>
    <x v="9"/>
    <x v="3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s v="07/21/2014"/>
    <x v="3"/>
    <x v="3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s v="06/29/2015"/>
    <x v="0"/>
    <x v="0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s v="04/08/2016"/>
    <x v="6"/>
    <x v="2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s v="06/15/2015"/>
    <x v="0"/>
    <x v="0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s v="01/11/2017"/>
    <x v="1"/>
    <x v="1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s v="09/15/2014"/>
    <x v="8"/>
    <x v="3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s v="07/17/2014"/>
    <x v="3"/>
    <x v="3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s v="09/28/2015"/>
    <x v="8"/>
    <x v="0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s v="05/22/2014"/>
    <x v="5"/>
    <x v="3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s v="01/30/2015"/>
    <x v="1"/>
    <x v="0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s v="12/24/2016"/>
    <x v="11"/>
    <x v="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s v="10/13/2016"/>
    <x v="9"/>
    <x v="2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s v="01/06/2017"/>
    <x v="1"/>
    <x v="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s v="05/06/2015"/>
    <x v="5"/>
    <x v="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s v="04/29/2015"/>
    <x v="6"/>
    <x v="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s v="04/15/2015"/>
    <x v="6"/>
    <x v="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s v="12/07/2016"/>
    <x v="11"/>
    <x v="2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s v="06/08/2016"/>
    <x v="0"/>
    <x v="2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s v="08/01/2014"/>
    <x v="10"/>
    <x v="3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s v="02/19/2016"/>
    <x v="2"/>
    <x v="2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s v="01/12/2017"/>
    <x v="1"/>
    <x v="1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s v="02/09/2016"/>
    <x v="2"/>
    <x v="2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s v="03/09/2015"/>
    <x v="7"/>
    <x v="0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s v="10/21/2015"/>
    <x v="9"/>
    <x v="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s v="11/18/2015"/>
    <x v="4"/>
    <x v="0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s v="05/13/2016"/>
    <x v="5"/>
    <x v="2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s v="11/25/2015"/>
    <x v="4"/>
    <x v="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s v="06/06/2015"/>
    <x v="0"/>
    <x v="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s v="03/26/2015"/>
    <x v="7"/>
    <x v="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s v="06/15/2016"/>
    <x v="0"/>
    <x v="2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s v="05/28/2015"/>
    <x v="5"/>
    <x v="0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s v="05/01/2015"/>
    <x v="5"/>
    <x v="0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s v="10/20/2015"/>
    <x v="9"/>
    <x v="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s v="05/14/2015"/>
    <x v="5"/>
    <x v="0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s v="02/06/2017"/>
    <x v="2"/>
    <x v="1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s v="03/01/2016"/>
    <x v="7"/>
    <x v="2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s v="02/23/2016"/>
    <x v="2"/>
    <x v="2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s v="01/26/2017"/>
    <x v="1"/>
    <x v="1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s v="05/08/2015"/>
    <x v="5"/>
    <x v="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s v="05/25/2016"/>
    <x v="5"/>
    <x v="2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s v="11/10/2015"/>
    <x v="4"/>
    <x v="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s v="12/27/2016"/>
    <x v="11"/>
    <x v="2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s v="04/10/2015"/>
    <x v="6"/>
    <x v="0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s v="04/30/2014"/>
    <x v="6"/>
    <x v="3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s v="08/31/2015"/>
    <x v="10"/>
    <x v="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s v="06/14/2016"/>
    <x v="0"/>
    <x v="2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s v="10/01/2015"/>
    <x v="9"/>
    <x v="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s v="09/20/2016"/>
    <x v="8"/>
    <x v="2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s v="07/26/2015"/>
    <x v="3"/>
    <x v="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s v="11/06/2016"/>
    <x v="4"/>
    <x v="2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s v="03/01/2016"/>
    <x v="7"/>
    <x v="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s v="10/11/2016"/>
    <x v="9"/>
    <x v="2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s v="04/07/2014"/>
    <x v="6"/>
    <x v="3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s v="08/23/2013"/>
    <x v="10"/>
    <x v="4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s v="03/17/2014"/>
    <x v="7"/>
    <x v="3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s v="07/07/2014"/>
    <x v="3"/>
    <x v="3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s v="07/30/2011"/>
    <x v="3"/>
    <x v="6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s v="03/17/2012"/>
    <x v="7"/>
    <x v="5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s v="01/25/2011"/>
    <x v="1"/>
    <x v="6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s v="07/08/2015"/>
    <x v="3"/>
    <x v="0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s v="08/20/2013"/>
    <x v="10"/>
    <x v="4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s v="01/31/2012"/>
    <x v="1"/>
    <x v="5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s v="01/03/2015"/>
    <x v="1"/>
    <x v="0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s v="11/05/2013"/>
    <x v="4"/>
    <x v="4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s v="07/20/2012"/>
    <x v="3"/>
    <x v="5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s v="08/04/2012"/>
    <x v="10"/>
    <x v="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s v="07/07/2011"/>
    <x v="3"/>
    <x v="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s v="12/06/2011"/>
    <x v="11"/>
    <x v="6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s v="05/15/2013"/>
    <x v="5"/>
    <x v="4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s v="10/11/2014"/>
    <x v="9"/>
    <x v="3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s v="08/27/2011"/>
    <x v="10"/>
    <x v="6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s v="05/08/2011"/>
    <x v="5"/>
    <x v="6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s v="03/22/2013"/>
    <x v="7"/>
    <x v="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s v="05/15/2014"/>
    <x v="5"/>
    <x v="3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s v="10/22/2011"/>
    <x v="9"/>
    <x v="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s v="04/06/2013"/>
    <x v="6"/>
    <x v="4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s v="05/08/2014"/>
    <x v="5"/>
    <x v="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s v="06/07/2012"/>
    <x v="0"/>
    <x v="5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s v="07/23/2014"/>
    <x v="3"/>
    <x v="3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s v="07/27/2011"/>
    <x v="3"/>
    <x v="6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s v="09/26/2013"/>
    <x v="8"/>
    <x v="4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s v="08/04/2014"/>
    <x v="10"/>
    <x v="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s v="11/05/2010"/>
    <x v="4"/>
    <x v="7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s v="11/01/2013"/>
    <x v="4"/>
    <x v="4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s v="01/13/2012"/>
    <x v="1"/>
    <x v="5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s v="02/13/2011"/>
    <x v="2"/>
    <x v="6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s v="08/01/2013"/>
    <x v="10"/>
    <x v="4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s v="05/07/2014"/>
    <x v="5"/>
    <x v="3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s v="01/27/2014"/>
    <x v="1"/>
    <x v="3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s v="12/30/2013"/>
    <x v="11"/>
    <x v="4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s v="01/17/2014"/>
    <x v="1"/>
    <x v="3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s v="02/22/2014"/>
    <x v="2"/>
    <x v="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s v="09/30/2013"/>
    <x v="8"/>
    <x v="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s v="10/14/2010"/>
    <x v="9"/>
    <x v="7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s v="12/12/2013"/>
    <x v="11"/>
    <x v="4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s v="06/24/2013"/>
    <x v="0"/>
    <x v="4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s v="08/21/2013"/>
    <x v="10"/>
    <x v="4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s v="03/16/2016"/>
    <x v="7"/>
    <x v="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s v="01/25/2012"/>
    <x v="1"/>
    <x v="5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s v="10/14/2013"/>
    <x v="9"/>
    <x v="4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s v="04/06/2010"/>
    <x v="6"/>
    <x v="7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s v="08/01/2014"/>
    <x v="10"/>
    <x v="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s v="07/26/2012"/>
    <x v="3"/>
    <x v="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s v="07/03/2013"/>
    <x v="3"/>
    <x v="4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s v="07/13/2009"/>
    <x v="3"/>
    <x v="8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s v="07/31/2012"/>
    <x v="3"/>
    <x v="5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s v="05/27/2014"/>
    <x v="5"/>
    <x v="3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s v="02/12/2014"/>
    <x v="2"/>
    <x v="3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s v="12/01/2010"/>
    <x v="11"/>
    <x v="7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s v="07/08/2013"/>
    <x v="3"/>
    <x v="4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s v="11/08/2013"/>
    <x v="4"/>
    <x v="4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s v="02/15/2013"/>
    <x v="2"/>
    <x v="4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s v="12/08/2016"/>
    <x v="11"/>
    <x v="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s v="06/05/2015"/>
    <x v="0"/>
    <x v="0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s v="02/04/2015"/>
    <x v="2"/>
    <x v="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s v="04/13/2015"/>
    <x v="6"/>
    <x v="0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s v="07/10/2016"/>
    <x v="3"/>
    <x v="2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s v="12/05/2016"/>
    <x v="11"/>
    <x v="2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s v="03/23/2015"/>
    <x v="7"/>
    <x v="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s v="03/01/2015"/>
    <x v="7"/>
    <x v="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s v="09/09/2015"/>
    <x v="8"/>
    <x v="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s v="10/15/2015"/>
    <x v="9"/>
    <x v="0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s v="10/01/2015"/>
    <x v="9"/>
    <x v="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s v="06/29/2015"/>
    <x v="0"/>
    <x v="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s v="02/23/2016"/>
    <x v="2"/>
    <x v="2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s v="04/01/2016"/>
    <x v="6"/>
    <x v="2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s v="03/29/2016"/>
    <x v="7"/>
    <x v="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s v="06/14/2015"/>
    <x v="0"/>
    <x v="0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s v="04/23/2016"/>
    <x v="6"/>
    <x v="2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s v="07/10/2015"/>
    <x v="3"/>
    <x v="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s v="11/01/2016"/>
    <x v="4"/>
    <x v="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s v="07/15/2016"/>
    <x v="3"/>
    <x v="2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s v="01/12/2017"/>
    <x v="1"/>
    <x v="1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s v="06/22/2016"/>
    <x v="0"/>
    <x v="2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s v="11/04/2014"/>
    <x v="4"/>
    <x v="3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s v="01/18/2016"/>
    <x v="1"/>
    <x v="2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s v="08/29/2016"/>
    <x v="10"/>
    <x v="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s v="09/10/2015"/>
    <x v="8"/>
    <x v="0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s v="07/05/2016"/>
    <x v="3"/>
    <x v="2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s v="10/26/2016"/>
    <x v="9"/>
    <x v="2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s v="03/19/2015"/>
    <x v="7"/>
    <x v="0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s v="02/02/2016"/>
    <x v="2"/>
    <x v="2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s v="08/22/2016"/>
    <x v="10"/>
    <x v="2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s v="10/01/2015"/>
    <x v="9"/>
    <x v="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s v="01/24/2016"/>
    <x v="1"/>
    <x v="2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s v="05/30/2016"/>
    <x v="5"/>
    <x v="2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s v="12/12/2014"/>
    <x v="11"/>
    <x v="3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s v="06/26/2014"/>
    <x v="0"/>
    <x v="3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s v="12/01/2016"/>
    <x v="11"/>
    <x v="2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s v="11/23/2016"/>
    <x v="4"/>
    <x v="2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s v="04/21/2015"/>
    <x v="6"/>
    <x v="0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s v="03/22/2016"/>
    <x v="7"/>
    <x v="2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s v="09/13/2016"/>
    <x v="8"/>
    <x v="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s v="11/30/2016"/>
    <x v="4"/>
    <x v="2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s v="12/01/2014"/>
    <x v="11"/>
    <x v="3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s v="04/29/2015"/>
    <x v="6"/>
    <x v="0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s v="08/30/2016"/>
    <x v="10"/>
    <x v="2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s v="10/23/2014"/>
    <x v="9"/>
    <x v="3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s v="06/01/2016"/>
    <x v="0"/>
    <x v="2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s v="07/18/2016"/>
    <x v="3"/>
    <x v="2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s v="12/28/2016"/>
    <x v="11"/>
    <x v="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s v="06/16/2014"/>
    <x v="0"/>
    <x v="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s v="02/10/2016"/>
    <x v="2"/>
    <x v="2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s v="11/05/2015"/>
    <x v="4"/>
    <x v="0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s v="11/12/2014"/>
    <x v="4"/>
    <x v="3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s v="02/01/2017"/>
    <x v="2"/>
    <x v="1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s v="07/03/2015"/>
    <x v="3"/>
    <x v="0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s v="10/24/2014"/>
    <x v="9"/>
    <x v="3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s v="07/16/2014"/>
    <x v="3"/>
    <x v="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s v="08/30/2016"/>
    <x v="10"/>
    <x v="2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s v="06/17/2015"/>
    <x v="0"/>
    <x v="0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s v="06/21/2016"/>
    <x v="0"/>
    <x v="2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s v="06/01/2016"/>
    <x v="0"/>
    <x v="2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s v="06/09/2014"/>
    <x v="0"/>
    <x v="3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s v="05/28/2013"/>
    <x v="5"/>
    <x v="4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s v="02/05/2015"/>
    <x v="2"/>
    <x v="0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s v="11/20/2014"/>
    <x v="4"/>
    <x v="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s v="11/09/2015"/>
    <x v="4"/>
    <x v="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s v="11/26/2015"/>
    <x v="4"/>
    <x v="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s v="01/13/2016"/>
    <x v="1"/>
    <x v="2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s v="07/15/2015"/>
    <x v="3"/>
    <x v="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s v="02/04/2013"/>
    <x v="2"/>
    <x v="4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s v="05/12/2016"/>
    <x v="5"/>
    <x v="2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s v="10/31/2012"/>
    <x v="9"/>
    <x v="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s v="06/05/2013"/>
    <x v="0"/>
    <x v="4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s v="01/30/2013"/>
    <x v="1"/>
    <x v="4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s v="05/26/2011"/>
    <x v="5"/>
    <x v="6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s v="05/05/2011"/>
    <x v="5"/>
    <x v="6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s v="07/05/2012"/>
    <x v="3"/>
    <x v="5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s v="05/22/2014"/>
    <x v="5"/>
    <x v="3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s v="07/09/2013"/>
    <x v="3"/>
    <x v="4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s v="01/27/2016"/>
    <x v="1"/>
    <x v="2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s v="11/08/2014"/>
    <x v="4"/>
    <x v="3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s v="02/14/2015"/>
    <x v="2"/>
    <x v="0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s v="10/12/2014"/>
    <x v="9"/>
    <x v="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s v="10/15/2015"/>
    <x v="9"/>
    <x v="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s v="05/22/2015"/>
    <x v="5"/>
    <x v="0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s v="03/12/2014"/>
    <x v="7"/>
    <x v="3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s v="10/01/2013"/>
    <x v="9"/>
    <x v="4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s v="04/07/2015"/>
    <x v="6"/>
    <x v="0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s v="06/12/2012"/>
    <x v="0"/>
    <x v="5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s v="11/30/2016"/>
    <x v="4"/>
    <x v="2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s v="02/24/2016"/>
    <x v="2"/>
    <x v="2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s v="12/16/2016"/>
    <x v="11"/>
    <x v="2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s v="11/03/2016"/>
    <x v="4"/>
    <x v="2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s v="01/12/2017"/>
    <x v="1"/>
    <x v="1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s v="07/17/2016"/>
    <x v="3"/>
    <x v="2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s v="05/06/2015"/>
    <x v="5"/>
    <x v="0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s v="05/17/2015"/>
    <x v="5"/>
    <x v="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s v="11/29/2016"/>
    <x v="4"/>
    <x v="2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s v="04/06/2013"/>
    <x v="6"/>
    <x v="4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s v="12/03/2016"/>
    <x v="11"/>
    <x v="2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s v="06/05/2015"/>
    <x v="0"/>
    <x v="0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s v="03/04/2016"/>
    <x v="7"/>
    <x v="2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s v="06/29/2015"/>
    <x v="0"/>
    <x v="0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s v="05/02/2015"/>
    <x v="5"/>
    <x v="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s v="09/21/2016"/>
    <x v="8"/>
    <x v="2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s v="07/14/2016"/>
    <x v="3"/>
    <x v="2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s v="03/24/2015"/>
    <x v="7"/>
    <x v="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s v="07/08/2015"/>
    <x v="3"/>
    <x v="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s v="02/01/2016"/>
    <x v="2"/>
    <x v="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s v="07/02/2016"/>
    <x v="3"/>
    <x v="2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s v="01/17/2017"/>
    <x v="1"/>
    <x v="1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s v="12/15/2016"/>
    <x v="11"/>
    <x v="2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s v="01/14/2015"/>
    <x v="1"/>
    <x v="0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s v="09/27/2016"/>
    <x v="8"/>
    <x v="2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s v="06/05/2016"/>
    <x v="0"/>
    <x v="2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s v="09/07/2014"/>
    <x v="8"/>
    <x v="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s v="05/08/2016"/>
    <x v="5"/>
    <x v="2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s v="05/05/2013"/>
    <x v="5"/>
    <x v="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s v="03/02/2015"/>
    <x v="7"/>
    <x v="0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s v="06/26/2013"/>
    <x v="0"/>
    <x v="4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s v="01/28/2015"/>
    <x v="1"/>
    <x v="0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s v="10/29/2014"/>
    <x v="9"/>
    <x v="3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s v="10/20/2015"/>
    <x v="9"/>
    <x v="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s v="07/18/2014"/>
    <x v="3"/>
    <x v="3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s v="10/14/2015"/>
    <x v="9"/>
    <x v="0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s v="11/02/2014"/>
    <x v="4"/>
    <x v="3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s v="04/19/2016"/>
    <x v="6"/>
    <x v="2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s v="01/09/2015"/>
    <x v="1"/>
    <x v="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s v="11/04/2014"/>
    <x v="4"/>
    <x v="3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s v="12/22/2015"/>
    <x v="11"/>
    <x v="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s v="12/04/2016"/>
    <x v="11"/>
    <x v="2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s v="07/07/2015"/>
    <x v="3"/>
    <x v="0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s v="10/22/2015"/>
    <x v="9"/>
    <x v="0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s v="08/16/2015"/>
    <x v="10"/>
    <x v="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s v="01/26/2016"/>
    <x v="1"/>
    <x v="2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s v="09/09/2016"/>
    <x v="8"/>
    <x v="2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s v="06/03/2016"/>
    <x v="0"/>
    <x v="2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s v="01/09/2015"/>
    <x v="1"/>
    <x v="0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s v="08/22/2016"/>
    <x v="10"/>
    <x v="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s v="12/02/2015"/>
    <x v="11"/>
    <x v="0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s v="11/02/2016"/>
    <x v="4"/>
    <x v="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s v="03/30/2015"/>
    <x v="7"/>
    <x v="0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s v="06/25/2015"/>
    <x v="0"/>
    <x v="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s v="08/19/2016"/>
    <x v="10"/>
    <x v="2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s v="03/03/2016"/>
    <x v="7"/>
    <x v="2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s v="03/11/2015"/>
    <x v="7"/>
    <x v="0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s v="11/18/2014"/>
    <x v="4"/>
    <x v="3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s v="10/27/2015"/>
    <x v="9"/>
    <x v="0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s v="06/20/2015"/>
    <x v="0"/>
    <x v="0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s v="10/30/2016"/>
    <x v="9"/>
    <x v="2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s v="05/18/2015"/>
    <x v="5"/>
    <x v="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s v="09/11/2015"/>
    <x v="8"/>
    <x v="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s v="01/22/2016"/>
    <x v="1"/>
    <x v="2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s v="06/06/2014"/>
    <x v="0"/>
    <x v="3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s v="03/28/2016"/>
    <x v="7"/>
    <x v="2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s v="02/05/2015"/>
    <x v="2"/>
    <x v="0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s v="04/26/2016"/>
    <x v="6"/>
    <x v="2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s v="07/13/2015"/>
    <x v="3"/>
    <x v="0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s v="04/25/2016"/>
    <x v="6"/>
    <x v="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s v="12/03/2016"/>
    <x v="11"/>
    <x v="2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s v="07/14/2015"/>
    <x v="3"/>
    <x v="0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s v="05/15/2015"/>
    <x v="5"/>
    <x v="0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s v="04/01/2016"/>
    <x v="6"/>
    <x v="2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s v="06/08/2016"/>
    <x v="0"/>
    <x v="2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s v="04/21/2015"/>
    <x v="6"/>
    <x v="0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s v="03/23/2015"/>
    <x v="7"/>
    <x v="0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s v="01/21/2016"/>
    <x v="1"/>
    <x v="2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s v="10/19/2014"/>
    <x v="9"/>
    <x v="3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s v="06/28/2014"/>
    <x v="0"/>
    <x v="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s v="03/01/2017"/>
    <x v="7"/>
    <x v="1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s v="04/03/2016"/>
    <x v="6"/>
    <x v="2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s v="07/12/2014"/>
    <x v="3"/>
    <x v="3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s v="12/04/2016"/>
    <x v="11"/>
    <x v="2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s v="10/12/2015"/>
    <x v="9"/>
    <x v="0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s v="07/11/2014"/>
    <x v="3"/>
    <x v="3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s v="11/04/2015"/>
    <x v="4"/>
    <x v="0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s v="10/03/2014"/>
    <x v="9"/>
    <x v="3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s v="09/17/2014"/>
    <x v="8"/>
    <x v="3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s v="03/11/2013"/>
    <x v="7"/>
    <x v="4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s v="02/21/2013"/>
    <x v="2"/>
    <x v="4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s v="01/17/2013"/>
    <x v="1"/>
    <x v="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s v="02/20/2012"/>
    <x v="2"/>
    <x v="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s v="12/02/2015"/>
    <x v="11"/>
    <x v="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s v="01/25/2012"/>
    <x v="1"/>
    <x v="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s v="04/13/2011"/>
    <x v="6"/>
    <x v="6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s v="01/16/2013"/>
    <x v="1"/>
    <x v="4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s v="12/07/2012"/>
    <x v="11"/>
    <x v="5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s v="03/10/2015"/>
    <x v="7"/>
    <x v="0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s v="09/16/2013"/>
    <x v="8"/>
    <x v="4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s v="01/31/2012"/>
    <x v="1"/>
    <x v="5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s v="08/14/2013"/>
    <x v="10"/>
    <x v="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s v="11/17/2014"/>
    <x v="4"/>
    <x v="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s v="08/11/2011"/>
    <x v="10"/>
    <x v="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s v="10/24/2011"/>
    <x v="9"/>
    <x v="6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s v="04/30/2013"/>
    <x v="6"/>
    <x v="4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s v="04/25/2014"/>
    <x v="6"/>
    <x v="3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s v="07/09/2013"/>
    <x v="3"/>
    <x v="4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s v="10/03/2013"/>
    <x v="9"/>
    <x v="4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s v="08/15/2012"/>
    <x v="10"/>
    <x v="5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s v="06/27/2016"/>
    <x v="0"/>
    <x v="2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s v="05/24/2012"/>
    <x v="5"/>
    <x v="5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s v="05/06/2015"/>
    <x v="5"/>
    <x v="0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s v="01/28/2015"/>
    <x v="1"/>
    <x v="0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s v="07/03/2016"/>
    <x v="3"/>
    <x v="2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s v="12/06/2013"/>
    <x v="11"/>
    <x v="4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s v="10/16/2012"/>
    <x v="9"/>
    <x v="5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s v="09/03/2013"/>
    <x v="8"/>
    <x v="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s v="12/18/2014"/>
    <x v="11"/>
    <x v="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s v="05/19/2011"/>
    <x v="5"/>
    <x v="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s v="05/17/2013"/>
    <x v="5"/>
    <x v="4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s v="03/04/2015"/>
    <x v="7"/>
    <x v="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s v="07/28/2011"/>
    <x v="3"/>
    <x v="6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s v="07/18/2014"/>
    <x v="3"/>
    <x v="3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s v="06/19/2013"/>
    <x v="0"/>
    <x v="4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s v="07/20/2014"/>
    <x v="3"/>
    <x v="3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s v="06/06/2016"/>
    <x v="0"/>
    <x v="2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s v="04/01/2013"/>
    <x v="6"/>
    <x v="4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s v="06/08/2015"/>
    <x v="0"/>
    <x v="0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s v="02/26/2016"/>
    <x v="2"/>
    <x v="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s v="08/24/2016"/>
    <x v="10"/>
    <x v="2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s v="05/13/2014"/>
    <x v="5"/>
    <x v="3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s v="02/14/2016"/>
    <x v="2"/>
    <x v="2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s v="06/24/2014"/>
    <x v="0"/>
    <x v="3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s v="03/17/2010"/>
    <x v="7"/>
    <x v="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s v="05/27/2014"/>
    <x v="5"/>
    <x v="3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s v="01/16/2017"/>
    <x v="1"/>
    <x v="1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s v="06/19/2014"/>
    <x v="0"/>
    <x v="3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s v="10/19/2015"/>
    <x v="9"/>
    <x v="0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s v="01/06/2017"/>
    <x v="1"/>
    <x v="1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s v="06/16/2014"/>
    <x v="0"/>
    <x v="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s v="08/18/2015"/>
    <x v="10"/>
    <x v="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s v="02/15/2016"/>
    <x v="2"/>
    <x v="2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s v="09/06/2016"/>
    <x v="8"/>
    <x v="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s v="11/05/2014"/>
    <x v="4"/>
    <x v="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s v="05/01/2014"/>
    <x v="5"/>
    <x v="3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s v="05/23/2014"/>
    <x v="5"/>
    <x v="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s v="11/12/2014"/>
    <x v="4"/>
    <x v="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s v="05/03/2016"/>
    <x v="5"/>
    <x v="2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s v="09/17/2014"/>
    <x v="8"/>
    <x v="3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s v="11/21/2014"/>
    <x v="4"/>
    <x v="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s v="01/21/2017"/>
    <x v="1"/>
    <x v="1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s v="07/19/2016"/>
    <x v="3"/>
    <x v="2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s v="12/01/2015"/>
    <x v="11"/>
    <x v="0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s v="02/14/2017"/>
    <x v="2"/>
    <x v="1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s v="01/01/2017"/>
    <x v="1"/>
    <x v="1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s v="02/17/2015"/>
    <x v="2"/>
    <x v="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s v="09/28/2015"/>
    <x v="8"/>
    <x v="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s v="10/29/2014"/>
    <x v="9"/>
    <x v="3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s v="01/22/2016"/>
    <x v="1"/>
    <x v="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s v="03/14/2016"/>
    <x v="7"/>
    <x v="2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s v="08/05/2015"/>
    <x v="10"/>
    <x v="0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s v="04/24/2016"/>
    <x v="6"/>
    <x v="2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s v="07/28/2015"/>
    <x v="3"/>
    <x v="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s v="07/01/2016"/>
    <x v="3"/>
    <x v="2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s v="12/08/2014"/>
    <x v="11"/>
    <x v="3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s v="12/01/2016"/>
    <x v="11"/>
    <x v="2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s v="10/27/2014"/>
    <x v="9"/>
    <x v="3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s v="12/01/2014"/>
    <x v="11"/>
    <x v="3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s v="06/15/2015"/>
    <x v="0"/>
    <x v="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s v="10/23/2014"/>
    <x v="9"/>
    <x v="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s v="02/18/2015"/>
    <x v="2"/>
    <x v="0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s v="01/27/2015"/>
    <x v="1"/>
    <x v="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s v="07/19/2014"/>
    <x v="3"/>
    <x v="3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s v="02/16/2017"/>
    <x v="2"/>
    <x v="1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s v="10/09/2015"/>
    <x v="9"/>
    <x v="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s v="10/04/2015"/>
    <x v="9"/>
    <x v="0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s v="04/12/2016"/>
    <x v="6"/>
    <x v="2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s v="04/27/2015"/>
    <x v="6"/>
    <x v="0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s v="09/10/2014"/>
    <x v="8"/>
    <x v="3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s v="08/03/2015"/>
    <x v="10"/>
    <x v="0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s v="07/03/2015"/>
    <x v="3"/>
    <x v="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s v="08/25/2015"/>
    <x v="10"/>
    <x v="0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s v="06/04/2016"/>
    <x v="0"/>
    <x v="2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s v="08/20/2014"/>
    <x v="10"/>
    <x v="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s v="06/30/2015"/>
    <x v="0"/>
    <x v="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s v="04/14/2015"/>
    <x v="6"/>
    <x v="0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s v="10/24/2014"/>
    <x v="9"/>
    <x v="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s v="10/08/2013"/>
    <x v="9"/>
    <x v="4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s v="09/23/2009"/>
    <x v="8"/>
    <x v="8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s v="01/13/2014"/>
    <x v="1"/>
    <x v="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s v="04/27/2015"/>
    <x v="6"/>
    <x v="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s v="05/09/2011"/>
    <x v="5"/>
    <x v="6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s v="06/28/2016"/>
    <x v="0"/>
    <x v="2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s v="02/01/2014"/>
    <x v="2"/>
    <x v="3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s v="11/19/2014"/>
    <x v="4"/>
    <x v="3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s v="04/25/2013"/>
    <x v="6"/>
    <x v="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s v="03/09/2016"/>
    <x v="7"/>
    <x v="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s v="05/20/2015"/>
    <x v="5"/>
    <x v="0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s v="02/04/2016"/>
    <x v="2"/>
    <x v="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s v="02/20/2017"/>
    <x v="2"/>
    <x v="1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s v="01/13/2015"/>
    <x v="1"/>
    <x v="0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s v="06/09/2014"/>
    <x v="0"/>
    <x v="3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s v="05/16/2015"/>
    <x v="5"/>
    <x v="0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s v="05/25/2012"/>
    <x v="5"/>
    <x v="5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s v="08/09/2010"/>
    <x v="10"/>
    <x v="7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s v="07/26/2013"/>
    <x v="3"/>
    <x v="4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s v="03/22/2012"/>
    <x v="7"/>
    <x v="5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s v="11/17/2015"/>
    <x v="4"/>
    <x v="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s v="08/30/2015"/>
    <x v="10"/>
    <x v="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s v="08/26/2014"/>
    <x v="10"/>
    <x v="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s v="05/20/2014"/>
    <x v="5"/>
    <x v="3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s v="12/03/2016"/>
    <x v="11"/>
    <x v="2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s v="03/06/2015"/>
    <x v="7"/>
    <x v="0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s v="11/13/2014"/>
    <x v="4"/>
    <x v="3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s v="01/01/2015"/>
    <x v="1"/>
    <x v="0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s v="09/09/2015"/>
    <x v="8"/>
    <x v="0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s v="08/24/2015"/>
    <x v="10"/>
    <x v="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s v="03/04/2016"/>
    <x v="7"/>
    <x v="2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s v="02/11/2015"/>
    <x v="2"/>
    <x v="0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s v="01/29/2015"/>
    <x v="1"/>
    <x v="0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s v="03/16/2016"/>
    <x v="7"/>
    <x v="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s v="05/21/2014"/>
    <x v="5"/>
    <x v="3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s v="10/29/2014"/>
    <x v="9"/>
    <x v="3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s v="08/21/2016"/>
    <x v="10"/>
    <x v="2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s v="05/27/2015"/>
    <x v="5"/>
    <x v="0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s v="03/09/2016"/>
    <x v="7"/>
    <x v="2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s v="06/01/2014"/>
    <x v="0"/>
    <x v="3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s v="04/05/2011"/>
    <x v="6"/>
    <x v="6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s v="09/02/2011"/>
    <x v="8"/>
    <x v="6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s v="11/29/2011"/>
    <x v="4"/>
    <x v="6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s v="02/06/2012"/>
    <x v="2"/>
    <x v="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s v="07/23/2011"/>
    <x v="3"/>
    <x v="6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s v="12/24/2010"/>
    <x v="11"/>
    <x v="7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s v="05/24/2012"/>
    <x v="5"/>
    <x v="5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s v="11/29/2013"/>
    <x v="4"/>
    <x v="4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s v="09/10/2011"/>
    <x v="8"/>
    <x v="6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s v="11/15/2012"/>
    <x v="4"/>
    <x v="5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s v="05/15/2013"/>
    <x v="5"/>
    <x v="4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s v="12/03/2012"/>
    <x v="11"/>
    <x v="5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s v="06/22/2012"/>
    <x v="0"/>
    <x v="5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s v="06/04/2014"/>
    <x v="0"/>
    <x v="3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s v="10/29/2011"/>
    <x v="9"/>
    <x v="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s v="10/12/2012"/>
    <x v="9"/>
    <x v="5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s v="09/29/2013"/>
    <x v="8"/>
    <x v="4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s v="01/27/2013"/>
    <x v="1"/>
    <x v="4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s v="08/25/2014"/>
    <x v="10"/>
    <x v="3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s v="02/16/2013"/>
    <x v="2"/>
    <x v="4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s v="04/04/2012"/>
    <x v="6"/>
    <x v="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s v="11/07/2014"/>
    <x v="4"/>
    <x v="3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s v="06/28/2013"/>
    <x v="0"/>
    <x v="4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s v="11/30/2012"/>
    <x v="4"/>
    <x v="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s v="08/14/2012"/>
    <x v="10"/>
    <x v="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s v="11/01/2013"/>
    <x v="4"/>
    <x v="4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s v="10/23/2012"/>
    <x v="9"/>
    <x v="5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s v="05/15/2014"/>
    <x v="5"/>
    <x v="3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s v="01/06/2014"/>
    <x v="1"/>
    <x v="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s v="01/31/2012"/>
    <x v="1"/>
    <x v="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s v="09/12/2012"/>
    <x v="8"/>
    <x v="5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s v="07/26/2011"/>
    <x v="3"/>
    <x v="6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s v="12/19/2011"/>
    <x v="11"/>
    <x v="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s v="04/25/2011"/>
    <x v="6"/>
    <x v="6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s v="05/12/2016"/>
    <x v="5"/>
    <x v="2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s v="04/30/2011"/>
    <x v="6"/>
    <x v="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s v="11/05/2009"/>
    <x v="4"/>
    <x v="8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s v="01/14/2013"/>
    <x v="1"/>
    <x v="4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s v="02/02/2012"/>
    <x v="2"/>
    <x v="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s v="07/20/2010"/>
    <x v="3"/>
    <x v="7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s v="11/19/2014"/>
    <x v="4"/>
    <x v="3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s v="05/25/2011"/>
    <x v="5"/>
    <x v="6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s v="08/25/2012"/>
    <x v="10"/>
    <x v="5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s v="09/23/2012"/>
    <x v="8"/>
    <x v="5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s v="09/04/2013"/>
    <x v="8"/>
    <x v="4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s v="07/13/2014"/>
    <x v="3"/>
    <x v="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s v="05/10/2012"/>
    <x v="5"/>
    <x v="5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s v="02/18/2011"/>
    <x v="2"/>
    <x v="6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s v="04/08/2014"/>
    <x v="6"/>
    <x v="3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s v="09/09/2013"/>
    <x v="8"/>
    <x v="4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s v="03/23/2011"/>
    <x v="7"/>
    <x v="6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s v="10/25/2013"/>
    <x v="9"/>
    <x v="4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s v="03/24/2011"/>
    <x v="7"/>
    <x v="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s v="03/19/2012"/>
    <x v="7"/>
    <x v="5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s v="03/06/2012"/>
    <x v="7"/>
    <x v="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s v="11/13/2012"/>
    <x v="4"/>
    <x v="5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s v="04/24/2012"/>
    <x v="6"/>
    <x v="5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s v="11/10/2012"/>
    <x v="4"/>
    <x v="5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s v="11/18/2013"/>
    <x v="4"/>
    <x v="4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s v="03/30/2016"/>
    <x v="7"/>
    <x v="2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s v="12/05/2015"/>
    <x v="11"/>
    <x v="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s v="11/01/2011"/>
    <x v="4"/>
    <x v="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s v="01/02/2015"/>
    <x v="1"/>
    <x v="0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s v="01/31/2012"/>
    <x v="1"/>
    <x v="5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s v="01/21/2011"/>
    <x v="1"/>
    <x v="6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s v="02/26/2013"/>
    <x v="2"/>
    <x v="4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s v="02/12/2014"/>
    <x v="2"/>
    <x v="3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s v="10/29/2011"/>
    <x v="9"/>
    <x v="6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s v="04/01/2016"/>
    <x v="6"/>
    <x v="2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s v="05/15/2010"/>
    <x v="5"/>
    <x v="7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s v="07/02/2016"/>
    <x v="3"/>
    <x v="2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s v="05/05/2012"/>
    <x v="5"/>
    <x v="5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s v="02/04/2015"/>
    <x v="2"/>
    <x v="0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s v="07/18/2016"/>
    <x v="3"/>
    <x v="2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s v="09/16/2011"/>
    <x v="8"/>
    <x v="6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s v="03/05/2012"/>
    <x v="7"/>
    <x v="5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s v="02/16/2016"/>
    <x v="2"/>
    <x v="2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s v="01/23/2014"/>
    <x v="1"/>
    <x v="3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s v="06/29/2011"/>
    <x v="0"/>
    <x v="6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s v="06/12/2014"/>
    <x v="0"/>
    <x v="3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s v="02/08/2017"/>
    <x v="2"/>
    <x v="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s v="02/13/2017"/>
    <x v="2"/>
    <x v="1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s v="03/14/2017"/>
    <x v="7"/>
    <x v="1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s v="02/17/2017"/>
    <x v="2"/>
    <x v="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s v="02/22/2017"/>
    <x v="2"/>
    <x v="1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s v="02/26/2017"/>
    <x v="2"/>
    <x v="1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s v="03/08/2017"/>
    <x v="7"/>
    <x v="1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s v="03/10/2017"/>
    <x v="7"/>
    <x v="1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s v="02/14/2017"/>
    <x v="2"/>
    <x v="1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s v="03/07/2017"/>
    <x v="7"/>
    <x v="1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s v="03/01/2017"/>
    <x v="7"/>
    <x v="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s v="02/22/2017"/>
    <x v="2"/>
    <x v="1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s v="03/09/2017"/>
    <x v="7"/>
    <x v="1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s v="02/25/2017"/>
    <x v="2"/>
    <x v="1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s v="03/07/2017"/>
    <x v="7"/>
    <x v="1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s v="03/02/2017"/>
    <x v="7"/>
    <x v="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s v="03/11/2017"/>
    <x v="7"/>
    <x v="1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s v="03/02/2017"/>
    <x v="7"/>
    <x v="1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s v="03/12/2017"/>
    <x v="7"/>
    <x v="1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s v="03/02/2017"/>
    <x v="7"/>
    <x v="1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s v="12/16/2014"/>
    <x v="11"/>
    <x v="3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s v="02/28/2015"/>
    <x v="2"/>
    <x v="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s v="07/02/2015"/>
    <x v="3"/>
    <x v="0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s v="01/17/2015"/>
    <x v="1"/>
    <x v="0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s v="08/29/2015"/>
    <x v="10"/>
    <x v="0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s v="06/24/2015"/>
    <x v="0"/>
    <x v="0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s v="02/27/2016"/>
    <x v="2"/>
    <x v="2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s v="03/22/2016"/>
    <x v="7"/>
    <x v="2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s v="07/21/2014"/>
    <x v="3"/>
    <x v="3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s v="12/03/2015"/>
    <x v="11"/>
    <x v="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s v="08/01/2014"/>
    <x v="10"/>
    <x v="3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s v="05/01/2015"/>
    <x v="5"/>
    <x v="0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s v="09/05/2014"/>
    <x v="8"/>
    <x v="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s v="04/01/2015"/>
    <x v="6"/>
    <x v="0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s v="03/01/2015"/>
    <x v="7"/>
    <x v="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s v="10/30/2016"/>
    <x v="9"/>
    <x v="2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s v="03/31/2016"/>
    <x v="7"/>
    <x v="2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s v="03/31/2016"/>
    <x v="7"/>
    <x v="2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s v="08/18/2014"/>
    <x v="10"/>
    <x v="3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s v="10/10/2014"/>
    <x v="9"/>
    <x v="3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s v="11/11/2015"/>
    <x v="4"/>
    <x v="0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s v="02/25/2016"/>
    <x v="2"/>
    <x v="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s v="05/05/2015"/>
    <x v="5"/>
    <x v="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s v="09/30/2014"/>
    <x v="8"/>
    <x v="3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s v="07/25/2014"/>
    <x v="3"/>
    <x v="3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s v="05/29/2014"/>
    <x v="5"/>
    <x v="3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s v="02/09/2015"/>
    <x v="2"/>
    <x v="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s v="09/21/2015"/>
    <x v="8"/>
    <x v="0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s v="04/11/2016"/>
    <x v="6"/>
    <x v="2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s v="09/25/2015"/>
    <x v="8"/>
    <x v="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s v="05/28/2015"/>
    <x v="5"/>
    <x v="0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s v="11/17/2015"/>
    <x v="4"/>
    <x v="0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s v="09/01/2016"/>
    <x v="8"/>
    <x v="2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s v="04/08/2015"/>
    <x v="6"/>
    <x v="0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s v="07/08/2016"/>
    <x v="3"/>
    <x v="2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s v="10/09/2015"/>
    <x v="9"/>
    <x v="0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s v="06/20/2015"/>
    <x v="0"/>
    <x v="0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s v="09/02/2014"/>
    <x v="8"/>
    <x v="3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s v="03/06/2016"/>
    <x v="7"/>
    <x v="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s v="06/16/2015"/>
    <x v="0"/>
    <x v="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s v="04/26/2015"/>
    <x v="6"/>
    <x v="0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s v="12/06/2016"/>
    <x v="11"/>
    <x v="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s v="08/04/2016"/>
    <x v="10"/>
    <x v="2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s v="01/22/2015"/>
    <x v="1"/>
    <x v="0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s v="11/16/2016"/>
    <x v="4"/>
    <x v="2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s v="10/25/2016"/>
    <x v="9"/>
    <x v="2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s v="10/15/2015"/>
    <x v="9"/>
    <x v="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s v="08/03/2015"/>
    <x v="10"/>
    <x v="0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s v="01/23/2017"/>
    <x v="1"/>
    <x v="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s v="03/25/2016"/>
    <x v="7"/>
    <x v="2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s v="02/17/2015"/>
    <x v="2"/>
    <x v="0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s v="09/14/2016"/>
    <x v="8"/>
    <x v="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s v="02/20/2016"/>
    <x v="2"/>
    <x v="2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s v="03/04/2015"/>
    <x v="7"/>
    <x v="0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s v="09/05/2015"/>
    <x v="8"/>
    <x v="0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s v="07/20/2016"/>
    <x v="3"/>
    <x v="2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s v="12/29/2016"/>
    <x v="11"/>
    <x v="2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s v="05/15/2016"/>
    <x v="5"/>
    <x v="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s v="03/05/2015"/>
    <x v="7"/>
    <x v="0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s v="02/05/2016"/>
    <x v="2"/>
    <x v="2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s v="07/24/2015"/>
    <x v="3"/>
    <x v="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s v="02/10/2016"/>
    <x v="2"/>
    <x v="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s v="09/23/2016"/>
    <x v="8"/>
    <x v="2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s v="07/05/2014"/>
    <x v="3"/>
    <x v="3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s v="07/14/2014"/>
    <x v="3"/>
    <x v="3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s v="08/04/2014"/>
    <x v="10"/>
    <x v="3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s v="07/04/2014"/>
    <x v="3"/>
    <x v="3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s v="07/29/2014"/>
    <x v="3"/>
    <x v="3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s v="12/14/2014"/>
    <x v="11"/>
    <x v="3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s v="09/09/2014"/>
    <x v="8"/>
    <x v="3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s v="09/23/2014"/>
    <x v="8"/>
    <x v="3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s v="05/07/2014"/>
    <x v="5"/>
    <x v="3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s v="12/05/2014"/>
    <x v="11"/>
    <x v="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s v="10/18/2014"/>
    <x v="9"/>
    <x v="3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s v="09/09/2014"/>
    <x v="8"/>
    <x v="3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s v="09/23/2014"/>
    <x v="8"/>
    <x v="3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s v="01/21/2015"/>
    <x v="1"/>
    <x v="0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s v="02/10/2015"/>
    <x v="2"/>
    <x v="0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s v="08/03/2016"/>
    <x v="10"/>
    <x v="2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s v="05/03/2016"/>
    <x v="5"/>
    <x v="2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s v="08/15/2016"/>
    <x v="10"/>
    <x v="2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s v="01/19/2016"/>
    <x v="1"/>
    <x v="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s v="04/21/2015"/>
    <x v="6"/>
    <x v="0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s v="12/30/2014"/>
    <x v="11"/>
    <x v="3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s v="09/15/2014"/>
    <x v="8"/>
    <x v="3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s v="11/15/2014"/>
    <x v="4"/>
    <x v="3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s v="03/05/2015"/>
    <x v="7"/>
    <x v="0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s v="10/01/2014"/>
    <x v="9"/>
    <x v="3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s v="11/13/2014"/>
    <x v="4"/>
    <x v="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s v="01/06/2015"/>
    <x v="1"/>
    <x v="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s v="11/30/2014"/>
    <x v="4"/>
    <x v="3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s v="07/04/2015"/>
    <x v="3"/>
    <x v="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s v="10/28/2014"/>
    <x v="9"/>
    <x v="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s v="01/07/2015"/>
    <x v="1"/>
    <x v="0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s v="09/15/2016"/>
    <x v="8"/>
    <x v="2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s v="05/25/2016"/>
    <x v="5"/>
    <x v="2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s v="11/15/2016"/>
    <x v="4"/>
    <x v="2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s v="12/06/2015"/>
    <x v="11"/>
    <x v="0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s v="10/22/2014"/>
    <x v="9"/>
    <x v="3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s v="09/10/2016"/>
    <x v="8"/>
    <x v="2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s v="11/13/2015"/>
    <x v="4"/>
    <x v="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s v="06/04/2015"/>
    <x v="0"/>
    <x v="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s v="01/14/2015"/>
    <x v="1"/>
    <x v="0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s v="10/05/2015"/>
    <x v="9"/>
    <x v="0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s v="08/31/2015"/>
    <x v="10"/>
    <x v="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s v="08/26/2014"/>
    <x v="10"/>
    <x v="3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s v="08/29/2014"/>
    <x v="10"/>
    <x v="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s v="01/07/2017"/>
    <x v="1"/>
    <x v="1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s v="01/25/2015"/>
    <x v="1"/>
    <x v="0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s v="08/09/2014"/>
    <x v="10"/>
    <x v="3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s v="08/25/2014"/>
    <x v="10"/>
    <x v="3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s v="06/03/2016"/>
    <x v="0"/>
    <x v="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s v="07/09/2014"/>
    <x v="3"/>
    <x v="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s v="01/29/2015"/>
    <x v="1"/>
    <x v="0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s v="06/17/2015"/>
    <x v="0"/>
    <x v="0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s v="06/27/2016"/>
    <x v="0"/>
    <x v="2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s v="12/01/2016"/>
    <x v="11"/>
    <x v="2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s v="03/04/2015"/>
    <x v="7"/>
    <x v="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s v="06/30/2014"/>
    <x v="0"/>
    <x v="3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s v="03/02/2015"/>
    <x v="7"/>
    <x v="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s v="01/18/2012"/>
    <x v="1"/>
    <x v="5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s v="12/26/2013"/>
    <x v="11"/>
    <x v="4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s v="09/24/2012"/>
    <x v="8"/>
    <x v="5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s v="12/18/2013"/>
    <x v="11"/>
    <x v="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s v="06/18/2013"/>
    <x v="0"/>
    <x v="4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s v="01/18/2014"/>
    <x v="1"/>
    <x v="3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s v="01/12/2011"/>
    <x v="1"/>
    <x v="6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s v="04/07/2014"/>
    <x v="6"/>
    <x v="3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s v="12/04/2010"/>
    <x v="11"/>
    <x v="7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s v="01/25/2014"/>
    <x v="1"/>
    <x v="3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s v="04/27/2012"/>
    <x v="6"/>
    <x v="5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s v="02/02/2011"/>
    <x v="2"/>
    <x v="6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s v="01/29/2013"/>
    <x v="1"/>
    <x v="4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s v="12/15/2014"/>
    <x v="11"/>
    <x v="3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s v="03/01/2016"/>
    <x v="7"/>
    <x v="2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s v="01/31/2013"/>
    <x v="1"/>
    <x v="4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s v="01/18/2012"/>
    <x v="1"/>
    <x v="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s v="09/02/2011"/>
    <x v="8"/>
    <x v="6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s v="09/01/2016"/>
    <x v="8"/>
    <x v="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s v="04/18/2013"/>
    <x v="6"/>
    <x v="4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s v="04/16/2014"/>
    <x v="6"/>
    <x v="3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s v="01/27/2015"/>
    <x v="1"/>
    <x v="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s v="01/21/2011"/>
    <x v="1"/>
    <x v="6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s v="05/03/2011"/>
    <x v="5"/>
    <x v="6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s v="06/02/2016"/>
    <x v="0"/>
    <x v="2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s v="11/15/2012"/>
    <x v="4"/>
    <x v="5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s v="03/31/2015"/>
    <x v="7"/>
    <x v="0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s v="05/28/2011"/>
    <x v="5"/>
    <x v="6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s v="09/17/2012"/>
    <x v="8"/>
    <x v="5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s v="06/10/2014"/>
    <x v="0"/>
    <x v="3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s v="07/07/2014"/>
    <x v="3"/>
    <x v="3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s v="03/18/2015"/>
    <x v="7"/>
    <x v="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s v="09/25/2012"/>
    <x v="8"/>
    <x v="5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s v="04/24/2013"/>
    <x v="6"/>
    <x v="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s v="11/22/2013"/>
    <x v="4"/>
    <x v="4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s v="06/27/2014"/>
    <x v="0"/>
    <x v="3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s v="08/13/2014"/>
    <x v="10"/>
    <x v="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s v="10/17/2011"/>
    <x v="9"/>
    <x v="6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s v="08/23/2011"/>
    <x v="10"/>
    <x v="6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s v="01/16/2014"/>
    <x v="1"/>
    <x v="3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s v="12/27/2014"/>
    <x v="11"/>
    <x v="3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s v="01/20/2017"/>
    <x v="1"/>
    <x v="1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s v="05/13/2014"/>
    <x v="5"/>
    <x v="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s v="04/04/2014"/>
    <x v="6"/>
    <x v="3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s v="10/02/2016"/>
    <x v="9"/>
    <x v="2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s v="01/07/2017"/>
    <x v="1"/>
    <x v="1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s v="10/06/2016"/>
    <x v="9"/>
    <x v="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s v="11/20/2015"/>
    <x v="4"/>
    <x v="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s v="12/05/2016"/>
    <x v="11"/>
    <x v="2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s v="01/02/2016"/>
    <x v="1"/>
    <x v="2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s v="10/11/2014"/>
    <x v="9"/>
    <x v="3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s v="05/31/2015"/>
    <x v="5"/>
    <x v="0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s v="06/09/2015"/>
    <x v="0"/>
    <x v="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s v="06/08/2016"/>
    <x v="0"/>
    <x v="2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s v="06/07/2016"/>
    <x v="0"/>
    <x v="2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s v="05/17/2014"/>
    <x v="5"/>
    <x v="3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s v="01/31/2015"/>
    <x v="1"/>
    <x v="0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s v="05/14/2014"/>
    <x v="5"/>
    <x v="3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s v="02/13/2016"/>
    <x v="2"/>
    <x v="2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s v="03/01/2016"/>
    <x v="7"/>
    <x v="2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s v="02/08/2015"/>
    <x v="2"/>
    <x v="0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s v="06/07/2012"/>
    <x v="0"/>
    <x v="5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s v="03/09/2012"/>
    <x v="7"/>
    <x v="5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s v="10/23/2012"/>
    <x v="9"/>
    <x v="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s v="07/09/2012"/>
    <x v="3"/>
    <x v="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s v="10/13/2014"/>
    <x v="9"/>
    <x v="3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s v="11/15/2015"/>
    <x v="4"/>
    <x v="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s v="05/01/2010"/>
    <x v="5"/>
    <x v="7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s v="01/25/2013"/>
    <x v="1"/>
    <x v="4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s v="11/15/2012"/>
    <x v="4"/>
    <x v="5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s v="06/06/2010"/>
    <x v="0"/>
    <x v="7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s v="05/08/2011"/>
    <x v="5"/>
    <x v="6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s v="03/30/2011"/>
    <x v="7"/>
    <x v="6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s v="01/12/2012"/>
    <x v="1"/>
    <x v="5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s v="09/20/2015"/>
    <x v="8"/>
    <x v="0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s v="03/13/2012"/>
    <x v="7"/>
    <x v="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s v="02/10/2014"/>
    <x v="2"/>
    <x v="3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s v="12/28/2015"/>
    <x v="11"/>
    <x v="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s v="02/23/2015"/>
    <x v="2"/>
    <x v="0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s v="09/08/2012"/>
    <x v="8"/>
    <x v="5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s v="04/22/2015"/>
    <x v="6"/>
    <x v="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s v="02/02/2015"/>
    <x v="2"/>
    <x v="0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s v="11/28/2016"/>
    <x v="4"/>
    <x v="2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s v="11/18/2015"/>
    <x v="4"/>
    <x v="0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s v="08/08/2014"/>
    <x v="10"/>
    <x v="3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s v="05/24/2016"/>
    <x v="5"/>
    <x v="2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s v="05/08/2014"/>
    <x v="5"/>
    <x v="3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s v="11/29/2016"/>
    <x v="4"/>
    <x v="2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s v="09/23/2014"/>
    <x v="8"/>
    <x v="3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s v="09/17/2015"/>
    <x v="8"/>
    <x v="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s v="07/10/2014"/>
    <x v="3"/>
    <x v="3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s v="05/05/2015"/>
    <x v="5"/>
    <x v="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s v="09/08/2014"/>
    <x v="8"/>
    <x v="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s v="10/17/2014"/>
    <x v="9"/>
    <x v="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s v="08/13/2014"/>
    <x v="10"/>
    <x v="3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s v="10/13/2016"/>
    <x v="9"/>
    <x v="2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s v="01/11/2017"/>
    <x v="1"/>
    <x v="1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s v="07/08/2014"/>
    <x v="3"/>
    <x v="3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s v="04/19/2015"/>
    <x v="6"/>
    <x v="0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s v="09/23/2015"/>
    <x v="8"/>
    <x v="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s v="06/14/2012"/>
    <x v="0"/>
    <x v="5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s v="11/12/2013"/>
    <x v="4"/>
    <x v="4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s v="08/17/2011"/>
    <x v="10"/>
    <x v="6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s v="12/18/2013"/>
    <x v="11"/>
    <x v="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s v="09/18/2013"/>
    <x v="8"/>
    <x v="4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s v="10/05/2010"/>
    <x v="9"/>
    <x v="7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s v="02/21/2012"/>
    <x v="2"/>
    <x v="5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s v="04/07/2013"/>
    <x v="6"/>
    <x v="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s v="05/24/2011"/>
    <x v="5"/>
    <x v="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s v="05/08/2013"/>
    <x v="5"/>
    <x v="4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s v="05/08/2012"/>
    <x v="5"/>
    <x v="5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s v="01/03/2012"/>
    <x v="1"/>
    <x v="5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s v="08/28/2014"/>
    <x v="10"/>
    <x v="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s v="11/18/2011"/>
    <x v="4"/>
    <x v="6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s v="05/14/2014"/>
    <x v="5"/>
    <x v="3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s v="11/05/2011"/>
    <x v="4"/>
    <x v="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s v="05/30/2012"/>
    <x v="5"/>
    <x v="5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s v="06/01/2013"/>
    <x v="0"/>
    <x v="4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s v="02/08/2013"/>
    <x v="2"/>
    <x v="4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s v="05/07/2011"/>
    <x v="5"/>
    <x v="6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s v="04/15/2014"/>
    <x v="6"/>
    <x v="3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s v="04/05/2011"/>
    <x v="6"/>
    <x v="6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s v="06/27/2016"/>
    <x v="0"/>
    <x v="2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s v="04/01/2014"/>
    <x v="6"/>
    <x v="3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s v="06/02/2015"/>
    <x v="0"/>
    <x v="0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s v="02/19/2014"/>
    <x v="2"/>
    <x v="3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s v="10/16/2009"/>
    <x v="9"/>
    <x v="8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s v="04/13/2016"/>
    <x v="6"/>
    <x v="2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s v="06/10/2014"/>
    <x v="0"/>
    <x v="3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s v="03/22/2011"/>
    <x v="7"/>
    <x v="6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s v="10/08/2016"/>
    <x v="9"/>
    <x v="2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s v="09/09/2013"/>
    <x v="8"/>
    <x v="4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s v="02/02/2012"/>
    <x v="2"/>
    <x v="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s v="01/25/2016"/>
    <x v="1"/>
    <x v="2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s v="04/21/2012"/>
    <x v="6"/>
    <x v="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s v="03/04/2015"/>
    <x v="7"/>
    <x v="0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s v="09/27/2012"/>
    <x v="8"/>
    <x v="5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s v="02/21/2013"/>
    <x v="2"/>
    <x v="4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s v="08/20/2014"/>
    <x v="10"/>
    <x v="3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s v="11/21/2014"/>
    <x v="4"/>
    <x v="3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s v="08/27/2012"/>
    <x v="10"/>
    <x v="5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s v="04/13/2014"/>
    <x v="6"/>
    <x v="3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s v="08/12/2014"/>
    <x v="10"/>
    <x v="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s v="03/23/2016"/>
    <x v="7"/>
    <x v="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s v="12/21/2011"/>
    <x v="11"/>
    <x v="6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s v="07/15/2014"/>
    <x v="3"/>
    <x v="3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s v="04/01/2014"/>
    <x v="6"/>
    <x v="3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s v="11/02/2016"/>
    <x v="4"/>
    <x v="2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s v="07/06/2016"/>
    <x v="3"/>
    <x v="2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s v="02/19/2013"/>
    <x v="2"/>
    <x v="4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s v="10/14/2013"/>
    <x v="9"/>
    <x v="4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s v="10/19/2012"/>
    <x v="9"/>
    <x v="5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s v="06/28/2016"/>
    <x v="0"/>
    <x v="2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s v="06/20/2013"/>
    <x v="0"/>
    <x v="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s v="02/08/2013"/>
    <x v="2"/>
    <x v="4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s v="06/13/2013"/>
    <x v="0"/>
    <x v="4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s v="11/03/2015"/>
    <x v="4"/>
    <x v="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s v="05/10/2012"/>
    <x v="5"/>
    <x v="5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s v="10/13/2015"/>
    <x v="9"/>
    <x v="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s v="02/23/2016"/>
    <x v="2"/>
    <x v="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s v="06/09/2014"/>
    <x v="0"/>
    <x v="3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s v="11/04/2016"/>
    <x v="4"/>
    <x v="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s v="08/11/2016"/>
    <x v="10"/>
    <x v="2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s v="10/01/2014"/>
    <x v="9"/>
    <x v="3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s v="07/04/2016"/>
    <x v="3"/>
    <x v="2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s v="02/13/2016"/>
    <x v="2"/>
    <x v="2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s v="01/30/2015"/>
    <x v="1"/>
    <x v="0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s v="07/21/2015"/>
    <x v="3"/>
    <x v="0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s v="11/11/2016"/>
    <x v="4"/>
    <x v="2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s v="01/29/2016"/>
    <x v="1"/>
    <x v="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s v="06/12/2015"/>
    <x v="0"/>
    <x v="0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s v="01/19/2015"/>
    <x v="1"/>
    <x v="0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s v="11/21/2015"/>
    <x v="4"/>
    <x v="0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s v="10/08/2016"/>
    <x v="9"/>
    <x v="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s v="06/26/2015"/>
    <x v="0"/>
    <x v="0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s v="06/10/2014"/>
    <x v="0"/>
    <x v="3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s v="07/27/2014"/>
    <x v="3"/>
    <x v="3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s v="06/17/2014"/>
    <x v="0"/>
    <x v="3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s v="10/14/2014"/>
    <x v="9"/>
    <x v="3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s v="12/07/2015"/>
    <x v="11"/>
    <x v="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s v="05/12/2015"/>
    <x v="5"/>
    <x v="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s v="12/24/2016"/>
    <x v="11"/>
    <x v="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s v="06/18/2010"/>
    <x v="0"/>
    <x v="7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s v="06/10/2014"/>
    <x v="0"/>
    <x v="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s v="09/18/2013"/>
    <x v="8"/>
    <x v="4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s v="10/29/2014"/>
    <x v="9"/>
    <x v="3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s v="06/18/2010"/>
    <x v="0"/>
    <x v="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s v="08/06/2011"/>
    <x v="10"/>
    <x v="6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s v="10/18/2016"/>
    <x v="9"/>
    <x v="2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s v="07/19/2016"/>
    <x v="3"/>
    <x v="2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s v="12/09/2015"/>
    <x v="11"/>
    <x v="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s v="01/06/2015"/>
    <x v="1"/>
    <x v="0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s v="05/09/2016"/>
    <x v="5"/>
    <x v="2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s v="02/19/2013"/>
    <x v="2"/>
    <x v="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s v="08/10/2011"/>
    <x v="10"/>
    <x v="6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s v="02/07/2013"/>
    <x v="2"/>
    <x v="4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s v="02/22/2012"/>
    <x v="2"/>
    <x v="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s v="07/14/2015"/>
    <x v="3"/>
    <x v="0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s v="08/23/2016"/>
    <x v="10"/>
    <x v="2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s v="04/08/2014"/>
    <x v="6"/>
    <x v="3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s v="08/10/2014"/>
    <x v="10"/>
    <x v="3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s v="05/12/2016"/>
    <x v="5"/>
    <x v="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s v="05/12/2015"/>
    <x v="5"/>
    <x v="0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s v="07/09/2012"/>
    <x v="3"/>
    <x v="5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s v="05/12/2015"/>
    <x v="5"/>
    <x v="0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s v="03/06/2014"/>
    <x v="7"/>
    <x v="3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s v="02/13/2015"/>
    <x v="2"/>
    <x v="0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s v="02/06/2010"/>
    <x v="2"/>
    <x v="7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s v="07/28/2014"/>
    <x v="3"/>
    <x v="3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s v="10/30/2012"/>
    <x v="9"/>
    <x v="5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s v="12/02/2014"/>
    <x v="11"/>
    <x v="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s v="11/15/2016"/>
    <x v="4"/>
    <x v="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s v="03/27/2014"/>
    <x v="7"/>
    <x v="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s v="03/13/2015"/>
    <x v="7"/>
    <x v="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s v="11/03/2015"/>
    <x v="4"/>
    <x v="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s v="04/09/2014"/>
    <x v="6"/>
    <x v="3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s v="10/31/2013"/>
    <x v="9"/>
    <x v="4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s v="05/30/2013"/>
    <x v="5"/>
    <x v="4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s v="11/01/2016"/>
    <x v="4"/>
    <x v="2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s v="10/31/2013"/>
    <x v="9"/>
    <x v="4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s v="10/11/2016"/>
    <x v="9"/>
    <x v="2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s v="11/23/2015"/>
    <x v="4"/>
    <x v="0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s v="10/18/2016"/>
    <x v="9"/>
    <x v="2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s v="05/14/2015"/>
    <x v="5"/>
    <x v="0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s v="06/09/2012"/>
    <x v="0"/>
    <x v="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s v="04/23/2013"/>
    <x v="6"/>
    <x v="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s v="03/18/2015"/>
    <x v="7"/>
    <x v="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s v="04/23/2013"/>
    <x v="6"/>
    <x v="4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s v="10/28/2013"/>
    <x v="9"/>
    <x v="4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s v="04/21/2015"/>
    <x v="6"/>
    <x v="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s v="11/26/2013"/>
    <x v="4"/>
    <x v="4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s v="01/06/2016"/>
    <x v="1"/>
    <x v="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s v="10/26/2015"/>
    <x v="9"/>
    <x v="0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s v="04/02/2014"/>
    <x v="6"/>
    <x v="3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s v="11/03/2014"/>
    <x v="4"/>
    <x v="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s v="03/18/2013"/>
    <x v="7"/>
    <x v="4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s v="01/27/2016"/>
    <x v="1"/>
    <x v="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s v="01/22/2015"/>
    <x v="1"/>
    <x v="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s v="12/23/2015"/>
    <x v="11"/>
    <x v="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s v="05/24/2014"/>
    <x v="5"/>
    <x v="3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s v="12/01/2016"/>
    <x v="11"/>
    <x v="2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s v="02/23/2016"/>
    <x v="2"/>
    <x v="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s v="04/12/2016"/>
    <x v="6"/>
    <x v="2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s v="04/25/2013"/>
    <x v="6"/>
    <x v="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s v="11/25/2013"/>
    <x v="4"/>
    <x v="4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s v="07/24/2014"/>
    <x v="3"/>
    <x v="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s v="04/21/2015"/>
    <x v="6"/>
    <x v="0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s v="09/20/2016"/>
    <x v="8"/>
    <x v="2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s v="12/02/2015"/>
    <x v="11"/>
    <x v="0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s v="05/29/2016"/>
    <x v="5"/>
    <x v="2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s v="08/18/2016"/>
    <x v="10"/>
    <x v="2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s v="04/07/2016"/>
    <x v="6"/>
    <x v="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s v="03/24/2015"/>
    <x v="7"/>
    <x v="0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s v="04/06/2016"/>
    <x v="6"/>
    <x v="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s v="06/25/2013"/>
    <x v="0"/>
    <x v="4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s v="06/13/2014"/>
    <x v="0"/>
    <x v="3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s v="04/09/2015"/>
    <x v="6"/>
    <x v="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s v="11/18/2016"/>
    <x v="4"/>
    <x v="2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s v="05/26/2015"/>
    <x v="5"/>
    <x v="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s v="10/12/2015"/>
    <x v="9"/>
    <x v="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s v="04/05/2012"/>
    <x v="6"/>
    <x v="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s v="09/25/2011"/>
    <x v="8"/>
    <x v="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s v="05/05/2012"/>
    <x v="5"/>
    <x v="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s v="04/02/2014"/>
    <x v="6"/>
    <x v="3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s v="06/15/2012"/>
    <x v="0"/>
    <x v="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s v="11/13/2011"/>
    <x v="4"/>
    <x v="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s v="08/09/2011"/>
    <x v="10"/>
    <x v="6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s v="08/05/2010"/>
    <x v="10"/>
    <x v="7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s v="06/28/2013"/>
    <x v="0"/>
    <x v="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s v="01/25/2013"/>
    <x v="1"/>
    <x v="4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s v="01/12/2011"/>
    <x v="1"/>
    <x v="6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s v="08/08/2011"/>
    <x v="10"/>
    <x v="6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s v="10/23/2012"/>
    <x v="9"/>
    <x v="5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s v="01/31/2012"/>
    <x v="1"/>
    <x v="5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s v="08/03/2011"/>
    <x v="10"/>
    <x v="6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s v="10/10/2012"/>
    <x v="9"/>
    <x v="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s v="10/02/2011"/>
    <x v="9"/>
    <x v="6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s v="02/07/2012"/>
    <x v="2"/>
    <x v="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s v="06/18/2015"/>
    <x v="0"/>
    <x v="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s v="06/14/2012"/>
    <x v="0"/>
    <x v="5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s v="12/15/2011"/>
    <x v="11"/>
    <x v="6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s v="04/05/2011"/>
    <x v="6"/>
    <x v="6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s v="10/10/2012"/>
    <x v="9"/>
    <x v="5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s v="04/30/2013"/>
    <x v="6"/>
    <x v="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s v="11/08/2014"/>
    <x v="4"/>
    <x v="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s v="12/27/2012"/>
    <x v="11"/>
    <x v="5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s v="10/22/2014"/>
    <x v="9"/>
    <x v="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s v="08/14/2012"/>
    <x v="10"/>
    <x v="5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s v="06/05/2015"/>
    <x v="0"/>
    <x v="0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s v="04/30/2014"/>
    <x v="6"/>
    <x v="3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s v="06/09/2011"/>
    <x v="0"/>
    <x v="6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s v="04/01/2013"/>
    <x v="6"/>
    <x v="4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s v="08/19/2014"/>
    <x v="10"/>
    <x v="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s v="10/07/2010"/>
    <x v="9"/>
    <x v="7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s v="01/21/2011"/>
    <x v="1"/>
    <x v="6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s v="08/15/2012"/>
    <x v="10"/>
    <x v="5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s v="10/13/2015"/>
    <x v="9"/>
    <x v="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s v="06/24/2011"/>
    <x v="0"/>
    <x v="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s v="07/17/2012"/>
    <x v="3"/>
    <x v="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s v="11/13/2013"/>
    <x v="4"/>
    <x v="4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s v="12/12/2016"/>
    <x v="11"/>
    <x v="2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s v="12/08/2016"/>
    <x v="11"/>
    <x v="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s v="01/20/2010"/>
    <x v="1"/>
    <x v="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s v="10/13/2010"/>
    <x v="9"/>
    <x v="7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s v="07/06/2015"/>
    <x v="3"/>
    <x v="0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s v="11/08/2014"/>
    <x v="4"/>
    <x v="3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s v="02/10/2015"/>
    <x v="2"/>
    <x v="0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s v="07/23/2014"/>
    <x v="3"/>
    <x v="3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s v="02/09/2016"/>
    <x v="2"/>
    <x v="2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s v="07/12/2014"/>
    <x v="3"/>
    <x v="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s v="06/12/2015"/>
    <x v="0"/>
    <x v="0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s v="01/04/2014"/>
    <x v="1"/>
    <x v="3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s v="03/17/2011"/>
    <x v="7"/>
    <x v="6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s v="03/28/2013"/>
    <x v="7"/>
    <x v="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s v="09/04/2012"/>
    <x v="8"/>
    <x v="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s v="09/19/2013"/>
    <x v="8"/>
    <x v="4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s v="11/05/2014"/>
    <x v="4"/>
    <x v="3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s v="10/10/2013"/>
    <x v="9"/>
    <x v="4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s v="10/04/2016"/>
    <x v="9"/>
    <x v="2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s v="12/12/2012"/>
    <x v="11"/>
    <x v="5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s v="10/15/2014"/>
    <x v="9"/>
    <x v="3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s v="12/02/2015"/>
    <x v="11"/>
    <x v="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s v="06/03/2010"/>
    <x v="0"/>
    <x v="7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s v="08/13/2013"/>
    <x v="10"/>
    <x v="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s v="10/28/2013"/>
    <x v="9"/>
    <x v="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s v="01/28/2016"/>
    <x v="1"/>
    <x v="2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s v="10/15/2014"/>
    <x v="9"/>
    <x v="3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s v="03/03/2015"/>
    <x v="7"/>
    <x v="0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s v="06/26/2010"/>
    <x v="0"/>
    <x v="7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s v="06/13/2016"/>
    <x v="0"/>
    <x v="2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s v="05/30/2016"/>
    <x v="5"/>
    <x v="2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s v="02/13/2014"/>
    <x v="2"/>
    <x v="3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s v="12/01/2014"/>
    <x v="11"/>
    <x v="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s v="01/08/2014"/>
    <x v="1"/>
    <x v="3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s v="03/01/2016"/>
    <x v="7"/>
    <x v="2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s v="08/02/2013"/>
    <x v="10"/>
    <x v="4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s v="11/20/2016"/>
    <x v="4"/>
    <x v="2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s v="12/21/2012"/>
    <x v="11"/>
    <x v="5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s v="06/16/2011"/>
    <x v="0"/>
    <x v="6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s v="04/19/2012"/>
    <x v="6"/>
    <x v="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s v="08/24/2015"/>
    <x v="10"/>
    <x v="0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s v="06/23/2014"/>
    <x v="0"/>
    <x v="3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s v="04/17/2015"/>
    <x v="6"/>
    <x v="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s v="05/25/2016"/>
    <x v="5"/>
    <x v="2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s v="03/09/2016"/>
    <x v="7"/>
    <x v="2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s v="10/21/2014"/>
    <x v="9"/>
    <x v="3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s v="09/01/2012"/>
    <x v="8"/>
    <x v="5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s v="01/10/2017"/>
    <x v="1"/>
    <x v="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s v="02/27/2017"/>
    <x v="2"/>
    <x v="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s v="07/13/2015"/>
    <x v="3"/>
    <x v="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s v="05/17/2015"/>
    <x v="5"/>
    <x v="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s v="03/19/2015"/>
    <x v="7"/>
    <x v="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s v="08/09/2013"/>
    <x v="10"/>
    <x v="4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s v="04/05/2016"/>
    <x v="6"/>
    <x v="2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s v="07/14/2016"/>
    <x v="3"/>
    <x v="2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s v="04/02/2015"/>
    <x v="6"/>
    <x v="0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s v="05/12/2016"/>
    <x v="5"/>
    <x v="2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s v="12/19/2016"/>
    <x v="11"/>
    <x v="2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s v="03/12/2015"/>
    <x v="7"/>
    <x v="0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s v="10/02/2015"/>
    <x v="9"/>
    <x v="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s v="02/07/2017"/>
    <x v="2"/>
    <x v="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s v="08/28/2014"/>
    <x v="10"/>
    <x v="3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s v="01/10/2017"/>
    <x v="1"/>
    <x v="1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s v="01/11/2016"/>
    <x v="1"/>
    <x v="2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s v="02/14/2013"/>
    <x v="2"/>
    <x v="4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s v="08/01/2016"/>
    <x v="10"/>
    <x v="2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s v="03/05/2015"/>
    <x v="7"/>
    <x v="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s v="09/20/2016"/>
    <x v="8"/>
    <x v="2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s v="04/07/2016"/>
    <x v="6"/>
    <x v="2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s v="02/17/2016"/>
    <x v="2"/>
    <x v="2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s v="02/02/2017"/>
    <x v="2"/>
    <x v="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s v="11/17/2016"/>
    <x v="4"/>
    <x v="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s v="10/21/2016"/>
    <x v="9"/>
    <x v="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s v="02/25/2016"/>
    <x v="2"/>
    <x v="2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s v="07/12/2015"/>
    <x v="3"/>
    <x v="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s v="11/01/2016"/>
    <x v="4"/>
    <x v="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s v="01/29/2015"/>
    <x v="1"/>
    <x v="0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s v="10/15/2015"/>
    <x v="9"/>
    <x v="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s v="09/15/2015"/>
    <x v="8"/>
    <x v="0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s v="06/08/2015"/>
    <x v="0"/>
    <x v="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s v="01/02/2013"/>
    <x v="1"/>
    <x v="4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s v="10/02/2012"/>
    <x v="9"/>
    <x v="5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s v="08/25/2015"/>
    <x v="10"/>
    <x v="0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s v="02/07/2013"/>
    <x v="2"/>
    <x v="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s v="05/02/2012"/>
    <x v="5"/>
    <x v="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s v="03/29/2012"/>
    <x v="7"/>
    <x v="5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s v="10/17/2013"/>
    <x v="9"/>
    <x v="4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s v="02/07/2012"/>
    <x v="2"/>
    <x v="5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s v="04/03/2014"/>
    <x v="6"/>
    <x v="3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s v="02/17/2012"/>
    <x v="2"/>
    <x v="5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s v="03/18/2014"/>
    <x v="7"/>
    <x v="3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s v="10/01/2013"/>
    <x v="9"/>
    <x v="4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s v="04/15/2015"/>
    <x v="6"/>
    <x v="0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s v="01/07/2014"/>
    <x v="1"/>
    <x v="3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s v="02/19/2012"/>
    <x v="2"/>
    <x v="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s v="07/09/2015"/>
    <x v="3"/>
    <x v="0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s v="10/22/2015"/>
    <x v="9"/>
    <x v="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s v="08/06/2012"/>
    <x v="10"/>
    <x v="5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s v="07/20/2015"/>
    <x v="3"/>
    <x v="0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s v="06/27/2013"/>
    <x v="0"/>
    <x v="4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s v="03/23/2016"/>
    <x v="7"/>
    <x v="2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s v="12/29/2011"/>
    <x v="11"/>
    <x v="6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s v="05/28/2015"/>
    <x v="5"/>
    <x v="0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s v="10/01/2016"/>
    <x v="9"/>
    <x v="2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s v="08/22/2014"/>
    <x v="10"/>
    <x v="3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s v="01/12/2016"/>
    <x v="1"/>
    <x v="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s v="10/14/2013"/>
    <x v="9"/>
    <x v="4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s v="07/17/2015"/>
    <x v="3"/>
    <x v="0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s v="07/29/2013"/>
    <x v="3"/>
    <x v="4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s v="03/26/2014"/>
    <x v="7"/>
    <x v="3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s v="05/29/2013"/>
    <x v="5"/>
    <x v="4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s v="06/16/2014"/>
    <x v="0"/>
    <x v="3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s v="11/23/2015"/>
    <x v="4"/>
    <x v="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s v="12/06/2016"/>
    <x v="11"/>
    <x v="2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s v="02/27/2015"/>
    <x v="2"/>
    <x v="0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s v="01/02/2016"/>
    <x v="1"/>
    <x v="2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s v="10/03/2014"/>
    <x v="9"/>
    <x v="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s v="02/08/2017"/>
    <x v="2"/>
    <x v="1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s v="10/25/2013"/>
    <x v="9"/>
    <x v="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s v="03/23/2016"/>
    <x v="7"/>
    <x v="2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s v="01/31/2017"/>
    <x v="1"/>
    <x v="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s v="10/22/2013"/>
    <x v="9"/>
    <x v="4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s v="03/06/2017"/>
    <x v="7"/>
    <x v="1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s v="10/04/2016"/>
    <x v="9"/>
    <x v="2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s v="01/21/2014"/>
    <x v="1"/>
    <x v="3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s v="08/05/2015"/>
    <x v="10"/>
    <x v="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s v="07/15/2015"/>
    <x v="3"/>
    <x v="0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s v="11/14/2016"/>
    <x v="4"/>
    <x v="2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s v="03/03/2013"/>
    <x v="7"/>
    <x v="4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s v="11/03/2016"/>
    <x v="4"/>
    <x v="2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s v="07/26/2014"/>
    <x v="3"/>
    <x v="3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s v="07/22/2016"/>
    <x v="3"/>
    <x v="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s v="10/19/2015"/>
    <x v="9"/>
    <x v="0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s v="01/17/2017"/>
    <x v="1"/>
    <x v="1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s v="04/07/2016"/>
    <x v="6"/>
    <x v="2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s v="11/08/2016"/>
    <x v="4"/>
    <x v="2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s v="05/15/2016"/>
    <x v="5"/>
    <x v="2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s v="05/12/2015"/>
    <x v="5"/>
    <x v="0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s v="11/28/2016"/>
    <x v="4"/>
    <x v="2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s v="02/25/2014"/>
    <x v="2"/>
    <x v="3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s v="01/24/2017"/>
    <x v="1"/>
    <x v="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s v="10/14/2014"/>
    <x v="9"/>
    <x v="3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s v="01/10/2015"/>
    <x v="1"/>
    <x v="0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s v="05/06/2016"/>
    <x v="5"/>
    <x v="2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s v="11/15/2016"/>
    <x v="4"/>
    <x v="2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s v="04/09/2016"/>
    <x v="6"/>
    <x v="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s v="11/25/2014"/>
    <x v="4"/>
    <x v="3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s v="02/10/2017"/>
    <x v="2"/>
    <x v="1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s v="02/10/2017"/>
    <x v="2"/>
    <x v="1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s v="12/21/2016"/>
    <x v="11"/>
    <x v="2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s v="11/10/2016"/>
    <x v="4"/>
    <x v="2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s v="11/07/2015"/>
    <x v="4"/>
    <x v="0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s v="02/15/2017"/>
    <x v="2"/>
    <x v="1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s v="01/24/2014"/>
    <x v="1"/>
    <x v="3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s v="11/22/2014"/>
    <x v="4"/>
    <x v="3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s v="12/06/2013"/>
    <x v="11"/>
    <x v="4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s v="01/28/2012"/>
    <x v="1"/>
    <x v="5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s v="11/30/2015"/>
    <x v="4"/>
    <x v="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s v="01/16/2015"/>
    <x v="1"/>
    <x v="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s v="08/18/2015"/>
    <x v="10"/>
    <x v="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s v="05/24/2011"/>
    <x v="5"/>
    <x v="6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s v="11/15/2015"/>
    <x v="4"/>
    <x v="0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s v="03/10/2012"/>
    <x v="7"/>
    <x v="5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s v="02/11/2011"/>
    <x v="2"/>
    <x v="6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s v="05/30/2012"/>
    <x v="5"/>
    <x v="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s v="08/08/2013"/>
    <x v="10"/>
    <x v="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s v="06/02/2014"/>
    <x v="0"/>
    <x v="3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s v="06/07/2012"/>
    <x v="0"/>
    <x v="5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s v="10/24/2013"/>
    <x v="9"/>
    <x v="4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s v="09/14/2009"/>
    <x v="8"/>
    <x v="8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s v="03/19/2012"/>
    <x v="7"/>
    <x v="5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s v="03/19/2012"/>
    <x v="7"/>
    <x v="5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s v="08/30/2012"/>
    <x v="10"/>
    <x v="5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s v="12/21/2012"/>
    <x v="11"/>
    <x v="5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s v="12/27/2012"/>
    <x v="11"/>
    <x v="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s v="01/19/2012"/>
    <x v="1"/>
    <x v="5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s v="02/09/2012"/>
    <x v="2"/>
    <x v="5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s v="02/24/2014"/>
    <x v="2"/>
    <x v="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s v="01/22/2011"/>
    <x v="1"/>
    <x v="6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s v="06/14/2012"/>
    <x v="0"/>
    <x v="5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s v="05/22/2013"/>
    <x v="5"/>
    <x v="4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s v="11/27/2013"/>
    <x v="4"/>
    <x v="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s v="11/03/2011"/>
    <x v="4"/>
    <x v="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s v="11/20/2010"/>
    <x v="4"/>
    <x v="7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s v="07/14/2014"/>
    <x v="3"/>
    <x v="3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s v="02/09/2012"/>
    <x v="2"/>
    <x v="5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s v="04/05/2012"/>
    <x v="6"/>
    <x v="5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s v="07/31/2014"/>
    <x v="3"/>
    <x v="3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s v="02/02/2013"/>
    <x v="2"/>
    <x v="4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s v="02/19/2013"/>
    <x v="2"/>
    <x v="4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s v="04/07/2014"/>
    <x v="6"/>
    <x v="3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s v="03/18/2014"/>
    <x v="7"/>
    <x v="3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s v="04/03/2012"/>
    <x v="6"/>
    <x v="5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s v="05/08/2012"/>
    <x v="5"/>
    <x v="5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s v="04/05/2012"/>
    <x v="6"/>
    <x v="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s v="09/23/2009"/>
    <x v="8"/>
    <x v="8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s v="01/14/2010"/>
    <x v="1"/>
    <x v="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s v="08/25/2009"/>
    <x v="10"/>
    <x v="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s v="11/15/2013"/>
    <x v="4"/>
    <x v="4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s v="02/26/2014"/>
    <x v="2"/>
    <x v="3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s v="03/05/2017"/>
    <x v="7"/>
    <x v="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s v="03/10/2017"/>
    <x v="7"/>
    <x v="1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s v="03/13/2017"/>
    <x v="7"/>
    <x v="1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s v="02/24/2017"/>
    <x v="2"/>
    <x v="1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s v="02/28/2017"/>
    <x v="2"/>
    <x v="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s v="03/10/2017"/>
    <x v="7"/>
    <x v="1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s v="07/22/2014"/>
    <x v="3"/>
    <x v="3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s v="05/15/2015"/>
    <x v="5"/>
    <x v="0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s v="06/17/2014"/>
    <x v="0"/>
    <x v="3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s v="11/24/2015"/>
    <x v="4"/>
    <x v="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s v="07/19/2014"/>
    <x v="3"/>
    <x v="3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s v="01/07/2015"/>
    <x v="1"/>
    <x v="0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s v="05/08/2014"/>
    <x v="5"/>
    <x v="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s v="10/06/2014"/>
    <x v="9"/>
    <x v="3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s v="05/12/2014"/>
    <x v="5"/>
    <x v="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s v="01/27/2014"/>
    <x v="1"/>
    <x v="3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s v="05/27/2014"/>
    <x v="5"/>
    <x v="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s v="05/30/2014"/>
    <x v="5"/>
    <x v="3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s v="11/18/2016"/>
    <x v="4"/>
    <x v="2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s v="09/30/2016"/>
    <x v="8"/>
    <x v="2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s v="06/12/2015"/>
    <x v="0"/>
    <x v="0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s v="09/15/2014"/>
    <x v="8"/>
    <x v="3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s v="11/19/2015"/>
    <x v="4"/>
    <x v="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s v="05/25/2016"/>
    <x v="5"/>
    <x v="2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s v="02/25/2015"/>
    <x v="2"/>
    <x v="0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s v="09/02/2016"/>
    <x v="8"/>
    <x v="2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s v="07/26/2016"/>
    <x v="3"/>
    <x v="2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s v="12/22/2015"/>
    <x v="11"/>
    <x v="0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s v="07/13/2015"/>
    <x v="3"/>
    <x v="0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s v="12/04/2016"/>
    <x v="11"/>
    <x v="2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s v="03/31/2015"/>
    <x v="7"/>
    <x v="0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s v="04/07/2015"/>
    <x v="6"/>
    <x v="0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s v="04/09/2015"/>
    <x v="6"/>
    <x v="0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s v="11/11/2014"/>
    <x v="4"/>
    <x v="3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s v="04/02/2015"/>
    <x v="6"/>
    <x v="0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s v="05/06/2015"/>
    <x v="5"/>
    <x v="0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s v="09/17/2015"/>
    <x v="8"/>
    <x v="0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s v="12/05/2014"/>
    <x v="11"/>
    <x v="3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s v="06/04/2015"/>
    <x v="0"/>
    <x v="0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s v="01/08/2016"/>
    <x v="1"/>
    <x v="2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s v="04/06/2016"/>
    <x v="6"/>
    <x v="2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s v="11/11/2014"/>
    <x v="4"/>
    <x v="3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s v="11/14/2015"/>
    <x v="4"/>
    <x v="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s v="09/01/2015"/>
    <x v="8"/>
    <x v="0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s v="12/08/2015"/>
    <x v="11"/>
    <x v="0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s v="09/21/2015"/>
    <x v="8"/>
    <x v="0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s v="02/25/2016"/>
    <x v="2"/>
    <x v="2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s v="02/28/2015"/>
    <x v="2"/>
    <x v="0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s v="01/11/2016"/>
    <x v="1"/>
    <x v="2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s v="11/18/2014"/>
    <x v="4"/>
    <x v="3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s v="05/26/2015"/>
    <x v="5"/>
    <x v="0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s v="03/25/2015"/>
    <x v="7"/>
    <x v="0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s v="07/30/2015"/>
    <x v="3"/>
    <x v="0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s v="01/13/2015"/>
    <x v="1"/>
    <x v="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s v="08/10/2016"/>
    <x v="10"/>
    <x v="2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s v="11/10/2015"/>
    <x v="4"/>
    <x v="0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s v="10/26/2016"/>
    <x v="9"/>
    <x v="2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s v="07/28/2015"/>
    <x v="3"/>
    <x v="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s v="08/21/2015"/>
    <x v="10"/>
    <x v="0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s v="09/01/2015"/>
    <x v="8"/>
    <x v="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s v="03/11/2015"/>
    <x v="7"/>
    <x v="0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s v="07/10/2015"/>
    <x v="3"/>
    <x v="0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s v="01/23/2015"/>
    <x v="1"/>
    <x v="0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s v="10/15/2014"/>
    <x v="9"/>
    <x v="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s v="07/06/2015"/>
    <x v="3"/>
    <x v="0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s v="11/11/2014"/>
    <x v="4"/>
    <x v="3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s v="06/07/2016"/>
    <x v="0"/>
    <x v="2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s v="12/16/2014"/>
    <x v="11"/>
    <x v="3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s v="06/24/2015"/>
    <x v="0"/>
    <x v="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s v="11/25/2014"/>
    <x v="4"/>
    <x v="3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s v="03/01/2015"/>
    <x v="7"/>
    <x v="0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s v="09/29/2015"/>
    <x v="8"/>
    <x v="0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s v="07/09/2015"/>
    <x v="3"/>
    <x v="0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s v="01/27/2015"/>
    <x v="1"/>
    <x v="0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s v="12/13/2016"/>
    <x v="11"/>
    <x v="2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s v="09/15/2015"/>
    <x v="8"/>
    <x v="0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s v="12/03/2014"/>
    <x v="11"/>
    <x v="3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s v="06/02/2015"/>
    <x v="0"/>
    <x v="0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s v="11/13/2014"/>
    <x v="4"/>
    <x v="3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s v="03/15/2016"/>
    <x v="7"/>
    <x v="2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s v="01/05/2016"/>
    <x v="1"/>
    <x v="2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s v="04/13/2015"/>
    <x v="6"/>
    <x v="0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s v="01/30/2016"/>
    <x v="1"/>
    <x v="2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s v="12/04/2015"/>
    <x v="11"/>
    <x v="0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s v="08/13/2016"/>
    <x v="10"/>
    <x v="2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s v="12/10/2014"/>
    <x v="11"/>
    <x v="3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s v="03/19/2015"/>
    <x v="7"/>
    <x v="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s v="10/07/2014"/>
    <x v="9"/>
    <x v="3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s v="07/19/2015"/>
    <x v="3"/>
    <x v="0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s v="08/08/2015"/>
    <x v="10"/>
    <x v="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s v="07/26/2015"/>
    <x v="3"/>
    <x v="0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s v="10/12/2016"/>
    <x v="9"/>
    <x v="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s v="05/01/2014"/>
    <x v="5"/>
    <x v="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s v="07/13/2015"/>
    <x v="3"/>
    <x v="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s v="06/15/2016"/>
    <x v="0"/>
    <x v="2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s v="01/15/2015"/>
    <x v="1"/>
    <x v="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s v="07/11/2014"/>
    <x v="3"/>
    <x v="3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s v="01/23/2015"/>
    <x v="1"/>
    <x v="0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s v="12/20/2014"/>
    <x v="11"/>
    <x v="3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s v="09/11/2014"/>
    <x v="8"/>
    <x v="3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s v="01/22/2015"/>
    <x v="1"/>
    <x v="0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s v="02/09/2015"/>
    <x v="2"/>
    <x v="0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s v="12/01/2014"/>
    <x v="11"/>
    <x v="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s v="09/27/2014"/>
    <x v="8"/>
    <x v="3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s v="05/12/2016"/>
    <x v="5"/>
    <x v="2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s v="06/09/2015"/>
    <x v="0"/>
    <x v="0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s v="02/12/2016"/>
    <x v="2"/>
    <x v="2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s v="02/10/2015"/>
    <x v="2"/>
    <x v="0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s v="12/30/2016"/>
    <x v="11"/>
    <x v="2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s v="01/13/2016"/>
    <x v="1"/>
    <x v="2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s v="04/29/2016"/>
    <x v="6"/>
    <x v="2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s v="02/06/2015"/>
    <x v="2"/>
    <x v="0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s v="01/28/2016"/>
    <x v="1"/>
    <x v="2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s v="06/25/2015"/>
    <x v="0"/>
    <x v="0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s v="09/05/2015"/>
    <x v="8"/>
    <x v="0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s v="11/30/2015"/>
    <x v="4"/>
    <x v="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s v="01/27/2015"/>
    <x v="1"/>
    <x v="0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s v="10/08/2015"/>
    <x v="9"/>
    <x v="0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s v="09/18/2015"/>
    <x v="8"/>
    <x v="0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s v="01/14/2016"/>
    <x v="1"/>
    <x v="2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s v="07/02/2015"/>
    <x v="3"/>
    <x v="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s v="02/17/2015"/>
    <x v="2"/>
    <x v="0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s v="07/16/2014"/>
    <x v="3"/>
    <x v="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s v="04/25/2016"/>
    <x v="6"/>
    <x v="2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s v="08/27/2015"/>
    <x v="10"/>
    <x v="0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s v="10/27/2016"/>
    <x v="9"/>
    <x v="2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s v="10/11/2016"/>
    <x v="9"/>
    <x v="2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s v="08/25/2016"/>
    <x v="10"/>
    <x v="2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s v="10/31/2014"/>
    <x v="9"/>
    <x v="3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s v="09/20/2014"/>
    <x v="8"/>
    <x v="3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s v="02/13/2017"/>
    <x v="2"/>
    <x v="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s v="11/30/2015"/>
    <x v="4"/>
    <x v="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s v="01/03/2017"/>
    <x v="1"/>
    <x v="1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s v="02/04/2017"/>
    <x v="2"/>
    <x v="1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s v="03/23/2016"/>
    <x v="7"/>
    <x v="2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s v="01/26/2017"/>
    <x v="1"/>
    <x v="1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s v="02/23/2016"/>
    <x v="2"/>
    <x v="2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s v="05/05/2016"/>
    <x v="5"/>
    <x v="2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s v="02/07/2016"/>
    <x v="2"/>
    <x v="2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s v="11/30/2016"/>
    <x v="4"/>
    <x v="2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s v="08/29/2011"/>
    <x v="10"/>
    <x v="6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s v="06/29/2012"/>
    <x v="0"/>
    <x v="5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s v="03/08/2013"/>
    <x v="7"/>
    <x v="4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s v="09/01/2015"/>
    <x v="8"/>
    <x v="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s v="08/24/2012"/>
    <x v="10"/>
    <x v="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s v="04/09/2013"/>
    <x v="6"/>
    <x v="4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s v="04/26/2012"/>
    <x v="6"/>
    <x v="5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s v="09/22/2012"/>
    <x v="8"/>
    <x v="5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s v="01/14/2011"/>
    <x v="1"/>
    <x v="6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s v="04/24/2012"/>
    <x v="6"/>
    <x v="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s v="12/16/2011"/>
    <x v="11"/>
    <x v="6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s v="06/25/2010"/>
    <x v="0"/>
    <x v="7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s v="10/11/2012"/>
    <x v="9"/>
    <x v="5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s v="08/27/2010"/>
    <x v="10"/>
    <x v="7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s v="05/12/2010"/>
    <x v="5"/>
    <x v="7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s v="10/01/2014"/>
    <x v="9"/>
    <x v="3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s v="06/28/2012"/>
    <x v="0"/>
    <x v="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s v="12/14/2012"/>
    <x v="11"/>
    <x v="5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s v="07/17/2012"/>
    <x v="3"/>
    <x v="5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s v="08/11/2015"/>
    <x v="10"/>
    <x v="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s v="03/31/2012"/>
    <x v="7"/>
    <x v="5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s v="06/17/2011"/>
    <x v="0"/>
    <x v="6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s v="03/02/2012"/>
    <x v="7"/>
    <x v="5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s v="08/16/2011"/>
    <x v="10"/>
    <x v="6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s v="09/07/2011"/>
    <x v="8"/>
    <x v="6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s v="03/23/2012"/>
    <x v="7"/>
    <x v="5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s v="04/27/2012"/>
    <x v="6"/>
    <x v="5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s v="10/17/2011"/>
    <x v="9"/>
    <x v="6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s v="04/09/2013"/>
    <x v="6"/>
    <x v="4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s v="04/24/2012"/>
    <x v="6"/>
    <x v="5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s v="12/30/2010"/>
    <x v="11"/>
    <x v="7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s v="04/25/2012"/>
    <x v="6"/>
    <x v="5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s v="03/15/2013"/>
    <x v="7"/>
    <x v="4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s v="04/23/2012"/>
    <x v="6"/>
    <x v="5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s v="05/07/2012"/>
    <x v="5"/>
    <x v="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s v="02/22/2013"/>
    <x v="2"/>
    <x v="4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s v="07/06/2011"/>
    <x v="3"/>
    <x v="6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s v="01/13/2015"/>
    <x v="1"/>
    <x v="0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s v="11/13/2012"/>
    <x v="4"/>
    <x v="5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s v="05/24/2012"/>
    <x v="5"/>
    <x v="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s v="08/28/2015"/>
    <x v="10"/>
    <x v="0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s v="08/07/2014"/>
    <x v="10"/>
    <x v="3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s v="05/08/2016"/>
    <x v="5"/>
    <x v="2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s v="10/16/2014"/>
    <x v="9"/>
    <x v="3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s v="02/12/2015"/>
    <x v="2"/>
    <x v="0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s v="09/11/2015"/>
    <x v="8"/>
    <x v="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s v="04/11/2015"/>
    <x v="6"/>
    <x v="0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s v="07/15/2014"/>
    <x v="3"/>
    <x v="3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s v="02/23/2015"/>
    <x v="2"/>
    <x v="0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s v="03/15/2015"/>
    <x v="7"/>
    <x v="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s v="01/02/2016"/>
    <x v="1"/>
    <x v="2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s v="11/28/2014"/>
    <x v="4"/>
    <x v="3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s v="12/28/2016"/>
    <x v="11"/>
    <x v="2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s v="08/03/2014"/>
    <x v="10"/>
    <x v="3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s v="01/23/2015"/>
    <x v="1"/>
    <x v="0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s v="10/30/2014"/>
    <x v="9"/>
    <x v="3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s v="02/17/2015"/>
    <x v="2"/>
    <x v="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s v="10/14/2014"/>
    <x v="9"/>
    <x v="3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s v="06/19/2014"/>
    <x v="0"/>
    <x v="3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s v="08/30/2016"/>
    <x v="10"/>
    <x v="2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s v="09/22/2015"/>
    <x v="8"/>
    <x v="0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s v="03/31/2016"/>
    <x v="7"/>
    <x v="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s v="10/18/2014"/>
    <x v="9"/>
    <x v="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s v="11/18/2014"/>
    <x v="4"/>
    <x v="3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s v="05/29/2012"/>
    <x v="5"/>
    <x v="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s v="11/10/2014"/>
    <x v="4"/>
    <x v="3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s v="09/29/2013"/>
    <x v="8"/>
    <x v="4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s v="08/01/2015"/>
    <x v="10"/>
    <x v="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s v="02/09/2012"/>
    <x v="2"/>
    <x v="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s v="03/18/2015"/>
    <x v="7"/>
    <x v="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s v="07/23/2015"/>
    <x v="3"/>
    <x v="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s v="07/17/2012"/>
    <x v="3"/>
    <x v="5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s v="01/30/2013"/>
    <x v="1"/>
    <x v="4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s v="11/10/2009"/>
    <x v="4"/>
    <x v="8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s v="10/31/2014"/>
    <x v="9"/>
    <x v="3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s v="07/09/2013"/>
    <x v="3"/>
    <x v="4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s v="06/02/2011"/>
    <x v="0"/>
    <x v="6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s v="01/24/2013"/>
    <x v="1"/>
    <x v="4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s v="12/04/2014"/>
    <x v="11"/>
    <x v="3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s v="08/30/2011"/>
    <x v="10"/>
    <x v="6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s v="07/28/2013"/>
    <x v="3"/>
    <x v="4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s v="08/23/2013"/>
    <x v="10"/>
    <x v="4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s v="12/02/2010"/>
    <x v="11"/>
    <x v="7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s v="06/08/2012"/>
    <x v="0"/>
    <x v="5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s v="01/23/2015"/>
    <x v="1"/>
    <x v="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s v="09/07/2013"/>
    <x v="8"/>
    <x v="4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s v="03/05/2012"/>
    <x v="7"/>
    <x v="5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s v="09/05/2016"/>
    <x v="8"/>
    <x v="2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s v="04/26/2013"/>
    <x v="6"/>
    <x v="4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s v="08/12/2015"/>
    <x v="10"/>
    <x v="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s v="02/22/2012"/>
    <x v="2"/>
    <x v="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s v="02/03/2017"/>
    <x v="2"/>
    <x v="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s v="07/23/2012"/>
    <x v="3"/>
    <x v="5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s v="05/01/2015"/>
    <x v="5"/>
    <x v="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s v="04/27/2012"/>
    <x v="6"/>
    <x v="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s v="11/09/2012"/>
    <x v="4"/>
    <x v="5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s v="04/15/2014"/>
    <x v="6"/>
    <x v="3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s v="03/30/2015"/>
    <x v="7"/>
    <x v="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s v="10/13/2011"/>
    <x v="9"/>
    <x v="6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s v="02/04/2015"/>
    <x v="2"/>
    <x v="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s v="09/13/2015"/>
    <x v="8"/>
    <x v="0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s v="08/12/2016"/>
    <x v="10"/>
    <x v="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s v="05/31/2015"/>
    <x v="5"/>
    <x v="0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s v="07/02/2014"/>
    <x v="3"/>
    <x v="3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s v="03/11/2016"/>
    <x v="7"/>
    <x v="2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s v="07/22/2014"/>
    <x v="3"/>
    <x v="3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s v="03/24/2015"/>
    <x v="7"/>
    <x v="0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s v="08/02/2016"/>
    <x v="10"/>
    <x v="2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s v="08/18/2015"/>
    <x v="10"/>
    <x v="0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s v="01/09/2017"/>
    <x v="1"/>
    <x v="1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s v="03/20/2016"/>
    <x v="7"/>
    <x v="2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s v="03/14/2015"/>
    <x v="7"/>
    <x v="0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s v="07/09/2014"/>
    <x v="3"/>
    <x v="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s v="04/27/2016"/>
    <x v="6"/>
    <x v="2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s v="12/13/2014"/>
    <x v="11"/>
    <x v="3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s v="02/25/2015"/>
    <x v="2"/>
    <x v="0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s v="07/10/2014"/>
    <x v="3"/>
    <x v="3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s v="08/22/2015"/>
    <x v="10"/>
    <x v="0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s v="07/17/2014"/>
    <x v="3"/>
    <x v="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s v="04/16/2015"/>
    <x v="6"/>
    <x v="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s v="10/17/2015"/>
    <x v="9"/>
    <x v="0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s v="09/29/2016"/>
    <x v="8"/>
    <x v="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s v="01/15/2015"/>
    <x v="1"/>
    <x v="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s v="05/16/2015"/>
    <x v="5"/>
    <x v="0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s v="06/05/2014"/>
    <x v="0"/>
    <x v="3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s v="11/25/2015"/>
    <x v="4"/>
    <x v="0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s v="11/30/2015"/>
    <x v="4"/>
    <x v="0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s v="02/07/2015"/>
    <x v="2"/>
    <x v="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s v="02/22/2016"/>
    <x v="2"/>
    <x v="2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s v="01/19/2016"/>
    <x v="1"/>
    <x v="2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s v="01/13/2016"/>
    <x v="1"/>
    <x v="2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s v="09/05/2014"/>
    <x v="8"/>
    <x v="3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s v="03/26/2015"/>
    <x v="7"/>
    <x v="0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s v="07/08/2014"/>
    <x v="3"/>
    <x v="3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s v="01/25/2017"/>
    <x v="1"/>
    <x v="1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s v="07/08/2014"/>
    <x v="3"/>
    <x v="3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s v="05/20/2016"/>
    <x v="5"/>
    <x v="2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s v="08/24/2015"/>
    <x v="10"/>
    <x v="0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s v="06/19/2014"/>
    <x v="0"/>
    <x v="3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s v="01/25/2016"/>
    <x v="1"/>
    <x v="2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s v="08/29/2012"/>
    <x v="10"/>
    <x v="5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s v="10/03/2014"/>
    <x v="9"/>
    <x v="3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s v="12/09/2013"/>
    <x v="11"/>
    <x v="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s v="03/30/2012"/>
    <x v="7"/>
    <x v="5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s v="05/18/2016"/>
    <x v="5"/>
    <x v="2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s v="03/28/2014"/>
    <x v="7"/>
    <x v="3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s v="06/29/2015"/>
    <x v="0"/>
    <x v="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s v="02/01/2017"/>
    <x v="2"/>
    <x v="1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s v="06/15/2012"/>
    <x v="0"/>
    <x v="5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s v="07/13/2016"/>
    <x v="3"/>
    <x v="2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s v="11/30/2016"/>
    <x v="4"/>
    <x v="2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s v="12/09/2014"/>
    <x v="11"/>
    <x v="3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s v="08/22/2012"/>
    <x v="10"/>
    <x v="5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s v="04/01/2014"/>
    <x v="6"/>
    <x v="3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s v="03/24/2016"/>
    <x v="7"/>
    <x v="2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s v="07/26/2015"/>
    <x v="3"/>
    <x v="0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s v="09/20/2014"/>
    <x v="8"/>
    <x v="3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s v="10/02/2015"/>
    <x v="9"/>
    <x v="0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s v="09/26/2015"/>
    <x v="8"/>
    <x v="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s v="09/04/2015"/>
    <x v="8"/>
    <x v="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s v="04/21/2015"/>
    <x v="6"/>
    <x v="0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s v="11/15/2016"/>
    <x v="4"/>
    <x v="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s v="11/18/2016"/>
    <x v="4"/>
    <x v="2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s v="08/23/2012"/>
    <x v="10"/>
    <x v="5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s v="10/15/2016"/>
    <x v="9"/>
    <x v="2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s v="05/04/2015"/>
    <x v="5"/>
    <x v="0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s v="10/27/2015"/>
    <x v="9"/>
    <x v="0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s v="11/10/2014"/>
    <x v="4"/>
    <x v="3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s v="04/14/2015"/>
    <x v="6"/>
    <x v="0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s v="06/03/2016"/>
    <x v="0"/>
    <x v="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s v="08/02/2015"/>
    <x v="10"/>
    <x v="0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s v="05/04/2016"/>
    <x v="5"/>
    <x v="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s v="01/28/2014"/>
    <x v="1"/>
    <x v="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s v="08/30/2016"/>
    <x v="10"/>
    <x v="2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s v="02/02/2015"/>
    <x v="2"/>
    <x v="0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s v="09/23/2016"/>
    <x v="8"/>
    <x v="2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s v="09/26/2016"/>
    <x v="8"/>
    <x v="2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s v="12/16/2014"/>
    <x v="11"/>
    <x v="3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s v="01/20/2015"/>
    <x v="1"/>
    <x v="0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s v="04/09/2015"/>
    <x v="6"/>
    <x v="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s v="08/29/2014"/>
    <x v="10"/>
    <x v="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s v="06/15/2016"/>
    <x v="0"/>
    <x v="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s v="11/15/2016"/>
    <x v="4"/>
    <x v="2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s v="02/08/2017"/>
    <x v="2"/>
    <x v="1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s v="10/09/2014"/>
    <x v="9"/>
    <x v="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s v="08/10/2015"/>
    <x v="10"/>
    <x v="0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s v="07/15/2015"/>
    <x v="3"/>
    <x v="0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s v="02/08/2016"/>
    <x v="2"/>
    <x v="2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s v="12/03/2015"/>
    <x v="11"/>
    <x v="0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s v="11/21/2016"/>
    <x v="4"/>
    <x v="2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s v="11/19/2015"/>
    <x v="4"/>
    <x v="0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s v="11/10/2014"/>
    <x v="4"/>
    <x v="3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s v="05/12/2014"/>
    <x v="5"/>
    <x v="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s v="02/20/2015"/>
    <x v="2"/>
    <x v="0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s v="01/12/2016"/>
    <x v="1"/>
    <x v="2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s v="02/01/2017"/>
    <x v="2"/>
    <x v="1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s v="06/30/2016"/>
    <x v="0"/>
    <x v="2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s v="06/30/2016"/>
    <x v="0"/>
    <x v="2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s v="03/19/2015"/>
    <x v="7"/>
    <x v="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s v="09/25/2015"/>
    <x v="8"/>
    <x v="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s v="09/25/2013"/>
    <x v="8"/>
    <x v="4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s v="07/22/2015"/>
    <x v="3"/>
    <x v="0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s v="08/06/2015"/>
    <x v="10"/>
    <x v="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s v="11/05/2015"/>
    <x v="4"/>
    <x v="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s v="03/20/2015"/>
    <x v="7"/>
    <x v="0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s v="08/19/2015"/>
    <x v="10"/>
    <x v="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s v="01/11/2016"/>
    <x v="1"/>
    <x v="2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s v="09/28/2015"/>
    <x v="8"/>
    <x v="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s v="11/11/2015"/>
    <x v="4"/>
    <x v="0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s v="07/01/2014"/>
    <x v="3"/>
    <x v="3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s v="11/19/2014"/>
    <x v="4"/>
    <x v="3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s v="12/06/2015"/>
    <x v="11"/>
    <x v="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s v="09/30/2014"/>
    <x v="8"/>
    <x v="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s v="06/08/2016"/>
    <x v="0"/>
    <x v="2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s v="10/11/2014"/>
    <x v="9"/>
    <x v="3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s v="04/22/2016"/>
    <x v="6"/>
    <x v="2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s v="06/03/2014"/>
    <x v="0"/>
    <x v="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s v="08/25/2015"/>
    <x v="10"/>
    <x v="0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s v="01/29/2015"/>
    <x v="1"/>
    <x v="0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s v="03/07/2016"/>
    <x v="7"/>
    <x v="2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s v="06/15/2014"/>
    <x v="0"/>
    <x v="3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s v="10/20/2014"/>
    <x v="9"/>
    <x v="3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s v="01/30/2015"/>
    <x v="1"/>
    <x v="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s v="06/30/2014"/>
    <x v="0"/>
    <x v="3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s v="02/26/2015"/>
    <x v="2"/>
    <x v="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s v="09/10/2014"/>
    <x v="8"/>
    <x v="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s v="05/30/2015"/>
    <x v="5"/>
    <x v="0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s v="01/24/2015"/>
    <x v="1"/>
    <x v="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s v="06/30/2016"/>
    <x v="0"/>
    <x v="2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s v="04/19/2015"/>
    <x v="6"/>
    <x v="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s v="03/26/2015"/>
    <x v="7"/>
    <x v="0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s v="02/23/2015"/>
    <x v="2"/>
    <x v="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s v="07/14/2014"/>
    <x v="3"/>
    <x v="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s v="08/27/2014"/>
    <x v="10"/>
    <x v="3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s v="02/13/2015"/>
    <x v="2"/>
    <x v="0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s v="11/21/2014"/>
    <x v="4"/>
    <x v="3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s v="07/02/2015"/>
    <x v="3"/>
    <x v="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s v="05/28/2014"/>
    <x v="5"/>
    <x v="3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s v="07/09/2014"/>
    <x v="3"/>
    <x v="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s v="08/19/2014"/>
    <x v="10"/>
    <x v="3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s v="03/07/2017"/>
    <x v="7"/>
    <x v="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s v="03/06/2017"/>
    <x v="7"/>
    <x v="1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s v="01/21/2017"/>
    <x v="1"/>
    <x v="1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s v="02/21/2017"/>
    <x v="2"/>
    <x v="1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s v="02/07/2017"/>
    <x v="2"/>
    <x v="1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s v="09/17/2014"/>
    <x v="8"/>
    <x v="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s v="04/27/2013"/>
    <x v="6"/>
    <x v="4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s v="05/22/2016"/>
    <x v="5"/>
    <x v="2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s v="08/30/2016"/>
    <x v="10"/>
    <x v="2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s v="07/08/2014"/>
    <x v="3"/>
    <x v="3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s v="05/21/2014"/>
    <x v="5"/>
    <x v="3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s v="06/07/2013"/>
    <x v="0"/>
    <x v="4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s v="11/14/2015"/>
    <x v="4"/>
    <x v="0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s v="09/16/2016"/>
    <x v="8"/>
    <x v="2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s v="01/18/2016"/>
    <x v="1"/>
    <x v="2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s v="09/08/2015"/>
    <x v="8"/>
    <x v="0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s v="10/22/2014"/>
    <x v="9"/>
    <x v="3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s v="04/05/2016"/>
    <x v="6"/>
    <x v="2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s v="02/18/2016"/>
    <x v="2"/>
    <x v="2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s v="10/12/2016"/>
    <x v="9"/>
    <x v="2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s v="08/07/2013"/>
    <x v="10"/>
    <x v="4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s v="11/30/2016"/>
    <x v="4"/>
    <x v="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s v="11/01/2014"/>
    <x v="4"/>
    <x v="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s v="07/14/2015"/>
    <x v="3"/>
    <x v="0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s v="01/10/2017"/>
    <x v="1"/>
    <x v="1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s v="03/23/2016"/>
    <x v="7"/>
    <x v="2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s v="07/13/2015"/>
    <x v="3"/>
    <x v="0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s v="11/25/2015"/>
    <x v="4"/>
    <x v="0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s v="04/01/2015"/>
    <x v="6"/>
    <x v="0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s v="03/18/2013"/>
    <x v="7"/>
    <x v="4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s v="08/21/2014"/>
    <x v="10"/>
    <x v="3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s v="04/25/2013"/>
    <x v="6"/>
    <x v="4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s v="02/09/2015"/>
    <x v="2"/>
    <x v="0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s v="09/13/2016"/>
    <x v="8"/>
    <x v="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s v="02/11/2013"/>
    <x v="2"/>
    <x v="4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s v="03/24/2014"/>
    <x v="7"/>
    <x v="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s v="12/03/2013"/>
    <x v="11"/>
    <x v="4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s v="09/07/2016"/>
    <x v="8"/>
    <x v="2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s v="03/21/2014"/>
    <x v="7"/>
    <x v="3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s v="02/10/2015"/>
    <x v="2"/>
    <x v="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s v="09/29/2014"/>
    <x v="8"/>
    <x v="3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s v="05/01/2012"/>
    <x v="5"/>
    <x v="5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s v="09/19/2016"/>
    <x v="8"/>
    <x v="2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s v="01/30/2012"/>
    <x v="1"/>
    <x v="5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s v="05/15/2012"/>
    <x v="5"/>
    <x v="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s v="07/30/2014"/>
    <x v="3"/>
    <x v="3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s v="05/15/2012"/>
    <x v="5"/>
    <x v="5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s v="08/03/2016"/>
    <x v="10"/>
    <x v="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s v="03/05/2015"/>
    <x v="7"/>
    <x v="0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s v="06/18/2012"/>
    <x v="0"/>
    <x v="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s v="04/18/2014"/>
    <x v="6"/>
    <x v="3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s v="11/08/2011"/>
    <x v="4"/>
    <x v="6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s v="07/27/2012"/>
    <x v="3"/>
    <x v="5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s v="08/12/2014"/>
    <x v="10"/>
    <x v="3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s v="03/09/2015"/>
    <x v="7"/>
    <x v="0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s v="12/12/2013"/>
    <x v="11"/>
    <x v="4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s v="07/22/2016"/>
    <x v="3"/>
    <x v="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s v="09/26/2016"/>
    <x v="8"/>
    <x v="2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s v="06/03/2016"/>
    <x v="0"/>
    <x v="2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s v="05/21/2013"/>
    <x v="5"/>
    <x v="4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s v="12/04/2012"/>
    <x v="11"/>
    <x v="5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s v="01/19/2012"/>
    <x v="1"/>
    <x v="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s v="04/09/2013"/>
    <x v="6"/>
    <x v="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s v="05/01/2012"/>
    <x v="5"/>
    <x v="5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s v="10/12/2012"/>
    <x v="9"/>
    <x v="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s v="07/12/2011"/>
    <x v="3"/>
    <x v="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s v="06/17/2015"/>
    <x v="0"/>
    <x v="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s v="02/28/2012"/>
    <x v="2"/>
    <x v="5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s v="04/16/2014"/>
    <x v="6"/>
    <x v="3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s v="02/16/2014"/>
    <x v="2"/>
    <x v="3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s v="12/14/2012"/>
    <x v="11"/>
    <x v="5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s v="09/20/2013"/>
    <x v="8"/>
    <x v="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s v="04/14/2016"/>
    <x v="6"/>
    <x v="2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s v="02/06/2013"/>
    <x v="2"/>
    <x v="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s v="11/16/2011"/>
    <x v="4"/>
    <x v="6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s v="05/12/2015"/>
    <x v="5"/>
    <x v="0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s v="06/17/2015"/>
    <x v="0"/>
    <x v="0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s v="07/26/2014"/>
    <x v="3"/>
    <x v="3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s v="10/23/2015"/>
    <x v="9"/>
    <x v="0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s v="02/08/2017"/>
    <x v="2"/>
    <x v="1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s v="01/14/2015"/>
    <x v="1"/>
    <x v="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s v="01/22/2015"/>
    <x v="1"/>
    <x v="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s v="04/09/2015"/>
    <x v="6"/>
    <x v="0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s v="10/08/2014"/>
    <x v="9"/>
    <x v="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s v="07/07/2016"/>
    <x v="3"/>
    <x v="2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s v="06/25/2014"/>
    <x v="0"/>
    <x v="3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s v="06/18/2014"/>
    <x v="0"/>
    <x v="3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s v="06/29/2016"/>
    <x v="0"/>
    <x v="2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s v="02/21/2015"/>
    <x v="2"/>
    <x v="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s v="01/12/2015"/>
    <x v="1"/>
    <x v="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s v="08/09/2016"/>
    <x v="10"/>
    <x v="2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s v="06/28/2015"/>
    <x v="0"/>
    <x v="0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s v="06/21/2015"/>
    <x v="0"/>
    <x v="0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s v="02/16/2016"/>
    <x v="2"/>
    <x v="2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s v="05/21/2014"/>
    <x v="5"/>
    <x v="3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s v="06/05/2014"/>
    <x v="0"/>
    <x v="3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s v="06/08/2014"/>
    <x v="0"/>
    <x v="3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s v="07/16/2015"/>
    <x v="3"/>
    <x v="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s v="05/17/2016"/>
    <x v="5"/>
    <x v="2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s v="11/05/2014"/>
    <x v="4"/>
    <x v="3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s v="09/18/2014"/>
    <x v="8"/>
    <x v="3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s v="07/07/2015"/>
    <x v="3"/>
    <x v="0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s v="06/03/2015"/>
    <x v="0"/>
    <x v="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s v="08/30/2014"/>
    <x v="10"/>
    <x v="3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s v="07/28/2015"/>
    <x v="3"/>
    <x v="0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s v="06/30/2015"/>
    <x v="0"/>
    <x v="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s v="05/30/2015"/>
    <x v="5"/>
    <x v="0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s v="07/23/2015"/>
    <x v="3"/>
    <x v="0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s v="03/22/2016"/>
    <x v="7"/>
    <x v="2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s v="04/30/2014"/>
    <x v="6"/>
    <x v="3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s v="01/24/2015"/>
    <x v="1"/>
    <x v="0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s v="02/19/2015"/>
    <x v="2"/>
    <x v="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s v="11/19/2016"/>
    <x v="4"/>
    <x v="2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s v="04/09/2015"/>
    <x v="6"/>
    <x v="0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s v="07/08/2016"/>
    <x v="3"/>
    <x v="2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s v="07/03/2015"/>
    <x v="3"/>
    <x v="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s v="01/19/2015"/>
    <x v="1"/>
    <x v="0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s v="09/03/2015"/>
    <x v="8"/>
    <x v="0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s v="05/15/2015"/>
    <x v="5"/>
    <x v="0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s v="02/01/2016"/>
    <x v="2"/>
    <x v="2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s v="08/24/2014"/>
    <x v="10"/>
    <x v="3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s v="02/25/2015"/>
    <x v="2"/>
    <x v="0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s v="03/04/2015"/>
    <x v="7"/>
    <x v="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s v="05/12/2015"/>
    <x v="5"/>
    <x v="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s v="11/04/2015"/>
    <x v="4"/>
    <x v="0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s v="06/16/2015"/>
    <x v="0"/>
    <x v="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s v="05/04/2016"/>
    <x v="5"/>
    <x v="2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s v="09/07/2015"/>
    <x v="8"/>
    <x v="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s v="05/05/2016"/>
    <x v="5"/>
    <x v="2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s v="04/29/2014"/>
    <x v="6"/>
    <x v="3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s v="06/16/2015"/>
    <x v="0"/>
    <x v="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s v="10/26/2014"/>
    <x v="9"/>
    <x v="3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s v="09/21/2015"/>
    <x v="8"/>
    <x v="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s v="01/15/2015"/>
    <x v="1"/>
    <x v="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s v="11/05/2015"/>
    <x v="4"/>
    <x v="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s v="01/11/2017"/>
    <x v="1"/>
    <x v="1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s v="10/30/2015"/>
    <x v="9"/>
    <x v="0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s v="07/22/2014"/>
    <x v="3"/>
    <x v="3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s v="08/02/2014"/>
    <x v="10"/>
    <x v="3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s v="02/25/2015"/>
    <x v="2"/>
    <x v="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s v="10/14/2015"/>
    <x v="9"/>
    <x v="0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s v="05/25/2014"/>
    <x v="5"/>
    <x v="3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s v="05/02/2016"/>
    <x v="5"/>
    <x v="2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s v="12/05/2016"/>
    <x v="11"/>
    <x v="2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s v="04/09/2015"/>
    <x v="6"/>
    <x v="0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s v="04/14/2015"/>
    <x v="6"/>
    <x v="0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s v="03/24/2016"/>
    <x v="7"/>
    <x v="2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s v="04/29/2015"/>
    <x v="6"/>
    <x v="0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s v="03/24/2016"/>
    <x v="7"/>
    <x v="2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s v="08/07/2014"/>
    <x v="10"/>
    <x v="3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s v="01/21/2016"/>
    <x v="1"/>
    <x v="2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s v="05/22/2014"/>
    <x v="5"/>
    <x v="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s v="07/16/2014"/>
    <x v="3"/>
    <x v="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s v="04/17/2015"/>
    <x v="6"/>
    <x v="0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s v="01/01/2016"/>
    <x v="1"/>
    <x v="2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s v="06/10/2015"/>
    <x v="0"/>
    <x v="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s v="12/22/2016"/>
    <x v="11"/>
    <x v="2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s v="11/11/2014"/>
    <x v="4"/>
    <x v="3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s v="08/17/2015"/>
    <x v="10"/>
    <x v="0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s v="04/20/2016"/>
    <x v="6"/>
    <x v="2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s v="09/10/2015"/>
    <x v="8"/>
    <x v="0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s v="05/25/2014"/>
    <x v="5"/>
    <x v="3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s v="07/11/2014"/>
    <x v="3"/>
    <x v="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s v="06/17/2015"/>
    <x v="0"/>
    <x v="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s v="11/07/2014"/>
    <x v="4"/>
    <x v="3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s v="09/14/2016"/>
    <x v="8"/>
    <x v="2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s v="06/10/2016"/>
    <x v="0"/>
    <x v="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s v="09/05/2016"/>
    <x v="8"/>
    <x v="2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s v="06/19/2016"/>
    <x v="0"/>
    <x v="2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s v="04/17/2014"/>
    <x v="6"/>
    <x v="3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s v="12/01/2014"/>
    <x v="11"/>
    <x v="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s v="04/21/2015"/>
    <x v="6"/>
    <x v="0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s v="12/29/2014"/>
    <x v="11"/>
    <x v="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s v="12/18/2016"/>
    <x v="11"/>
    <x v="2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s v="04/05/2016"/>
    <x v="6"/>
    <x v="2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s v="06/16/2015"/>
    <x v="0"/>
    <x v="0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s v="10/29/2016"/>
    <x v="9"/>
    <x v="2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s v="05/04/2015"/>
    <x v="5"/>
    <x v="0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s v="12/21/2015"/>
    <x v="11"/>
    <x v="0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s v="07/07/2015"/>
    <x v="3"/>
    <x v="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s v="10/04/2014"/>
    <x v="9"/>
    <x v="3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s v="04/01/2016"/>
    <x v="6"/>
    <x v="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s v="01/01/2016"/>
    <x v="1"/>
    <x v="2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s v="11/05/2014"/>
    <x v="4"/>
    <x v="3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s v="02/12/2015"/>
    <x v="2"/>
    <x v="0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s v="09/14/2015"/>
    <x v="8"/>
    <x v="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s v="12/12/2014"/>
    <x v="11"/>
    <x v="3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s v="10/10/2014"/>
    <x v="9"/>
    <x v="3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s v="07/30/2014"/>
    <x v="3"/>
    <x v="3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s v="07/11/2014"/>
    <x v="3"/>
    <x v="3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s v="02/15/2016"/>
    <x v="2"/>
    <x v="2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s v="08/18/2014"/>
    <x v="10"/>
    <x v="3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s v="11/10/2014"/>
    <x v="4"/>
    <x v="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s v="02/02/2015"/>
    <x v="2"/>
    <x v="0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s v="06/21/2014"/>
    <x v="0"/>
    <x v="3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s v="11/27/2016"/>
    <x v="4"/>
    <x v="2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s v="09/11/2015"/>
    <x v="8"/>
    <x v="0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s v="10/01/2015"/>
    <x v="9"/>
    <x v="0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s v="05/25/2016"/>
    <x v="5"/>
    <x v="2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s v="07/10/2014"/>
    <x v="3"/>
    <x v="3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s v="12/09/2014"/>
    <x v="11"/>
    <x v="3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s v="07/25/2015"/>
    <x v="3"/>
    <x v="0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s v="07/11/2015"/>
    <x v="3"/>
    <x v="0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s v="10/28/2014"/>
    <x v="9"/>
    <x v="3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s v="08/24/2016"/>
    <x v="10"/>
    <x v="2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s v="07/14/2015"/>
    <x v="3"/>
    <x v="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s v="03/15/2016"/>
    <x v="7"/>
    <x v="2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s v="05/09/2016"/>
    <x v="5"/>
    <x v="2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s v="10/17/2014"/>
    <x v="9"/>
    <x v="3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s v="04/13/2015"/>
    <x v="6"/>
    <x v="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s v="05/18/2015"/>
    <x v="5"/>
    <x v="0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s v="12/16/2015"/>
    <x v="11"/>
    <x v="0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s v="07/08/2014"/>
    <x v="3"/>
    <x v="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s v="01/13/2015"/>
    <x v="1"/>
    <x v="0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s v="02/15/2016"/>
    <x v="2"/>
    <x v="2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s v="04/26/2014"/>
    <x v="6"/>
    <x v="3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s v="08/29/2015"/>
    <x v="10"/>
    <x v="0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s v="10/01/2015"/>
    <x v="9"/>
    <x v="0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s v="07/06/2014"/>
    <x v="3"/>
    <x v="3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s v="02/23/2015"/>
    <x v="2"/>
    <x v="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s v="08/26/2014"/>
    <x v="10"/>
    <x v="3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s v="04/03/2015"/>
    <x v="6"/>
    <x v="0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s v="01/09/2015"/>
    <x v="1"/>
    <x v="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s v="04/09/2015"/>
    <x v="6"/>
    <x v="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s v="08/12/2014"/>
    <x v="10"/>
    <x v="3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s v="02/09/2015"/>
    <x v="2"/>
    <x v="0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s v="06/16/2014"/>
    <x v="0"/>
    <x v="3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s v="02/03/2016"/>
    <x v="2"/>
    <x v="2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s v="04/25/2014"/>
    <x v="6"/>
    <x v="3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s v="04/07/2015"/>
    <x v="6"/>
    <x v="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s v="08/21/2014"/>
    <x v="10"/>
    <x v="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s v="01/21/2015"/>
    <x v="1"/>
    <x v="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s v="05/05/2016"/>
    <x v="5"/>
    <x v="2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s v="05/16/2014"/>
    <x v="5"/>
    <x v="3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s v="07/02/2016"/>
    <x v="3"/>
    <x v="2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s v="09/30/2014"/>
    <x v="8"/>
    <x v="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s v="06/13/2014"/>
    <x v="0"/>
    <x v="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s v="12/31/2014"/>
    <x v="11"/>
    <x v="3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s v="07/25/2014"/>
    <x v="3"/>
    <x v="3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s v="12/09/2014"/>
    <x v="11"/>
    <x v="3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s v="01/30/2015"/>
    <x v="1"/>
    <x v="0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s v="11/26/2015"/>
    <x v="4"/>
    <x v="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s v="03/14/2015"/>
    <x v="7"/>
    <x v="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s v="05/08/2015"/>
    <x v="5"/>
    <x v="0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s v="04/24/2015"/>
    <x v="6"/>
    <x v="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s v="07/16/2016"/>
    <x v="3"/>
    <x v="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s v="10/06/2016"/>
    <x v="9"/>
    <x v="2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s v="04/03/2015"/>
    <x v="6"/>
    <x v="0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s v="10/20/2015"/>
    <x v="9"/>
    <x v="0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s v="12/24/2015"/>
    <x v="11"/>
    <x v="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s v="08/21/2014"/>
    <x v="10"/>
    <x v="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s v="09/15/2016"/>
    <x v="8"/>
    <x v="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s v="09/08/2015"/>
    <x v="8"/>
    <x v="0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s v="02/24/2017"/>
    <x v="2"/>
    <x v="1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s v="05/17/2015"/>
    <x v="5"/>
    <x v="0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s v="04/04/2016"/>
    <x v="6"/>
    <x v="2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s v="01/27/2015"/>
    <x v="1"/>
    <x v="0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s v="03/09/2016"/>
    <x v="7"/>
    <x v="2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s v="05/08/2016"/>
    <x v="5"/>
    <x v="2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s v="08/12/2014"/>
    <x v="10"/>
    <x v="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s v="02/26/2015"/>
    <x v="2"/>
    <x v="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s v="02/01/2015"/>
    <x v="2"/>
    <x v="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s v="06/02/2015"/>
    <x v="0"/>
    <x v="0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s v="07/07/2014"/>
    <x v="3"/>
    <x v="3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s v="06/07/2015"/>
    <x v="0"/>
    <x v="0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s v="08/17/2015"/>
    <x v="10"/>
    <x v="0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s v="02/07/2015"/>
    <x v="2"/>
    <x v="0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s v="08/03/2016"/>
    <x v="10"/>
    <x v="2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s v="04/03/2015"/>
    <x v="6"/>
    <x v="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s v="06/18/2014"/>
    <x v="0"/>
    <x v="3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s v="08/01/2014"/>
    <x v="10"/>
    <x v="3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s v="11/20/2016"/>
    <x v="4"/>
    <x v="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s v="12/03/2015"/>
    <x v="11"/>
    <x v="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s v="08/29/2014"/>
    <x v="10"/>
    <x v="3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s v="10/29/2014"/>
    <x v="9"/>
    <x v="3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s v="02/25/2016"/>
    <x v="2"/>
    <x v="2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s v="01/22/2015"/>
    <x v="1"/>
    <x v="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s v="10/10/2014"/>
    <x v="9"/>
    <x v="3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s v="12/20/2014"/>
    <x v="11"/>
    <x v="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s v="08/03/2015"/>
    <x v="10"/>
    <x v="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s v="08/09/2015"/>
    <x v="10"/>
    <x v="0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s v="01/12/2016"/>
    <x v="1"/>
    <x v="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s v="09/12/2014"/>
    <x v="8"/>
    <x v="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s v="07/25/2016"/>
    <x v="3"/>
    <x v="2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s v="10/11/2016"/>
    <x v="9"/>
    <x v="2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s v="03/02/2016"/>
    <x v="7"/>
    <x v="2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s v="09/14/2016"/>
    <x v="8"/>
    <x v="2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s v="05/21/2016"/>
    <x v="5"/>
    <x v="2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s v="11/29/2015"/>
    <x v="4"/>
    <x v="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s v="12/03/2015"/>
    <x v="11"/>
    <x v="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s v="01/05/2017"/>
    <x v="1"/>
    <x v="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s v="09/09/2016"/>
    <x v="8"/>
    <x v="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s v="01/21/2016"/>
    <x v="1"/>
    <x v="2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s v="09/03/2014"/>
    <x v="8"/>
    <x v="3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s v="12/20/2016"/>
    <x v="11"/>
    <x v="2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s v="03/27/2015"/>
    <x v="7"/>
    <x v="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s v="02/09/2017"/>
    <x v="2"/>
    <x v="1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s v="05/19/2014"/>
    <x v="5"/>
    <x v="3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s v="02/14/2017"/>
    <x v="2"/>
    <x v="1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s v="01/17/2017"/>
    <x v="1"/>
    <x v="1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s v="06/13/2016"/>
    <x v="0"/>
    <x v="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s v="11/26/2012"/>
    <x v="4"/>
    <x v="5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s v="01/29/2016"/>
    <x v="1"/>
    <x v="2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s v="10/16/2014"/>
    <x v="9"/>
    <x v="3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s v="09/06/2014"/>
    <x v="8"/>
    <x v="3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s v="11/14/2014"/>
    <x v="4"/>
    <x v="3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s v="04/04/2015"/>
    <x v="6"/>
    <x v="0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s v="12/22/2015"/>
    <x v="11"/>
    <x v="0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s v="10/27/2014"/>
    <x v="9"/>
    <x v="3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s v="12/23/2014"/>
    <x v="11"/>
    <x v="3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s v="11/26/2015"/>
    <x v="4"/>
    <x v="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s v="01/20/2015"/>
    <x v="1"/>
    <x v="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s v="05/22/2015"/>
    <x v="5"/>
    <x v="0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s v="10/08/2014"/>
    <x v="9"/>
    <x v="3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s v="05/26/2014"/>
    <x v="5"/>
    <x v="3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s v="05/19/2014"/>
    <x v="5"/>
    <x v="3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s v="07/21/2014"/>
    <x v="3"/>
    <x v="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s v="06/08/2015"/>
    <x v="0"/>
    <x v="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s v="04/29/2014"/>
    <x v="6"/>
    <x v="3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s v="06/15/2015"/>
    <x v="0"/>
    <x v="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s v="10/17/2016"/>
    <x v="9"/>
    <x v="2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s v="07/13/2016"/>
    <x v="3"/>
    <x v="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s v="04/27/2015"/>
    <x v="6"/>
    <x v="0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s v="09/06/2012"/>
    <x v="8"/>
    <x v="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s v="05/02/2014"/>
    <x v="5"/>
    <x v="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s v="02/17/2017"/>
    <x v="2"/>
    <x v="1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s v="02/18/2015"/>
    <x v="2"/>
    <x v="0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s v="07/16/2016"/>
    <x v="3"/>
    <x v="2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s v="10/20/2014"/>
    <x v="9"/>
    <x v="3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s v="08/17/2015"/>
    <x v="10"/>
    <x v="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s v="08/15/2016"/>
    <x v="10"/>
    <x v="2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s v="08/12/2015"/>
    <x v="10"/>
    <x v="0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s v="07/19/2016"/>
    <x v="3"/>
    <x v="2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s v="10/01/2016"/>
    <x v="9"/>
    <x v="2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s v="04/04/2013"/>
    <x v="6"/>
    <x v="4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s v="07/11/2013"/>
    <x v="3"/>
    <x v="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s v="07/19/2010"/>
    <x v="3"/>
    <x v="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s v="01/04/2016"/>
    <x v="1"/>
    <x v="2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s v="12/02/2013"/>
    <x v="11"/>
    <x v="4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s v="06/22/2015"/>
    <x v="0"/>
    <x v="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s v="12/21/2015"/>
    <x v="11"/>
    <x v="0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s v="09/06/2015"/>
    <x v="8"/>
    <x v="0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s v="03/20/2015"/>
    <x v="7"/>
    <x v="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s v="01/18/2016"/>
    <x v="1"/>
    <x v="2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s v="07/23/2014"/>
    <x v="3"/>
    <x v="3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s v="08/11/2014"/>
    <x v="10"/>
    <x v="3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s v="03/14/2016"/>
    <x v="7"/>
    <x v="2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s v="12/02/2014"/>
    <x v="11"/>
    <x v="3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s v="05/15/2015"/>
    <x v="5"/>
    <x v="0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s v="04/05/2016"/>
    <x v="6"/>
    <x v="2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s v="01/09/2017"/>
    <x v="1"/>
    <x v="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s v="04/28/2015"/>
    <x v="6"/>
    <x v="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s v="08/11/2014"/>
    <x v="10"/>
    <x v="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s v="01/23/2015"/>
    <x v="1"/>
    <x v="0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s v="11/10/2014"/>
    <x v="4"/>
    <x v="3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s v="07/31/2014"/>
    <x v="3"/>
    <x v="3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s v="03/04/2016"/>
    <x v="7"/>
    <x v="2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s v="03/31/2016"/>
    <x v="7"/>
    <x v="2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s v="07/09/2014"/>
    <x v="3"/>
    <x v="3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s v="08/29/2015"/>
    <x v="10"/>
    <x v="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s v="07/14/2014"/>
    <x v="3"/>
    <x v="3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s v="09/01/2015"/>
    <x v="8"/>
    <x v="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s v="09/17/2016"/>
    <x v="8"/>
    <x v="2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s v="10/22/2015"/>
    <x v="9"/>
    <x v="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s v="07/05/2014"/>
    <x v="3"/>
    <x v="3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s v="06/10/2016"/>
    <x v="0"/>
    <x v="2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s v="08/10/2015"/>
    <x v="10"/>
    <x v="0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s v="09/16/2015"/>
    <x v="8"/>
    <x v="0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s v="11/14/2014"/>
    <x v="4"/>
    <x v="3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s v="11/16/2016"/>
    <x v="4"/>
    <x v="2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s v="04/03/2015"/>
    <x v="6"/>
    <x v="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s v="10/15/2016"/>
    <x v="9"/>
    <x v="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s v="04/17/2015"/>
    <x v="6"/>
    <x v="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s v="02/09/2016"/>
    <x v="2"/>
    <x v="2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s v="06/30/2016"/>
    <x v="0"/>
    <x v="2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s v="08/10/2015"/>
    <x v="10"/>
    <x v="0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s v="01/31/2017"/>
    <x v="1"/>
    <x v="1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s v="01/27/2015"/>
    <x v="1"/>
    <x v="0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s v="02/20/2015"/>
    <x v="2"/>
    <x v="0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s v="10/28/2014"/>
    <x v="9"/>
    <x v="3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s v="08/21/2015"/>
    <x v="10"/>
    <x v="0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s v="10/16/2015"/>
    <x v="9"/>
    <x v="0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s v="08/02/2014"/>
    <x v="10"/>
    <x v="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s v="04/06/2015"/>
    <x v="6"/>
    <x v="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s v="08/30/2015"/>
    <x v="10"/>
    <x v="0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s v="06/18/2015"/>
    <x v="0"/>
    <x v="0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s v="10/22/2016"/>
    <x v="9"/>
    <x v="2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s v="12/08/2014"/>
    <x v="11"/>
    <x v="3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s v="06/07/2016"/>
    <x v="0"/>
    <x v="2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s v="03/02/2015"/>
    <x v="7"/>
    <x v="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s v="07/15/2016"/>
    <x v="3"/>
    <x v="2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s v="09/08/2015"/>
    <x v="8"/>
    <x v="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s v="05/01/2014"/>
    <x v="5"/>
    <x v="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s v="07/22/2015"/>
    <x v="3"/>
    <x v="0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s v="06/02/2016"/>
    <x v="0"/>
    <x v="2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s v="04/20/2015"/>
    <x v="6"/>
    <x v="0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s v="09/16/2016"/>
    <x v="8"/>
    <x v="2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s v="12/21/2015"/>
    <x v="11"/>
    <x v="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s v="01/13/2016"/>
    <x v="1"/>
    <x v="2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s v="09/20/2014"/>
    <x v="8"/>
    <x v="3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s v="06/16/2015"/>
    <x v="0"/>
    <x v="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s v="07/04/2016"/>
    <x v="3"/>
    <x v="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s v="04/13/2015"/>
    <x v="6"/>
    <x v="0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s v="01/02/2015"/>
    <x v="1"/>
    <x v="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s v="08/25/2014"/>
    <x v="10"/>
    <x v="3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s v="08/25/2015"/>
    <x v="10"/>
    <x v="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s v="05/04/2015"/>
    <x v="5"/>
    <x v="0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s v="02/27/2015"/>
    <x v="2"/>
    <x v="0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s v="07/24/2014"/>
    <x v="3"/>
    <x v="3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s v="01/10/2017"/>
    <x v="1"/>
    <x v="1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s v="09/03/2014"/>
    <x v="8"/>
    <x v="3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s v="09/02/2016"/>
    <x v="8"/>
    <x v="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s v="03/18/2015"/>
    <x v="7"/>
    <x v="0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s v="07/23/2014"/>
    <x v="3"/>
    <x v="3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s v="05/06/2016"/>
    <x v="5"/>
    <x v="2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s v="03/18/2015"/>
    <x v="7"/>
    <x v="0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s v="05/19/2016"/>
    <x v="5"/>
    <x v="2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s v="06/13/2016"/>
    <x v="0"/>
    <x v="2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s v="02/25/2015"/>
    <x v="2"/>
    <x v="0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s v="03/06/2016"/>
    <x v="7"/>
    <x v="2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s v="07/28/2014"/>
    <x v="3"/>
    <x v="3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s v="11/04/2016"/>
    <x v="4"/>
    <x v="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s v="06/09/2016"/>
    <x v="0"/>
    <x v="2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s v="12/04/2014"/>
    <x v="11"/>
    <x v="3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s v="12/08/2015"/>
    <x v="11"/>
    <x v="0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s v="02/27/2016"/>
    <x v="2"/>
    <x v="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s v="01/30/2015"/>
    <x v="1"/>
    <x v="0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s v="02/14/2017"/>
    <x v="2"/>
    <x v="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s v="03/09/2017"/>
    <x v="7"/>
    <x v="1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s v="03/14/2017"/>
    <x v="7"/>
    <x v="1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s v="03/09/2017"/>
    <x v="7"/>
    <x v="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s v="02/20/2017"/>
    <x v="2"/>
    <x v="1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s v="02/22/2017"/>
    <x v="2"/>
    <x v="1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s v="03/06/2017"/>
    <x v="7"/>
    <x v="1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s v="03/13/2017"/>
    <x v="7"/>
    <x v="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s v="02/23/2017"/>
    <x v="2"/>
    <x v="1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s v="03/13/2017"/>
    <x v="7"/>
    <x v="1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s v="03/15/2017"/>
    <x v="7"/>
    <x v="1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s v="02/19/2017"/>
    <x v="2"/>
    <x v="1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s v="03/08/2017"/>
    <x v="7"/>
    <x v="1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s v="03/06/2017"/>
    <x v="7"/>
    <x v="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s v="02/17/2017"/>
    <x v="2"/>
    <x v="1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s v="03/14/2017"/>
    <x v="7"/>
    <x v="1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s v="03/02/2017"/>
    <x v="7"/>
    <x v="1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s v="01/27/2017"/>
    <x v="1"/>
    <x v="1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s v="03/02/2017"/>
    <x v="7"/>
    <x v="1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s v="09/27/2014"/>
    <x v="8"/>
    <x v="3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s v="09/09/2014"/>
    <x v="8"/>
    <x v="3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s v="11/13/2012"/>
    <x v="4"/>
    <x v="5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s v="10/27/2010"/>
    <x v="9"/>
    <x v="7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s v="08/11/2014"/>
    <x v="10"/>
    <x v="3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s v="10/03/2013"/>
    <x v="9"/>
    <x v="4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s v="03/31/2011"/>
    <x v="7"/>
    <x v="6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s v="03/02/2012"/>
    <x v="7"/>
    <x v="5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s v="11/20/2012"/>
    <x v="4"/>
    <x v="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s v="04/27/2012"/>
    <x v="6"/>
    <x v="5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s v="07/09/2014"/>
    <x v="3"/>
    <x v="3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s v="06/22/2013"/>
    <x v="0"/>
    <x v="4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s v="12/07/2011"/>
    <x v="11"/>
    <x v="6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s v="07/21/2014"/>
    <x v="3"/>
    <x v="3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s v="09/15/2014"/>
    <x v="8"/>
    <x v="3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s v="06/09/2014"/>
    <x v="0"/>
    <x v="3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s v="05/16/2014"/>
    <x v="5"/>
    <x v="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s v="05/07/2014"/>
    <x v="5"/>
    <x v="3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s v="04/11/2011"/>
    <x v="6"/>
    <x v="6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s v="10/28/2014"/>
    <x v="9"/>
    <x v="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s v="07/19/2014"/>
    <x v="3"/>
    <x v="3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s v="05/13/2014"/>
    <x v="5"/>
    <x v="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s v="11/13/2013"/>
    <x v="4"/>
    <x v="4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s v="05/30/2014"/>
    <x v="5"/>
    <x v="3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s v="04/06/2016"/>
    <x v="6"/>
    <x v="2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s v="01/15/2012"/>
    <x v="1"/>
    <x v="5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s v="08/27/2014"/>
    <x v="10"/>
    <x v="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s v="08/11/2014"/>
    <x v="10"/>
    <x v="3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s v="12/19/2010"/>
    <x v="11"/>
    <x v="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s v="07/22/2013"/>
    <x v="3"/>
    <x v="4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s v="05/22/2014"/>
    <x v="5"/>
    <x v="3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s v="06/16/2014"/>
    <x v="0"/>
    <x v="3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s v="04/11/2013"/>
    <x v="6"/>
    <x v="4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s v="05/21/2014"/>
    <x v="5"/>
    <x v="3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s v="05/20/2014"/>
    <x v="5"/>
    <x v="3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s v="12/06/2011"/>
    <x v="11"/>
    <x v="6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s v="08/05/2013"/>
    <x v="10"/>
    <x v="4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s v="06/01/2014"/>
    <x v="0"/>
    <x v="3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s v="07/09/2014"/>
    <x v="3"/>
    <x v="3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s v="08/17/2014"/>
    <x v="10"/>
    <x v="3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s v="07/15/2014"/>
    <x v="3"/>
    <x v="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s v="05/20/2015"/>
    <x v="5"/>
    <x v="0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s v="04/24/2015"/>
    <x v="6"/>
    <x v="0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s v="11/09/2016"/>
    <x v="4"/>
    <x v="2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s v="06/17/2016"/>
    <x v="0"/>
    <x v="2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s v="01/14/2015"/>
    <x v="1"/>
    <x v="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s v="01/06/2015"/>
    <x v="1"/>
    <x v="0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s v="06/27/2015"/>
    <x v="0"/>
    <x v="0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s v="01/13/2015"/>
    <x v="1"/>
    <x v="0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s v="06/02/2015"/>
    <x v="0"/>
    <x v="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s v="01/05/2015"/>
    <x v="1"/>
    <x v="0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s v="01/09/2015"/>
    <x v="1"/>
    <x v="0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s v="08/07/2014"/>
    <x v="10"/>
    <x v="3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s v="03/31/2016"/>
    <x v="7"/>
    <x v="2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s v="08/10/2014"/>
    <x v="10"/>
    <x v="3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s v="10/16/2015"/>
    <x v="9"/>
    <x v="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s v="08/26/2015"/>
    <x v="10"/>
    <x v="0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s v="06/17/2015"/>
    <x v="0"/>
    <x v="0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s v="04/01/2015"/>
    <x v="6"/>
    <x v="0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s v="08/20/2015"/>
    <x v="10"/>
    <x v="0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s v="02/22/2015"/>
    <x v="2"/>
    <x v="0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s v="07/07/2014"/>
    <x v="3"/>
    <x v="3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s v="05/19/2014"/>
    <x v="5"/>
    <x v="3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s v="04/14/2012"/>
    <x v="6"/>
    <x v="5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s v="07/14/2014"/>
    <x v="3"/>
    <x v="3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s v="07/09/2014"/>
    <x v="3"/>
    <x v="3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s v="06/16/2015"/>
    <x v="0"/>
    <x v="0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s v="11/29/2015"/>
    <x v="4"/>
    <x v="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s v="08/03/2015"/>
    <x v="10"/>
    <x v="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s v="06/10/2015"/>
    <x v="0"/>
    <x v="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s v="10/05/2016"/>
    <x v="9"/>
    <x v="2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s v="11/28/2014"/>
    <x v="4"/>
    <x v="3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s v="02/15/2015"/>
    <x v="2"/>
    <x v="0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s v="02/06/2017"/>
    <x v="2"/>
    <x v="1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s v="05/31/2015"/>
    <x v="5"/>
    <x v="0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s v="09/23/2015"/>
    <x v="8"/>
    <x v="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s v="07/21/2015"/>
    <x v="3"/>
    <x v="0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s v="11/23/2016"/>
    <x v="4"/>
    <x v="2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s v="05/13/2016"/>
    <x v="5"/>
    <x v="2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s v="09/30/2015"/>
    <x v="8"/>
    <x v="0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s v="12/18/2016"/>
    <x v="11"/>
    <x v="2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s v="11/15/2015"/>
    <x v="4"/>
    <x v="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s v="10/21/2014"/>
    <x v="9"/>
    <x v="3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s v="09/16/2014"/>
    <x v="8"/>
    <x v="3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s v="03/17/2016"/>
    <x v="7"/>
    <x v="2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s v="04/03/2016"/>
    <x v="6"/>
    <x v="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s v="01/31/2017"/>
    <x v="1"/>
    <x v="1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s v="12/30/2016"/>
    <x v="11"/>
    <x v="2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s v="06/01/2016"/>
    <x v="0"/>
    <x v="2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s v="11/28/2016"/>
    <x v="4"/>
    <x v="2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s v="09/05/2015"/>
    <x v="8"/>
    <x v="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s v="06/01/2015"/>
    <x v="0"/>
    <x v="0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s v="10/01/2015"/>
    <x v="9"/>
    <x v="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s v="01/19/2017"/>
    <x v="1"/>
    <x v="1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s v="09/11/2014"/>
    <x v="8"/>
    <x v="3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s v="08/20/2014"/>
    <x v="10"/>
    <x v="3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s v="09/15/2015"/>
    <x v="8"/>
    <x v="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s v="11/01/2016"/>
    <x v="4"/>
    <x v="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s v="05/11/2015"/>
    <x v="5"/>
    <x v="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s v="08/14/2015"/>
    <x v="10"/>
    <x v="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s v="06/12/2015"/>
    <x v="0"/>
    <x v="0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s v="03/05/2015"/>
    <x v="7"/>
    <x v="0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s v="05/21/2015"/>
    <x v="5"/>
    <x v="0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s v="10/06/2014"/>
    <x v="9"/>
    <x v="3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s v="05/22/2015"/>
    <x v="5"/>
    <x v="0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s v="08/08/2016"/>
    <x v="10"/>
    <x v="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s v="08/20/2016"/>
    <x v="10"/>
    <x v="2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s v="02/24/2015"/>
    <x v="2"/>
    <x v="0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s v="09/07/2014"/>
    <x v="8"/>
    <x v="3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s v="05/20/2015"/>
    <x v="5"/>
    <x v="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s v="01/23/2017"/>
    <x v="1"/>
    <x v="1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s v="12/09/2014"/>
    <x v="11"/>
    <x v="3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s v="09/01/2016"/>
    <x v="8"/>
    <x v="2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s v="10/26/2015"/>
    <x v="9"/>
    <x v="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s v="06/16/2015"/>
    <x v="0"/>
    <x v="0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s v="11/21/2014"/>
    <x v="4"/>
    <x v="3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s v="10/07/2015"/>
    <x v="9"/>
    <x v="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s v="01/12/2015"/>
    <x v="1"/>
    <x v="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s v="11/03/2015"/>
    <x v="4"/>
    <x v="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s v="05/12/2015"/>
    <x v="5"/>
    <x v="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s v="06/17/2015"/>
    <x v="0"/>
    <x v="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s v="08/08/2016"/>
    <x v="10"/>
    <x v="2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s v="05/13/2015"/>
    <x v="5"/>
    <x v="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s v="06/12/2015"/>
    <x v="0"/>
    <x v="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s v="10/03/2014"/>
    <x v="9"/>
    <x v="3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s v="10/07/2015"/>
    <x v="9"/>
    <x v="0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s v="08/29/2016"/>
    <x v="10"/>
    <x v="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s v="01/31/2016"/>
    <x v="1"/>
    <x v="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s v="01/13/2015"/>
    <x v="1"/>
    <x v="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s v="02/26/2016"/>
    <x v="2"/>
    <x v="2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s v="10/19/2014"/>
    <x v="9"/>
    <x v="3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s v="04/30/2015"/>
    <x v="6"/>
    <x v="0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s v="03/02/2016"/>
    <x v="7"/>
    <x v="2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s v="04/27/2015"/>
    <x v="6"/>
    <x v="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s v="08/03/2015"/>
    <x v="10"/>
    <x v="0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s v="03/16/2016"/>
    <x v="7"/>
    <x v="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s v="01/10/2016"/>
    <x v="1"/>
    <x v="2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s v="01/11/2016"/>
    <x v="1"/>
    <x v="2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s v="01/27/2017"/>
    <x v="1"/>
    <x v="1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s v="07/16/2016"/>
    <x v="3"/>
    <x v="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s v="11/03/2015"/>
    <x v="4"/>
    <x v="0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s v="05/15/2016"/>
    <x v="5"/>
    <x v="2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s v="01/23/2017"/>
    <x v="1"/>
    <x v="1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s v="02/09/2017"/>
    <x v="2"/>
    <x v="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s v="08/16/2015"/>
    <x v="10"/>
    <x v="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s v="10/05/2015"/>
    <x v="9"/>
    <x v="0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s v="02/02/2017"/>
    <x v="2"/>
    <x v="1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s v="05/17/2015"/>
    <x v="5"/>
    <x v="0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s v="08/27/2016"/>
    <x v="10"/>
    <x v="2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s v="11/01/2015"/>
    <x v="4"/>
    <x v="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s v="07/08/2015"/>
    <x v="3"/>
    <x v="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s v="08/23/2015"/>
    <x v="10"/>
    <x v="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s v="09/14/2015"/>
    <x v="8"/>
    <x v="0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s v="04/08/2015"/>
    <x v="6"/>
    <x v="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s v="06/17/2016"/>
    <x v="0"/>
    <x v="2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s v="11/07/2016"/>
    <x v="4"/>
    <x v="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s v="02/21/2015"/>
    <x v="2"/>
    <x v="0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s v="11/22/2016"/>
    <x v="4"/>
    <x v="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s v="07/01/2015"/>
    <x v="3"/>
    <x v="0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s v="05/03/2016"/>
    <x v="5"/>
    <x v="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s v="04/15/2016"/>
    <x v="6"/>
    <x v="2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s v="03/23/2016"/>
    <x v="7"/>
    <x v="2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s v="09/15/2016"/>
    <x v="8"/>
    <x v="2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s v="09/06/2015"/>
    <x v="8"/>
    <x v="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s v="09/17/2015"/>
    <x v="8"/>
    <x v="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s v="10/21/2016"/>
    <x v="9"/>
    <x v="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s v="01/13/2016"/>
    <x v="1"/>
    <x v="2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s v="04/11/2015"/>
    <x v="6"/>
    <x v="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s v="04/06/2016"/>
    <x v="6"/>
    <x v="2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s v="07/06/2014"/>
    <x v="3"/>
    <x v="3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s v="05/09/2016"/>
    <x v="5"/>
    <x v="2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s v="03/02/2016"/>
    <x v="7"/>
    <x v="2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s v="12/17/2014"/>
    <x v="11"/>
    <x v="3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s v="05/23/2016"/>
    <x v="5"/>
    <x v="2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s v="10/02/2014"/>
    <x v="9"/>
    <x v="3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s v="05/31/2016"/>
    <x v="5"/>
    <x v="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s v="08/26/2016"/>
    <x v="10"/>
    <x v="2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s v="05/22/2016"/>
    <x v="5"/>
    <x v="2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s v="03/01/2015"/>
    <x v="7"/>
    <x v="0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s v="02/06/2015"/>
    <x v="2"/>
    <x v="0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s v="04/08/2016"/>
    <x v="6"/>
    <x v="2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s v="07/02/2014"/>
    <x v="3"/>
    <x v="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s v="07/17/2014"/>
    <x v="3"/>
    <x v="3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s v="03/02/2015"/>
    <x v="7"/>
    <x v="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s v="09/01/2015"/>
    <x v="8"/>
    <x v="0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s v="06/19/2014"/>
    <x v="0"/>
    <x v="3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s v="05/24/2015"/>
    <x v="5"/>
    <x v="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s v="06/30/2015"/>
    <x v="0"/>
    <x v="0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s v="07/07/2014"/>
    <x v="3"/>
    <x v="3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s v="03/08/2016"/>
    <x v="7"/>
    <x v="2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s v="09/19/2014"/>
    <x v="8"/>
    <x v="3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s v="02/03/2017"/>
    <x v="2"/>
    <x v="1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s v="06/28/2016"/>
    <x v="0"/>
    <x v="2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s v="11/11/2016"/>
    <x v="4"/>
    <x v="2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s v="05/20/2016"/>
    <x v="5"/>
    <x v="2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s v="02/27/2015"/>
    <x v="2"/>
    <x v="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s v="03/23/2016"/>
    <x v="7"/>
    <x v="2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s v="07/31/2014"/>
    <x v="3"/>
    <x v="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s v="02/18/2015"/>
    <x v="2"/>
    <x v="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s v="02/19/2015"/>
    <x v="2"/>
    <x v="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s v="04/24/2016"/>
    <x v="6"/>
    <x v="2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s v="04/06/2016"/>
    <x v="6"/>
    <x v="2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s v="05/23/2016"/>
    <x v="5"/>
    <x v="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s v="10/25/2015"/>
    <x v="9"/>
    <x v="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s v="06/16/2014"/>
    <x v="0"/>
    <x v="3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s v="05/05/2016"/>
    <x v="5"/>
    <x v="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s v="04/19/2016"/>
    <x v="6"/>
    <x v="2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s v="09/23/2015"/>
    <x v="8"/>
    <x v="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s v="04/29/2016"/>
    <x v="6"/>
    <x v="2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s v="06/15/2016"/>
    <x v="0"/>
    <x v="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s v="07/02/2014"/>
    <x v="3"/>
    <x v="3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s v="10/20/2014"/>
    <x v="9"/>
    <x v="3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s v="01/11/2017"/>
    <x v="1"/>
    <x v="1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s v="11/23/2016"/>
    <x v="4"/>
    <x v="2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s v="08/15/2014"/>
    <x v="10"/>
    <x v="3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s v="02/21/2015"/>
    <x v="2"/>
    <x v="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s v="07/31/2014"/>
    <x v="3"/>
    <x v="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s v="02/22/2016"/>
    <x v="2"/>
    <x v="2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s v="11/13/2015"/>
    <x v="4"/>
    <x v="0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s v="04/13/2015"/>
    <x v="6"/>
    <x v="0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s v="07/07/2015"/>
    <x v="3"/>
    <x v="0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s v="11/26/2014"/>
    <x v="4"/>
    <x v="3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s v="11/16/2016"/>
    <x v="4"/>
    <x v="2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s v="11/16/2016"/>
    <x v="4"/>
    <x v="2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s v="11/04/2015"/>
    <x v="4"/>
    <x v="0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s v="08/04/2014"/>
    <x v="10"/>
    <x v="3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s v="06/24/2015"/>
    <x v="0"/>
    <x v="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s v="09/28/2015"/>
    <x v="8"/>
    <x v="0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s v="05/06/2014"/>
    <x v="5"/>
    <x v="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s v="02/24/2015"/>
    <x v="2"/>
    <x v="0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s v="02/18/2015"/>
    <x v="2"/>
    <x v="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s v="08/07/2014"/>
    <x v="10"/>
    <x v="3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s v="08/09/2015"/>
    <x v="10"/>
    <x v="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s v="10/25/2014"/>
    <x v="9"/>
    <x v="3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s v="02/09/2015"/>
    <x v="2"/>
    <x v="0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s v="07/08/2016"/>
    <x v="3"/>
    <x v="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s v="06/03/2016"/>
    <x v="0"/>
    <x v="2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s v="10/15/2015"/>
    <x v="9"/>
    <x v="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s v="11/10/2014"/>
    <x v="4"/>
    <x v="3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s v="11/03/2014"/>
    <x v="4"/>
    <x v="3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s v="11/04/2014"/>
    <x v="4"/>
    <x v="3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s v="05/19/2015"/>
    <x v="5"/>
    <x v="0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s v="05/04/2016"/>
    <x v="5"/>
    <x v="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s v="06/25/2014"/>
    <x v="0"/>
    <x v="3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s v="07/10/2014"/>
    <x v="3"/>
    <x v="3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s v="03/17/2016"/>
    <x v="7"/>
    <x v="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s v="10/11/2014"/>
    <x v="9"/>
    <x v="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s v="06/27/2014"/>
    <x v="0"/>
    <x v="3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s v="05/16/2015"/>
    <x v="5"/>
    <x v="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s v="05/05/2014"/>
    <x v="5"/>
    <x v="3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s v="01/09/2016"/>
    <x v="1"/>
    <x v="2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s v="10/29/2014"/>
    <x v="9"/>
    <x v="3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s v="01/22/2015"/>
    <x v="1"/>
    <x v="0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s v="07/14/2014"/>
    <x v="3"/>
    <x v="3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s v="07/08/2015"/>
    <x v="3"/>
    <x v="0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s v="10/13/2015"/>
    <x v="9"/>
    <x v="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s v="05/26/2015"/>
    <x v="5"/>
    <x v="0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s v="05/28/2015"/>
    <x v="5"/>
    <x v="0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s v="02/10/2016"/>
    <x v="2"/>
    <x v="2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s v="06/01/2014"/>
    <x v="0"/>
    <x v="3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s v="06/06/2014"/>
    <x v="0"/>
    <x v="3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s v="06/18/2014"/>
    <x v="0"/>
    <x v="3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s v="06/23/2016"/>
    <x v="0"/>
    <x v="2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s v="05/10/2016"/>
    <x v="5"/>
    <x v="2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s v="09/18/2015"/>
    <x v="8"/>
    <x v="0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s v="08/28/2014"/>
    <x v="10"/>
    <x v="3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s v="02/18/2015"/>
    <x v="2"/>
    <x v="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s v="11/01/2016"/>
    <x v="4"/>
    <x v="2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s v="04/07/2016"/>
    <x v="6"/>
    <x v="2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s v="03/26/2015"/>
    <x v="7"/>
    <x v="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s v="09/12/2014"/>
    <x v="8"/>
    <x v="3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s v="04/23/2014"/>
    <x v="6"/>
    <x v="3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s v="03/19/2016"/>
    <x v="7"/>
    <x v="2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s v="02/05/2016"/>
    <x v="2"/>
    <x v="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s v="02/02/2015"/>
    <x v="2"/>
    <x v="0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s v="11/15/2015"/>
    <x v="4"/>
    <x v="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s v="03/25/2015"/>
    <x v="7"/>
    <x v="0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s v="01/14/2015"/>
    <x v="1"/>
    <x v="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s v="09/02/2014"/>
    <x v="8"/>
    <x v="3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s v="09/02/2014"/>
    <x v="8"/>
    <x v="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s v="06/02/2014"/>
    <x v="0"/>
    <x v="3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s v="02/03/2015"/>
    <x v="2"/>
    <x v="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s v="10/19/2016"/>
    <x v="9"/>
    <x v="2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s v="06/30/2014"/>
    <x v="0"/>
    <x v="3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s v="07/19/2014"/>
    <x v="3"/>
    <x v="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s v="01/11/2016"/>
    <x v="1"/>
    <x v="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s v="05/17/2014"/>
    <x v="5"/>
    <x v="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s v="06/10/2014"/>
    <x v="0"/>
    <x v="3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s v="07/21/2016"/>
    <x v="3"/>
    <x v="2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s v="07/31/2014"/>
    <x v="3"/>
    <x v="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s v="07/20/2015"/>
    <x v="3"/>
    <x v="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s v="04/06/2015"/>
    <x v="6"/>
    <x v="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s v="01/05/2016"/>
    <x v="1"/>
    <x v="2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s v="06/19/2014"/>
    <x v="0"/>
    <x v="3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s v="10/17/2015"/>
    <x v="9"/>
    <x v="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s v="04/30/2015"/>
    <x v="6"/>
    <x v="0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s v="08/10/2014"/>
    <x v="10"/>
    <x v="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s v="05/31/2016"/>
    <x v="5"/>
    <x v="2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s v="09/25/2015"/>
    <x v="8"/>
    <x v="0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s v="01/12/2015"/>
    <x v="1"/>
    <x v="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s v="02/02/2016"/>
    <x v="2"/>
    <x v="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s v="11/17/2014"/>
    <x v="4"/>
    <x v="3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s v="06/11/2016"/>
    <x v="0"/>
    <x v="2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s v="02/01/2015"/>
    <x v="2"/>
    <x v="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s v="03/25/2015"/>
    <x v="7"/>
    <x v="0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s v="06/30/2014"/>
    <x v="0"/>
    <x v="3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s v="06/14/2016"/>
    <x v="0"/>
    <x v="2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s v="07/01/2014"/>
    <x v="3"/>
    <x v="3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s v="09/13/2016"/>
    <x v="8"/>
    <x v="2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s v="07/01/2014"/>
    <x v="3"/>
    <x v="3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s v="01/12/2015"/>
    <x v="1"/>
    <x v="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s v="01/07/2015"/>
    <x v="1"/>
    <x v="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s v="04/20/2016"/>
    <x v="6"/>
    <x v="2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s v="08/01/2014"/>
    <x v="10"/>
    <x v="3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s v="09/30/2016"/>
    <x v="8"/>
    <x v="2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s v="06/24/2015"/>
    <x v="0"/>
    <x v="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s v="08/30/2016"/>
    <x v="10"/>
    <x v="2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s v="07/24/2016"/>
    <x v="3"/>
    <x v="2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s v="07/15/2015"/>
    <x v="3"/>
    <x v="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s v="02/20/2016"/>
    <x v="2"/>
    <x v="2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s v="02/18/2015"/>
    <x v="2"/>
    <x v="0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s v="08/23/2016"/>
    <x v="10"/>
    <x v="2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s v="03/29/2016"/>
    <x v="7"/>
    <x v="2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s v="06/08/2016"/>
    <x v="0"/>
    <x v="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s v="07/21/2014"/>
    <x v="3"/>
    <x v="3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s v="10/16/2014"/>
    <x v="9"/>
    <x v="3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s v="02/27/2015"/>
    <x v="2"/>
    <x v="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s v="06/20/2016"/>
    <x v="0"/>
    <x v="2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s v="10/06/2014"/>
    <x v="9"/>
    <x v="3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s v="10/09/2014"/>
    <x v="9"/>
    <x v="3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s v="05/04/2015"/>
    <x v="5"/>
    <x v="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s v="02/18/2015"/>
    <x v="2"/>
    <x v="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s v="05/22/2014"/>
    <x v="5"/>
    <x v="3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s v="06/16/2015"/>
    <x v="0"/>
    <x v="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s v="12/16/2014"/>
    <x v="11"/>
    <x v="3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s v="06/06/2014"/>
    <x v="0"/>
    <x v="3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s v="06/03/2014"/>
    <x v="0"/>
    <x v="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s v="05/16/2016"/>
    <x v="5"/>
    <x v="2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s v="01/03/2016"/>
    <x v="1"/>
    <x v="2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s v="05/02/2015"/>
    <x v="5"/>
    <x v="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s v="05/25/2015"/>
    <x v="5"/>
    <x v="0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s v="03/24/2015"/>
    <x v="7"/>
    <x v="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s v="04/24/2014"/>
    <x v="6"/>
    <x v="3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s v="03/14/2016"/>
    <x v="7"/>
    <x v="2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s v="04/27/2015"/>
    <x v="6"/>
    <x v="0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s v="09/21/2015"/>
    <x v="8"/>
    <x v="0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s v="07/28/2014"/>
    <x v="3"/>
    <x v="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s v="11/15/2016"/>
    <x v="4"/>
    <x v="2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s v="10/03/2014"/>
    <x v="9"/>
    <x v="3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s v="08/02/2016"/>
    <x v="10"/>
    <x v="2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s v="05/21/2016"/>
    <x v="5"/>
    <x v="2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s v="03/30/2016"/>
    <x v="7"/>
    <x v="2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s v="05/08/2015"/>
    <x v="5"/>
    <x v="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s v="02/19/2016"/>
    <x v="2"/>
    <x v="2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s v="08/17/2015"/>
    <x v="10"/>
    <x v="0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s v="03/01/2016"/>
    <x v="7"/>
    <x v="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s v="06/24/2016"/>
    <x v="0"/>
    <x v="2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s v="10/20/2015"/>
    <x v="9"/>
    <x v="0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s v="05/01/2014"/>
    <x v="5"/>
    <x v="3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s v="07/09/2014"/>
    <x v="3"/>
    <x v="3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s v="05/01/2016"/>
    <x v="5"/>
    <x v="2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s v="04/17/2016"/>
    <x v="6"/>
    <x v="2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s v="11/07/2014"/>
    <x v="4"/>
    <x v="3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s v="06/12/2014"/>
    <x v="0"/>
    <x v="3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s v="10/15/2014"/>
    <x v="9"/>
    <x v="3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s v="02/22/2015"/>
    <x v="2"/>
    <x v="0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s v="05/22/2014"/>
    <x v="5"/>
    <x v="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s v="01/16/2015"/>
    <x v="1"/>
    <x v="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s v="05/01/2015"/>
    <x v="5"/>
    <x v="0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s v="08/05/2014"/>
    <x v="10"/>
    <x v="3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s v="06/04/2014"/>
    <x v="0"/>
    <x v="3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s v="09/11/2014"/>
    <x v="8"/>
    <x v="3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s v="02/02/2015"/>
    <x v="2"/>
    <x v="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s v="08/11/2015"/>
    <x v="10"/>
    <x v="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s v="08/30/2014"/>
    <x v="10"/>
    <x v="3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s v="08/18/2015"/>
    <x v="10"/>
    <x v="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s v="07/30/2016"/>
    <x v="3"/>
    <x v="2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s v="08/29/2014"/>
    <x v="10"/>
    <x v="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s v="07/29/2015"/>
    <x v="3"/>
    <x v="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s v="03/31/2016"/>
    <x v="7"/>
    <x v="2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s v="06/12/2015"/>
    <x v="0"/>
    <x v="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s v="12/29/2016"/>
    <x v="11"/>
    <x v="2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s v="06/22/2015"/>
    <x v="0"/>
    <x v="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s v="03/13/2016"/>
    <x v="7"/>
    <x v="2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s v="05/31/2016"/>
    <x v="5"/>
    <x v="2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s v="09/02/2014"/>
    <x v="8"/>
    <x v="3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s v="10/12/2015"/>
    <x v="9"/>
    <x v="0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s v="08/27/2015"/>
    <x v="10"/>
    <x v="0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s v="09/01/2015"/>
    <x v="8"/>
    <x v="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s v="11/20/2015"/>
    <x v="4"/>
    <x v="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s v="10/11/2014"/>
    <x v="9"/>
    <x v="3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s v="07/20/2016"/>
    <x v="3"/>
    <x v="2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s v="08/18/2016"/>
    <x v="10"/>
    <x v="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s v="05/27/2016"/>
    <x v="5"/>
    <x v="2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s v="08/06/2015"/>
    <x v="10"/>
    <x v="0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s v="07/09/2014"/>
    <x v="3"/>
    <x v="3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s v="05/26/2015"/>
    <x v="5"/>
    <x v="0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s v="02/05/2015"/>
    <x v="2"/>
    <x v="0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s v="03/12/2015"/>
    <x v="7"/>
    <x v="0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s v="03/10/2015"/>
    <x v="7"/>
    <x v="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s v="04/20/2016"/>
    <x v="6"/>
    <x v="2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s v="02/11/2016"/>
    <x v="2"/>
    <x v="2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s v="08/07/2015"/>
    <x v="10"/>
    <x v="0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s v="04/02/2016"/>
    <x v="6"/>
    <x v="2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s v="04/24/2014"/>
    <x v="6"/>
    <x v="3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s v="05/29/2014"/>
    <x v="5"/>
    <x v="3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s v="07/11/2015"/>
    <x v="3"/>
    <x v="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s v="01/12/2015"/>
    <x v="1"/>
    <x v="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s v="10/18/2016"/>
    <x v="9"/>
    <x v="2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s v="06/18/2014"/>
    <x v="0"/>
    <x v="3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s v="04/01/2014"/>
    <x v="6"/>
    <x v="3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s v="05/15/2015"/>
    <x v="5"/>
    <x v="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s v="07/09/2015"/>
    <x v="3"/>
    <x v="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s v="04/21/2015"/>
    <x v="6"/>
    <x v="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s v="07/18/2015"/>
    <x v="3"/>
    <x v="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s v="03/04/2016"/>
    <x v="7"/>
    <x v="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s v="07/04/2016"/>
    <x v="3"/>
    <x v="2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s v="08/20/2015"/>
    <x v="10"/>
    <x v="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s v="12/01/2014"/>
    <x v="11"/>
    <x v="3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s v="12/24/2014"/>
    <x v="11"/>
    <x v="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s v="05/11/2015"/>
    <x v="5"/>
    <x v="0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s v="08/18/2014"/>
    <x v="10"/>
    <x v="3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s v="12/09/2014"/>
    <x v="11"/>
    <x v="3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s v="12/03/2014"/>
    <x v="11"/>
    <x v="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s v="09/30/2014"/>
    <x v="8"/>
    <x v="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s v="05/22/2015"/>
    <x v="5"/>
    <x v="0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s v="10/09/2014"/>
    <x v="9"/>
    <x v="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s v="10/14/2014"/>
    <x v="9"/>
    <x v="3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s v="07/10/2016"/>
    <x v="3"/>
    <x v="2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s v="10/06/2016"/>
    <x v="9"/>
    <x v="2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s v="03/30/2015"/>
    <x v="7"/>
    <x v="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s v="03/31/2016"/>
    <x v="7"/>
    <x v="2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s v="03/01/2016"/>
    <x v="7"/>
    <x v="2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s v="01/22/2015"/>
    <x v="1"/>
    <x v="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s v="07/16/2014"/>
    <x v="3"/>
    <x v="3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s v="03/22/2016"/>
    <x v="7"/>
    <x v="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s v="02/18/2016"/>
    <x v="2"/>
    <x v="2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s v="06/13/2015"/>
    <x v="0"/>
    <x v="0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s v="11/21/2014"/>
    <x v="4"/>
    <x v="3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s v="07/25/2016"/>
    <x v="3"/>
    <x v="2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s v="05/13/2016"/>
    <x v="5"/>
    <x v="2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s v="04/07/2015"/>
    <x v="6"/>
    <x v="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s v="05/01/2015"/>
    <x v="5"/>
    <x v="0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s v="09/20/2014"/>
    <x v="8"/>
    <x v="3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s v="12/30/2014"/>
    <x v="11"/>
    <x v="3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s v="12/15/2014"/>
    <x v="11"/>
    <x v="3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s v="12/01/2014"/>
    <x v="11"/>
    <x v="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s v="08/10/2016"/>
    <x v="10"/>
    <x v="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s v="02/15/2015"/>
    <x v="2"/>
    <x v="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s v="08/05/2014"/>
    <x v="10"/>
    <x v="3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s v="02/17/2016"/>
    <x v="2"/>
    <x v="2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s v="08/15/2014"/>
    <x v="10"/>
    <x v="3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s v="08/04/2015"/>
    <x v="10"/>
    <x v="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s v="09/15/2016"/>
    <x v="8"/>
    <x v="2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s v="12/17/2014"/>
    <x v="11"/>
    <x v="3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s v="03/18/2016"/>
    <x v="7"/>
    <x v="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s v="10/06/2015"/>
    <x v="9"/>
    <x v="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s v="04/23/2016"/>
    <x v="6"/>
    <x v="2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s v="01/14/2016"/>
    <x v="1"/>
    <x v="2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s v="07/15/2016"/>
    <x v="3"/>
    <x v="2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s v="11/30/2015"/>
    <x v="4"/>
    <x v="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s v="05/16/2016"/>
    <x v="5"/>
    <x v="2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s v="02/29/2016"/>
    <x v="2"/>
    <x v="2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s v="07/18/2015"/>
    <x v="3"/>
    <x v="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s v="03/09/2015"/>
    <x v="7"/>
    <x v="0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s v="05/30/2014"/>
    <x v="5"/>
    <x v="3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s v="05/29/2014"/>
    <x v="5"/>
    <x v="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s v="05/20/2015"/>
    <x v="5"/>
    <x v="0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s v="11/10/2015"/>
    <x v="4"/>
    <x v="0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s v="02/17/2015"/>
    <x v="2"/>
    <x v="0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s v="02/13/2017"/>
    <x v="2"/>
    <x v="1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s v="05/04/2015"/>
    <x v="5"/>
    <x v="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s v="10/18/2016"/>
    <x v="9"/>
    <x v="2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s v="02/02/2015"/>
    <x v="2"/>
    <x v="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s v="09/06/2016"/>
    <x v="8"/>
    <x v="2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s v="08/26/2014"/>
    <x v="10"/>
    <x v="3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s v="07/08/2014"/>
    <x v="3"/>
    <x v="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s v="06/24/2016"/>
    <x v="0"/>
    <x v="2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s v="06/02/2015"/>
    <x v="0"/>
    <x v="0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s v="07/26/2014"/>
    <x v="3"/>
    <x v="3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s v="03/31/2016"/>
    <x v="7"/>
    <x v="2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s v="10/14/2015"/>
    <x v="9"/>
    <x v="0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s v="03/08/2016"/>
    <x v="7"/>
    <x v="2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s v="10/30/2014"/>
    <x v="9"/>
    <x v="3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s v="08/29/2014"/>
    <x v="10"/>
    <x v="3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s v="11/03/2014"/>
    <x v="4"/>
    <x v="3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s v="10/06/2016"/>
    <x v="9"/>
    <x v="2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s v="11/27/2016"/>
    <x v="4"/>
    <x v="2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s v="03/21/2016"/>
    <x v="7"/>
    <x v="2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s v="08/10/2015"/>
    <x v="10"/>
    <x v="0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s v="12/02/2014"/>
    <x v="11"/>
    <x v="3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s v="02/18/2015"/>
    <x v="2"/>
    <x v="0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s v="08/08/2016"/>
    <x v="10"/>
    <x v="2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s v="04/10/2015"/>
    <x v="6"/>
    <x v="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s v="09/17/2014"/>
    <x v="8"/>
    <x v="3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s v="10/20/2015"/>
    <x v="9"/>
    <x v="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s v="10/08/2015"/>
    <x v="9"/>
    <x v="0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s v="02/09/2016"/>
    <x v="2"/>
    <x v="2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s v="10/22/2016"/>
    <x v="9"/>
    <x v="2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s v="05/16/2015"/>
    <x v="5"/>
    <x v="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s v="08/16/2016"/>
    <x v="10"/>
    <x v="2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s v="09/05/2014"/>
    <x v="8"/>
    <x v="3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s v="05/21/2014"/>
    <x v="5"/>
    <x v="3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s v="01/12/2016"/>
    <x v="1"/>
    <x v="2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s v="07/08/2014"/>
    <x v="3"/>
    <x v="3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s v="08/14/2016"/>
    <x v="10"/>
    <x v="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s v="07/06/2015"/>
    <x v="3"/>
    <x v="0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s v="03/11/2016"/>
    <x v="7"/>
    <x v="2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s v="06/18/2015"/>
    <x v="0"/>
    <x v="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s v="01/02/2017"/>
    <x v="1"/>
    <x v="1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s v="05/09/2016"/>
    <x v="5"/>
    <x v="2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s v="05/16/2014"/>
    <x v="5"/>
    <x v="3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s v="02/20/2015"/>
    <x v="2"/>
    <x v="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s v="11/28/2014"/>
    <x v="4"/>
    <x v="3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s v="03/18/2016"/>
    <x v="7"/>
    <x v="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s v="03/01/2015"/>
    <x v="7"/>
    <x v="0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s v="10/22/2016"/>
    <x v="9"/>
    <x v="2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s v="06/02/2016"/>
    <x v="0"/>
    <x v="2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s v="10/17/2015"/>
    <x v="9"/>
    <x v="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s v="07/02/2014"/>
    <x v="3"/>
    <x v="3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s v="06/18/2015"/>
    <x v="0"/>
    <x v="0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s v="06/30/2015"/>
    <x v="0"/>
    <x v="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s v="05/12/2015"/>
    <x v="5"/>
    <x v="0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s v="05/18/2015"/>
    <x v="5"/>
    <x v="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s v="06/30/2014"/>
    <x v="0"/>
    <x v="3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s v="08/27/2014"/>
    <x v="10"/>
    <x v="3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s v="10/02/2014"/>
    <x v="9"/>
    <x v="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s v="07/05/2016"/>
    <x v="3"/>
    <x v="2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s v="05/03/2016"/>
    <x v="5"/>
    <x v="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s v="08/25/2014"/>
    <x v="10"/>
    <x v="3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s v="06/12/2014"/>
    <x v="0"/>
    <x v="3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s v="04/26/2015"/>
    <x v="6"/>
    <x v="0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s v="05/27/2014"/>
    <x v="5"/>
    <x v="3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s v="09/14/2016"/>
    <x v="8"/>
    <x v="2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s v="01/05/2016"/>
    <x v="1"/>
    <x v="2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s v="05/13/2014"/>
    <x v="5"/>
    <x v="3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s v="09/20/2016"/>
    <x v="8"/>
    <x v="2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s v="08/03/2015"/>
    <x v="10"/>
    <x v="0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s v="04/24/2014"/>
    <x v="6"/>
    <x v="3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s v="08/14/2015"/>
    <x v="10"/>
    <x v="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s v="05/28/2014"/>
    <x v="5"/>
    <x v="3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s v="07/09/2014"/>
    <x v="3"/>
    <x v="3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s v="05/23/2015"/>
    <x v="5"/>
    <x v="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s v="10/28/2014"/>
    <x v="9"/>
    <x v="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s v="01/16/2015"/>
    <x v="1"/>
    <x v="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s v="09/09/2014"/>
    <x v="8"/>
    <x v="3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s v="11/01/2015"/>
    <x v="4"/>
    <x v="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s v="04/30/2016"/>
    <x v="6"/>
    <x v="2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s v="12/22/2014"/>
    <x v="11"/>
    <x v="3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s v="12/15/2014"/>
    <x v="11"/>
    <x v="3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s v="04/19/2016"/>
    <x v="6"/>
    <x v="2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s v="02/01/2016"/>
    <x v="2"/>
    <x v="2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s v="09/15/2014"/>
    <x v="8"/>
    <x v="3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s v="08/31/2014"/>
    <x v="10"/>
    <x v="3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s v="05/05/2015"/>
    <x v="5"/>
    <x v="0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s v="06/03/2016"/>
    <x v="0"/>
    <x v="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s v="07/05/2016"/>
    <x v="3"/>
    <x v="2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s v="04/01/2016"/>
    <x v="6"/>
    <x v="2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s v="06/02/2014"/>
    <x v="0"/>
    <x v="3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s v="08/28/2014"/>
    <x v="10"/>
    <x v="3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s v="07/01/2016"/>
    <x v="3"/>
    <x v="2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s v="06/20/2014"/>
    <x v="0"/>
    <x v="3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s v="05/26/2014"/>
    <x v="5"/>
    <x v="3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s v="03/09/2015"/>
    <x v="7"/>
    <x v="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s v="05/20/2014"/>
    <x v="5"/>
    <x v="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s v="05/10/2015"/>
    <x v="5"/>
    <x v="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s v="05/15/2016"/>
    <x v="5"/>
    <x v="2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s v="04/24/2015"/>
    <x v="6"/>
    <x v="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s v="02/01/2015"/>
    <x v="2"/>
    <x v="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s v="12/22/2015"/>
    <x v="11"/>
    <x v="0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s v="04/08/2015"/>
    <x v="6"/>
    <x v="0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s v="01/28/2015"/>
    <x v="1"/>
    <x v="0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s v="05/23/2015"/>
    <x v="5"/>
    <x v="0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s v="06/10/2015"/>
    <x v="0"/>
    <x v="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s v="10/15/2014"/>
    <x v="9"/>
    <x v="3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s v="01/12/2016"/>
    <x v="1"/>
    <x v="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s v="10/31/2014"/>
    <x v="9"/>
    <x v="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s v="04/05/2016"/>
    <x v="6"/>
    <x v="2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s v="02/01/2016"/>
    <x v="2"/>
    <x v="2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s v="04/02/2016"/>
    <x v="6"/>
    <x v="2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s v="09/19/2016"/>
    <x v="8"/>
    <x v="2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s v="07/20/2015"/>
    <x v="3"/>
    <x v="0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s v="02/06/2015"/>
    <x v="2"/>
    <x v="0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s v="07/18/2015"/>
    <x v="3"/>
    <x v="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s v="12/10/2014"/>
    <x v="11"/>
    <x v="3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s v="11/25/2014"/>
    <x v="4"/>
    <x v="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s v="04/09/2015"/>
    <x v="6"/>
    <x v="0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s v="03/26/2015"/>
    <x v="7"/>
    <x v="0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s v="04/28/2015"/>
    <x v="6"/>
    <x v="0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s v="02/13/2015"/>
    <x v="2"/>
    <x v="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s v="10/20/2015"/>
    <x v="9"/>
    <x v="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s v="06/23/2014"/>
    <x v="0"/>
    <x v="3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s v="06/27/2016"/>
    <x v="0"/>
    <x v="2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s v="07/13/2014"/>
    <x v="3"/>
    <x v="3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s v="11/17/2015"/>
    <x v="4"/>
    <x v="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s v="08/07/2014"/>
    <x v="10"/>
    <x v="3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s v="06/03/2014"/>
    <x v="0"/>
    <x v="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s v="06/03/2014"/>
    <x v="0"/>
    <x v="3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s v="07/11/2014"/>
    <x v="3"/>
    <x v="3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s v="09/08/2016"/>
    <x v="8"/>
    <x v="2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s v="06/09/2015"/>
    <x v="0"/>
    <x v="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s v="01/26/2016"/>
    <x v="1"/>
    <x v="2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s v="03/29/2016"/>
    <x v="7"/>
    <x v="2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s v="01/12/2015"/>
    <x v="1"/>
    <x v="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s v="02/03/2016"/>
    <x v="2"/>
    <x v="2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s v="09/06/2016"/>
    <x v="8"/>
    <x v="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s v="05/04/2015"/>
    <x v="5"/>
    <x v="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s v="06/18/2014"/>
    <x v="0"/>
    <x v="3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s v="03/16/2016"/>
    <x v="7"/>
    <x v="2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s v="05/12/2014"/>
    <x v="5"/>
    <x v="3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s v="11/11/2014"/>
    <x v="4"/>
    <x v="3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s v="04/18/2014"/>
    <x v="6"/>
    <x v="3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s v="06/27/2015"/>
    <x v="0"/>
    <x v="0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s v="04/10/2014"/>
    <x v="6"/>
    <x v="3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s v="06/18/2015"/>
    <x v="0"/>
    <x v="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s v="07/08/2015"/>
    <x v="3"/>
    <x v="0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s v="03/02/2015"/>
    <x v="7"/>
    <x v="0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s v="05/09/2016"/>
    <x v="5"/>
    <x v="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s v="06/30/2014"/>
    <x v="0"/>
    <x v="3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s v="05/29/2014"/>
    <x v="5"/>
    <x v="3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s v="02/15/2015"/>
    <x v="2"/>
    <x v="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s v="05/13/2014"/>
    <x v="5"/>
    <x v="3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s v="03/16/2016"/>
    <x v="7"/>
    <x v="2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s v="05/14/2015"/>
    <x v="5"/>
    <x v="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s v="05/03/2016"/>
    <x v="5"/>
    <x v="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s v="11/08/2016"/>
    <x v="4"/>
    <x v="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s v="10/13/2016"/>
    <x v="9"/>
    <x v="2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s v="03/24/2015"/>
    <x v="7"/>
    <x v="0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s v="03/12/2015"/>
    <x v="7"/>
    <x v="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s v="06/24/2014"/>
    <x v="0"/>
    <x v="3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s v="09/05/2014"/>
    <x v="8"/>
    <x v="3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s v="12/16/2014"/>
    <x v="11"/>
    <x v="3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s v="02/25/2016"/>
    <x v="2"/>
    <x v="2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s v="06/11/2015"/>
    <x v="0"/>
    <x v="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s v="08/14/2014"/>
    <x v="10"/>
    <x v="3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s v="06/25/2016"/>
    <x v="0"/>
    <x v="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s v="02/20/2016"/>
    <x v="2"/>
    <x v="2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s v="06/10/2016"/>
    <x v="0"/>
    <x v="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s v="06/27/2016"/>
    <x v="0"/>
    <x v="2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s v="04/27/2016"/>
    <x v="6"/>
    <x v="2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s v="06/12/2015"/>
    <x v="0"/>
    <x v="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s v="11/25/2015"/>
    <x v="4"/>
    <x v="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s v="05/14/2015"/>
    <x v="5"/>
    <x v="0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s v="10/23/2016"/>
    <x v="9"/>
    <x v="2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s v="05/07/2014"/>
    <x v="5"/>
    <x v="3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s v="06/15/2015"/>
    <x v="0"/>
    <x v="0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s v="11/25/2014"/>
    <x v="4"/>
    <x v="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s v="05/08/2015"/>
    <x v="5"/>
    <x v="0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s v="07/16/2015"/>
    <x v="3"/>
    <x v="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s v="11/15/2016"/>
    <x v="4"/>
    <x v="2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s v="03/21/2015"/>
    <x v="7"/>
    <x v="0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s v="07/11/2014"/>
    <x v="3"/>
    <x v="3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s v="02/10/2016"/>
    <x v="2"/>
    <x v="2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s v="12/09/2014"/>
    <x v="11"/>
    <x v="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s v="12/02/2014"/>
    <x v="11"/>
    <x v="3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s v="09/22/2015"/>
    <x v="8"/>
    <x v="0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s v="02/03/2016"/>
    <x v="2"/>
    <x v="2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s v="06/06/2016"/>
    <x v="0"/>
    <x v="2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s v="07/29/2014"/>
    <x v="3"/>
    <x v="3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s v="06/09/2014"/>
    <x v="0"/>
    <x v="3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s v="03/27/2015"/>
    <x v="7"/>
    <x v="0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s v="02/24/2015"/>
    <x v="2"/>
    <x v="0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s v="06/10/2014"/>
    <x v="0"/>
    <x v="3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s v="02/19/2015"/>
    <x v="2"/>
    <x v="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s v="04/27/2016"/>
    <x v="6"/>
    <x v="2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s v="04/15/2015"/>
    <x v="6"/>
    <x v="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s v="05/07/2016"/>
    <x v="5"/>
    <x v="2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s v="02/23/2015"/>
    <x v="2"/>
    <x v="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s v="07/22/2015"/>
    <x v="3"/>
    <x v="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s v="06/17/2014"/>
    <x v="0"/>
    <x v="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s v="10/07/2015"/>
    <x v="9"/>
    <x v="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s v="02/10/2015"/>
    <x v="2"/>
    <x v="0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s v="06/29/2015"/>
    <x v="0"/>
    <x v="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s v="06/05/2015"/>
    <x v="0"/>
    <x v="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s v="12/03/2015"/>
    <x v="11"/>
    <x v="0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s v="11/21/2015"/>
    <x v="4"/>
    <x v="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s v="06/15/2015"/>
    <x v="0"/>
    <x v="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s v="07/20/2016"/>
    <x v="3"/>
    <x v="2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s v="05/27/2015"/>
    <x v="5"/>
    <x v="0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s v="04/07/2015"/>
    <x v="6"/>
    <x v="0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s v="01/30/2015"/>
    <x v="1"/>
    <x v="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s v="11/01/2014"/>
    <x v="4"/>
    <x v="3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s v="08/11/2016"/>
    <x v="10"/>
    <x v="2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s v="05/13/2016"/>
    <x v="5"/>
    <x v="2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s v="10/15/2014"/>
    <x v="9"/>
    <x v="3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s v="01/06/2016"/>
    <x v="1"/>
    <x v="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s v="11/20/2014"/>
    <x v="4"/>
    <x v="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s v="05/19/2015"/>
    <x v="5"/>
    <x v="0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s v="03/31/2016"/>
    <x v="7"/>
    <x v="2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s v="07/02/2016"/>
    <x v="3"/>
    <x v="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s v="05/28/2015"/>
    <x v="5"/>
    <x v="0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s v="04/22/2015"/>
    <x v="6"/>
    <x v="0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s v="05/31/2015"/>
    <x v="5"/>
    <x v="0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s v="03/03/2016"/>
    <x v="7"/>
    <x v="2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s v="05/21/2014"/>
    <x v="5"/>
    <x v="3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s v="04/11/2014"/>
    <x v="6"/>
    <x v="3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s v="05/07/2014"/>
    <x v="5"/>
    <x v="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s v="05/07/2014"/>
    <x v="5"/>
    <x v="3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s v="09/01/2015"/>
    <x v="8"/>
    <x v="0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s v="09/03/2014"/>
    <x v="8"/>
    <x v="3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s v="06/04/2015"/>
    <x v="0"/>
    <x v="0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s v="09/18/2015"/>
    <x v="8"/>
    <x v="0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s v="05/12/2015"/>
    <x v="5"/>
    <x v="0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s v="12/02/2014"/>
    <x v="11"/>
    <x v="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s v="06/17/2015"/>
    <x v="0"/>
    <x v="0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s v="03/02/2015"/>
    <x v="7"/>
    <x v="0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s v="07/28/2014"/>
    <x v="3"/>
    <x v="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s v="04/09/2015"/>
    <x v="6"/>
    <x v="0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s v="02/24/2015"/>
    <x v="2"/>
    <x v="0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s v="02/06/2015"/>
    <x v="2"/>
    <x v="0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s v="07/09/2014"/>
    <x v="3"/>
    <x v="3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s v="05/04/2015"/>
    <x v="5"/>
    <x v="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s v="05/30/2014"/>
    <x v="5"/>
    <x v="3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s v="07/13/2014"/>
    <x v="3"/>
    <x v="3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s v="10/02/2014"/>
    <x v="9"/>
    <x v="3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s v="08/29/2016"/>
    <x v="10"/>
    <x v="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s v="09/06/2015"/>
    <x v="8"/>
    <x v="0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s v="10/18/2015"/>
    <x v="9"/>
    <x v="0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s v="07/21/2014"/>
    <x v="3"/>
    <x v="3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s v="02/02/2016"/>
    <x v="2"/>
    <x v="2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s v="05/19/2016"/>
    <x v="5"/>
    <x v="2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s v="08/14/2014"/>
    <x v="10"/>
    <x v="3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s v="02/12/2015"/>
    <x v="2"/>
    <x v="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s v="06/03/2014"/>
    <x v="0"/>
    <x v="3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s v="01/28/2017"/>
    <x v="1"/>
    <x v="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s v="06/25/2015"/>
    <x v="0"/>
    <x v="0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s v="09/08/2015"/>
    <x v="8"/>
    <x v="0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s v="01/03/2015"/>
    <x v="1"/>
    <x v="0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s v="09/02/2016"/>
    <x v="8"/>
    <x v="2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s v="01/03/2016"/>
    <x v="1"/>
    <x v="2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s v="11/08/2016"/>
    <x v="4"/>
    <x v="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s v="05/30/2015"/>
    <x v="5"/>
    <x v="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s v="12/26/2014"/>
    <x v="11"/>
    <x v="3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s v="06/25/2014"/>
    <x v="0"/>
    <x v="3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s v="01/21/2017"/>
    <x v="1"/>
    <x v="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s v="01/04/2016"/>
    <x v="1"/>
    <x v="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s v="08/03/2014"/>
    <x v="10"/>
    <x v="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s v="03/02/2015"/>
    <x v="7"/>
    <x v="0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s v="04/09/2016"/>
    <x v="6"/>
    <x v="2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s v="11/11/2014"/>
    <x v="4"/>
    <x v="3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s v="03/16/2015"/>
    <x v="7"/>
    <x v="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s v="01/27/2017"/>
    <x v="1"/>
    <x v="1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s v="12/04/2014"/>
    <x v="11"/>
    <x v="3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s v="06/16/2015"/>
    <x v="0"/>
    <x v="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s v="02/21/2015"/>
    <x v="2"/>
    <x v="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s v="08/16/2014"/>
    <x v="10"/>
    <x v="3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s v="05/20/2014"/>
    <x v="5"/>
    <x v="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s v="11/05/2016"/>
    <x v="4"/>
    <x v="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s v="01/28/2015"/>
    <x v="1"/>
    <x v="0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s v="06/03/2014"/>
    <x v="0"/>
    <x v="3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s v="12/09/2014"/>
    <x v="11"/>
    <x v="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s v="07/08/2015"/>
    <x v="3"/>
    <x v="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s v="07/23/2014"/>
    <x v="3"/>
    <x v="3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s v="05/12/2015"/>
    <x v="5"/>
    <x v="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s v="11/09/2015"/>
    <x v="4"/>
    <x v="0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s v="10/20/2016"/>
    <x v="9"/>
    <x v="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s v="07/01/2015"/>
    <x v="3"/>
    <x v="0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s v="04/01/2015"/>
    <x v="6"/>
    <x v="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s v="04/30/2015"/>
    <x v="6"/>
    <x v="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s v="05/19/2015"/>
    <x v="5"/>
    <x v="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s v="09/24/2014"/>
    <x v="8"/>
    <x v="3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s v="07/14/2014"/>
    <x v="3"/>
    <x v="3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s v="08/12/2014"/>
    <x v="10"/>
    <x v="3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s v="08/08/2015"/>
    <x v="10"/>
    <x v="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s v="10/27/2014"/>
    <x v="9"/>
    <x v="3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s v="02/24/2015"/>
    <x v="2"/>
    <x v="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s v="10/31/2015"/>
    <x v="9"/>
    <x v="0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s v="04/20/2015"/>
    <x v="6"/>
    <x v="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s v="05/02/2016"/>
    <x v="5"/>
    <x v="2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s v="05/04/2016"/>
    <x v="5"/>
    <x v="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s v="08/12/2014"/>
    <x v="10"/>
    <x v="3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s v="07/23/2014"/>
    <x v="3"/>
    <x v="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s v="12/20/2015"/>
    <x v="11"/>
    <x v="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s v="10/14/2016"/>
    <x v="9"/>
    <x v="2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s v="10/14/2014"/>
    <x v="9"/>
    <x v="3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s v="01/16/2015"/>
    <x v="1"/>
    <x v="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s v="03/12/2015"/>
    <x v="7"/>
    <x v="0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s v="05/27/2014"/>
    <x v="5"/>
    <x v="3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s v="06/30/2014"/>
    <x v="0"/>
    <x v="3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s v="11/27/2014"/>
    <x v="4"/>
    <x v="3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s v="07/10/2014"/>
    <x v="3"/>
    <x v="3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s v="09/18/2015"/>
    <x v="8"/>
    <x v="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s v="08/19/2016"/>
    <x v="10"/>
    <x v="2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s v="03/04/2016"/>
    <x v="7"/>
    <x v="2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s v="08/12/2015"/>
    <x v="10"/>
    <x v="0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s v="02/15/2016"/>
    <x v="2"/>
    <x v="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s v="06/17/2016"/>
    <x v="0"/>
    <x v="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s v="08/17/2015"/>
    <x v="10"/>
    <x v="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s v="08/05/2015"/>
    <x v="10"/>
    <x v="0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s v="11/01/2016"/>
    <x v="4"/>
    <x v="2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s v="06/13/2016"/>
    <x v="0"/>
    <x v="2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s v="05/27/2015"/>
    <x v="5"/>
    <x v="0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s v="10/03/2014"/>
    <x v="9"/>
    <x v="3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s v="11/18/2014"/>
    <x v="4"/>
    <x v="3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s v="10/28/2014"/>
    <x v="9"/>
    <x v="3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s v="04/17/2015"/>
    <x v="6"/>
    <x v="0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s v="10/02/2015"/>
    <x v="9"/>
    <x v="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s v="07/28/2015"/>
    <x v="3"/>
    <x v="0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s v="04/15/2015"/>
    <x v="6"/>
    <x v="0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s v="01/27/2015"/>
    <x v="1"/>
    <x v="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s v="09/02/2016"/>
    <x v="8"/>
    <x v="2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s v="07/09/2014"/>
    <x v="3"/>
    <x v="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s v="01/12/2015"/>
    <x v="1"/>
    <x v="0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s v="03/10/2016"/>
    <x v="7"/>
    <x v="2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s v="03/04/2016"/>
    <x v="7"/>
    <x v="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s v="08/27/2015"/>
    <x v="10"/>
    <x v="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s v="06/29/2016"/>
    <x v="0"/>
    <x v="2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s v="05/15/2014"/>
    <x v="5"/>
    <x v="3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s v="10/29/2015"/>
    <x v="9"/>
    <x v="0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s v="03/28/2016"/>
    <x v="7"/>
    <x v="2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s v="05/23/2016"/>
    <x v="5"/>
    <x v="2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s v="06/26/2014"/>
    <x v="0"/>
    <x v="3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s v="08/29/2014"/>
    <x v="10"/>
    <x v="3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s v="12/04/2015"/>
    <x v="11"/>
    <x v="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s v="04/16/2014"/>
    <x v="6"/>
    <x v="3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s v="11/03/2015"/>
    <x v="4"/>
    <x v="0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s v="10/19/2015"/>
    <x v="9"/>
    <x v="0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s v="02/18/2015"/>
    <x v="2"/>
    <x v="0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s v="02/14/2016"/>
    <x v="2"/>
    <x v="2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s v="06/11/2014"/>
    <x v="0"/>
    <x v="3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s v="02/04/2017"/>
    <x v="2"/>
    <x v="1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s v="03/23/2016"/>
    <x v="7"/>
    <x v="2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s v="08/19/2016"/>
    <x v="10"/>
    <x v="2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s v="03/18/2016"/>
    <x v="7"/>
    <x v="2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s v="06/21/2014"/>
    <x v="0"/>
    <x v="3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s v="12/08/2014"/>
    <x v="11"/>
    <x v="3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s v="04/09/2016"/>
    <x v="6"/>
    <x v="2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s v="05/03/2016"/>
    <x v="5"/>
    <x v="2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s v="06/13/2016"/>
    <x v="0"/>
    <x v="2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s v="07/10/2014"/>
    <x v="3"/>
    <x v="3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s v="06/22/2016"/>
    <x v="0"/>
    <x v="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s v="12/02/2014"/>
    <x v="11"/>
    <x v="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s v="03/06/2015"/>
    <x v="7"/>
    <x v="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s v="06/05/2014"/>
    <x v="0"/>
    <x v="3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s v="05/18/2016"/>
    <x v="5"/>
    <x v="2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s v="05/08/2015"/>
    <x v="5"/>
    <x v="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s v="04/18/2014"/>
    <x v="6"/>
    <x v="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s v="10/08/2014"/>
    <x v="9"/>
    <x v="3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s v="01/30/2016"/>
    <x v="1"/>
    <x v="2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s v="04/07/2016"/>
    <x v="6"/>
    <x v="2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s v="05/06/2014"/>
    <x v="5"/>
    <x v="3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s v="08/14/2015"/>
    <x v="10"/>
    <x v="0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s v="10/09/2015"/>
    <x v="9"/>
    <x v="0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s v="02/01/2016"/>
    <x v="2"/>
    <x v="2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s v="05/01/2015"/>
    <x v="5"/>
    <x v="0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s v="10/12/2015"/>
    <x v="9"/>
    <x v="0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s v="04/13/2015"/>
    <x v="6"/>
    <x v="0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s v="06/19/2014"/>
    <x v="0"/>
    <x v="3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s v="01/15/2015"/>
    <x v="1"/>
    <x v="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s v="11/07/2014"/>
    <x v="4"/>
    <x v="3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s v="03/06/2015"/>
    <x v="7"/>
    <x v="0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s v="02/26/2015"/>
    <x v="2"/>
    <x v="0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s v="07/22/2014"/>
    <x v="3"/>
    <x v="3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s v="03/08/2016"/>
    <x v="7"/>
    <x v="2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s v="02/09/2017"/>
    <x v="2"/>
    <x v="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s v="08/28/2014"/>
    <x v="10"/>
    <x v="3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s v="01/16/2015"/>
    <x v="1"/>
    <x v="0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s v="09/08/2014"/>
    <x v="8"/>
    <x v="3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s v="08/21/2014"/>
    <x v="10"/>
    <x v="3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s v="01/22/2016"/>
    <x v="1"/>
    <x v="2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s v="07/28/2014"/>
    <x v="3"/>
    <x v="3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s v="06/22/2015"/>
    <x v="0"/>
    <x v="0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s v="07/31/2014"/>
    <x v="3"/>
    <x v="3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s v="10/09/2014"/>
    <x v="9"/>
    <x v="3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s v="12/29/2014"/>
    <x v="11"/>
    <x v="3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s v="04/02/2015"/>
    <x v="6"/>
    <x v="0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s v="01/17/2015"/>
    <x v="1"/>
    <x v="0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s v="02/19/2016"/>
    <x v="2"/>
    <x v="2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s v="06/19/2015"/>
    <x v="0"/>
    <x v="0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s v="08/18/2014"/>
    <x v="10"/>
    <x v="3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s v="08/05/2014"/>
    <x v="10"/>
    <x v="3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s v="09/07/2016"/>
    <x v="8"/>
    <x v="2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s v="02/17/2016"/>
    <x v="2"/>
    <x v="2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s v="02/22/2015"/>
    <x v="2"/>
    <x v="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s v="08/27/2014"/>
    <x v="10"/>
    <x v="3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s v="12/17/2014"/>
    <x v="11"/>
    <x v="3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s v="02/08/2016"/>
    <x v="2"/>
    <x v="2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s v="08/01/2015"/>
    <x v="10"/>
    <x v="0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s v="05/27/2015"/>
    <x v="5"/>
    <x v="0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s v="10/05/2015"/>
    <x v="9"/>
    <x v="0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s v="02/02/2017"/>
    <x v="2"/>
    <x v="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s v="05/06/2014"/>
    <x v="5"/>
    <x v="3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s v="11/14/2015"/>
    <x v="4"/>
    <x v="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s v="01/05/2016"/>
    <x v="1"/>
    <x v="2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s v="10/29/2014"/>
    <x v="9"/>
    <x v="3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s v="10/16/2015"/>
    <x v="9"/>
    <x v="0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s v="09/01/2016"/>
    <x v="8"/>
    <x v="2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s v="03/04/2015"/>
    <x v="7"/>
    <x v="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s v="09/21/2014"/>
    <x v="8"/>
    <x v="3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s v="06/14/2014"/>
    <x v="0"/>
    <x v="3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s v="05/07/2016"/>
    <x v="5"/>
    <x v="2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s v="08/18/2014"/>
    <x v="10"/>
    <x v="3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s v="10/28/2015"/>
    <x v="9"/>
    <x v="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s v="05/20/2015"/>
    <x v="5"/>
    <x v="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s v="07/08/2016"/>
    <x v="3"/>
    <x v="2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s v="12/22/2014"/>
    <x v="11"/>
    <x v="3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s v="11/05/2014"/>
    <x v="4"/>
    <x v="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s v="03/11/2015"/>
    <x v="7"/>
    <x v="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s v="07/22/2014"/>
    <x v="3"/>
    <x v="3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s v="09/22/2014"/>
    <x v="8"/>
    <x v="3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s v="12/18/2014"/>
    <x v="11"/>
    <x v="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s v="03/07/2016"/>
    <x v="7"/>
    <x v="2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s v="06/14/2015"/>
    <x v="0"/>
    <x v="0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s v="09/23/2014"/>
    <x v="8"/>
    <x v="3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s v="05/02/2014"/>
    <x v="5"/>
    <x v="3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s v="08/14/2014"/>
    <x v="10"/>
    <x v="3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s v="10/16/2014"/>
    <x v="9"/>
    <x v="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s v="08/31/2016"/>
    <x v="10"/>
    <x v="2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s v="05/20/2014"/>
    <x v="5"/>
    <x v="3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s v="06/13/2016"/>
    <x v="0"/>
    <x v="2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s v="11/02/2015"/>
    <x v="4"/>
    <x v="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s v="03/17/2016"/>
    <x v="7"/>
    <x v="2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s v="08/15/2014"/>
    <x v="10"/>
    <x v="3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s v="05/20/2014"/>
    <x v="5"/>
    <x v="3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s v="02/21/2016"/>
    <x v="2"/>
    <x v="2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s v="06/02/2016"/>
    <x v="0"/>
    <x v="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s v="05/28/2014"/>
    <x v="5"/>
    <x v="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s v="03/30/2015"/>
    <x v="7"/>
    <x v="0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s v="07/13/2014"/>
    <x v="3"/>
    <x v="3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s v="04/19/2016"/>
    <x v="6"/>
    <x v="2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s v="08/19/2015"/>
    <x v="10"/>
    <x v="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s v="12/14/2016"/>
    <x v="11"/>
    <x v="2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s v="01/18/2015"/>
    <x v="1"/>
    <x v="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s v="01/27/2015"/>
    <x v="1"/>
    <x v="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s v="11/26/2016"/>
    <x v="4"/>
    <x v="2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s v="06/22/2014"/>
    <x v="0"/>
    <x v="3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s v="03/15/2015"/>
    <x v="7"/>
    <x v="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s v="10/06/2015"/>
    <x v="9"/>
    <x v="0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s v="05/20/2014"/>
    <x v="5"/>
    <x v="3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s v="09/23/2014"/>
    <x v="8"/>
    <x v="3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s v="11/21/2016"/>
    <x v="4"/>
    <x v="2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s v="12/28/2016"/>
    <x v="11"/>
    <x v="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s v="05/20/2016"/>
    <x v="5"/>
    <x v="2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s v="05/21/2016"/>
    <x v="5"/>
    <x v="2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s v="02/06/2015"/>
    <x v="2"/>
    <x v="0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s v="10/30/2015"/>
    <x v="9"/>
    <x v="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s v="12/15/2015"/>
    <x v="11"/>
    <x v="0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s v="09/09/2016"/>
    <x v="8"/>
    <x v="2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s v="02/23/2015"/>
    <x v="2"/>
    <x v="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s v="10/27/2015"/>
    <x v="9"/>
    <x v="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s v="06/17/2016"/>
    <x v="0"/>
    <x v="2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s v="12/17/2014"/>
    <x v="11"/>
    <x v="3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s v="04/28/2015"/>
    <x v="6"/>
    <x v="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s v="07/24/2015"/>
    <x v="3"/>
    <x v="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s v="12/17/2014"/>
    <x v="11"/>
    <x v="3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s v="02/04/2015"/>
    <x v="2"/>
    <x v="0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s v="06/23/2015"/>
    <x v="0"/>
    <x v="0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s v="09/08/2014"/>
    <x v="8"/>
    <x v="3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s v="11/19/2016"/>
    <x v="4"/>
    <x v="2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s v="01/15/2017"/>
    <x v="1"/>
    <x v="1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s v="12/06/2015"/>
    <x v="11"/>
    <x v="0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s v="05/05/2016"/>
    <x v="5"/>
    <x v="2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s v="07/19/2016"/>
    <x v="3"/>
    <x v="2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s v="10/15/2014"/>
    <x v="9"/>
    <x v="3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s v="12/26/2016"/>
    <x v="11"/>
    <x v="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s v="04/15/2016"/>
    <x v="6"/>
    <x v="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s v="07/03/2015"/>
    <x v="3"/>
    <x v="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s v="09/27/2016"/>
    <x v="8"/>
    <x v="2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s v="11/23/2016"/>
    <x v="4"/>
    <x v="2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s v="02/18/2015"/>
    <x v="2"/>
    <x v="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s v="09/01/2014"/>
    <x v="8"/>
    <x v="3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s v="02/01/2017"/>
    <x v="2"/>
    <x v="1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s v="10/30/2015"/>
    <x v="9"/>
    <x v="0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s v="05/22/2016"/>
    <x v="5"/>
    <x v="2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s v="01/25/2015"/>
    <x v="1"/>
    <x v="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s v="01/31/2016"/>
    <x v="1"/>
    <x v="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s v="12/20/2015"/>
    <x v="11"/>
    <x v="0"/>
    <b v="0"/>
    <n v="3"/>
    <b v="0"/>
    <s v="theater/plays"/>
    <n v="2E-3"/>
    <n v="1"/>
    <x v="1"/>
    <s v="plays"/>
  </r>
  <r>
    <m/>
    <m/>
    <m/>
    <m/>
    <m/>
    <x v="4"/>
    <m/>
    <m/>
    <m/>
    <m/>
    <m/>
    <m/>
    <x v="12"/>
    <x v="9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CB06A-1DA2-B242-AA37-4D14B389520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C848D-0FC0-514D-8558-4F07996F679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9">
    <chartFormat chart="4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15152-A9BC-A44C-A332-F1C8F535699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m="1" x="13"/>
        <item h="1"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Normal="100" workbookViewId="0">
      <selection activeCell="C3" sqref="C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0.5" style="12" bestFit="1" customWidth="1"/>
    <col min="13" max="14" width="20.5" style="12" customWidth="1"/>
    <col min="15" max="15" width="15.5" customWidth="1"/>
    <col min="16" max="16" width="24.5" customWidth="1"/>
    <col min="17" max="17" width="36.5" customWidth="1"/>
    <col min="18" max="18" width="41.1640625" customWidth="1"/>
    <col min="19" max="19" width="17.6640625" style="6" customWidth="1"/>
    <col min="20" max="20" width="21.6640625" style="8" customWidth="1"/>
    <col min="21" max="21" width="21.1640625" customWidth="1"/>
    <col min="22" max="22" width="22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8366</v>
      </c>
      <c r="K1" s="1" t="s">
        <v>8259</v>
      </c>
      <c r="L1" s="13" t="s">
        <v>8365</v>
      </c>
      <c r="M1" s="13" t="s">
        <v>8396</v>
      </c>
      <c r="N1" s="13" t="s">
        <v>8397</v>
      </c>
      <c r="O1" s="1" t="s">
        <v>8260</v>
      </c>
      <c r="P1" s="1" t="s">
        <v>8261</v>
      </c>
      <c r="Q1" s="1" t="s">
        <v>8262</v>
      </c>
      <c r="R1" s="1" t="s">
        <v>8263</v>
      </c>
      <c r="S1" s="5" t="s">
        <v>8305</v>
      </c>
      <c r="T1" s="7" t="s">
        <v>8306</v>
      </c>
      <c r="U1" s="1" t="s">
        <v>8307</v>
      </c>
      <c r="V1" s="1" t="s">
        <v>8308</v>
      </c>
    </row>
    <row r="2" spans="1:22" ht="48" x14ac:dyDescent="0.2">
      <c r="A2">
        <v>0</v>
      </c>
      <c r="B2" s="3" t="s">
        <v>2</v>
      </c>
      <c r="C2" s="3" t="s">
        <v>8411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12">
        <f>(((I2/60)/60)/24)+DATE(1970,1,1)</f>
        <v>42208.125</v>
      </c>
      <c r="K2">
        <v>1434931811</v>
      </c>
      <c r="L2" s="12" t="str">
        <f>TEXT((((K2/60)/60)/24)+DATE(1970,1,1), "mm/dd/yyyy")</f>
        <v>06/22/2015</v>
      </c>
      <c r="M2" s="9" t="str" cm="1">
        <f t="array" ref="M2">_xlfn.IFS(LEFT(L2, 2) = "01", "Jan", LEFT(L2, 2) = "02", "Feb", LEFT(L2, 2) = "03", "Mar", LEFT(L2, 2) = "04", "Apr", LEFT(L2, 2) = "05", "May", LEFT(L2, 2) = "06", "Jun", LEFT(L2, 2) = "07", "Jul", LEFT(L2, 2) = "08", "Aug", LEFT(L2, 2) = "09", "Sep", LEFT(L2, 2) = "10", "Oct", LEFT(L2, 2) = "11", "Nov", LEFT(L2, 2) = "12", "Dec")</f>
        <v>Jun</v>
      </c>
      <c r="N2" s="9" t="str">
        <f>RIGHT(L2, 4)</f>
        <v>2015</v>
      </c>
      <c r="O2" t="b">
        <v>0</v>
      </c>
      <c r="P2">
        <v>182</v>
      </c>
      <c r="Q2" t="b">
        <v>1</v>
      </c>
      <c r="R2" t="s">
        <v>8264</v>
      </c>
      <c r="S2" s="6">
        <f t="shared" ref="S2:S65" si="0">E2/D2</f>
        <v>1.3685882352941177</v>
      </c>
      <c r="T2" s="8">
        <f t="shared" ref="T2:T65" si="1">IFERROR(E2/P2, 0)</f>
        <v>63.917582417582416</v>
      </c>
      <c r="U2" t="str">
        <f>LEFT(R2, SEARCH("/", R2) - 1)</f>
        <v>film &amp; video</v>
      </c>
      <c r="V2" t="str">
        <f>RIGHT(R2, LEN(R2) - SEARCH("/", R2) )</f>
        <v>television</v>
      </c>
    </row>
    <row r="3" spans="1:22" ht="32" x14ac:dyDescent="0.2">
      <c r="A3">
        <v>1</v>
      </c>
      <c r="B3" s="3" t="s">
        <v>3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12">
        <f t="shared" ref="J3:J66" si="2">(((I3/60)/60)/24)+DATE(1970,1,1)</f>
        <v>42796.600497685184</v>
      </c>
      <c r="K3">
        <v>1485872683</v>
      </c>
      <c r="L3" s="12" t="str">
        <f t="shared" ref="L3:L66" si="3">TEXT((((K3/60)/60)/24)+DATE(1970,1,1), "mm/dd/yyyy")</f>
        <v>01/31/2017</v>
      </c>
      <c r="M3" s="9" t="str" cm="1">
        <f t="array" ref="M3">_xlfn.IFS(LEFT(L3, 2) = "01", "Jan", LEFT(L3, 2) = "02", "Feb", LEFT(L3, 2) = "03", "Mar", LEFT(L3, 2) = "04", "Apr", LEFT(L3, 2) = "05", "May", LEFT(L3, 2) = "06", "Jun", LEFT(L3, 2) = "07", "Jul", LEFT(L3, 2) = "08", "Aug", LEFT(L3, 2) = "09", "Sep", LEFT(L3, 2) = "10", "Oct", LEFT(L3, 2) = "11", "Nov", LEFT(L3, 2) = "12", "Dec")</f>
        <v>Jan</v>
      </c>
      <c r="N3" s="9" t="str">
        <f t="shared" ref="N3:N66" si="4">RIGHT(L3, 4)</f>
        <v>2017</v>
      </c>
      <c r="O3" t="b">
        <v>0</v>
      </c>
      <c r="P3">
        <v>79</v>
      </c>
      <c r="Q3" t="b">
        <v>1</v>
      </c>
      <c r="R3" t="s">
        <v>8264</v>
      </c>
      <c r="S3" s="6">
        <f t="shared" si="0"/>
        <v>1.4260827250608272</v>
      </c>
      <c r="T3" s="8">
        <f t="shared" si="1"/>
        <v>185.48101265822785</v>
      </c>
      <c r="U3" t="str">
        <f>LEFT(R3, SEARCH("/", R3) - 1)</f>
        <v>film &amp; video</v>
      </c>
      <c r="V3" t="str">
        <f t="shared" ref="V3:V66" si="5">RIGHT(R3, LEN(R3) - SEARCH("/", R3) )</f>
        <v>television</v>
      </c>
    </row>
    <row r="4" spans="1:22" ht="48" x14ac:dyDescent="0.2">
      <c r="A4">
        <v>2</v>
      </c>
      <c r="B4" s="3" t="s">
        <v>4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12">
        <f t="shared" si="2"/>
        <v>42415.702349537038</v>
      </c>
      <c r="K4">
        <v>1454691083</v>
      </c>
      <c r="L4" s="12" t="str">
        <f t="shared" si="3"/>
        <v>02/05/2016</v>
      </c>
      <c r="M4" s="9" t="str" cm="1">
        <f t="array" ref="M4">_xlfn.IFS(LEFT(L4, 2) = "01", "Jan", LEFT(L4, 2) = "02", "Feb", LEFT(L4, 2) = "03", "Mar", LEFT(L4, 2) = "04", "Apr", LEFT(L4, 2) = "05", "May", LEFT(L4, 2) = "06", "Jun", LEFT(L4, 2) = "07", "Jul", LEFT(L4, 2) = "08", "Aug", LEFT(L4, 2) = "09", "Sep", LEFT(L4, 2) = "10", "Oct", LEFT(L4, 2) = "11", "Nov", LEFT(L4, 2) = "12", "Dec")</f>
        <v>Feb</v>
      </c>
      <c r="N4" s="9" t="str">
        <f t="shared" si="4"/>
        <v>2016</v>
      </c>
      <c r="O4" t="b">
        <v>0</v>
      </c>
      <c r="P4">
        <v>35</v>
      </c>
      <c r="Q4" t="b">
        <v>1</v>
      </c>
      <c r="R4" t="s">
        <v>8264</v>
      </c>
      <c r="S4" s="6">
        <f t="shared" si="0"/>
        <v>1.05</v>
      </c>
      <c r="T4" s="8">
        <f t="shared" si="1"/>
        <v>15</v>
      </c>
      <c r="U4" t="str">
        <f t="shared" ref="U4:U66" si="6">LEFT(R4, SEARCH("/", R4) - 1)</f>
        <v>film &amp; video</v>
      </c>
      <c r="V4" t="str">
        <f t="shared" si="5"/>
        <v>television</v>
      </c>
    </row>
    <row r="5" spans="1:22" ht="32" x14ac:dyDescent="0.2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12">
        <f t="shared" si="2"/>
        <v>41858.515127314815</v>
      </c>
      <c r="K5">
        <v>1404822107</v>
      </c>
      <c r="L5" s="12" t="str">
        <f t="shared" si="3"/>
        <v>07/08/2014</v>
      </c>
      <c r="M5" s="9" t="str" cm="1">
        <f t="array" ref="M5">_xlfn.IFS(LEFT(L5, 2) = "01", "Jan", LEFT(L5, 2) = "02", "Feb", LEFT(L5, 2) = "03", "Mar", LEFT(L5, 2) = "04", "Apr", LEFT(L5, 2) = "05", "May", LEFT(L5, 2) = "06", "Jun", LEFT(L5, 2) = "07", "Jul", LEFT(L5, 2) = "08", "Aug", LEFT(L5, 2) = "09", "Sep", LEFT(L5, 2) = "10", "Oct", LEFT(L5, 2) = "11", "Nov", LEFT(L5, 2) = "12", "Dec")</f>
        <v>Jul</v>
      </c>
      <c r="N5" s="9" t="str">
        <f t="shared" si="4"/>
        <v>2014</v>
      </c>
      <c r="O5" t="b">
        <v>0</v>
      </c>
      <c r="P5">
        <v>150</v>
      </c>
      <c r="Q5" t="b">
        <v>1</v>
      </c>
      <c r="R5" t="s">
        <v>8264</v>
      </c>
      <c r="S5" s="6">
        <f t="shared" si="0"/>
        <v>1.0389999999999999</v>
      </c>
      <c r="T5" s="8">
        <f t="shared" si="1"/>
        <v>69.266666666666666</v>
      </c>
      <c r="U5" t="str">
        <f t="shared" si="6"/>
        <v>film &amp; video</v>
      </c>
      <c r="V5" t="str">
        <f t="shared" si="5"/>
        <v>television</v>
      </c>
    </row>
    <row r="6" spans="1:22" ht="64" x14ac:dyDescent="0.2">
      <c r="A6">
        <v>4</v>
      </c>
      <c r="B6" s="3" t="s">
        <v>6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12">
        <f t="shared" si="2"/>
        <v>42357.834247685183</v>
      </c>
      <c r="K6">
        <v>1447963279</v>
      </c>
      <c r="L6" s="12" t="str">
        <f t="shared" si="3"/>
        <v>11/19/2015</v>
      </c>
      <c r="M6" s="9" t="str" cm="1">
        <f t="array" ref="M6">_xlfn.IFS(LEFT(L6, 2) = "01", "Jan", LEFT(L6, 2) = "02", "Feb", LEFT(L6, 2) = "03", "Mar", LEFT(L6, 2) = "04", "Apr", LEFT(L6, 2) = "05", "May", LEFT(L6, 2) = "06", "Jun", LEFT(L6, 2) = "07", "Jul", LEFT(L6, 2) = "08", "Aug", LEFT(L6, 2) = "09", "Sep", LEFT(L6, 2) = "10", "Oct", LEFT(L6, 2) = "11", "Nov", LEFT(L6, 2) = "12", "Dec")</f>
        <v>Nov</v>
      </c>
      <c r="N6" s="9" t="str">
        <f t="shared" si="4"/>
        <v>2015</v>
      </c>
      <c r="O6" t="b">
        <v>0</v>
      </c>
      <c r="P6">
        <v>284</v>
      </c>
      <c r="Q6" t="b">
        <v>1</v>
      </c>
      <c r="R6" t="s">
        <v>8264</v>
      </c>
      <c r="S6" s="6">
        <f t="shared" si="0"/>
        <v>1.2299154545454545</v>
      </c>
      <c r="T6" s="8">
        <f t="shared" si="1"/>
        <v>190.55028169014085</v>
      </c>
      <c r="U6" t="str">
        <f t="shared" si="6"/>
        <v>film &amp; video</v>
      </c>
      <c r="V6" t="str">
        <f t="shared" si="5"/>
        <v>television</v>
      </c>
    </row>
    <row r="7" spans="1:22" ht="48" x14ac:dyDescent="0.2">
      <c r="A7">
        <v>5</v>
      </c>
      <c r="B7" s="3" t="s">
        <v>7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12">
        <f t="shared" si="2"/>
        <v>42580.232638888891</v>
      </c>
      <c r="K7">
        <v>1468362207</v>
      </c>
      <c r="L7" s="12" t="str">
        <f t="shared" si="3"/>
        <v>07/12/2016</v>
      </c>
      <c r="M7" s="9" t="str" cm="1">
        <f t="array" ref="M7">_xlfn.IFS(LEFT(L7, 2) = "01", "Jan", LEFT(L7, 2) = "02", "Feb", LEFT(L7, 2) = "03", "Mar", LEFT(L7, 2) = "04", "Apr", LEFT(L7, 2) = "05", "May", LEFT(L7, 2) = "06", "Jun", LEFT(L7, 2) = "07", "Jul", LEFT(L7, 2) = "08", "Aug", LEFT(L7, 2) = "09", "Sep", LEFT(L7, 2) = "10", "Oct", LEFT(L7, 2) = "11", "Nov", LEFT(L7, 2) = "12", "Dec")</f>
        <v>Jul</v>
      </c>
      <c r="N7" s="9" t="str">
        <f t="shared" si="4"/>
        <v>2016</v>
      </c>
      <c r="O7" t="b">
        <v>0</v>
      </c>
      <c r="P7">
        <v>47</v>
      </c>
      <c r="Q7" t="b">
        <v>1</v>
      </c>
      <c r="R7" t="s">
        <v>8264</v>
      </c>
      <c r="S7" s="6">
        <f t="shared" si="0"/>
        <v>1.0977744436109027</v>
      </c>
      <c r="T7" s="8">
        <f t="shared" si="1"/>
        <v>93.40425531914893</v>
      </c>
      <c r="U7" t="str">
        <f t="shared" si="6"/>
        <v>film &amp; video</v>
      </c>
      <c r="V7" t="str">
        <f t="shared" si="5"/>
        <v>television</v>
      </c>
    </row>
    <row r="8" spans="1:22" ht="48" x14ac:dyDescent="0.2">
      <c r="A8">
        <v>6</v>
      </c>
      <c r="B8" s="3" t="s">
        <v>8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12">
        <f t="shared" si="2"/>
        <v>41804.072337962964</v>
      </c>
      <c r="K8">
        <v>1401846250</v>
      </c>
      <c r="L8" s="12" t="str">
        <f t="shared" si="3"/>
        <v>06/04/2014</v>
      </c>
      <c r="M8" s="9" t="str" cm="1">
        <f t="array" ref="M8">_xlfn.IFS(LEFT(L8, 2) = "01", "Jan", LEFT(L8, 2) = "02", "Feb", LEFT(L8, 2) = "03", "Mar", LEFT(L8, 2) = "04", "Apr", LEFT(L8, 2) = "05", "May", LEFT(L8, 2) = "06", "Jun", LEFT(L8, 2) = "07", "Jul", LEFT(L8, 2) = "08", "Aug", LEFT(L8, 2) = "09", "Sep", LEFT(L8, 2) = "10", "Oct", LEFT(L8, 2) = "11", "Nov", LEFT(L8, 2) = "12", "Dec")</f>
        <v>Jun</v>
      </c>
      <c r="N8" s="9" t="str">
        <f t="shared" si="4"/>
        <v>2014</v>
      </c>
      <c r="O8" t="b">
        <v>0</v>
      </c>
      <c r="P8">
        <v>58</v>
      </c>
      <c r="Q8" t="b">
        <v>1</v>
      </c>
      <c r="R8" t="s">
        <v>8264</v>
      </c>
      <c r="S8" s="6">
        <f t="shared" si="0"/>
        <v>1.064875</v>
      </c>
      <c r="T8" s="8">
        <f t="shared" si="1"/>
        <v>146.87931034482759</v>
      </c>
      <c r="U8" t="str">
        <f t="shared" si="6"/>
        <v>film &amp; video</v>
      </c>
      <c r="V8" t="str">
        <f t="shared" si="5"/>
        <v>television</v>
      </c>
    </row>
    <row r="9" spans="1:22" ht="48" x14ac:dyDescent="0.2">
      <c r="A9">
        <v>7</v>
      </c>
      <c r="B9" s="3" t="s">
        <v>9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12">
        <f t="shared" si="2"/>
        <v>42556.047071759262</v>
      </c>
      <c r="K9">
        <v>1464224867</v>
      </c>
      <c r="L9" s="12" t="str">
        <f t="shared" si="3"/>
        <v>05/26/2016</v>
      </c>
      <c r="M9" s="9" t="str" cm="1">
        <f t="array" ref="M9">_xlfn.IFS(LEFT(L9, 2) = "01", "Jan", LEFT(L9, 2) = "02", "Feb", LEFT(L9, 2) = "03", "Mar", LEFT(L9, 2) = "04", "Apr", LEFT(L9, 2) = "05", "May", LEFT(L9, 2) = "06", "Jun", LEFT(L9, 2) = "07", "Jul", LEFT(L9, 2) = "08", "Aug", LEFT(L9, 2) = "09", "Sep", LEFT(L9, 2) = "10", "Oct", LEFT(L9, 2) = "11", "Nov", LEFT(L9, 2) = "12", "Dec")</f>
        <v>May</v>
      </c>
      <c r="N9" s="9" t="str">
        <f t="shared" si="4"/>
        <v>2016</v>
      </c>
      <c r="O9" t="b">
        <v>0</v>
      </c>
      <c r="P9">
        <v>57</v>
      </c>
      <c r="Q9" t="b">
        <v>1</v>
      </c>
      <c r="R9" t="s">
        <v>8264</v>
      </c>
      <c r="S9" s="6">
        <f t="shared" si="0"/>
        <v>1.0122222222222221</v>
      </c>
      <c r="T9" s="8">
        <f t="shared" si="1"/>
        <v>159.82456140350877</v>
      </c>
      <c r="U9" t="str">
        <f t="shared" si="6"/>
        <v>film &amp; video</v>
      </c>
      <c r="V9" t="str">
        <f t="shared" si="5"/>
        <v>television</v>
      </c>
    </row>
    <row r="10" spans="1:22" ht="16" x14ac:dyDescent="0.2">
      <c r="A10">
        <v>8</v>
      </c>
      <c r="B10" s="3" t="s">
        <v>10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12">
        <f t="shared" si="2"/>
        <v>42475.875</v>
      </c>
      <c r="K10">
        <v>1460155212</v>
      </c>
      <c r="L10" s="12" t="str">
        <f t="shared" si="3"/>
        <v>04/08/2016</v>
      </c>
      <c r="M10" s="9" t="str" cm="1">
        <f t="array" ref="M10">_xlfn.IFS(LEFT(L10, 2) = "01", "Jan", LEFT(L10, 2) = "02", "Feb", LEFT(L10, 2) = "03", "Mar", LEFT(L10, 2) = "04", "Apr", LEFT(L10, 2) = "05", "May", LEFT(L10, 2) = "06", "Jun", LEFT(L10, 2) = "07", "Jul", LEFT(L10, 2) = "08", "Aug", LEFT(L10, 2) = "09", "Sep", LEFT(L10, 2) = "10", "Oct", LEFT(L10, 2) = "11", "Nov", LEFT(L10, 2) = "12", "Dec")</f>
        <v>Apr</v>
      </c>
      <c r="N10" s="9" t="str">
        <f t="shared" si="4"/>
        <v>2016</v>
      </c>
      <c r="O10" t="b">
        <v>0</v>
      </c>
      <c r="P10">
        <v>12</v>
      </c>
      <c r="Q10" t="b">
        <v>1</v>
      </c>
      <c r="R10" t="s">
        <v>8264</v>
      </c>
      <c r="S10" s="6">
        <f t="shared" si="0"/>
        <v>1.0004342857142856</v>
      </c>
      <c r="T10" s="8">
        <f t="shared" si="1"/>
        <v>291.79333333333335</v>
      </c>
      <c r="U10" t="str">
        <f t="shared" si="6"/>
        <v>film &amp; video</v>
      </c>
      <c r="V10" t="str">
        <f t="shared" si="5"/>
        <v>television</v>
      </c>
    </row>
    <row r="11" spans="1:22" ht="48" x14ac:dyDescent="0.2">
      <c r="A11">
        <v>9</v>
      </c>
      <c r="B11" s="3" t="s">
        <v>11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12">
        <f t="shared" si="2"/>
        <v>42477.103518518517</v>
      </c>
      <c r="K11">
        <v>1458268144</v>
      </c>
      <c r="L11" s="12" t="str">
        <f t="shared" si="3"/>
        <v>03/18/2016</v>
      </c>
      <c r="M11" s="9" t="str" cm="1">
        <f t="array" ref="M11">_xlfn.IFS(LEFT(L11, 2) = "01", "Jan", LEFT(L11, 2) = "02", "Feb", LEFT(L11, 2) = "03", "Mar", LEFT(L11, 2) = "04", "Apr", LEFT(L11, 2) = "05", "May", LEFT(L11, 2) = "06", "Jun", LEFT(L11, 2) = "07", "Jul", LEFT(L11, 2) = "08", "Aug", LEFT(L11, 2) = "09", "Sep", LEFT(L11, 2) = "10", "Oct", LEFT(L11, 2) = "11", "Nov", LEFT(L11, 2) = "12", "Dec")</f>
        <v>Mar</v>
      </c>
      <c r="N11" s="9" t="str">
        <f t="shared" si="4"/>
        <v>2016</v>
      </c>
      <c r="O11" t="b">
        <v>0</v>
      </c>
      <c r="P11">
        <v>20</v>
      </c>
      <c r="Q11" t="b">
        <v>1</v>
      </c>
      <c r="R11" t="s">
        <v>8264</v>
      </c>
      <c r="S11" s="6">
        <f t="shared" si="0"/>
        <v>1.2599800000000001</v>
      </c>
      <c r="T11" s="8">
        <f t="shared" si="1"/>
        <v>31.499500000000001</v>
      </c>
      <c r="U11" t="str">
        <f t="shared" si="6"/>
        <v>film &amp; video</v>
      </c>
      <c r="V11" t="str">
        <f t="shared" si="5"/>
        <v>television</v>
      </c>
    </row>
    <row r="12" spans="1:22" ht="48" x14ac:dyDescent="0.2">
      <c r="A12">
        <v>10</v>
      </c>
      <c r="B12" s="3" t="s">
        <v>12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12">
        <f t="shared" si="2"/>
        <v>41815.068043981482</v>
      </c>
      <c r="K12">
        <v>1400636279</v>
      </c>
      <c r="L12" s="12" t="str">
        <f t="shared" si="3"/>
        <v>05/21/2014</v>
      </c>
      <c r="M12" s="9" t="str" cm="1">
        <f t="array" ref="M12">_xlfn.IFS(LEFT(L12, 2) = "01", "Jan", LEFT(L12, 2) = "02", "Feb", LEFT(L12, 2) = "03", "Mar", LEFT(L12, 2) = "04", "Apr", LEFT(L12, 2) = "05", "May", LEFT(L12, 2) = "06", "Jun", LEFT(L12, 2) = "07", "Jul", LEFT(L12, 2) = "08", "Aug", LEFT(L12, 2) = "09", "Sep", LEFT(L12, 2) = "10", "Oct", LEFT(L12, 2) = "11", "Nov", LEFT(L12, 2) = "12", "Dec")</f>
        <v>May</v>
      </c>
      <c r="N12" s="9" t="str">
        <f t="shared" si="4"/>
        <v>2014</v>
      </c>
      <c r="O12" t="b">
        <v>0</v>
      </c>
      <c r="P12">
        <v>19</v>
      </c>
      <c r="Q12" t="b">
        <v>1</v>
      </c>
      <c r="R12" t="s">
        <v>8264</v>
      </c>
      <c r="S12" s="6">
        <f t="shared" si="0"/>
        <v>1.0049999999999999</v>
      </c>
      <c r="T12" s="8">
        <f t="shared" si="1"/>
        <v>158.68421052631578</v>
      </c>
      <c r="U12" t="str">
        <f t="shared" si="6"/>
        <v>film &amp; video</v>
      </c>
      <c r="V12" t="str">
        <f t="shared" si="5"/>
        <v>television</v>
      </c>
    </row>
    <row r="13" spans="1:22" ht="48" x14ac:dyDescent="0.2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12">
        <f t="shared" si="2"/>
        <v>42604.125</v>
      </c>
      <c r="K13">
        <v>1469126462</v>
      </c>
      <c r="L13" s="12" t="str">
        <f t="shared" si="3"/>
        <v>07/21/2016</v>
      </c>
      <c r="M13" s="9" t="str" cm="1">
        <f t="array" ref="M13">_xlfn.IFS(LEFT(L13, 2) = "01", "Jan", LEFT(L13, 2) = "02", "Feb", LEFT(L13, 2) = "03", "Mar", LEFT(L13, 2) = "04", "Apr", LEFT(L13, 2) = "05", "May", LEFT(L13, 2) = "06", "Jun", LEFT(L13, 2) = "07", "Jul", LEFT(L13, 2) = "08", "Aug", LEFT(L13, 2) = "09", "Sep", LEFT(L13, 2) = "10", "Oct", LEFT(L13, 2) = "11", "Nov", LEFT(L13, 2) = "12", "Dec")</f>
        <v>Jul</v>
      </c>
      <c r="N13" s="9" t="str">
        <f t="shared" si="4"/>
        <v>2016</v>
      </c>
      <c r="O13" t="b">
        <v>0</v>
      </c>
      <c r="P13">
        <v>75</v>
      </c>
      <c r="Q13" t="b">
        <v>1</v>
      </c>
      <c r="R13" t="s">
        <v>8264</v>
      </c>
      <c r="S13" s="6">
        <f t="shared" si="0"/>
        <v>1.2050000000000001</v>
      </c>
      <c r="T13" s="8">
        <f t="shared" si="1"/>
        <v>80.333333333333329</v>
      </c>
      <c r="U13" t="str">
        <f t="shared" si="6"/>
        <v>film &amp; video</v>
      </c>
      <c r="V13" t="str">
        <f t="shared" si="5"/>
        <v>television</v>
      </c>
    </row>
    <row r="14" spans="1:22" ht="48" x14ac:dyDescent="0.2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12">
        <f t="shared" si="2"/>
        <v>41836.125</v>
      </c>
      <c r="K14">
        <v>1401642425</v>
      </c>
      <c r="L14" s="12" t="str">
        <f t="shared" si="3"/>
        <v>06/01/2014</v>
      </c>
      <c r="M14" s="9" t="str" cm="1">
        <f t="array" ref="M14">_xlfn.IFS(LEFT(L14, 2) = "01", "Jan", LEFT(L14, 2) = "02", "Feb", LEFT(L14, 2) = "03", "Mar", LEFT(L14, 2) = "04", "Apr", LEFT(L14, 2) = "05", "May", LEFT(L14, 2) = "06", "Jun", LEFT(L14, 2) = "07", "Jul", LEFT(L14, 2) = "08", "Aug", LEFT(L14, 2) = "09", "Sep", LEFT(L14, 2) = "10", "Oct", LEFT(L14, 2) = "11", "Nov", LEFT(L14, 2) = "12", "Dec")</f>
        <v>Jun</v>
      </c>
      <c r="N14" s="9" t="str">
        <f t="shared" si="4"/>
        <v>2014</v>
      </c>
      <c r="O14" t="b">
        <v>0</v>
      </c>
      <c r="P14">
        <v>827</v>
      </c>
      <c r="Q14" t="b">
        <v>1</v>
      </c>
      <c r="R14" t="s">
        <v>8264</v>
      </c>
      <c r="S14" s="6">
        <f t="shared" si="0"/>
        <v>1.6529333333333334</v>
      </c>
      <c r="T14" s="8">
        <f t="shared" si="1"/>
        <v>59.961305925030231</v>
      </c>
      <c r="U14" t="str">
        <f t="shared" si="6"/>
        <v>film &amp; video</v>
      </c>
      <c r="V14" t="str">
        <f t="shared" si="5"/>
        <v>television</v>
      </c>
    </row>
    <row r="15" spans="1:22" ht="32" x14ac:dyDescent="0.2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12">
        <f t="shared" si="2"/>
        <v>42544.852083333331</v>
      </c>
      <c r="K15">
        <v>1463588109</v>
      </c>
      <c r="L15" s="12" t="str">
        <f t="shared" si="3"/>
        <v>05/18/2016</v>
      </c>
      <c r="M15" s="9" t="str" cm="1">
        <f t="array" ref="M15">_xlfn.IFS(LEFT(L15, 2) = "01", "Jan", LEFT(L15, 2) = "02", "Feb", LEFT(L15, 2) = "03", "Mar", LEFT(L15, 2) = "04", "Apr", LEFT(L15, 2) = "05", "May", LEFT(L15, 2) = "06", "Jun", LEFT(L15, 2) = "07", "Jul", LEFT(L15, 2) = "08", "Aug", LEFT(L15, 2) = "09", "Sep", LEFT(L15, 2) = "10", "Oct", LEFT(L15, 2) = "11", "Nov", LEFT(L15, 2) = "12", "Dec")</f>
        <v>May</v>
      </c>
      <c r="N15" s="9" t="str">
        <f t="shared" si="4"/>
        <v>2016</v>
      </c>
      <c r="O15" t="b">
        <v>0</v>
      </c>
      <c r="P15">
        <v>51</v>
      </c>
      <c r="Q15" t="b">
        <v>1</v>
      </c>
      <c r="R15" t="s">
        <v>8264</v>
      </c>
      <c r="S15" s="6">
        <f t="shared" si="0"/>
        <v>1.5997142857142856</v>
      </c>
      <c r="T15" s="8">
        <f t="shared" si="1"/>
        <v>109.78431372549019</v>
      </c>
      <c r="U15" t="str">
        <f t="shared" si="6"/>
        <v>film &amp; video</v>
      </c>
      <c r="V15" t="str">
        <f t="shared" si="5"/>
        <v>television</v>
      </c>
    </row>
    <row r="16" spans="1:22" ht="32" x14ac:dyDescent="0.2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12">
        <f t="shared" si="2"/>
        <v>41833.582638888889</v>
      </c>
      <c r="K16">
        <v>1403051888</v>
      </c>
      <c r="L16" s="12" t="str">
        <f t="shared" si="3"/>
        <v>06/18/2014</v>
      </c>
      <c r="M16" s="9" t="str" cm="1">
        <f t="array" ref="M16">_xlfn.IFS(LEFT(L16, 2) = "01", "Jan", LEFT(L16, 2) = "02", "Feb", LEFT(L16, 2) = "03", "Mar", LEFT(L16, 2) = "04", "Apr", LEFT(L16, 2) = "05", "May", LEFT(L16, 2) = "06", "Jun", LEFT(L16, 2) = "07", "Jul", LEFT(L16, 2) = "08", "Aug", LEFT(L16, 2) = "09", "Sep", LEFT(L16, 2) = "10", "Oct", LEFT(L16, 2) = "11", "Nov", LEFT(L16, 2) = "12", "Dec")</f>
        <v>Jun</v>
      </c>
      <c r="N16" s="9" t="str">
        <f t="shared" si="4"/>
        <v>2014</v>
      </c>
      <c r="O16" t="b">
        <v>0</v>
      </c>
      <c r="P16">
        <v>41</v>
      </c>
      <c r="Q16" t="b">
        <v>1</v>
      </c>
      <c r="R16" t="s">
        <v>8264</v>
      </c>
      <c r="S16" s="6">
        <f t="shared" si="0"/>
        <v>1.0093333333333334</v>
      </c>
      <c r="T16" s="8">
        <f t="shared" si="1"/>
        <v>147.70731707317074</v>
      </c>
      <c r="U16" t="str">
        <f t="shared" si="6"/>
        <v>film &amp; video</v>
      </c>
      <c r="V16" t="str">
        <f t="shared" si="5"/>
        <v>television</v>
      </c>
    </row>
    <row r="17" spans="1:22" ht="48" x14ac:dyDescent="0.2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12">
        <f t="shared" si="2"/>
        <v>42274.843055555553</v>
      </c>
      <c r="K17">
        <v>1441790658</v>
      </c>
      <c r="L17" s="12" t="str">
        <f t="shared" si="3"/>
        <v>09/09/2015</v>
      </c>
      <c r="M17" s="9" t="str" cm="1">
        <f t="array" ref="M17">_xlfn.IFS(LEFT(L17, 2) = "01", "Jan", LEFT(L17, 2) = "02", "Feb", LEFT(L17, 2) = "03", "Mar", LEFT(L17, 2) = "04", "Apr", LEFT(L17, 2) = "05", "May", LEFT(L17, 2) = "06", "Jun", LEFT(L17, 2) = "07", "Jul", LEFT(L17, 2) = "08", "Aug", LEFT(L17, 2) = "09", "Sep", LEFT(L17, 2) = "10", "Oct", LEFT(L17, 2) = "11", "Nov", LEFT(L17, 2) = "12", "Dec")</f>
        <v>Sep</v>
      </c>
      <c r="N17" s="9" t="str">
        <f t="shared" si="4"/>
        <v>2015</v>
      </c>
      <c r="O17" t="b">
        <v>0</v>
      </c>
      <c r="P17">
        <v>98</v>
      </c>
      <c r="Q17" t="b">
        <v>1</v>
      </c>
      <c r="R17" t="s">
        <v>8264</v>
      </c>
      <c r="S17" s="6">
        <f t="shared" si="0"/>
        <v>1.0660000000000001</v>
      </c>
      <c r="T17" s="8">
        <f t="shared" si="1"/>
        <v>21.755102040816325</v>
      </c>
      <c r="U17" t="str">
        <f t="shared" si="6"/>
        <v>film &amp; video</v>
      </c>
      <c r="V17" t="str">
        <f t="shared" si="5"/>
        <v>television</v>
      </c>
    </row>
    <row r="18" spans="1:22" ht="48" x14ac:dyDescent="0.2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12">
        <f t="shared" si="2"/>
        <v>41806.229166666664</v>
      </c>
      <c r="K18">
        <v>1398971211</v>
      </c>
      <c r="L18" s="12" t="str">
        <f t="shared" si="3"/>
        <v>05/01/2014</v>
      </c>
      <c r="M18" s="9" t="str" cm="1">
        <f t="array" ref="M18">_xlfn.IFS(LEFT(L18, 2) = "01", "Jan", LEFT(L18, 2) = "02", "Feb", LEFT(L18, 2) = "03", "Mar", LEFT(L18, 2) = "04", "Apr", LEFT(L18, 2) = "05", "May", LEFT(L18, 2) = "06", "Jun", LEFT(L18, 2) = "07", "Jul", LEFT(L18, 2) = "08", "Aug", LEFT(L18, 2) = "09", "Sep", LEFT(L18, 2) = "10", "Oct", LEFT(L18, 2) = "11", "Nov", LEFT(L18, 2) = "12", "Dec")</f>
        <v>May</v>
      </c>
      <c r="N18" s="9" t="str">
        <f t="shared" si="4"/>
        <v>2014</v>
      </c>
      <c r="O18" t="b">
        <v>0</v>
      </c>
      <c r="P18">
        <v>70</v>
      </c>
      <c r="Q18" t="b">
        <v>1</v>
      </c>
      <c r="R18" t="s">
        <v>8264</v>
      </c>
      <c r="S18" s="6">
        <f t="shared" si="0"/>
        <v>1.0024166666666667</v>
      </c>
      <c r="T18" s="8">
        <f t="shared" si="1"/>
        <v>171.84285714285716</v>
      </c>
      <c r="U18" t="str">
        <f t="shared" si="6"/>
        <v>film &amp; video</v>
      </c>
      <c r="V18" t="str">
        <f t="shared" si="5"/>
        <v>television</v>
      </c>
    </row>
    <row r="19" spans="1:22" ht="48" x14ac:dyDescent="0.2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12">
        <f t="shared" si="2"/>
        <v>41947.773402777777</v>
      </c>
      <c r="K19">
        <v>1412530422</v>
      </c>
      <c r="L19" s="12" t="str">
        <f t="shared" si="3"/>
        <v>10/05/2014</v>
      </c>
      <c r="M19" s="9" t="str" cm="1">
        <f t="array" ref="M19">_xlfn.IFS(LEFT(L19, 2) = "01", "Jan", LEFT(L19, 2) = "02", "Feb", LEFT(L19, 2) = "03", "Mar", LEFT(L19, 2) = "04", "Apr", LEFT(L19, 2) = "05", "May", LEFT(L19, 2) = "06", "Jun", LEFT(L19, 2) = "07", "Jul", LEFT(L19, 2) = "08", "Aug", LEFT(L19, 2) = "09", "Sep", LEFT(L19, 2) = "10", "Oct", LEFT(L19, 2) = "11", "Nov", LEFT(L19, 2) = "12", "Dec")</f>
        <v>Oct</v>
      </c>
      <c r="N19" s="9" t="str">
        <f t="shared" si="4"/>
        <v>2014</v>
      </c>
      <c r="O19" t="b">
        <v>0</v>
      </c>
      <c r="P19">
        <v>36</v>
      </c>
      <c r="Q19" t="b">
        <v>1</v>
      </c>
      <c r="R19" t="s">
        <v>8264</v>
      </c>
      <c r="S19" s="6">
        <f t="shared" si="0"/>
        <v>1.0066666666666666</v>
      </c>
      <c r="T19" s="8">
        <f t="shared" si="1"/>
        <v>41.944444444444443</v>
      </c>
      <c r="U19" t="str">
        <f t="shared" si="6"/>
        <v>film &amp; video</v>
      </c>
      <c r="V19" t="str">
        <f t="shared" si="5"/>
        <v>television</v>
      </c>
    </row>
    <row r="20" spans="1:22" ht="48" x14ac:dyDescent="0.2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12">
        <f t="shared" si="2"/>
        <v>41899.542314814818</v>
      </c>
      <c r="K20">
        <v>1408366856</v>
      </c>
      <c r="L20" s="12" t="str">
        <f t="shared" si="3"/>
        <v>08/18/2014</v>
      </c>
      <c r="M20" s="9" t="str" cm="1">
        <f t="array" ref="M20">_xlfn.IFS(LEFT(L20, 2) = "01", "Jan", LEFT(L20, 2) = "02", "Feb", LEFT(L20, 2) = "03", "Mar", LEFT(L20, 2) = "04", "Apr", LEFT(L20, 2) = "05", "May", LEFT(L20, 2) = "06", "Jun", LEFT(L20, 2) = "07", "Jul", LEFT(L20, 2) = "08", "Aug", LEFT(L20, 2) = "09", "Sep", LEFT(L20, 2) = "10", "Oct", LEFT(L20, 2) = "11", "Nov", LEFT(L20, 2) = "12", "Dec")</f>
        <v>Aug</v>
      </c>
      <c r="N20" s="9" t="str">
        <f t="shared" si="4"/>
        <v>2014</v>
      </c>
      <c r="O20" t="b">
        <v>0</v>
      </c>
      <c r="P20">
        <v>342</v>
      </c>
      <c r="Q20" t="b">
        <v>1</v>
      </c>
      <c r="R20" t="s">
        <v>8264</v>
      </c>
      <c r="S20" s="6">
        <f t="shared" si="0"/>
        <v>1.0632110000000001</v>
      </c>
      <c r="T20" s="8">
        <f t="shared" si="1"/>
        <v>93.264122807017543</v>
      </c>
      <c r="U20" t="str">
        <f t="shared" si="6"/>
        <v>film &amp; video</v>
      </c>
      <c r="V20" t="str">
        <f t="shared" si="5"/>
        <v>television</v>
      </c>
    </row>
    <row r="21" spans="1:22" ht="48" x14ac:dyDescent="0.2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12">
        <f t="shared" si="2"/>
        <v>42205.816365740742</v>
      </c>
      <c r="K21">
        <v>1434828934</v>
      </c>
      <c r="L21" s="12" t="str">
        <f t="shared" si="3"/>
        <v>06/20/2015</v>
      </c>
      <c r="M21" s="9" t="str" cm="1">
        <f t="array" ref="M21">_xlfn.IFS(LEFT(L21, 2) = "01", "Jan", LEFT(L21, 2) = "02", "Feb", LEFT(L21, 2) = "03", "Mar", LEFT(L21, 2) = "04", "Apr", LEFT(L21, 2) = "05", "May", LEFT(L21, 2) = "06", "Jun", LEFT(L21, 2) = "07", "Jul", LEFT(L21, 2) = "08", "Aug", LEFT(L21, 2) = "09", "Sep", LEFT(L21, 2) = "10", "Oct", LEFT(L21, 2) = "11", "Nov", LEFT(L21, 2) = "12", "Dec")</f>
        <v>Jun</v>
      </c>
      <c r="N21" s="9" t="str">
        <f t="shared" si="4"/>
        <v>2015</v>
      </c>
      <c r="O21" t="b">
        <v>0</v>
      </c>
      <c r="P21">
        <v>22</v>
      </c>
      <c r="Q21" t="b">
        <v>1</v>
      </c>
      <c r="R21" t="s">
        <v>8264</v>
      </c>
      <c r="S21" s="6">
        <f t="shared" si="0"/>
        <v>1.4529411764705882</v>
      </c>
      <c r="T21" s="8">
        <f t="shared" si="1"/>
        <v>56.136363636363633</v>
      </c>
      <c r="U21" t="str">
        <f t="shared" si="6"/>
        <v>film &amp; video</v>
      </c>
      <c r="V21" t="str">
        <f t="shared" si="5"/>
        <v>television</v>
      </c>
    </row>
    <row r="22" spans="1:22" ht="48" x14ac:dyDescent="0.2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12">
        <f t="shared" si="2"/>
        <v>42260.758240740746</v>
      </c>
      <c r="K22">
        <v>1436983912</v>
      </c>
      <c r="L22" s="12" t="str">
        <f t="shared" si="3"/>
        <v>07/15/2015</v>
      </c>
      <c r="M22" s="9" t="str" cm="1">
        <f t="array" ref="M22">_xlfn.IFS(LEFT(L22, 2) = "01", "Jan", LEFT(L22, 2) = "02", "Feb", LEFT(L22, 2) = "03", "Mar", LEFT(L22, 2) = "04", "Apr", LEFT(L22, 2) = "05", "May", LEFT(L22, 2) = "06", "Jun", LEFT(L22, 2) = "07", "Jul", LEFT(L22, 2) = "08", "Aug", LEFT(L22, 2) = "09", "Sep", LEFT(L22, 2) = "10", "Oct", LEFT(L22, 2) = "11", "Nov", LEFT(L22, 2) = "12", "Dec")</f>
        <v>Jul</v>
      </c>
      <c r="N22" s="9" t="str">
        <f t="shared" si="4"/>
        <v>2015</v>
      </c>
      <c r="O22" t="b">
        <v>0</v>
      </c>
      <c r="P22">
        <v>25</v>
      </c>
      <c r="Q22" t="b">
        <v>1</v>
      </c>
      <c r="R22" t="s">
        <v>8264</v>
      </c>
      <c r="S22" s="6">
        <f t="shared" si="0"/>
        <v>1.002</v>
      </c>
      <c r="T22" s="8">
        <f t="shared" si="1"/>
        <v>80.16</v>
      </c>
      <c r="U22" t="str">
        <f t="shared" si="6"/>
        <v>film &amp; video</v>
      </c>
      <c r="V22" t="str">
        <f t="shared" si="5"/>
        <v>television</v>
      </c>
    </row>
    <row r="23" spans="1:22" ht="48" x14ac:dyDescent="0.2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12">
        <f t="shared" si="2"/>
        <v>41908.627187500002</v>
      </c>
      <c r="K23">
        <v>1409151789</v>
      </c>
      <c r="L23" s="12" t="str">
        <f t="shared" si="3"/>
        <v>08/27/2014</v>
      </c>
      <c r="M23" s="9" t="str" cm="1">
        <f t="array" ref="M23">_xlfn.IFS(LEFT(L23, 2) = "01", "Jan", LEFT(L23, 2) = "02", "Feb", LEFT(L23, 2) = "03", "Mar", LEFT(L23, 2) = "04", "Apr", LEFT(L23, 2) = "05", "May", LEFT(L23, 2) = "06", "Jun", LEFT(L23, 2) = "07", "Jul", LEFT(L23, 2) = "08", "Aug", LEFT(L23, 2) = "09", "Sep", LEFT(L23, 2) = "10", "Oct", LEFT(L23, 2) = "11", "Nov", LEFT(L23, 2) = "12", "Dec")</f>
        <v>Aug</v>
      </c>
      <c r="N23" s="9" t="str">
        <f t="shared" si="4"/>
        <v>2014</v>
      </c>
      <c r="O23" t="b">
        <v>0</v>
      </c>
      <c r="P23">
        <v>101</v>
      </c>
      <c r="Q23" t="b">
        <v>1</v>
      </c>
      <c r="R23" t="s">
        <v>8264</v>
      </c>
      <c r="S23" s="6">
        <f t="shared" si="0"/>
        <v>1.0913513513513513</v>
      </c>
      <c r="T23" s="8">
        <f t="shared" si="1"/>
        <v>199.9009900990099</v>
      </c>
      <c r="U23" t="str">
        <f t="shared" si="6"/>
        <v>film &amp; video</v>
      </c>
      <c r="V23" t="str">
        <f t="shared" si="5"/>
        <v>television</v>
      </c>
    </row>
    <row r="24" spans="1:22" ht="32" x14ac:dyDescent="0.2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12">
        <f t="shared" si="2"/>
        <v>42005.332638888889</v>
      </c>
      <c r="K24">
        <v>1418766740</v>
      </c>
      <c r="L24" s="12" t="str">
        <f t="shared" si="3"/>
        <v>12/16/2014</v>
      </c>
      <c r="M24" s="9" t="str" cm="1">
        <f t="array" ref="M24">_xlfn.IFS(LEFT(L24, 2) = "01", "Jan", LEFT(L24, 2) = "02", "Feb", LEFT(L24, 2) = "03", "Mar", LEFT(L24, 2) = "04", "Apr", LEFT(L24, 2) = "05", "May", LEFT(L24, 2) = "06", "Jun", LEFT(L24, 2) = "07", "Jul", LEFT(L24, 2) = "08", "Aug", LEFT(L24, 2) = "09", "Sep", LEFT(L24, 2) = "10", "Oct", LEFT(L24, 2) = "11", "Nov", LEFT(L24, 2) = "12", "Dec")</f>
        <v>Dec</v>
      </c>
      <c r="N24" s="9" t="str">
        <f t="shared" si="4"/>
        <v>2014</v>
      </c>
      <c r="O24" t="b">
        <v>0</v>
      </c>
      <c r="P24">
        <v>8</v>
      </c>
      <c r="Q24" t="b">
        <v>1</v>
      </c>
      <c r="R24" t="s">
        <v>8264</v>
      </c>
      <c r="S24" s="6">
        <f t="shared" si="0"/>
        <v>1.1714285714285715</v>
      </c>
      <c r="T24" s="8">
        <f t="shared" si="1"/>
        <v>51.25</v>
      </c>
      <c r="U24" t="str">
        <f t="shared" si="6"/>
        <v>film &amp; video</v>
      </c>
      <c r="V24" t="str">
        <f t="shared" si="5"/>
        <v>television</v>
      </c>
    </row>
    <row r="25" spans="1:22" ht="48" x14ac:dyDescent="0.2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12">
        <f t="shared" si="2"/>
        <v>42124.638888888891</v>
      </c>
      <c r="K25">
        <v>1428086501</v>
      </c>
      <c r="L25" s="12" t="str">
        <f t="shared" si="3"/>
        <v>04/03/2015</v>
      </c>
      <c r="M25" s="9" t="str" cm="1">
        <f t="array" ref="M25">_xlfn.IFS(LEFT(L25, 2) = "01", "Jan", LEFT(L25, 2) = "02", "Feb", LEFT(L25, 2) = "03", "Mar", LEFT(L25, 2) = "04", "Apr", LEFT(L25, 2) = "05", "May", LEFT(L25, 2) = "06", "Jun", LEFT(L25, 2) = "07", "Jul", LEFT(L25, 2) = "08", "Aug", LEFT(L25, 2) = "09", "Sep", LEFT(L25, 2) = "10", "Oct", LEFT(L25, 2) = "11", "Nov", LEFT(L25, 2) = "12", "Dec")</f>
        <v>Apr</v>
      </c>
      <c r="N25" s="9" t="str">
        <f t="shared" si="4"/>
        <v>2015</v>
      </c>
      <c r="O25" t="b">
        <v>0</v>
      </c>
      <c r="P25">
        <v>23</v>
      </c>
      <c r="Q25" t="b">
        <v>1</v>
      </c>
      <c r="R25" t="s">
        <v>8264</v>
      </c>
      <c r="S25" s="6">
        <f t="shared" si="0"/>
        <v>1.1850000000000001</v>
      </c>
      <c r="T25" s="8">
        <f t="shared" si="1"/>
        <v>103.04347826086956</v>
      </c>
      <c r="U25" t="str">
        <f t="shared" si="6"/>
        <v>film &amp; video</v>
      </c>
      <c r="V25" t="str">
        <f t="shared" si="5"/>
        <v>television</v>
      </c>
    </row>
    <row r="26" spans="1:22" ht="32" x14ac:dyDescent="0.2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12">
        <f t="shared" si="2"/>
        <v>42262.818750000006</v>
      </c>
      <c r="K26">
        <v>1439494863</v>
      </c>
      <c r="L26" s="12" t="str">
        <f t="shared" si="3"/>
        <v>08/13/2015</v>
      </c>
      <c r="M26" s="9" t="str" cm="1">
        <f t="array" ref="M26">_xlfn.IFS(LEFT(L26, 2) = "01", "Jan", LEFT(L26, 2) = "02", "Feb", LEFT(L26, 2) = "03", "Mar", LEFT(L26, 2) = "04", "Apr", LEFT(L26, 2) = "05", "May", LEFT(L26, 2) = "06", "Jun", LEFT(L26, 2) = "07", "Jul", LEFT(L26, 2) = "08", "Aug", LEFT(L26, 2) = "09", "Sep", LEFT(L26, 2) = "10", "Oct", LEFT(L26, 2) = "11", "Nov", LEFT(L26, 2) = "12", "Dec")</f>
        <v>Aug</v>
      </c>
      <c r="N26" s="9" t="str">
        <f t="shared" si="4"/>
        <v>2015</v>
      </c>
      <c r="O26" t="b">
        <v>0</v>
      </c>
      <c r="P26">
        <v>574</v>
      </c>
      <c r="Q26" t="b">
        <v>1</v>
      </c>
      <c r="R26" t="s">
        <v>8264</v>
      </c>
      <c r="S26" s="6">
        <f t="shared" si="0"/>
        <v>1.0880768571428572</v>
      </c>
      <c r="T26" s="8">
        <f t="shared" si="1"/>
        <v>66.346149825783982</v>
      </c>
      <c r="U26" t="str">
        <f t="shared" si="6"/>
        <v>film &amp; video</v>
      </c>
      <c r="V26" t="str">
        <f t="shared" si="5"/>
        <v>television</v>
      </c>
    </row>
    <row r="27" spans="1:22" ht="48" x14ac:dyDescent="0.2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12">
        <f t="shared" si="2"/>
        <v>42378.025011574078</v>
      </c>
      <c r="K27">
        <v>1447115761</v>
      </c>
      <c r="L27" s="12" t="str">
        <f t="shared" si="3"/>
        <v>11/10/2015</v>
      </c>
      <c r="M27" s="9" t="str" cm="1">
        <f t="array" ref="M27">_xlfn.IFS(LEFT(L27, 2) = "01", "Jan", LEFT(L27, 2) = "02", "Feb", LEFT(L27, 2) = "03", "Mar", LEFT(L27, 2) = "04", "Apr", LEFT(L27, 2) = "05", "May", LEFT(L27, 2) = "06", "Jun", LEFT(L27, 2) = "07", "Jul", LEFT(L27, 2) = "08", "Aug", LEFT(L27, 2) = "09", "Sep", LEFT(L27, 2) = "10", "Oct", LEFT(L27, 2) = "11", "Nov", LEFT(L27, 2) = "12", "Dec")</f>
        <v>Nov</v>
      </c>
      <c r="N27" s="9" t="str">
        <f t="shared" si="4"/>
        <v>2015</v>
      </c>
      <c r="O27" t="b">
        <v>0</v>
      </c>
      <c r="P27">
        <v>14</v>
      </c>
      <c r="Q27" t="b">
        <v>1</v>
      </c>
      <c r="R27" t="s">
        <v>8264</v>
      </c>
      <c r="S27" s="6">
        <f t="shared" si="0"/>
        <v>1.3333333333333333</v>
      </c>
      <c r="T27" s="8">
        <f t="shared" si="1"/>
        <v>57.142857142857146</v>
      </c>
      <c r="U27" t="str">
        <f t="shared" si="6"/>
        <v>film &amp; video</v>
      </c>
      <c r="V27" t="str">
        <f t="shared" si="5"/>
        <v>television</v>
      </c>
    </row>
    <row r="28" spans="1:22" ht="48" x14ac:dyDescent="0.2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12">
        <f t="shared" si="2"/>
        <v>41868.515555555554</v>
      </c>
      <c r="K28">
        <v>1404822144</v>
      </c>
      <c r="L28" s="12" t="str">
        <f t="shared" si="3"/>
        <v>07/08/2014</v>
      </c>
      <c r="M28" s="9" t="str" cm="1">
        <f t="array" ref="M28">_xlfn.IFS(LEFT(L28, 2) = "01", "Jan", LEFT(L28, 2) = "02", "Feb", LEFT(L28, 2) = "03", "Mar", LEFT(L28, 2) = "04", "Apr", LEFT(L28, 2) = "05", "May", LEFT(L28, 2) = "06", "Jun", LEFT(L28, 2) = "07", "Jul", LEFT(L28, 2) = "08", "Aug", LEFT(L28, 2) = "09", "Sep", LEFT(L28, 2) = "10", "Oct", LEFT(L28, 2) = "11", "Nov", LEFT(L28, 2) = "12", "Dec")</f>
        <v>Jul</v>
      </c>
      <c r="N28" s="9" t="str">
        <f t="shared" si="4"/>
        <v>2014</v>
      </c>
      <c r="O28" t="b">
        <v>0</v>
      </c>
      <c r="P28">
        <v>19</v>
      </c>
      <c r="Q28" t="b">
        <v>1</v>
      </c>
      <c r="R28" t="s">
        <v>8264</v>
      </c>
      <c r="S28" s="6">
        <f t="shared" si="0"/>
        <v>1.552</v>
      </c>
      <c r="T28" s="8">
        <f t="shared" si="1"/>
        <v>102.10526315789474</v>
      </c>
      <c r="U28" t="str">
        <f t="shared" si="6"/>
        <v>film &amp; video</v>
      </c>
      <c r="V28" t="str">
        <f t="shared" si="5"/>
        <v>television</v>
      </c>
    </row>
    <row r="29" spans="1:22" ht="48" x14ac:dyDescent="0.2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12">
        <f t="shared" si="2"/>
        <v>41959.206400462965</v>
      </c>
      <c r="K29">
        <v>1413518233</v>
      </c>
      <c r="L29" s="12" t="str">
        <f t="shared" si="3"/>
        <v>10/17/2014</v>
      </c>
      <c r="M29" s="9" t="str" cm="1">
        <f t="array" ref="M29">_xlfn.IFS(LEFT(L29, 2) = "01", "Jan", LEFT(L29, 2) = "02", "Feb", LEFT(L29, 2) = "03", "Mar", LEFT(L29, 2) = "04", "Apr", LEFT(L29, 2) = "05", "May", LEFT(L29, 2) = "06", "Jun", LEFT(L29, 2) = "07", "Jul", LEFT(L29, 2) = "08", "Aug", LEFT(L29, 2) = "09", "Sep", LEFT(L29, 2) = "10", "Oct", LEFT(L29, 2) = "11", "Nov", LEFT(L29, 2) = "12", "Dec")</f>
        <v>Oct</v>
      </c>
      <c r="N29" s="9" t="str">
        <f t="shared" si="4"/>
        <v>2014</v>
      </c>
      <c r="O29" t="b">
        <v>0</v>
      </c>
      <c r="P29">
        <v>150</v>
      </c>
      <c r="Q29" t="b">
        <v>1</v>
      </c>
      <c r="R29" t="s">
        <v>8264</v>
      </c>
      <c r="S29" s="6">
        <f t="shared" si="0"/>
        <v>1.1172500000000001</v>
      </c>
      <c r="T29" s="8">
        <f t="shared" si="1"/>
        <v>148.96666666666667</v>
      </c>
      <c r="U29" t="str">
        <f t="shared" si="6"/>
        <v>film &amp; video</v>
      </c>
      <c r="V29" t="str">
        <f t="shared" si="5"/>
        <v>television</v>
      </c>
    </row>
    <row r="30" spans="1:22" ht="32" x14ac:dyDescent="0.2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12">
        <f t="shared" si="2"/>
        <v>42354.96393518518</v>
      </c>
      <c r="K30">
        <v>1447715284</v>
      </c>
      <c r="L30" s="12" t="str">
        <f t="shared" si="3"/>
        <v>11/16/2015</v>
      </c>
      <c r="M30" s="9" t="str" cm="1">
        <f t="array" ref="M30">_xlfn.IFS(LEFT(L30, 2) = "01", "Jan", LEFT(L30, 2) = "02", "Feb", LEFT(L30, 2) = "03", "Mar", LEFT(L30, 2) = "04", "Apr", LEFT(L30, 2) = "05", "May", LEFT(L30, 2) = "06", "Jun", LEFT(L30, 2) = "07", "Jul", LEFT(L30, 2) = "08", "Aug", LEFT(L30, 2) = "09", "Sep", LEFT(L30, 2) = "10", "Oct", LEFT(L30, 2) = "11", "Nov", LEFT(L30, 2) = "12", "Dec")</f>
        <v>Nov</v>
      </c>
      <c r="N30" s="9" t="str">
        <f t="shared" si="4"/>
        <v>2015</v>
      </c>
      <c r="O30" t="b">
        <v>0</v>
      </c>
      <c r="P30">
        <v>71</v>
      </c>
      <c r="Q30" t="b">
        <v>1</v>
      </c>
      <c r="R30" t="s">
        <v>8264</v>
      </c>
      <c r="S30" s="6">
        <f t="shared" si="0"/>
        <v>1.0035000000000001</v>
      </c>
      <c r="T30" s="8">
        <f t="shared" si="1"/>
        <v>169.6056338028169</v>
      </c>
      <c r="U30" t="str">
        <f t="shared" si="6"/>
        <v>film &amp; video</v>
      </c>
      <c r="V30" t="str">
        <f t="shared" si="5"/>
        <v>television</v>
      </c>
    </row>
    <row r="31" spans="1:22" ht="48" x14ac:dyDescent="0.2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12">
        <f t="shared" si="2"/>
        <v>41842.67324074074</v>
      </c>
      <c r="K31">
        <v>1403453368</v>
      </c>
      <c r="L31" s="12" t="str">
        <f t="shared" si="3"/>
        <v>06/22/2014</v>
      </c>
      <c r="M31" s="9" t="str" cm="1">
        <f t="array" ref="M31">_xlfn.IFS(LEFT(L31, 2) = "01", "Jan", LEFT(L31, 2) = "02", "Feb", LEFT(L31, 2) = "03", "Mar", LEFT(L31, 2) = "04", "Apr", LEFT(L31, 2) = "05", "May", LEFT(L31, 2) = "06", "Jun", LEFT(L31, 2) = "07", "Jul", LEFT(L31, 2) = "08", "Aug", LEFT(L31, 2) = "09", "Sep", LEFT(L31, 2) = "10", "Oct", LEFT(L31, 2) = "11", "Nov", LEFT(L31, 2) = "12", "Dec")</f>
        <v>Jun</v>
      </c>
      <c r="N31" s="9" t="str">
        <f t="shared" si="4"/>
        <v>2014</v>
      </c>
      <c r="O31" t="b">
        <v>0</v>
      </c>
      <c r="P31">
        <v>117</v>
      </c>
      <c r="Q31" t="b">
        <v>1</v>
      </c>
      <c r="R31" t="s">
        <v>8264</v>
      </c>
      <c r="S31" s="6">
        <f t="shared" si="0"/>
        <v>1.2333333333333334</v>
      </c>
      <c r="T31" s="8">
        <f t="shared" si="1"/>
        <v>31.623931623931625</v>
      </c>
      <c r="U31" t="str">
        <f t="shared" si="6"/>
        <v>film &amp; video</v>
      </c>
      <c r="V31" t="str">
        <f t="shared" si="5"/>
        <v>television</v>
      </c>
    </row>
    <row r="32" spans="1:22" ht="48" x14ac:dyDescent="0.2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12">
        <f t="shared" si="2"/>
        <v>41872.292997685188</v>
      </c>
      <c r="K32">
        <v>1406012515</v>
      </c>
      <c r="L32" s="12" t="str">
        <f t="shared" si="3"/>
        <v>07/22/2014</v>
      </c>
      <c r="M32" s="9" t="str" cm="1">
        <f t="array" ref="M32">_xlfn.IFS(LEFT(L32, 2) = "01", "Jan", LEFT(L32, 2) = "02", "Feb", LEFT(L32, 2) = "03", "Mar", LEFT(L32, 2) = "04", "Apr", LEFT(L32, 2) = "05", "May", LEFT(L32, 2) = "06", "Jun", LEFT(L32, 2) = "07", "Jul", LEFT(L32, 2) = "08", "Aug", LEFT(L32, 2) = "09", "Sep", LEFT(L32, 2) = "10", "Oct", LEFT(L32, 2) = "11", "Nov", LEFT(L32, 2) = "12", "Dec")</f>
        <v>Jul</v>
      </c>
      <c r="N32" s="9" t="str">
        <f t="shared" si="4"/>
        <v>2014</v>
      </c>
      <c r="O32" t="b">
        <v>0</v>
      </c>
      <c r="P32">
        <v>53</v>
      </c>
      <c r="Q32" t="b">
        <v>1</v>
      </c>
      <c r="R32" t="s">
        <v>8264</v>
      </c>
      <c r="S32" s="6">
        <f t="shared" si="0"/>
        <v>1.0129975</v>
      </c>
      <c r="T32" s="8">
        <f t="shared" si="1"/>
        <v>76.45264150943396</v>
      </c>
      <c r="U32" t="str">
        <f t="shared" si="6"/>
        <v>film &amp; video</v>
      </c>
      <c r="V32" t="str">
        <f t="shared" si="5"/>
        <v>television</v>
      </c>
    </row>
    <row r="33" spans="1:22" ht="48" x14ac:dyDescent="0.2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12">
        <f t="shared" si="2"/>
        <v>42394.79206018518</v>
      </c>
      <c r="K33">
        <v>1452193234</v>
      </c>
      <c r="L33" s="12" t="str">
        <f t="shared" si="3"/>
        <v>01/07/2016</v>
      </c>
      <c r="M33" s="9" t="str" cm="1">
        <f t="array" ref="M33">_xlfn.IFS(LEFT(L33, 2) = "01", "Jan", LEFT(L33, 2) = "02", "Feb", LEFT(L33, 2) = "03", "Mar", LEFT(L33, 2) = "04", "Apr", LEFT(L33, 2) = "05", "May", LEFT(L33, 2) = "06", "Jun", LEFT(L33, 2) = "07", "Jul", LEFT(L33, 2) = "08", "Aug", LEFT(L33, 2) = "09", "Sep", LEFT(L33, 2) = "10", "Oct", LEFT(L33, 2) = "11", "Nov", LEFT(L33, 2) = "12", "Dec")</f>
        <v>Jan</v>
      </c>
      <c r="N33" s="9" t="str">
        <f t="shared" si="4"/>
        <v>2016</v>
      </c>
      <c r="O33" t="b">
        <v>0</v>
      </c>
      <c r="P33">
        <v>1</v>
      </c>
      <c r="Q33" t="b">
        <v>1</v>
      </c>
      <c r="R33" t="s">
        <v>8264</v>
      </c>
      <c r="S33" s="6">
        <f t="shared" si="0"/>
        <v>1</v>
      </c>
      <c r="T33" s="8">
        <f t="shared" si="1"/>
        <v>13</v>
      </c>
      <c r="U33" t="str">
        <f t="shared" si="6"/>
        <v>film &amp; video</v>
      </c>
      <c r="V33" t="str">
        <f t="shared" si="5"/>
        <v>television</v>
      </c>
    </row>
    <row r="34" spans="1:22" ht="48" x14ac:dyDescent="0.2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12">
        <f t="shared" si="2"/>
        <v>42503.165972222225</v>
      </c>
      <c r="K34">
        <v>1459523017</v>
      </c>
      <c r="L34" s="12" t="str">
        <f t="shared" si="3"/>
        <v>04/01/2016</v>
      </c>
      <c r="M34" s="9" t="str" cm="1">
        <f t="array" ref="M34">_xlfn.IFS(LEFT(L34, 2) = "01", "Jan", LEFT(L34, 2) = "02", "Feb", LEFT(L34, 2) = "03", "Mar", LEFT(L34, 2) = "04", "Apr", LEFT(L34, 2) = "05", "May", LEFT(L34, 2) = "06", "Jun", LEFT(L34, 2) = "07", "Jul", LEFT(L34, 2) = "08", "Aug", LEFT(L34, 2) = "09", "Sep", LEFT(L34, 2) = "10", "Oct", LEFT(L34, 2) = "11", "Nov", LEFT(L34, 2) = "12", "Dec")</f>
        <v>Apr</v>
      </c>
      <c r="N34" s="9" t="str">
        <f t="shared" si="4"/>
        <v>2016</v>
      </c>
      <c r="O34" t="b">
        <v>0</v>
      </c>
      <c r="P34">
        <v>89</v>
      </c>
      <c r="Q34" t="b">
        <v>1</v>
      </c>
      <c r="R34" t="s">
        <v>8264</v>
      </c>
      <c r="S34" s="6">
        <f t="shared" si="0"/>
        <v>1.0024604569420035</v>
      </c>
      <c r="T34" s="8">
        <f t="shared" si="1"/>
        <v>320.44943820224717</v>
      </c>
      <c r="U34" t="str">
        <f t="shared" si="6"/>
        <v>film &amp; video</v>
      </c>
      <c r="V34" t="str">
        <f t="shared" si="5"/>
        <v>television</v>
      </c>
    </row>
    <row r="35" spans="1:22" ht="48" x14ac:dyDescent="0.2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12">
        <f t="shared" si="2"/>
        <v>42316.702557870376</v>
      </c>
      <c r="K35">
        <v>1444405901</v>
      </c>
      <c r="L35" s="12" t="str">
        <f t="shared" si="3"/>
        <v>10/09/2015</v>
      </c>
      <c r="M35" s="9" t="str" cm="1">
        <f t="array" ref="M35">_xlfn.IFS(LEFT(L35, 2) = "01", "Jan", LEFT(L35, 2) = "02", "Feb", LEFT(L35, 2) = "03", "Mar", LEFT(L35, 2) = "04", "Apr", LEFT(L35, 2) = "05", "May", LEFT(L35, 2) = "06", "Jun", LEFT(L35, 2) = "07", "Jul", LEFT(L35, 2) = "08", "Aug", LEFT(L35, 2) = "09", "Sep", LEFT(L35, 2) = "10", "Oct", LEFT(L35, 2) = "11", "Nov", LEFT(L35, 2) = "12", "Dec")</f>
        <v>Oct</v>
      </c>
      <c r="N35" s="9" t="str">
        <f t="shared" si="4"/>
        <v>2015</v>
      </c>
      <c r="O35" t="b">
        <v>0</v>
      </c>
      <c r="P35">
        <v>64</v>
      </c>
      <c r="Q35" t="b">
        <v>1</v>
      </c>
      <c r="R35" t="s">
        <v>8264</v>
      </c>
      <c r="S35" s="6">
        <f t="shared" si="0"/>
        <v>1.0209523809523811</v>
      </c>
      <c r="T35" s="8">
        <f t="shared" si="1"/>
        <v>83.75</v>
      </c>
      <c r="U35" t="str">
        <f t="shared" si="6"/>
        <v>film &amp; video</v>
      </c>
      <c r="V35" t="str">
        <f t="shared" si="5"/>
        <v>television</v>
      </c>
    </row>
    <row r="36" spans="1:22" ht="48" x14ac:dyDescent="0.2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12">
        <f t="shared" si="2"/>
        <v>41856.321770833332</v>
      </c>
      <c r="K36">
        <v>1405928601</v>
      </c>
      <c r="L36" s="12" t="str">
        <f t="shared" si="3"/>
        <v>07/21/2014</v>
      </c>
      <c r="M36" s="9" t="str" cm="1">
        <f t="array" ref="M36">_xlfn.IFS(LEFT(L36, 2) = "01", "Jan", LEFT(L36, 2) = "02", "Feb", LEFT(L36, 2) = "03", "Mar", LEFT(L36, 2) = "04", "Apr", LEFT(L36, 2) = "05", "May", LEFT(L36, 2) = "06", "Jun", LEFT(L36, 2) = "07", "Jul", LEFT(L36, 2) = "08", "Aug", LEFT(L36, 2) = "09", "Sep", LEFT(L36, 2) = "10", "Oct", LEFT(L36, 2) = "11", "Nov", LEFT(L36, 2) = "12", "Dec")</f>
        <v>Jul</v>
      </c>
      <c r="N36" s="9" t="str">
        <f t="shared" si="4"/>
        <v>2014</v>
      </c>
      <c r="O36" t="b">
        <v>0</v>
      </c>
      <c r="P36">
        <v>68</v>
      </c>
      <c r="Q36" t="b">
        <v>1</v>
      </c>
      <c r="R36" t="s">
        <v>8264</v>
      </c>
      <c r="S36" s="6">
        <f t="shared" si="0"/>
        <v>1.3046153846153845</v>
      </c>
      <c r="T36" s="8">
        <f t="shared" si="1"/>
        <v>49.882352941176471</v>
      </c>
      <c r="U36" t="str">
        <f t="shared" si="6"/>
        <v>film &amp; video</v>
      </c>
      <c r="V36" t="str">
        <f t="shared" si="5"/>
        <v>television</v>
      </c>
    </row>
    <row r="37" spans="1:22" ht="32" x14ac:dyDescent="0.2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12">
        <f t="shared" si="2"/>
        <v>42122</v>
      </c>
      <c r="K37">
        <v>1428130814</v>
      </c>
      <c r="L37" s="12" t="str">
        <f t="shared" si="3"/>
        <v>04/04/2015</v>
      </c>
      <c r="M37" s="9" t="str" cm="1">
        <f t="array" ref="M37">_xlfn.IFS(LEFT(L37, 2) = "01", "Jan", LEFT(L37, 2) = "02", "Feb", LEFT(L37, 2) = "03", "Mar", LEFT(L37, 2) = "04", "Apr", LEFT(L37, 2) = "05", "May", LEFT(L37, 2) = "06", "Jun", LEFT(L37, 2) = "07", "Jul", LEFT(L37, 2) = "08", "Aug", LEFT(L37, 2) = "09", "Sep", LEFT(L37, 2) = "10", "Oct", LEFT(L37, 2) = "11", "Nov", LEFT(L37, 2) = "12", "Dec")</f>
        <v>Apr</v>
      </c>
      <c r="N37" s="9" t="str">
        <f t="shared" si="4"/>
        <v>2015</v>
      </c>
      <c r="O37" t="b">
        <v>0</v>
      </c>
      <c r="P37">
        <v>28</v>
      </c>
      <c r="Q37" t="b">
        <v>1</v>
      </c>
      <c r="R37" t="s">
        <v>8264</v>
      </c>
      <c r="S37" s="6">
        <f t="shared" si="0"/>
        <v>1.665</v>
      </c>
      <c r="T37" s="8">
        <f t="shared" si="1"/>
        <v>59.464285714285715</v>
      </c>
      <c r="U37" t="str">
        <f t="shared" si="6"/>
        <v>film &amp; video</v>
      </c>
      <c r="V37" t="str">
        <f t="shared" si="5"/>
        <v>television</v>
      </c>
    </row>
    <row r="38" spans="1:22" ht="32" x14ac:dyDescent="0.2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12">
        <f t="shared" si="2"/>
        <v>42098.265335648146</v>
      </c>
      <c r="K38">
        <v>1425540125</v>
      </c>
      <c r="L38" s="12" t="str">
        <f t="shared" si="3"/>
        <v>03/05/2015</v>
      </c>
      <c r="M38" s="9" t="str" cm="1">
        <f t="array" ref="M38">_xlfn.IFS(LEFT(L38, 2) = "01", "Jan", LEFT(L38, 2) = "02", "Feb", LEFT(L38, 2) = "03", "Mar", LEFT(L38, 2) = "04", "Apr", LEFT(L38, 2) = "05", "May", LEFT(L38, 2) = "06", "Jun", LEFT(L38, 2) = "07", "Jul", LEFT(L38, 2) = "08", "Aug", LEFT(L38, 2) = "09", "Sep", LEFT(L38, 2) = "10", "Oct", LEFT(L38, 2) = "11", "Nov", LEFT(L38, 2) = "12", "Dec")</f>
        <v>Mar</v>
      </c>
      <c r="N38" s="9" t="str">
        <f t="shared" si="4"/>
        <v>2015</v>
      </c>
      <c r="O38" t="b">
        <v>0</v>
      </c>
      <c r="P38">
        <v>44</v>
      </c>
      <c r="Q38" t="b">
        <v>1</v>
      </c>
      <c r="R38" t="s">
        <v>8264</v>
      </c>
      <c r="S38" s="6">
        <f t="shared" si="0"/>
        <v>1.4215</v>
      </c>
      <c r="T38" s="8">
        <f t="shared" si="1"/>
        <v>193.84090909090909</v>
      </c>
      <c r="U38" t="str">
        <f t="shared" si="6"/>
        <v>film &amp; video</v>
      </c>
      <c r="V38" t="str">
        <f t="shared" si="5"/>
        <v>television</v>
      </c>
    </row>
    <row r="39" spans="1:22" ht="48" x14ac:dyDescent="0.2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12">
        <f t="shared" si="2"/>
        <v>42062.693043981482</v>
      </c>
      <c r="K39">
        <v>1422463079</v>
      </c>
      <c r="L39" s="12" t="str">
        <f t="shared" si="3"/>
        <v>01/28/2015</v>
      </c>
      <c r="M39" s="9" t="str" cm="1">
        <f t="array" ref="M39">_xlfn.IFS(LEFT(L39, 2) = "01", "Jan", LEFT(L39, 2) = "02", "Feb", LEFT(L39, 2) = "03", "Mar", LEFT(L39, 2) = "04", "Apr", LEFT(L39, 2) = "05", "May", LEFT(L39, 2) = "06", "Jun", LEFT(L39, 2) = "07", "Jul", LEFT(L39, 2) = "08", "Aug", LEFT(L39, 2) = "09", "Sep", LEFT(L39, 2) = "10", "Oct", LEFT(L39, 2) = "11", "Nov", LEFT(L39, 2) = "12", "Dec")</f>
        <v>Jan</v>
      </c>
      <c r="N39" s="9" t="str">
        <f t="shared" si="4"/>
        <v>2015</v>
      </c>
      <c r="O39" t="b">
        <v>0</v>
      </c>
      <c r="P39">
        <v>253</v>
      </c>
      <c r="Q39" t="b">
        <v>1</v>
      </c>
      <c r="R39" t="s">
        <v>8264</v>
      </c>
      <c r="S39" s="6">
        <f t="shared" si="0"/>
        <v>1.8344090909090909</v>
      </c>
      <c r="T39" s="8">
        <f t="shared" si="1"/>
        <v>159.51383399209487</v>
      </c>
      <c r="U39" t="str">
        <f t="shared" si="6"/>
        <v>film &amp; video</v>
      </c>
      <c r="V39" t="str">
        <f t="shared" si="5"/>
        <v>television</v>
      </c>
    </row>
    <row r="40" spans="1:22" ht="48" x14ac:dyDescent="0.2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12">
        <f t="shared" si="2"/>
        <v>41405.057222222218</v>
      </c>
      <c r="K40">
        <v>1365643344</v>
      </c>
      <c r="L40" s="12" t="str">
        <f t="shared" si="3"/>
        <v>04/11/2013</v>
      </c>
      <c r="M40" s="9" t="str" cm="1">
        <f t="array" ref="M40">_xlfn.IFS(LEFT(L40, 2) = "01", "Jan", LEFT(L40, 2) = "02", "Feb", LEFT(L40, 2) = "03", "Mar", LEFT(L40, 2) = "04", "Apr", LEFT(L40, 2) = "05", "May", LEFT(L40, 2) = "06", "Jun", LEFT(L40, 2) = "07", "Jul", LEFT(L40, 2) = "08", "Aug", LEFT(L40, 2) = "09", "Sep", LEFT(L40, 2) = "10", "Oct", LEFT(L40, 2) = "11", "Nov", LEFT(L40, 2) = "12", "Dec")</f>
        <v>Apr</v>
      </c>
      <c r="N40" s="9" t="str">
        <f t="shared" si="4"/>
        <v>2013</v>
      </c>
      <c r="O40" t="b">
        <v>0</v>
      </c>
      <c r="P40">
        <v>66</v>
      </c>
      <c r="Q40" t="b">
        <v>1</v>
      </c>
      <c r="R40" t="s">
        <v>8264</v>
      </c>
      <c r="S40" s="6">
        <f t="shared" si="0"/>
        <v>1.1004</v>
      </c>
      <c r="T40" s="8">
        <f t="shared" si="1"/>
        <v>41.68181818181818</v>
      </c>
      <c r="U40" t="str">
        <f t="shared" si="6"/>
        <v>film &amp; video</v>
      </c>
      <c r="V40" t="str">
        <f t="shared" si="5"/>
        <v>television</v>
      </c>
    </row>
    <row r="41" spans="1:22" ht="48" x14ac:dyDescent="0.2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12">
        <f t="shared" si="2"/>
        <v>41784.957638888889</v>
      </c>
      <c r="K41">
        <v>1398388068</v>
      </c>
      <c r="L41" s="12" t="str">
        <f t="shared" si="3"/>
        <v>04/25/2014</v>
      </c>
      <c r="M41" s="9" t="str" cm="1">
        <f t="array" ref="M41">_xlfn.IFS(LEFT(L41, 2) = "01", "Jan", LEFT(L41, 2) = "02", "Feb", LEFT(L41, 2) = "03", "Mar", LEFT(L41, 2) = "04", "Apr", LEFT(L41, 2) = "05", "May", LEFT(L41, 2) = "06", "Jun", LEFT(L41, 2) = "07", "Jul", LEFT(L41, 2) = "08", "Aug", LEFT(L41, 2) = "09", "Sep", LEFT(L41, 2) = "10", "Oct", LEFT(L41, 2) = "11", "Nov", LEFT(L41, 2) = "12", "Dec")</f>
        <v>Apr</v>
      </c>
      <c r="N41" s="9" t="str">
        <f t="shared" si="4"/>
        <v>2014</v>
      </c>
      <c r="O41" t="b">
        <v>0</v>
      </c>
      <c r="P41">
        <v>217</v>
      </c>
      <c r="Q41" t="b">
        <v>1</v>
      </c>
      <c r="R41" t="s">
        <v>8264</v>
      </c>
      <c r="S41" s="6">
        <f t="shared" si="0"/>
        <v>1.3098000000000001</v>
      </c>
      <c r="T41" s="8">
        <f t="shared" si="1"/>
        <v>150.89861751152074</v>
      </c>
      <c r="U41" t="str">
        <f t="shared" si="6"/>
        <v>film &amp; video</v>
      </c>
      <c r="V41" t="str">
        <f t="shared" si="5"/>
        <v>television</v>
      </c>
    </row>
    <row r="42" spans="1:22" ht="48" x14ac:dyDescent="0.2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12">
        <f t="shared" si="2"/>
        <v>41809.166666666664</v>
      </c>
      <c r="K42">
        <v>1401426488</v>
      </c>
      <c r="L42" s="12" t="str">
        <f t="shared" si="3"/>
        <v>05/30/2014</v>
      </c>
      <c r="M42" s="9" t="str" cm="1">
        <f t="array" ref="M42">_xlfn.IFS(LEFT(L42, 2) = "01", "Jan", LEFT(L42, 2) = "02", "Feb", LEFT(L42, 2) = "03", "Mar", LEFT(L42, 2) = "04", "Apr", LEFT(L42, 2) = "05", "May", LEFT(L42, 2) = "06", "Jun", LEFT(L42, 2) = "07", "Jul", LEFT(L42, 2) = "08", "Aug", LEFT(L42, 2) = "09", "Sep", LEFT(L42, 2) = "10", "Oct", LEFT(L42, 2) = "11", "Nov", LEFT(L42, 2) = "12", "Dec")</f>
        <v>May</v>
      </c>
      <c r="N42" s="9" t="str">
        <f t="shared" si="4"/>
        <v>2014</v>
      </c>
      <c r="O42" t="b">
        <v>0</v>
      </c>
      <c r="P42">
        <v>16</v>
      </c>
      <c r="Q42" t="b">
        <v>1</v>
      </c>
      <c r="R42" t="s">
        <v>8264</v>
      </c>
      <c r="S42" s="6">
        <f t="shared" si="0"/>
        <v>1.0135000000000001</v>
      </c>
      <c r="T42" s="8">
        <f t="shared" si="1"/>
        <v>126.6875</v>
      </c>
      <c r="U42" t="str">
        <f t="shared" si="6"/>
        <v>film &amp; video</v>
      </c>
      <c r="V42" t="str">
        <f t="shared" si="5"/>
        <v>television</v>
      </c>
    </row>
    <row r="43" spans="1:22" ht="48" x14ac:dyDescent="0.2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12">
        <f t="shared" si="2"/>
        <v>41917.568912037037</v>
      </c>
      <c r="K43">
        <v>1409924354</v>
      </c>
      <c r="L43" s="12" t="str">
        <f t="shared" si="3"/>
        <v>09/05/2014</v>
      </c>
      <c r="M43" s="9" t="str" cm="1">
        <f t="array" ref="M43">_xlfn.IFS(LEFT(L43, 2) = "01", "Jan", LEFT(L43, 2) = "02", "Feb", LEFT(L43, 2) = "03", "Mar", LEFT(L43, 2) = "04", "Apr", LEFT(L43, 2) = "05", "May", LEFT(L43, 2) = "06", "Jun", LEFT(L43, 2) = "07", "Jul", LEFT(L43, 2) = "08", "Aug", LEFT(L43, 2) = "09", "Sep", LEFT(L43, 2) = "10", "Oct", LEFT(L43, 2) = "11", "Nov", LEFT(L43, 2) = "12", "Dec")</f>
        <v>Sep</v>
      </c>
      <c r="N43" s="9" t="str">
        <f t="shared" si="4"/>
        <v>2014</v>
      </c>
      <c r="O43" t="b">
        <v>0</v>
      </c>
      <c r="P43">
        <v>19</v>
      </c>
      <c r="Q43" t="b">
        <v>1</v>
      </c>
      <c r="R43" t="s">
        <v>8264</v>
      </c>
      <c r="S43" s="6">
        <f t="shared" si="0"/>
        <v>1</v>
      </c>
      <c r="T43" s="8">
        <f t="shared" si="1"/>
        <v>105.26315789473684</v>
      </c>
      <c r="U43" t="str">
        <f t="shared" si="6"/>
        <v>film &amp; video</v>
      </c>
      <c r="V43" t="str">
        <f t="shared" si="5"/>
        <v>television</v>
      </c>
    </row>
    <row r="44" spans="1:22" ht="48" x14ac:dyDescent="0.2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12">
        <f t="shared" si="2"/>
        <v>42001.639189814814</v>
      </c>
      <c r="K44">
        <v>1417188026</v>
      </c>
      <c r="L44" s="12" t="str">
        <f t="shared" si="3"/>
        <v>11/28/2014</v>
      </c>
      <c r="M44" s="9" t="str" cm="1">
        <f t="array" ref="M44">_xlfn.IFS(LEFT(L44, 2) = "01", "Jan", LEFT(L44, 2) = "02", "Feb", LEFT(L44, 2) = "03", "Mar", LEFT(L44, 2) = "04", "Apr", LEFT(L44, 2) = "05", "May", LEFT(L44, 2) = "06", "Jun", LEFT(L44, 2) = "07", "Jul", LEFT(L44, 2) = "08", "Aug", LEFT(L44, 2) = "09", "Sep", LEFT(L44, 2) = "10", "Oct", LEFT(L44, 2) = "11", "Nov", LEFT(L44, 2) = "12", "Dec")</f>
        <v>Nov</v>
      </c>
      <c r="N44" s="9" t="str">
        <f t="shared" si="4"/>
        <v>2014</v>
      </c>
      <c r="O44" t="b">
        <v>0</v>
      </c>
      <c r="P44">
        <v>169</v>
      </c>
      <c r="Q44" t="b">
        <v>1</v>
      </c>
      <c r="R44" t="s">
        <v>8264</v>
      </c>
      <c r="S44" s="6">
        <f t="shared" si="0"/>
        <v>1.4185714285714286</v>
      </c>
      <c r="T44" s="8">
        <f t="shared" si="1"/>
        <v>117.51479289940828</v>
      </c>
      <c r="U44" t="str">
        <f t="shared" si="6"/>
        <v>film &amp; video</v>
      </c>
      <c r="V44" t="str">
        <f t="shared" si="5"/>
        <v>television</v>
      </c>
    </row>
    <row r="45" spans="1:22" ht="48" x14ac:dyDescent="0.2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12">
        <f t="shared" si="2"/>
        <v>41833</v>
      </c>
      <c r="K45">
        <v>1402599486</v>
      </c>
      <c r="L45" s="12" t="str">
        <f t="shared" si="3"/>
        <v>06/12/2014</v>
      </c>
      <c r="M45" s="9" t="str" cm="1">
        <f t="array" ref="M45">_xlfn.IFS(LEFT(L45, 2) = "01", "Jan", LEFT(L45, 2) = "02", "Feb", LEFT(L45, 2) = "03", "Mar", LEFT(L45, 2) = "04", "Apr", LEFT(L45, 2) = "05", "May", LEFT(L45, 2) = "06", "Jun", LEFT(L45, 2) = "07", "Jul", LEFT(L45, 2) = "08", "Aug", LEFT(L45, 2) = "09", "Sep", LEFT(L45, 2) = "10", "Oct", LEFT(L45, 2) = "11", "Nov", LEFT(L45, 2) = "12", "Dec")</f>
        <v>Jun</v>
      </c>
      <c r="N45" s="9" t="str">
        <f t="shared" si="4"/>
        <v>2014</v>
      </c>
      <c r="O45" t="b">
        <v>0</v>
      </c>
      <c r="P45">
        <v>263</v>
      </c>
      <c r="Q45" t="b">
        <v>1</v>
      </c>
      <c r="R45" t="s">
        <v>8264</v>
      </c>
      <c r="S45" s="6">
        <f t="shared" si="0"/>
        <v>3.0865999999999998</v>
      </c>
      <c r="T45" s="8">
        <f t="shared" si="1"/>
        <v>117.36121673003802</v>
      </c>
      <c r="U45" t="str">
        <f t="shared" si="6"/>
        <v>film &amp; video</v>
      </c>
      <c r="V45" t="str">
        <f t="shared" si="5"/>
        <v>television</v>
      </c>
    </row>
    <row r="46" spans="1:22" ht="48" x14ac:dyDescent="0.2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12">
        <f t="shared" si="2"/>
        <v>41919.098807870374</v>
      </c>
      <c r="K46">
        <v>1408760537</v>
      </c>
      <c r="L46" s="12" t="str">
        <f t="shared" si="3"/>
        <v>08/23/2014</v>
      </c>
      <c r="M46" s="9" t="str" cm="1">
        <f t="array" ref="M46">_xlfn.IFS(LEFT(L46, 2) = "01", "Jan", LEFT(L46, 2) = "02", "Feb", LEFT(L46, 2) = "03", "Mar", LEFT(L46, 2) = "04", "Apr", LEFT(L46, 2) = "05", "May", LEFT(L46, 2) = "06", "Jun", LEFT(L46, 2) = "07", "Jul", LEFT(L46, 2) = "08", "Aug", LEFT(L46, 2) = "09", "Sep", LEFT(L46, 2) = "10", "Oct", LEFT(L46, 2) = "11", "Nov", LEFT(L46, 2) = "12", "Dec")</f>
        <v>Aug</v>
      </c>
      <c r="N46" s="9" t="str">
        <f t="shared" si="4"/>
        <v>2014</v>
      </c>
      <c r="O46" t="b">
        <v>0</v>
      </c>
      <c r="P46">
        <v>15</v>
      </c>
      <c r="Q46" t="b">
        <v>1</v>
      </c>
      <c r="R46" t="s">
        <v>8264</v>
      </c>
      <c r="S46" s="6">
        <f t="shared" si="0"/>
        <v>1</v>
      </c>
      <c r="T46" s="8">
        <f t="shared" si="1"/>
        <v>133.33333333333334</v>
      </c>
      <c r="U46" t="str">
        <f t="shared" si="6"/>
        <v>film &amp; video</v>
      </c>
      <c r="V46" t="str">
        <f t="shared" si="5"/>
        <v>television</v>
      </c>
    </row>
    <row r="47" spans="1:22" ht="48" x14ac:dyDescent="0.2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12">
        <f t="shared" si="2"/>
        <v>42487.623923611114</v>
      </c>
      <c r="K47">
        <v>1459177107</v>
      </c>
      <c r="L47" s="12" t="str">
        <f t="shared" si="3"/>
        <v>03/28/2016</v>
      </c>
      <c r="M47" s="9" t="str" cm="1">
        <f t="array" ref="M47">_xlfn.IFS(LEFT(L47, 2) = "01", "Jan", LEFT(L47, 2) = "02", "Feb", LEFT(L47, 2) = "03", "Mar", LEFT(L47, 2) = "04", "Apr", LEFT(L47, 2) = "05", "May", LEFT(L47, 2) = "06", "Jun", LEFT(L47, 2) = "07", "Jul", LEFT(L47, 2) = "08", "Aug", LEFT(L47, 2) = "09", "Sep", LEFT(L47, 2) = "10", "Oct", LEFT(L47, 2) = "11", "Nov", LEFT(L47, 2) = "12", "Dec")</f>
        <v>Mar</v>
      </c>
      <c r="N47" s="9" t="str">
        <f t="shared" si="4"/>
        <v>2016</v>
      </c>
      <c r="O47" t="b">
        <v>0</v>
      </c>
      <c r="P47">
        <v>61</v>
      </c>
      <c r="Q47" t="b">
        <v>1</v>
      </c>
      <c r="R47" t="s">
        <v>8264</v>
      </c>
      <c r="S47" s="6">
        <f t="shared" si="0"/>
        <v>1.2</v>
      </c>
      <c r="T47" s="8">
        <f t="shared" si="1"/>
        <v>98.360655737704917</v>
      </c>
      <c r="U47" t="str">
        <f t="shared" si="6"/>
        <v>film &amp; video</v>
      </c>
      <c r="V47" t="str">
        <f t="shared" si="5"/>
        <v>television</v>
      </c>
    </row>
    <row r="48" spans="1:22" ht="48" x14ac:dyDescent="0.2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12">
        <f t="shared" si="2"/>
        <v>42353.964976851858</v>
      </c>
      <c r="K48">
        <v>1447628974</v>
      </c>
      <c r="L48" s="12" t="str">
        <f t="shared" si="3"/>
        <v>11/15/2015</v>
      </c>
      <c r="M48" s="9" t="str" cm="1">
        <f t="array" ref="M48">_xlfn.IFS(LEFT(L48, 2) = "01", "Jan", LEFT(L48, 2) = "02", "Feb", LEFT(L48, 2) = "03", "Mar", LEFT(L48, 2) = "04", "Apr", LEFT(L48, 2) = "05", "May", LEFT(L48, 2) = "06", "Jun", LEFT(L48, 2) = "07", "Jul", LEFT(L48, 2) = "08", "Aug", LEFT(L48, 2) = "09", "Sep", LEFT(L48, 2) = "10", "Oct", LEFT(L48, 2) = "11", "Nov", LEFT(L48, 2) = "12", "Dec")</f>
        <v>Nov</v>
      </c>
      <c r="N48" s="9" t="str">
        <f t="shared" si="4"/>
        <v>2015</v>
      </c>
      <c r="O48" t="b">
        <v>0</v>
      </c>
      <c r="P48">
        <v>45</v>
      </c>
      <c r="Q48" t="b">
        <v>1</v>
      </c>
      <c r="R48" t="s">
        <v>8264</v>
      </c>
      <c r="S48" s="6">
        <f t="shared" si="0"/>
        <v>1.0416666666666667</v>
      </c>
      <c r="T48" s="8">
        <f t="shared" si="1"/>
        <v>194.44444444444446</v>
      </c>
      <c r="U48" t="str">
        <f t="shared" si="6"/>
        <v>film &amp; video</v>
      </c>
      <c r="V48" t="str">
        <f t="shared" si="5"/>
        <v>television</v>
      </c>
    </row>
    <row r="49" spans="1:22" ht="48" x14ac:dyDescent="0.2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12">
        <f t="shared" si="2"/>
        <v>41992.861192129625</v>
      </c>
      <c r="K49">
        <v>1413834007</v>
      </c>
      <c r="L49" s="12" t="str">
        <f t="shared" si="3"/>
        <v>10/20/2014</v>
      </c>
      <c r="M49" s="9" t="str" cm="1">
        <f t="array" ref="M49">_xlfn.IFS(LEFT(L49, 2) = "01", "Jan", LEFT(L49, 2) = "02", "Feb", LEFT(L49, 2) = "03", "Mar", LEFT(L49, 2) = "04", "Apr", LEFT(L49, 2) = "05", "May", LEFT(L49, 2) = "06", "Jun", LEFT(L49, 2) = "07", "Jul", LEFT(L49, 2) = "08", "Aug", LEFT(L49, 2) = "09", "Sep", LEFT(L49, 2) = "10", "Oct", LEFT(L49, 2) = "11", "Nov", LEFT(L49, 2) = "12", "Dec")</f>
        <v>Oct</v>
      </c>
      <c r="N49" s="9" t="str">
        <f t="shared" si="4"/>
        <v>2014</v>
      </c>
      <c r="O49" t="b">
        <v>0</v>
      </c>
      <c r="P49">
        <v>70</v>
      </c>
      <c r="Q49" t="b">
        <v>1</v>
      </c>
      <c r="R49" t="s">
        <v>8264</v>
      </c>
      <c r="S49" s="6">
        <f t="shared" si="0"/>
        <v>1.0761100000000001</v>
      </c>
      <c r="T49" s="8">
        <f t="shared" si="1"/>
        <v>76.865000000000009</v>
      </c>
      <c r="U49" t="str">
        <f t="shared" si="6"/>
        <v>film &amp; video</v>
      </c>
      <c r="V49" t="str">
        <f t="shared" si="5"/>
        <v>television</v>
      </c>
    </row>
    <row r="50" spans="1:22" ht="48" x14ac:dyDescent="0.2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12">
        <f t="shared" si="2"/>
        <v>42064.5</v>
      </c>
      <c r="K50">
        <v>1422534260</v>
      </c>
      <c r="L50" s="12" t="str">
        <f t="shared" si="3"/>
        <v>01/29/2015</v>
      </c>
      <c r="M50" s="9" t="str" cm="1">
        <f t="array" ref="M50">_xlfn.IFS(LEFT(L50, 2) = "01", "Jan", LEFT(L50, 2) = "02", "Feb", LEFT(L50, 2) = "03", "Mar", LEFT(L50, 2) = "04", "Apr", LEFT(L50, 2) = "05", "May", LEFT(L50, 2) = "06", "Jun", LEFT(L50, 2) = "07", "Jul", LEFT(L50, 2) = "08", "Aug", LEFT(L50, 2) = "09", "Sep", LEFT(L50, 2) = "10", "Oct", LEFT(L50, 2) = "11", "Nov", LEFT(L50, 2) = "12", "Dec")</f>
        <v>Jan</v>
      </c>
      <c r="N50" s="9" t="str">
        <f t="shared" si="4"/>
        <v>2015</v>
      </c>
      <c r="O50" t="b">
        <v>0</v>
      </c>
      <c r="P50">
        <v>38</v>
      </c>
      <c r="Q50" t="b">
        <v>1</v>
      </c>
      <c r="R50" t="s">
        <v>8264</v>
      </c>
      <c r="S50" s="6">
        <f t="shared" si="0"/>
        <v>1.0794999999999999</v>
      </c>
      <c r="T50" s="8">
        <f t="shared" si="1"/>
        <v>56.815789473684212</v>
      </c>
      <c r="U50" t="str">
        <f t="shared" si="6"/>
        <v>film &amp; video</v>
      </c>
      <c r="V50" t="str">
        <f t="shared" si="5"/>
        <v>television</v>
      </c>
    </row>
    <row r="51" spans="1:22" ht="16" x14ac:dyDescent="0.2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12">
        <f t="shared" si="2"/>
        <v>42301.176446759258</v>
      </c>
      <c r="K51">
        <v>1443068045</v>
      </c>
      <c r="L51" s="12" t="str">
        <f t="shared" si="3"/>
        <v>09/24/2015</v>
      </c>
      <c r="M51" s="9" t="str" cm="1">
        <f t="array" ref="M51">_xlfn.IFS(LEFT(L51, 2) = "01", "Jan", LEFT(L51, 2) = "02", "Feb", LEFT(L51, 2) = "03", "Mar", LEFT(L51, 2) = "04", "Apr", LEFT(L51, 2) = "05", "May", LEFT(L51, 2) = "06", "Jun", LEFT(L51, 2) = "07", "Jul", LEFT(L51, 2) = "08", "Aug", LEFT(L51, 2) = "09", "Sep", LEFT(L51, 2) = "10", "Oct", LEFT(L51, 2) = "11", "Nov", LEFT(L51, 2) = "12", "Dec")</f>
        <v>Sep</v>
      </c>
      <c r="N51" s="9" t="str">
        <f t="shared" si="4"/>
        <v>2015</v>
      </c>
      <c r="O51" t="b">
        <v>0</v>
      </c>
      <c r="P51">
        <v>87</v>
      </c>
      <c r="Q51" t="b">
        <v>1</v>
      </c>
      <c r="R51" t="s">
        <v>8264</v>
      </c>
      <c r="S51" s="6">
        <f t="shared" si="0"/>
        <v>1</v>
      </c>
      <c r="T51" s="8">
        <f t="shared" si="1"/>
        <v>137.93103448275863</v>
      </c>
      <c r="U51" t="str">
        <f t="shared" si="6"/>
        <v>film &amp; video</v>
      </c>
      <c r="V51" t="str">
        <f t="shared" si="5"/>
        <v>television</v>
      </c>
    </row>
    <row r="52" spans="1:22" ht="48" x14ac:dyDescent="0.2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12">
        <f t="shared" si="2"/>
        <v>42034.708333333328</v>
      </c>
      <c r="K52">
        <v>1419271458</v>
      </c>
      <c r="L52" s="12" t="str">
        <f t="shared" si="3"/>
        <v>12/22/2014</v>
      </c>
      <c r="M52" s="9" t="str" cm="1">
        <f t="array" ref="M52">_xlfn.IFS(LEFT(L52, 2) = "01", "Jan", LEFT(L52, 2) = "02", "Feb", LEFT(L52, 2) = "03", "Mar", LEFT(L52, 2) = "04", "Apr", LEFT(L52, 2) = "05", "May", LEFT(L52, 2) = "06", "Jun", LEFT(L52, 2) = "07", "Jul", LEFT(L52, 2) = "08", "Aug", LEFT(L52, 2) = "09", "Sep", LEFT(L52, 2) = "10", "Oct", LEFT(L52, 2) = "11", "Nov", LEFT(L52, 2) = "12", "Dec")</f>
        <v>Dec</v>
      </c>
      <c r="N52" s="9" t="str">
        <f t="shared" si="4"/>
        <v>2014</v>
      </c>
      <c r="O52" t="b">
        <v>0</v>
      </c>
      <c r="P52">
        <v>22</v>
      </c>
      <c r="Q52" t="b">
        <v>1</v>
      </c>
      <c r="R52" t="s">
        <v>8264</v>
      </c>
      <c r="S52" s="6">
        <f t="shared" si="0"/>
        <v>1</v>
      </c>
      <c r="T52" s="8">
        <f t="shared" si="1"/>
        <v>27.272727272727273</v>
      </c>
      <c r="U52" t="str">
        <f t="shared" si="6"/>
        <v>film &amp; video</v>
      </c>
      <c r="V52" t="str">
        <f t="shared" si="5"/>
        <v>television</v>
      </c>
    </row>
    <row r="53" spans="1:22" ht="48" x14ac:dyDescent="0.2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12">
        <f t="shared" si="2"/>
        <v>42226.928668981483</v>
      </c>
      <c r="K53">
        <v>1436653037</v>
      </c>
      <c r="L53" s="12" t="str">
        <f t="shared" si="3"/>
        <v>07/11/2015</v>
      </c>
      <c r="M53" s="9" t="str" cm="1">
        <f t="array" ref="M53">_xlfn.IFS(LEFT(L53, 2) = "01", "Jan", LEFT(L53, 2) = "02", "Feb", LEFT(L53, 2) = "03", "Mar", LEFT(L53, 2) = "04", "Apr", LEFT(L53, 2) = "05", "May", LEFT(L53, 2) = "06", "Jun", LEFT(L53, 2) = "07", "Jul", LEFT(L53, 2) = "08", "Aug", LEFT(L53, 2) = "09", "Sep", LEFT(L53, 2) = "10", "Oct", LEFT(L53, 2) = "11", "Nov", LEFT(L53, 2) = "12", "Dec")</f>
        <v>Jul</v>
      </c>
      <c r="N53" s="9" t="str">
        <f t="shared" si="4"/>
        <v>2015</v>
      </c>
      <c r="O53" t="b">
        <v>0</v>
      </c>
      <c r="P53">
        <v>119</v>
      </c>
      <c r="Q53" t="b">
        <v>1</v>
      </c>
      <c r="R53" t="s">
        <v>8264</v>
      </c>
      <c r="S53" s="6">
        <f t="shared" si="0"/>
        <v>1.2801818181818181</v>
      </c>
      <c r="T53" s="8">
        <f t="shared" si="1"/>
        <v>118.33613445378151</v>
      </c>
      <c r="U53" t="str">
        <f t="shared" si="6"/>
        <v>film &amp; video</v>
      </c>
      <c r="V53" t="str">
        <f t="shared" si="5"/>
        <v>television</v>
      </c>
    </row>
    <row r="54" spans="1:22" ht="48" x14ac:dyDescent="0.2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12">
        <f t="shared" si="2"/>
        <v>41837.701921296299</v>
      </c>
      <c r="K54">
        <v>1403023846</v>
      </c>
      <c r="L54" s="12" t="str">
        <f t="shared" si="3"/>
        <v>06/17/2014</v>
      </c>
      <c r="M54" s="9" t="str" cm="1">
        <f t="array" ref="M54">_xlfn.IFS(LEFT(L54, 2) = "01", "Jan", LEFT(L54, 2) = "02", "Feb", LEFT(L54, 2) = "03", "Mar", LEFT(L54, 2) = "04", "Apr", LEFT(L54, 2) = "05", "May", LEFT(L54, 2) = "06", "Jun", LEFT(L54, 2) = "07", "Jul", LEFT(L54, 2) = "08", "Aug", LEFT(L54, 2) = "09", "Sep", LEFT(L54, 2) = "10", "Oct", LEFT(L54, 2) = "11", "Nov", LEFT(L54, 2) = "12", "Dec")</f>
        <v>Jun</v>
      </c>
      <c r="N54" s="9" t="str">
        <f t="shared" si="4"/>
        <v>2014</v>
      </c>
      <c r="O54" t="b">
        <v>0</v>
      </c>
      <c r="P54">
        <v>52</v>
      </c>
      <c r="Q54" t="b">
        <v>1</v>
      </c>
      <c r="R54" t="s">
        <v>8264</v>
      </c>
      <c r="S54" s="6">
        <f t="shared" si="0"/>
        <v>1.1620999999999999</v>
      </c>
      <c r="T54" s="8">
        <f t="shared" si="1"/>
        <v>223.48076923076923</v>
      </c>
      <c r="U54" t="str">
        <f t="shared" si="6"/>
        <v>film &amp; video</v>
      </c>
      <c r="V54" t="str">
        <f t="shared" si="5"/>
        <v>television</v>
      </c>
    </row>
    <row r="55" spans="1:22" ht="32" x14ac:dyDescent="0.2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12">
        <f t="shared" si="2"/>
        <v>41733.916666666664</v>
      </c>
      <c r="K55">
        <v>1395407445</v>
      </c>
      <c r="L55" s="12" t="str">
        <f t="shared" si="3"/>
        <v>03/21/2014</v>
      </c>
      <c r="M55" s="9" t="str" cm="1">
        <f t="array" ref="M55">_xlfn.IFS(LEFT(L55, 2) = "01", "Jan", LEFT(L55, 2) = "02", "Feb", LEFT(L55, 2) = "03", "Mar", LEFT(L55, 2) = "04", "Apr", LEFT(L55, 2) = "05", "May", LEFT(L55, 2) = "06", "Jun", LEFT(L55, 2) = "07", "Jul", LEFT(L55, 2) = "08", "Aug", LEFT(L55, 2) = "09", "Sep", LEFT(L55, 2) = "10", "Oct", LEFT(L55, 2) = "11", "Nov", LEFT(L55, 2) = "12", "Dec")</f>
        <v>Mar</v>
      </c>
      <c r="N55" s="9" t="str">
        <f t="shared" si="4"/>
        <v>2014</v>
      </c>
      <c r="O55" t="b">
        <v>0</v>
      </c>
      <c r="P55">
        <v>117</v>
      </c>
      <c r="Q55" t="b">
        <v>1</v>
      </c>
      <c r="R55" t="s">
        <v>8264</v>
      </c>
      <c r="S55" s="6">
        <f t="shared" si="0"/>
        <v>1.0963333333333334</v>
      </c>
      <c r="T55" s="8">
        <f t="shared" si="1"/>
        <v>28.111111111111111</v>
      </c>
      <c r="U55" t="str">
        <f t="shared" si="6"/>
        <v>film &amp; video</v>
      </c>
      <c r="V55" t="str">
        <f t="shared" si="5"/>
        <v>television</v>
      </c>
    </row>
    <row r="56" spans="1:22" ht="48" x14ac:dyDescent="0.2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12">
        <f t="shared" si="2"/>
        <v>42363.713206018518</v>
      </c>
      <c r="K56">
        <v>1448471221</v>
      </c>
      <c r="L56" s="12" t="str">
        <f t="shared" si="3"/>
        <v>11/25/2015</v>
      </c>
      <c r="M56" s="9" t="str" cm="1">
        <f t="array" ref="M56">_xlfn.IFS(LEFT(L56, 2) = "01", "Jan", LEFT(L56, 2) = "02", "Feb", LEFT(L56, 2) = "03", "Mar", LEFT(L56, 2) = "04", "Apr", LEFT(L56, 2) = "05", "May", LEFT(L56, 2) = "06", "Jun", LEFT(L56, 2) = "07", "Jul", LEFT(L56, 2) = "08", "Aug", LEFT(L56, 2) = "09", "Sep", LEFT(L56, 2) = "10", "Oct", LEFT(L56, 2) = "11", "Nov", LEFT(L56, 2) = "12", "Dec")</f>
        <v>Nov</v>
      </c>
      <c r="N56" s="9" t="str">
        <f t="shared" si="4"/>
        <v>2015</v>
      </c>
      <c r="O56" t="b">
        <v>0</v>
      </c>
      <c r="P56">
        <v>52</v>
      </c>
      <c r="Q56" t="b">
        <v>1</v>
      </c>
      <c r="R56" t="s">
        <v>8264</v>
      </c>
      <c r="S56" s="6">
        <f t="shared" si="0"/>
        <v>1.01</v>
      </c>
      <c r="T56" s="8">
        <f t="shared" si="1"/>
        <v>194.23076923076923</v>
      </c>
      <c r="U56" t="str">
        <f t="shared" si="6"/>
        <v>film &amp; video</v>
      </c>
      <c r="V56" t="str">
        <f t="shared" si="5"/>
        <v>television</v>
      </c>
    </row>
    <row r="57" spans="1:22" ht="48" x14ac:dyDescent="0.2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12">
        <f t="shared" si="2"/>
        <v>42517.968935185185</v>
      </c>
      <c r="K57">
        <v>1462576516</v>
      </c>
      <c r="L57" s="12" t="str">
        <f t="shared" si="3"/>
        <v>05/06/2016</v>
      </c>
      <c r="M57" s="9" t="str" cm="1">
        <f t="array" ref="M57">_xlfn.IFS(LEFT(L57, 2) = "01", "Jan", LEFT(L57, 2) = "02", "Feb", LEFT(L57, 2) = "03", "Mar", LEFT(L57, 2) = "04", "Apr", LEFT(L57, 2) = "05", "May", LEFT(L57, 2) = "06", "Jun", LEFT(L57, 2) = "07", "Jul", LEFT(L57, 2) = "08", "Aug", LEFT(L57, 2) = "09", "Sep", LEFT(L57, 2) = "10", "Oct", LEFT(L57, 2) = "11", "Nov", LEFT(L57, 2) = "12", "Dec")</f>
        <v>May</v>
      </c>
      <c r="N57" s="9" t="str">
        <f t="shared" si="4"/>
        <v>2016</v>
      </c>
      <c r="O57" t="b">
        <v>0</v>
      </c>
      <c r="P57">
        <v>86</v>
      </c>
      <c r="Q57" t="b">
        <v>1</v>
      </c>
      <c r="R57" t="s">
        <v>8264</v>
      </c>
      <c r="S57" s="6">
        <f t="shared" si="0"/>
        <v>1.2895348837209302</v>
      </c>
      <c r="T57" s="8">
        <f t="shared" si="1"/>
        <v>128.95348837209303</v>
      </c>
      <c r="U57" t="str">
        <f t="shared" si="6"/>
        <v>film &amp; video</v>
      </c>
      <c r="V57" t="str">
        <f t="shared" si="5"/>
        <v>television</v>
      </c>
    </row>
    <row r="58" spans="1:22" ht="32" x14ac:dyDescent="0.2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12">
        <f t="shared" si="2"/>
        <v>42163.666666666672</v>
      </c>
      <c r="K58">
        <v>1432559424</v>
      </c>
      <c r="L58" s="12" t="str">
        <f t="shared" si="3"/>
        <v>05/25/2015</v>
      </c>
      <c r="M58" s="9" t="str" cm="1">
        <f t="array" ref="M58">_xlfn.IFS(LEFT(L58, 2) = "01", "Jan", LEFT(L58, 2) = "02", "Feb", LEFT(L58, 2) = "03", "Mar", LEFT(L58, 2) = "04", "Apr", LEFT(L58, 2) = "05", "May", LEFT(L58, 2) = "06", "Jun", LEFT(L58, 2) = "07", "Jul", LEFT(L58, 2) = "08", "Aug", LEFT(L58, 2) = "09", "Sep", LEFT(L58, 2) = "10", "Oct", LEFT(L58, 2) = "11", "Nov", LEFT(L58, 2) = "12", "Dec")</f>
        <v>May</v>
      </c>
      <c r="N58" s="9" t="str">
        <f t="shared" si="4"/>
        <v>2015</v>
      </c>
      <c r="O58" t="b">
        <v>0</v>
      </c>
      <c r="P58">
        <v>174</v>
      </c>
      <c r="Q58" t="b">
        <v>1</v>
      </c>
      <c r="R58" t="s">
        <v>8264</v>
      </c>
      <c r="S58" s="6">
        <f t="shared" si="0"/>
        <v>1.0726249999999999</v>
      </c>
      <c r="T58" s="8">
        <f t="shared" si="1"/>
        <v>49.316091954022987</v>
      </c>
      <c r="U58" t="str">
        <f t="shared" si="6"/>
        <v>film &amp; video</v>
      </c>
      <c r="V58" t="str">
        <f t="shared" si="5"/>
        <v>television</v>
      </c>
    </row>
    <row r="59" spans="1:22" ht="48" x14ac:dyDescent="0.2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12">
        <f t="shared" si="2"/>
        <v>42119.83289351852</v>
      </c>
      <c r="K59">
        <v>1427399962</v>
      </c>
      <c r="L59" s="12" t="str">
        <f t="shared" si="3"/>
        <v>03/26/2015</v>
      </c>
      <c r="M59" s="9" t="str" cm="1">
        <f t="array" ref="M59">_xlfn.IFS(LEFT(L59, 2) = "01", "Jan", LEFT(L59, 2) = "02", "Feb", LEFT(L59, 2) = "03", "Mar", LEFT(L59, 2) = "04", "Apr", LEFT(L59, 2) = "05", "May", LEFT(L59, 2) = "06", "Jun", LEFT(L59, 2) = "07", "Jul", LEFT(L59, 2) = "08", "Aug", LEFT(L59, 2) = "09", "Sep", LEFT(L59, 2) = "10", "Oct", LEFT(L59, 2) = "11", "Nov", LEFT(L59, 2) = "12", "Dec")</f>
        <v>Mar</v>
      </c>
      <c r="N59" s="9" t="str">
        <f t="shared" si="4"/>
        <v>2015</v>
      </c>
      <c r="O59" t="b">
        <v>0</v>
      </c>
      <c r="P59">
        <v>69</v>
      </c>
      <c r="Q59" t="b">
        <v>1</v>
      </c>
      <c r="R59" t="s">
        <v>8264</v>
      </c>
      <c r="S59" s="6">
        <f t="shared" si="0"/>
        <v>1.0189999999999999</v>
      </c>
      <c r="T59" s="8">
        <f t="shared" si="1"/>
        <v>221.52173913043478</v>
      </c>
      <c r="U59" t="str">
        <f t="shared" si="6"/>
        <v>film &amp; video</v>
      </c>
      <c r="V59" t="str">
        <f t="shared" si="5"/>
        <v>television</v>
      </c>
    </row>
    <row r="60" spans="1:22" ht="32" x14ac:dyDescent="0.2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12">
        <f t="shared" si="2"/>
        <v>41962.786712962959</v>
      </c>
      <c r="K60">
        <v>1413827572</v>
      </c>
      <c r="L60" s="12" t="str">
        <f t="shared" si="3"/>
        <v>10/20/2014</v>
      </c>
      <c r="M60" s="9" t="str" cm="1">
        <f t="array" ref="M60">_xlfn.IFS(LEFT(L60, 2) = "01", "Jan", LEFT(L60, 2) = "02", "Feb", LEFT(L60, 2) = "03", "Mar", LEFT(L60, 2) = "04", "Apr", LEFT(L60, 2) = "05", "May", LEFT(L60, 2) = "06", "Jun", LEFT(L60, 2) = "07", "Jul", LEFT(L60, 2) = "08", "Aug", LEFT(L60, 2) = "09", "Sep", LEFT(L60, 2) = "10", "Oct", LEFT(L60, 2) = "11", "Nov", LEFT(L60, 2) = "12", "Dec")</f>
        <v>Oct</v>
      </c>
      <c r="N60" s="9" t="str">
        <f t="shared" si="4"/>
        <v>2014</v>
      </c>
      <c r="O60" t="b">
        <v>0</v>
      </c>
      <c r="P60">
        <v>75</v>
      </c>
      <c r="Q60" t="b">
        <v>1</v>
      </c>
      <c r="R60" t="s">
        <v>8264</v>
      </c>
      <c r="S60" s="6">
        <f t="shared" si="0"/>
        <v>1.0290999999999999</v>
      </c>
      <c r="T60" s="8">
        <f t="shared" si="1"/>
        <v>137.21333333333334</v>
      </c>
      <c r="U60" t="str">
        <f t="shared" si="6"/>
        <v>film &amp; video</v>
      </c>
      <c r="V60" t="str">
        <f t="shared" si="5"/>
        <v>television</v>
      </c>
    </row>
    <row r="61" spans="1:22" ht="48" x14ac:dyDescent="0.2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12">
        <f t="shared" si="2"/>
        <v>42261.875</v>
      </c>
      <c r="K61">
        <v>1439530776</v>
      </c>
      <c r="L61" s="12" t="str">
        <f t="shared" si="3"/>
        <v>08/14/2015</v>
      </c>
      <c r="M61" s="9" t="str" cm="1">
        <f t="array" ref="M61">_xlfn.IFS(LEFT(L61, 2) = "01", "Jan", LEFT(L61, 2) = "02", "Feb", LEFT(L61, 2) = "03", "Mar", LEFT(L61, 2) = "04", "Apr", LEFT(L61, 2) = "05", "May", LEFT(L61, 2) = "06", "Jun", LEFT(L61, 2) = "07", "Jul", LEFT(L61, 2) = "08", "Aug", LEFT(L61, 2) = "09", "Sep", LEFT(L61, 2) = "10", "Oct", LEFT(L61, 2) = "11", "Nov", LEFT(L61, 2) = "12", "Dec")</f>
        <v>Aug</v>
      </c>
      <c r="N61" s="9" t="str">
        <f t="shared" si="4"/>
        <v>2015</v>
      </c>
      <c r="O61" t="b">
        <v>0</v>
      </c>
      <c r="P61">
        <v>33</v>
      </c>
      <c r="Q61" t="b">
        <v>1</v>
      </c>
      <c r="R61" t="s">
        <v>8264</v>
      </c>
      <c r="S61" s="6">
        <f t="shared" si="0"/>
        <v>1.0012570000000001</v>
      </c>
      <c r="T61" s="8">
        <f t="shared" si="1"/>
        <v>606.82242424242418</v>
      </c>
      <c r="U61" t="str">
        <f t="shared" si="6"/>
        <v>film &amp; video</v>
      </c>
      <c r="V61" t="str">
        <f t="shared" si="5"/>
        <v>television</v>
      </c>
    </row>
    <row r="62" spans="1:22" ht="48" x14ac:dyDescent="0.2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12">
        <f t="shared" si="2"/>
        <v>41721</v>
      </c>
      <c r="K62">
        <v>1393882717</v>
      </c>
      <c r="L62" s="12" t="str">
        <f t="shared" si="3"/>
        <v>03/03/2014</v>
      </c>
      <c r="M62" s="9" t="str" cm="1">
        <f t="array" ref="M62">_xlfn.IFS(LEFT(L62, 2) = "01", "Jan", LEFT(L62, 2) = "02", "Feb", LEFT(L62, 2) = "03", "Mar", LEFT(L62, 2) = "04", "Apr", LEFT(L62, 2) = "05", "May", LEFT(L62, 2) = "06", "Jun", LEFT(L62, 2) = "07", "Jul", LEFT(L62, 2) = "08", "Aug", LEFT(L62, 2) = "09", "Sep", LEFT(L62, 2) = "10", "Oct", LEFT(L62, 2) = "11", "Nov", LEFT(L62, 2) = "12", "Dec")</f>
        <v>Mar</v>
      </c>
      <c r="N62" s="9" t="str">
        <f t="shared" si="4"/>
        <v>2014</v>
      </c>
      <c r="O62" t="b">
        <v>0</v>
      </c>
      <c r="P62">
        <v>108</v>
      </c>
      <c r="Q62" t="b">
        <v>1</v>
      </c>
      <c r="R62" t="s">
        <v>8265</v>
      </c>
      <c r="S62" s="6">
        <f t="shared" si="0"/>
        <v>1.0329622222222221</v>
      </c>
      <c r="T62" s="8">
        <f t="shared" si="1"/>
        <v>43.040092592592593</v>
      </c>
      <c r="U62" t="str">
        <f t="shared" si="6"/>
        <v>film &amp; video</v>
      </c>
      <c r="V62" t="str">
        <f t="shared" si="5"/>
        <v>shorts</v>
      </c>
    </row>
    <row r="63" spans="1:22" ht="48" x14ac:dyDescent="0.2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12">
        <f t="shared" si="2"/>
        <v>41431.814317129632</v>
      </c>
      <c r="K63">
        <v>1368646357</v>
      </c>
      <c r="L63" s="12" t="str">
        <f t="shared" si="3"/>
        <v>05/15/2013</v>
      </c>
      <c r="M63" s="9" t="str" cm="1">
        <f t="array" ref="M63">_xlfn.IFS(LEFT(L63, 2) = "01", "Jan", LEFT(L63, 2) = "02", "Feb", LEFT(L63, 2) = "03", "Mar", LEFT(L63, 2) = "04", "Apr", LEFT(L63, 2) = "05", "May", LEFT(L63, 2) = "06", "Jun", LEFT(L63, 2) = "07", "Jul", LEFT(L63, 2) = "08", "Aug", LEFT(L63, 2) = "09", "Sep", LEFT(L63, 2) = "10", "Oct", LEFT(L63, 2) = "11", "Nov", LEFT(L63, 2) = "12", "Dec")</f>
        <v>May</v>
      </c>
      <c r="N63" s="9" t="str">
        <f t="shared" si="4"/>
        <v>2013</v>
      </c>
      <c r="O63" t="b">
        <v>0</v>
      </c>
      <c r="P63">
        <v>23</v>
      </c>
      <c r="Q63" t="b">
        <v>1</v>
      </c>
      <c r="R63" t="s">
        <v>8265</v>
      </c>
      <c r="S63" s="6">
        <f t="shared" si="0"/>
        <v>1.4830000000000001</v>
      </c>
      <c r="T63" s="8">
        <f t="shared" si="1"/>
        <v>322.39130434782606</v>
      </c>
      <c r="U63" t="str">
        <f t="shared" si="6"/>
        <v>film &amp; video</v>
      </c>
      <c r="V63" t="str">
        <f t="shared" si="5"/>
        <v>shorts</v>
      </c>
    </row>
    <row r="64" spans="1:22" ht="48" x14ac:dyDescent="0.2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12">
        <f t="shared" si="2"/>
        <v>41336.799513888887</v>
      </c>
      <c r="K64">
        <v>1360177878</v>
      </c>
      <c r="L64" s="12" t="str">
        <f t="shared" si="3"/>
        <v>02/06/2013</v>
      </c>
      <c r="M64" s="9" t="str" cm="1">
        <f t="array" ref="M64">_xlfn.IFS(LEFT(L64, 2) = "01", "Jan", LEFT(L64, 2) = "02", "Feb", LEFT(L64, 2) = "03", "Mar", LEFT(L64, 2) = "04", "Apr", LEFT(L64, 2) = "05", "May", LEFT(L64, 2) = "06", "Jun", LEFT(L64, 2) = "07", "Jul", LEFT(L64, 2) = "08", "Aug", LEFT(L64, 2) = "09", "Sep", LEFT(L64, 2) = "10", "Oct", LEFT(L64, 2) = "11", "Nov", LEFT(L64, 2) = "12", "Dec")</f>
        <v>Feb</v>
      </c>
      <c r="N64" s="9" t="str">
        <f t="shared" si="4"/>
        <v>2013</v>
      </c>
      <c r="O64" t="b">
        <v>0</v>
      </c>
      <c r="P64">
        <v>48</v>
      </c>
      <c r="Q64" t="b">
        <v>1</v>
      </c>
      <c r="R64" t="s">
        <v>8265</v>
      </c>
      <c r="S64" s="6">
        <f t="shared" si="0"/>
        <v>1.5473333333333332</v>
      </c>
      <c r="T64" s="8">
        <f t="shared" si="1"/>
        <v>96.708333333333329</v>
      </c>
      <c r="U64" t="str">
        <f t="shared" si="6"/>
        <v>film &amp; video</v>
      </c>
      <c r="V64" t="str">
        <f t="shared" si="5"/>
        <v>shorts</v>
      </c>
    </row>
    <row r="65" spans="1:22" ht="48" x14ac:dyDescent="0.2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12">
        <f t="shared" si="2"/>
        <v>41636.207638888889</v>
      </c>
      <c r="K65">
        <v>1386194013</v>
      </c>
      <c r="L65" s="12" t="str">
        <f t="shared" si="3"/>
        <v>12/04/2013</v>
      </c>
      <c r="M65" s="9" t="str" cm="1">
        <f t="array" ref="M65">_xlfn.IFS(LEFT(L65, 2) = "01", "Jan", LEFT(L65, 2) = "02", "Feb", LEFT(L65, 2) = "03", "Mar", LEFT(L65, 2) = "04", "Apr", LEFT(L65, 2) = "05", "May", LEFT(L65, 2) = "06", "Jun", LEFT(L65, 2) = "07", "Jul", LEFT(L65, 2) = "08", "Aug", LEFT(L65, 2) = "09", "Sep", LEFT(L65, 2) = "10", "Oct", LEFT(L65, 2) = "11", "Nov", LEFT(L65, 2) = "12", "Dec")</f>
        <v>Dec</v>
      </c>
      <c r="N65" s="9" t="str">
        <f t="shared" si="4"/>
        <v>2013</v>
      </c>
      <c r="O65" t="b">
        <v>0</v>
      </c>
      <c r="P65">
        <v>64</v>
      </c>
      <c r="Q65" t="b">
        <v>1</v>
      </c>
      <c r="R65" t="s">
        <v>8265</v>
      </c>
      <c r="S65" s="6">
        <f t="shared" si="0"/>
        <v>1.1351849999999999</v>
      </c>
      <c r="T65" s="8">
        <f t="shared" si="1"/>
        <v>35.474531249999998</v>
      </c>
      <c r="U65" t="str">
        <f t="shared" si="6"/>
        <v>film &amp; video</v>
      </c>
      <c r="V65" t="str">
        <f t="shared" si="5"/>
        <v>shorts</v>
      </c>
    </row>
    <row r="66" spans="1:22" ht="48" x14ac:dyDescent="0.2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12">
        <f t="shared" si="2"/>
        <v>41463.01829861111</v>
      </c>
      <c r="K66">
        <v>1370651181</v>
      </c>
      <c r="L66" s="12" t="str">
        <f t="shared" si="3"/>
        <v>06/08/2013</v>
      </c>
      <c r="M66" s="9" t="str" cm="1">
        <f t="array" ref="M66">_xlfn.IFS(LEFT(L66, 2) = "01", "Jan", LEFT(L66, 2) = "02", "Feb", LEFT(L66, 2) = "03", "Mar", LEFT(L66, 2) = "04", "Apr", LEFT(L66, 2) = "05", "May", LEFT(L66, 2) = "06", "Jun", LEFT(L66, 2) = "07", "Jul", LEFT(L66, 2) = "08", "Aug", LEFT(L66, 2) = "09", "Sep", LEFT(L66, 2) = "10", "Oct", LEFT(L66, 2) = "11", "Nov", LEFT(L66, 2) = "12", "Dec")</f>
        <v>Jun</v>
      </c>
      <c r="N66" s="9" t="str">
        <f t="shared" si="4"/>
        <v>2013</v>
      </c>
      <c r="O66" t="b">
        <v>0</v>
      </c>
      <c r="P66">
        <v>24</v>
      </c>
      <c r="Q66" t="b">
        <v>1</v>
      </c>
      <c r="R66" t="s">
        <v>8265</v>
      </c>
      <c r="S66" s="6">
        <f t="shared" ref="S66:S129" si="7">E66/D66</f>
        <v>1.7333333333333334</v>
      </c>
      <c r="T66" s="8">
        <f t="shared" ref="T66:T129" si="8">IFERROR(E66/P66, 0)</f>
        <v>86.666666666666671</v>
      </c>
      <c r="U66" t="str">
        <f t="shared" si="6"/>
        <v>film &amp; video</v>
      </c>
      <c r="V66" t="str">
        <f t="shared" si="5"/>
        <v>shorts</v>
      </c>
    </row>
    <row r="67" spans="1:22" ht="32" x14ac:dyDescent="0.2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12">
        <f t="shared" ref="J67:J130" si="9">(((I67/60)/60)/24)+DATE(1970,1,1)</f>
        <v>41862.249305555553</v>
      </c>
      <c r="K67">
        <v>1405453354</v>
      </c>
      <c r="L67" s="12" t="str">
        <f t="shared" ref="L67:L130" si="10">TEXT((((K67/60)/60)/24)+DATE(1970,1,1), "mm/dd/yyyy")</f>
        <v>07/15/2014</v>
      </c>
      <c r="M67" s="9" t="str" cm="1">
        <f t="array" ref="M67">_xlfn.IFS(LEFT(L67, 2) = "01", "Jan", LEFT(L67, 2) = "02", "Feb", LEFT(L67, 2) = "03", "Mar", LEFT(L67, 2) = "04", "Apr", LEFT(L67, 2) = "05", "May", LEFT(L67, 2) = "06", "Jun", LEFT(L67, 2) = "07", "Jul", LEFT(L67, 2) = "08", "Aug", LEFT(L67, 2) = "09", "Sep", LEFT(L67, 2) = "10", "Oct", LEFT(L67, 2) = "11", "Nov", LEFT(L67, 2) = "12", "Dec")</f>
        <v>Jul</v>
      </c>
      <c r="N67" s="9" t="str">
        <f t="shared" ref="N67:N130" si="11">RIGHT(L67, 4)</f>
        <v>2014</v>
      </c>
      <c r="O67" t="b">
        <v>0</v>
      </c>
      <c r="P67">
        <v>57</v>
      </c>
      <c r="Q67" t="b">
        <v>1</v>
      </c>
      <c r="R67" t="s">
        <v>8265</v>
      </c>
      <c r="S67" s="6">
        <f t="shared" si="7"/>
        <v>1.0752857142857142</v>
      </c>
      <c r="T67" s="8">
        <f t="shared" si="8"/>
        <v>132.05263157894737</v>
      </c>
      <c r="U67" t="str">
        <f t="shared" ref="U67:U130" si="12">LEFT(R67, SEARCH("/", R67) - 1)</f>
        <v>film &amp; video</v>
      </c>
      <c r="V67" t="str">
        <f t="shared" ref="V67:V130" si="13">RIGHT(R67, LEN(R67) - SEARCH("/", R67) )</f>
        <v>shorts</v>
      </c>
    </row>
    <row r="68" spans="1:22" ht="32" x14ac:dyDescent="0.2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12">
        <f t="shared" si="9"/>
        <v>42569.849768518514</v>
      </c>
      <c r="K68">
        <v>1466281420</v>
      </c>
      <c r="L68" s="12" t="str">
        <f t="shared" si="10"/>
        <v>06/18/2016</v>
      </c>
      <c r="M68" s="9" t="str" cm="1">
        <f t="array" ref="M68">_xlfn.IFS(LEFT(L68, 2) = "01", "Jan", LEFT(L68, 2) = "02", "Feb", LEFT(L68, 2) = "03", "Mar", LEFT(L68, 2) = "04", "Apr", LEFT(L68, 2) = "05", "May", LEFT(L68, 2) = "06", "Jun", LEFT(L68, 2) = "07", "Jul", LEFT(L68, 2) = "08", "Aug", LEFT(L68, 2) = "09", "Sep", LEFT(L68, 2) = "10", "Oct", LEFT(L68, 2) = "11", "Nov", LEFT(L68, 2) = "12", "Dec")</f>
        <v>Jun</v>
      </c>
      <c r="N68" s="9" t="str">
        <f t="shared" si="11"/>
        <v>2016</v>
      </c>
      <c r="O68" t="b">
        <v>0</v>
      </c>
      <c r="P68">
        <v>26</v>
      </c>
      <c r="Q68" t="b">
        <v>1</v>
      </c>
      <c r="R68" t="s">
        <v>8265</v>
      </c>
      <c r="S68" s="6">
        <f t="shared" si="7"/>
        <v>1.1859999999999999</v>
      </c>
      <c r="T68" s="8">
        <f t="shared" si="8"/>
        <v>91.230769230769226</v>
      </c>
      <c r="U68" t="str">
        <f t="shared" si="12"/>
        <v>film &amp; video</v>
      </c>
      <c r="V68" t="str">
        <f t="shared" si="13"/>
        <v>shorts</v>
      </c>
    </row>
    <row r="69" spans="1:22" ht="48" x14ac:dyDescent="0.2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12">
        <f t="shared" si="9"/>
        <v>41105.583379629628</v>
      </c>
      <c r="K69">
        <v>1339768804</v>
      </c>
      <c r="L69" s="12" t="str">
        <f t="shared" si="10"/>
        <v>06/15/2012</v>
      </c>
      <c r="M69" s="9" t="str" cm="1">
        <f t="array" ref="M69">_xlfn.IFS(LEFT(L69, 2) = "01", "Jan", LEFT(L69, 2) = "02", "Feb", LEFT(L69, 2) = "03", "Mar", LEFT(L69, 2) = "04", "Apr", LEFT(L69, 2) = "05", "May", LEFT(L69, 2) = "06", "Jun", LEFT(L69, 2) = "07", "Jul", LEFT(L69, 2) = "08", "Aug", LEFT(L69, 2) = "09", "Sep", LEFT(L69, 2) = "10", "Oct", LEFT(L69, 2) = "11", "Nov", LEFT(L69, 2) = "12", "Dec")</f>
        <v>Jun</v>
      </c>
      <c r="N69" s="9" t="str">
        <f t="shared" si="11"/>
        <v>2012</v>
      </c>
      <c r="O69" t="b">
        <v>0</v>
      </c>
      <c r="P69">
        <v>20</v>
      </c>
      <c r="Q69" t="b">
        <v>1</v>
      </c>
      <c r="R69" t="s">
        <v>8265</v>
      </c>
      <c r="S69" s="6">
        <f t="shared" si="7"/>
        <v>1.1625000000000001</v>
      </c>
      <c r="T69" s="8">
        <f t="shared" si="8"/>
        <v>116.25</v>
      </c>
      <c r="U69" t="str">
        <f t="shared" si="12"/>
        <v>film &amp; video</v>
      </c>
      <c r="V69" t="str">
        <f t="shared" si="13"/>
        <v>shorts</v>
      </c>
    </row>
    <row r="70" spans="1:22" ht="64" x14ac:dyDescent="0.2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12">
        <f t="shared" si="9"/>
        <v>41693.569340277776</v>
      </c>
      <c r="K70">
        <v>1390570791</v>
      </c>
      <c r="L70" s="12" t="str">
        <f t="shared" si="10"/>
        <v>01/24/2014</v>
      </c>
      <c r="M70" s="9" t="str" cm="1">
        <f t="array" ref="M70">_xlfn.IFS(LEFT(L70, 2) = "01", "Jan", LEFT(L70, 2) = "02", "Feb", LEFT(L70, 2) = "03", "Mar", LEFT(L70, 2) = "04", "Apr", LEFT(L70, 2) = "05", "May", LEFT(L70, 2) = "06", "Jun", LEFT(L70, 2) = "07", "Jul", LEFT(L70, 2) = "08", "Aug", LEFT(L70, 2) = "09", "Sep", LEFT(L70, 2) = "10", "Oct", LEFT(L70, 2) = "11", "Nov", LEFT(L70, 2) = "12", "Dec")</f>
        <v>Jan</v>
      </c>
      <c r="N70" s="9" t="str">
        <f t="shared" si="11"/>
        <v>2014</v>
      </c>
      <c r="O70" t="b">
        <v>0</v>
      </c>
      <c r="P70">
        <v>36</v>
      </c>
      <c r="Q70" t="b">
        <v>1</v>
      </c>
      <c r="R70" t="s">
        <v>8265</v>
      </c>
      <c r="S70" s="6">
        <f t="shared" si="7"/>
        <v>1.2716666666666667</v>
      </c>
      <c r="T70" s="8">
        <f t="shared" si="8"/>
        <v>21.194444444444443</v>
      </c>
      <c r="U70" t="str">
        <f t="shared" si="12"/>
        <v>film &amp; video</v>
      </c>
      <c r="V70" t="str">
        <f t="shared" si="13"/>
        <v>shorts</v>
      </c>
    </row>
    <row r="71" spans="1:22" ht="48" x14ac:dyDescent="0.2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12">
        <f t="shared" si="9"/>
        <v>40818.290972222225</v>
      </c>
      <c r="K71">
        <v>1314765025</v>
      </c>
      <c r="L71" s="12" t="str">
        <f t="shared" si="10"/>
        <v>08/31/2011</v>
      </c>
      <c r="M71" s="9" t="str" cm="1">
        <f t="array" ref="M71">_xlfn.IFS(LEFT(L71, 2) = "01", "Jan", LEFT(L71, 2) = "02", "Feb", LEFT(L71, 2) = "03", "Mar", LEFT(L71, 2) = "04", "Apr", LEFT(L71, 2) = "05", "May", LEFT(L71, 2) = "06", "Jun", LEFT(L71, 2) = "07", "Jul", LEFT(L71, 2) = "08", "Aug", LEFT(L71, 2) = "09", "Sep", LEFT(L71, 2) = "10", "Oct", LEFT(L71, 2) = "11", "Nov", LEFT(L71, 2) = "12", "Dec")</f>
        <v>Aug</v>
      </c>
      <c r="N71" s="9" t="str">
        <f t="shared" si="11"/>
        <v>2011</v>
      </c>
      <c r="O71" t="b">
        <v>0</v>
      </c>
      <c r="P71">
        <v>178</v>
      </c>
      <c r="Q71" t="b">
        <v>1</v>
      </c>
      <c r="R71" t="s">
        <v>8265</v>
      </c>
      <c r="S71" s="6">
        <f t="shared" si="7"/>
        <v>1.109423</v>
      </c>
      <c r="T71" s="8">
        <f t="shared" si="8"/>
        <v>62.327134831460668</v>
      </c>
      <c r="U71" t="str">
        <f t="shared" si="12"/>
        <v>film &amp; video</v>
      </c>
      <c r="V71" t="str">
        <f t="shared" si="13"/>
        <v>shorts</v>
      </c>
    </row>
    <row r="72" spans="1:22" ht="48" x14ac:dyDescent="0.2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12">
        <f t="shared" si="9"/>
        <v>40790.896354166667</v>
      </c>
      <c r="K72">
        <v>1309987845</v>
      </c>
      <c r="L72" s="12" t="str">
        <f t="shared" si="10"/>
        <v>07/06/2011</v>
      </c>
      <c r="M72" s="9" t="str" cm="1">
        <f t="array" ref="M72">_xlfn.IFS(LEFT(L72, 2) = "01", "Jan", LEFT(L72, 2) = "02", "Feb", LEFT(L72, 2) = "03", "Mar", LEFT(L72, 2) = "04", "Apr", LEFT(L72, 2) = "05", "May", LEFT(L72, 2) = "06", "Jun", LEFT(L72, 2) = "07", "Jul", LEFT(L72, 2) = "08", "Aug", LEFT(L72, 2) = "09", "Sep", LEFT(L72, 2) = "10", "Oct", LEFT(L72, 2) = "11", "Nov", LEFT(L72, 2) = "12", "Dec")</f>
        <v>Jul</v>
      </c>
      <c r="N72" s="9" t="str">
        <f t="shared" si="11"/>
        <v>2011</v>
      </c>
      <c r="O72" t="b">
        <v>0</v>
      </c>
      <c r="P72">
        <v>17</v>
      </c>
      <c r="Q72" t="b">
        <v>1</v>
      </c>
      <c r="R72" t="s">
        <v>8265</v>
      </c>
      <c r="S72" s="6">
        <f t="shared" si="7"/>
        <v>1.272</v>
      </c>
      <c r="T72" s="8">
        <f t="shared" si="8"/>
        <v>37.411764705882355</v>
      </c>
      <c r="U72" t="str">
        <f t="shared" si="12"/>
        <v>film &amp; video</v>
      </c>
      <c r="V72" t="str">
        <f t="shared" si="13"/>
        <v>shorts</v>
      </c>
    </row>
    <row r="73" spans="1:22" ht="48" x14ac:dyDescent="0.2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12">
        <f t="shared" si="9"/>
        <v>41057.271493055552</v>
      </c>
      <c r="K73">
        <v>1333002657</v>
      </c>
      <c r="L73" s="12" t="str">
        <f t="shared" si="10"/>
        <v>03/29/2012</v>
      </c>
      <c r="M73" s="9" t="str" cm="1">
        <f t="array" ref="M73">_xlfn.IFS(LEFT(L73, 2) = "01", "Jan", LEFT(L73, 2) = "02", "Feb", LEFT(L73, 2) = "03", "Mar", LEFT(L73, 2) = "04", "Apr", LEFT(L73, 2) = "05", "May", LEFT(L73, 2) = "06", "Jun", LEFT(L73, 2) = "07", "Jul", LEFT(L73, 2) = "08", "Aug", LEFT(L73, 2) = "09", "Sep", LEFT(L73, 2) = "10", "Oct", LEFT(L73, 2) = "11", "Nov", LEFT(L73, 2) = "12", "Dec")</f>
        <v>Mar</v>
      </c>
      <c r="N73" s="9" t="str">
        <f t="shared" si="11"/>
        <v>2012</v>
      </c>
      <c r="O73" t="b">
        <v>0</v>
      </c>
      <c r="P73">
        <v>32</v>
      </c>
      <c r="Q73" t="b">
        <v>1</v>
      </c>
      <c r="R73" t="s">
        <v>8265</v>
      </c>
      <c r="S73" s="6">
        <f t="shared" si="7"/>
        <v>1.2394444444444443</v>
      </c>
      <c r="T73" s="8">
        <f t="shared" si="8"/>
        <v>69.71875</v>
      </c>
      <c r="U73" t="str">
        <f t="shared" si="12"/>
        <v>film &amp; video</v>
      </c>
      <c r="V73" t="str">
        <f t="shared" si="13"/>
        <v>shorts</v>
      </c>
    </row>
    <row r="74" spans="1:22" ht="48" x14ac:dyDescent="0.2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12">
        <f t="shared" si="9"/>
        <v>41228</v>
      </c>
      <c r="K74">
        <v>1351210481</v>
      </c>
      <c r="L74" s="12" t="str">
        <f t="shared" si="10"/>
        <v>10/26/2012</v>
      </c>
      <c r="M74" s="9" t="str" cm="1">
        <f t="array" ref="M74">_xlfn.IFS(LEFT(L74, 2) = "01", "Jan", LEFT(L74, 2) = "02", "Feb", LEFT(L74, 2) = "03", "Mar", LEFT(L74, 2) = "04", "Apr", LEFT(L74, 2) = "05", "May", LEFT(L74, 2) = "06", "Jun", LEFT(L74, 2) = "07", "Jul", LEFT(L74, 2) = "08", "Aug", LEFT(L74, 2) = "09", "Sep", LEFT(L74, 2) = "10", "Oct", LEFT(L74, 2) = "11", "Nov", LEFT(L74, 2) = "12", "Dec")</f>
        <v>Oct</v>
      </c>
      <c r="N74" s="9" t="str">
        <f t="shared" si="11"/>
        <v>2012</v>
      </c>
      <c r="O74" t="b">
        <v>0</v>
      </c>
      <c r="P74">
        <v>41</v>
      </c>
      <c r="Q74" t="b">
        <v>1</v>
      </c>
      <c r="R74" t="s">
        <v>8265</v>
      </c>
      <c r="S74" s="6">
        <f t="shared" si="7"/>
        <v>1.084090909090909</v>
      </c>
      <c r="T74" s="8">
        <f t="shared" si="8"/>
        <v>58.170731707317074</v>
      </c>
      <c r="U74" t="str">
        <f t="shared" si="12"/>
        <v>film &amp; video</v>
      </c>
      <c r="V74" t="str">
        <f t="shared" si="13"/>
        <v>shorts</v>
      </c>
    </row>
    <row r="75" spans="1:22" ht="48" x14ac:dyDescent="0.2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12">
        <f t="shared" si="9"/>
        <v>40666.165972222225</v>
      </c>
      <c r="K75">
        <v>1297620584</v>
      </c>
      <c r="L75" s="12" t="str">
        <f t="shared" si="10"/>
        <v>02/13/2011</v>
      </c>
      <c r="M75" s="9" t="str" cm="1">
        <f t="array" ref="M75">_xlfn.IFS(LEFT(L75, 2) = "01", "Jan", LEFT(L75, 2) = "02", "Feb", LEFT(L75, 2) = "03", "Mar", LEFT(L75, 2) = "04", "Apr", LEFT(L75, 2) = "05", "May", LEFT(L75, 2) = "06", "Jun", LEFT(L75, 2) = "07", "Jul", LEFT(L75, 2) = "08", "Aug", LEFT(L75, 2) = "09", "Sep", LEFT(L75, 2) = "10", "Oct", LEFT(L75, 2) = "11", "Nov", LEFT(L75, 2) = "12", "Dec")</f>
        <v>Feb</v>
      </c>
      <c r="N75" s="9" t="str">
        <f t="shared" si="11"/>
        <v>2011</v>
      </c>
      <c r="O75" t="b">
        <v>0</v>
      </c>
      <c r="P75">
        <v>18</v>
      </c>
      <c r="Q75" t="b">
        <v>1</v>
      </c>
      <c r="R75" t="s">
        <v>8265</v>
      </c>
      <c r="S75" s="6">
        <f t="shared" si="7"/>
        <v>1</v>
      </c>
      <c r="T75" s="8">
        <f t="shared" si="8"/>
        <v>50</v>
      </c>
      <c r="U75" t="str">
        <f t="shared" si="12"/>
        <v>film &amp; video</v>
      </c>
      <c r="V75" t="str">
        <f t="shared" si="13"/>
        <v>shorts</v>
      </c>
    </row>
    <row r="76" spans="1:22" ht="48" x14ac:dyDescent="0.2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12">
        <f t="shared" si="9"/>
        <v>42390.487210648149</v>
      </c>
      <c r="K76">
        <v>1450784495</v>
      </c>
      <c r="L76" s="12" t="str">
        <f t="shared" si="10"/>
        <v>12/22/2015</v>
      </c>
      <c r="M76" s="9" t="str" cm="1">
        <f t="array" ref="M76">_xlfn.IFS(LEFT(L76, 2) = "01", "Jan", LEFT(L76, 2) = "02", "Feb", LEFT(L76, 2) = "03", "Mar", LEFT(L76, 2) = "04", "Apr", LEFT(L76, 2) = "05", "May", LEFT(L76, 2) = "06", "Jun", LEFT(L76, 2) = "07", "Jul", LEFT(L76, 2) = "08", "Aug", LEFT(L76, 2) = "09", "Sep", LEFT(L76, 2) = "10", "Oct", LEFT(L76, 2) = "11", "Nov", LEFT(L76, 2) = "12", "Dec")</f>
        <v>Dec</v>
      </c>
      <c r="N76" s="9" t="str">
        <f t="shared" si="11"/>
        <v>2015</v>
      </c>
      <c r="O76" t="b">
        <v>0</v>
      </c>
      <c r="P76">
        <v>29</v>
      </c>
      <c r="Q76" t="b">
        <v>1</v>
      </c>
      <c r="R76" t="s">
        <v>8265</v>
      </c>
      <c r="S76" s="6">
        <f t="shared" si="7"/>
        <v>1.1293199999999999</v>
      </c>
      <c r="T76" s="8">
        <f t="shared" si="8"/>
        <v>19.471034482758618</v>
      </c>
      <c r="U76" t="str">
        <f t="shared" si="12"/>
        <v>film &amp; video</v>
      </c>
      <c r="V76" t="str">
        <f t="shared" si="13"/>
        <v>shorts</v>
      </c>
    </row>
    <row r="77" spans="1:22" ht="48" x14ac:dyDescent="0.2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12">
        <f t="shared" si="9"/>
        <v>41387.209166666667</v>
      </c>
      <c r="K77">
        <v>1364101272</v>
      </c>
      <c r="L77" s="12" t="str">
        <f t="shared" si="10"/>
        <v>03/24/2013</v>
      </c>
      <c r="M77" s="9" t="str" cm="1">
        <f t="array" ref="M77">_xlfn.IFS(LEFT(L77, 2) = "01", "Jan", LEFT(L77, 2) = "02", "Feb", LEFT(L77, 2) = "03", "Mar", LEFT(L77, 2) = "04", "Apr", LEFT(L77, 2) = "05", "May", LEFT(L77, 2) = "06", "Jun", LEFT(L77, 2) = "07", "Jul", LEFT(L77, 2) = "08", "Aug", LEFT(L77, 2) = "09", "Sep", LEFT(L77, 2) = "10", "Oct", LEFT(L77, 2) = "11", "Nov", LEFT(L77, 2) = "12", "Dec")</f>
        <v>Mar</v>
      </c>
      <c r="N77" s="9" t="str">
        <f t="shared" si="11"/>
        <v>2013</v>
      </c>
      <c r="O77" t="b">
        <v>0</v>
      </c>
      <c r="P77">
        <v>47</v>
      </c>
      <c r="Q77" t="b">
        <v>1</v>
      </c>
      <c r="R77" t="s">
        <v>8265</v>
      </c>
      <c r="S77" s="6">
        <f t="shared" si="7"/>
        <v>1.1542857142857144</v>
      </c>
      <c r="T77" s="8">
        <f t="shared" si="8"/>
        <v>85.957446808510639</v>
      </c>
      <c r="U77" t="str">
        <f t="shared" si="12"/>
        <v>film &amp; video</v>
      </c>
      <c r="V77" t="str">
        <f t="shared" si="13"/>
        <v>shorts</v>
      </c>
    </row>
    <row r="78" spans="1:22" ht="48" x14ac:dyDescent="0.2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12">
        <f t="shared" si="9"/>
        <v>40904.733310185184</v>
      </c>
      <c r="K78">
        <v>1319819758</v>
      </c>
      <c r="L78" s="12" t="str">
        <f t="shared" si="10"/>
        <v>10/28/2011</v>
      </c>
      <c r="M78" s="9" t="str" cm="1">
        <f t="array" ref="M78">_xlfn.IFS(LEFT(L78, 2) = "01", "Jan", LEFT(L78, 2) = "02", "Feb", LEFT(L78, 2) = "03", "Mar", LEFT(L78, 2) = "04", "Apr", LEFT(L78, 2) = "05", "May", LEFT(L78, 2) = "06", "Jun", LEFT(L78, 2) = "07", "Jul", LEFT(L78, 2) = "08", "Aug", LEFT(L78, 2) = "09", "Sep", LEFT(L78, 2) = "10", "Oct", LEFT(L78, 2) = "11", "Nov", LEFT(L78, 2) = "12", "Dec")</f>
        <v>Oct</v>
      </c>
      <c r="N78" s="9" t="str">
        <f t="shared" si="11"/>
        <v>2011</v>
      </c>
      <c r="O78" t="b">
        <v>0</v>
      </c>
      <c r="P78">
        <v>15</v>
      </c>
      <c r="Q78" t="b">
        <v>1</v>
      </c>
      <c r="R78" t="s">
        <v>8265</v>
      </c>
      <c r="S78" s="6">
        <f t="shared" si="7"/>
        <v>1.5333333333333334</v>
      </c>
      <c r="T78" s="8">
        <f t="shared" si="8"/>
        <v>30.666666666666668</v>
      </c>
      <c r="U78" t="str">
        <f t="shared" si="12"/>
        <v>film &amp; video</v>
      </c>
      <c r="V78" t="str">
        <f t="shared" si="13"/>
        <v>shorts</v>
      </c>
    </row>
    <row r="79" spans="1:22" ht="48" x14ac:dyDescent="0.2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12">
        <f t="shared" si="9"/>
        <v>41050.124305555553</v>
      </c>
      <c r="K79">
        <v>1332991717</v>
      </c>
      <c r="L79" s="12" t="str">
        <f t="shared" si="10"/>
        <v>03/29/2012</v>
      </c>
      <c r="M79" s="9" t="str" cm="1">
        <f t="array" ref="M79">_xlfn.IFS(LEFT(L79, 2) = "01", "Jan", LEFT(L79, 2) = "02", "Feb", LEFT(L79, 2) = "03", "Mar", LEFT(L79, 2) = "04", "Apr", LEFT(L79, 2) = "05", "May", LEFT(L79, 2) = "06", "Jun", LEFT(L79, 2) = "07", "Jul", LEFT(L79, 2) = "08", "Aug", LEFT(L79, 2) = "09", "Sep", LEFT(L79, 2) = "10", "Oct", LEFT(L79, 2) = "11", "Nov", LEFT(L79, 2) = "12", "Dec")</f>
        <v>Mar</v>
      </c>
      <c r="N79" s="9" t="str">
        <f t="shared" si="11"/>
        <v>2012</v>
      </c>
      <c r="O79" t="b">
        <v>0</v>
      </c>
      <c r="P79">
        <v>26</v>
      </c>
      <c r="Q79" t="b">
        <v>1</v>
      </c>
      <c r="R79" t="s">
        <v>8265</v>
      </c>
      <c r="S79" s="6">
        <f t="shared" si="7"/>
        <v>3.9249999999999998</v>
      </c>
      <c r="T79" s="8">
        <f t="shared" si="8"/>
        <v>60.384615384615387</v>
      </c>
      <c r="U79" t="str">
        <f t="shared" si="12"/>
        <v>film &amp; video</v>
      </c>
      <c r="V79" t="str">
        <f t="shared" si="13"/>
        <v>shorts</v>
      </c>
    </row>
    <row r="80" spans="1:22" ht="96" x14ac:dyDescent="0.2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12">
        <f t="shared" si="9"/>
        <v>42614.730567129634</v>
      </c>
      <c r="K80">
        <v>1471887121</v>
      </c>
      <c r="L80" s="12" t="str">
        <f t="shared" si="10"/>
        <v>08/22/2016</v>
      </c>
      <c r="M80" s="9" t="str" cm="1">
        <f t="array" ref="M80">_xlfn.IFS(LEFT(L80, 2) = "01", "Jan", LEFT(L80, 2) = "02", "Feb", LEFT(L80, 2) = "03", "Mar", LEFT(L80, 2) = "04", "Apr", LEFT(L80, 2) = "05", "May", LEFT(L80, 2) = "06", "Jun", LEFT(L80, 2) = "07", "Jul", LEFT(L80, 2) = "08", "Aug", LEFT(L80, 2) = "09", "Sep", LEFT(L80, 2) = "10", "Oct", LEFT(L80, 2) = "11", "Nov", LEFT(L80, 2) = "12", "Dec")</f>
        <v>Aug</v>
      </c>
      <c r="N80" s="9" t="str">
        <f t="shared" si="11"/>
        <v>2016</v>
      </c>
      <c r="O80" t="b">
        <v>0</v>
      </c>
      <c r="P80">
        <v>35</v>
      </c>
      <c r="Q80" t="b">
        <v>1</v>
      </c>
      <c r="R80" t="s">
        <v>8265</v>
      </c>
      <c r="S80" s="6">
        <f t="shared" si="7"/>
        <v>27.02</v>
      </c>
      <c r="T80" s="8">
        <f t="shared" si="8"/>
        <v>38.6</v>
      </c>
      <c r="U80" t="str">
        <f t="shared" si="12"/>
        <v>film &amp; video</v>
      </c>
      <c r="V80" t="str">
        <f t="shared" si="13"/>
        <v>shorts</v>
      </c>
    </row>
    <row r="81" spans="1:22" ht="48" x14ac:dyDescent="0.2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12">
        <f t="shared" si="9"/>
        <v>41754.776539351849</v>
      </c>
      <c r="K81">
        <v>1395859093</v>
      </c>
      <c r="L81" s="12" t="str">
        <f t="shared" si="10"/>
        <v>03/26/2014</v>
      </c>
      <c r="M81" s="9" t="str" cm="1">
        <f t="array" ref="M81">_xlfn.IFS(LEFT(L81, 2) = "01", "Jan", LEFT(L81, 2) = "02", "Feb", LEFT(L81, 2) = "03", "Mar", LEFT(L81, 2) = "04", "Apr", LEFT(L81, 2) = "05", "May", LEFT(L81, 2) = "06", "Jun", LEFT(L81, 2) = "07", "Jul", LEFT(L81, 2) = "08", "Aug", LEFT(L81, 2) = "09", "Sep", LEFT(L81, 2) = "10", "Oct", LEFT(L81, 2) = "11", "Nov", LEFT(L81, 2) = "12", "Dec")</f>
        <v>Mar</v>
      </c>
      <c r="N81" s="9" t="str">
        <f t="shared" si="11"/>
        <v>2014</v>
      </c>
      <c r="O81" t="b">
        <v>0</v>
      </c>
      <c r="P81">
        <v>41</v>
      </c>
      <c r="Q81" t="b">
        <v>1</v>
      </c>
      <c r="R81" t="s">
        <v>8265</v>
      </c>
      <c r="S81" s="6">
        <f t="shared" si="7"/>
        <v>1.27</v>
      </c>
      <c r="T81" s="8">
        <f t="shared" si="8"/>
        <v>40.268292682926827</v>
      </c>
      <c r="U81" t="str">
        <f t="shared" si="12"/>
        <v>film &amp; video</v>
      </c>
      <c r="V81" t="str">
        <f t="shared" si="13"/>
        <v>shorts</v>
      </c>
    </row>
    <row r="82" spans="1:22" ht="48" x14ac:dyDescent="0.2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12">
        <f t="shared" si="9"/>
        <v>41618.083981481483</v>
      </c>
      <c r="K82">
        <v>1383616856</v>
      </c>
      <c r="L82" s="12" t="str">
        <f t="shared" si="10"/>
        <v>11/05/2013</v>
      </c>
      <c r="M82" s="9" t="str" cm="1">
        <f t="array" ref="M82">_xlfn.IFS(LEFT(L82, 2) = "01", "Jan", LEFT(L82, 2) = "02", "Feb", LEFT(L82, 2) = "03", "Mar", LEFT(L82, 2) = "04", "Apr", LEFT(L82, 2) = "05", "May", LEFT(L82, 2) = "06", "Jun", LEFT(L82, 2) = "07", "Jul", LEFT(L82, 2) = "08", "Aug", LEFT(L82, 2) = "09", "Sep", LEFT(L82, 2) = "10", "Oct", LEFT(L82, 2) = "11", "Nov", LEFT(L82, 2) = "12", "Dec")</f>
        <v>Nov</v>
      </c>
      <c r="N82" s="9" t="str">
        <f t="shared" si="11"/>
        <v>2013</v>
      </c>
      <c r="O82" t="b">
        <v>0</v>
      </c>
      <c r="P82">
        <v>47</v>
      </c>
      <c r="Q82" t="b">
        <v>1</v>
      </c>
      <c r="R82" t="s">
        <v>8265</v>
      </c>
      <c r="S82" s="6">
        <f t="shared" si="7"/>
        <v>1.0725</v>
      </c>
      <c r="T82" s="8">
        <f t="shared" si="8"/>
        <v>273.82978723404256</v>
      </c>
      <c r="U82" t="str">
        <f t="shared" si="12"/>
        <v>film &amp; video</v>
      </c>
      <c r="V82" t="str">
        <f t="shared" si="13"/>
        <v>shorts</v>
      </c>
    </row>
    <row r="83" spans="1:22" ht="48" x14ac:dyDescent="0.2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12">
        <f t="shared" si="9"/>
        <v>41104.126388888886</v>
      </c>
      <c r="K83">
        <v>1341892127</v>
      </c>
      <c r="L83" s="12" t="str">
        <f t="shared" si="10"/>
        <v>07/10/2012</v>
      </c>
      <c r="M83" s="9" t="str" cm="1">
        <f t="array" ref="M83">_xlfn.IFS(LEFT(L83, 2) = "01", "Jan", LEFT(L83, 2) = "02", "Feb", LEFT(L83, 2) = "03", "Mar", LEFT(L83, 2) = "04", "Apr", LEFT(L83, 2) = "05", "May", LEFT(L83, 2) = "06", "Jun", LEFT(L83, 2) = "07", "Jul", LEFT(L83, 2) = "08", "Aug", LEFT(L83, 2) = "09", "Sep", LEFT(L83, 2) = "10", "Oct", LEFT(L83, 2) = "11", "Nov", LEFT(L83, 2) = "12", "Dec")</f>
        <v>Jul</v>
      </c>
      <c r="N83" s="9" t="str">
        <f t="shared" si="11"/>
        <v>2012</v>
      </c>
      <c r="O83" t="b">
        <v>0</v>
      </c>
      <c r="P83">
        <v>28</v>
      </c>
      <c r="Q83" t="b">
        <v>1</v>
      </c>
      <c r="R83" t="s">
        <v>8265</v>
      </c>
      <c r="S83" s="6">
        <f t="shared" si="7"/>
        <v>1.98</v>
      </c>
      <c r="T83" s="8">
        <f t="shared" si="8"/>
        <v>53.035714285714285</v>
      </c>
      <c r="U83" t="str">
        <f t="shared" si="12"/>
        <v>film &amp; video</v>
      </c>
      <c r="V83" t="str">
        <f t="shared" si="13"/>
        <v>shorts</v>
      </c>
    </row>
    <row r="84" spans="1:22" ht="48" x14ac:dyDescent="0.2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12">
        <f t="shared" si="9"/>
        <v>40825.820150462961</v>
      </c>
      <c r="K84">
        <v>1315597261</v>
      </c>
      <c r="L84" s="12" t="str">
        <f t="shared" si="10"/>
        <v>09/09/2011</v>
      </c>
      <c r="M84" s="9" t="str" cm="1">
        <f t="array" ref="M84">_xlfn.IFS(LEFT(L84, 2) = "01", "Jan", LEFT(L84, 2) = "02", "Feb", LEFT(L84, 2) = "03", "Mar", LEFT(L84, 2) = "04", "Apr", LEFT(L84, 2) = "05", "May", LEFT(L84, 2) = "06", "Jun", LEFT(L84, 2) = "07", "Jul", LEFT(L84, 2) = "08", "Aug", LEFT(L84, 2) = "09", "Sep", LEFT(L84, 2) = "10", "Oct", LEFT(L84, 2) = "11", "Nov", LEFT(L84, 2) = "12", "Dec")</f>
        <v>Sep</v>
      </c>
      <c r="N84" s="9" t="str">
        <f t="shared" si="11"/>
        <v>2011</v>
      </c>
      <c r="O84" t="b">
        <v>0</v>
      </c>
      <c r="P84">
        <v>100</v>
      </c>
      <c r="Q84" t="b">
        <v>1</v>
      </c>
      <c r="R84" t="s">
        <v>8265</v>
      </c>
      <c r="S84" s="6">
        <f t="shared" si="7"/>
        <v>1.0001249999999999</v>
      </c>
      <c r="T84" s="8">
        <f t="shared" si="8"/>
        <v>40.005000000000003</v>
      </c>
      <c r="U84" t="str">
        <f t="shared" si="12"/>
        <v>film &amp; video</v>
      </c>
      <c r="V84" t="str">
        <f t="shared" si="13"/>
        <v>shorts</v>
      </c>
    </row>
    <row r="85" spans="1:22" ht="48" x14ac:dyDescent="0.2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12">
        <f t="shared" si="9"/>
        <v>42057.479166666672</v>
      </c>
      <c r="K85">
        <v>1423320389</v>
      </c>
      <c r="L85" s="12" t="str">
        <f t="shared" si="10"/>
        <v>02/07/2015</v>
      </c>
      <c r="M85" s="9" t="str" cm="1">
        <f t="array" ref="M85">_xlfn.IFS(LEFT(L85, 2) = "01", "Jan", LEFT(L85, 2) = "02", "Feb", LEFT(L85, 2) = "03", "Mar", LEFT(L85, 2) = "04", "Apr", LEFT(L85, 2) = "05", "May", LEFT(L85, 2) = "06", "Jun", LEFT(L85, 2) = "07", "Jul", LEFT(L85, 2) = "08", "Aug", LEFT(L85, 2) = "09", "Sep", LEFT(L85, 2) = "10", "Oct", LEFT(L85, 2) = "11", "Nov", LEFT(L85, 2) = "12", "Dec")</f>
        <v>Feb</v>
      </c>
      <c r="N85" s="9" t="str">
        <f t="shared" si="11"/>
        <v>2015</v>
      </c>
      <c r="O85" t="b">
        <v>0</v>
      </c>
      <c r="P85">
        <v>13</v>
      </c>
      <c r="Q85" t="b">
        <v>1</v>
      </c>
      <c r="R85" t="s">
        <v>8265</v>
      </c>
      <c r="S85" s="6">
        <f t="shared" si="7"/>
        <v>1.0249999999999999</v>
      </c>
      <c r="T85" s="8">
        <f t="shared" si="8"/>
        <v>15.76923076923077</v>
      </c>
      <c r="U85" t="str">
        <f t="shared" si="12"/>
        <v>film &amp; video</v>
      </c>
      <c r="V85" t="str">
        <f t="shared" si="13"/>
        <v>shorts</v>
      </c>
    </row>
    <row r="86" spans="1:22" ht="48" x14ac:dyDescent="0.2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12">
        <f t="shared" si="9"/>
        <v>40678.757939814815</v>
      </c>
      <c r="K86">
        <v>1302891086</v>
      </c>
      <c r="L86" s="12" t="str">
        <f t="shared" si="10"/>
        <v>04/15/2011</v>
      </c>
      <c r="M86" s="9" t="str" cm="1">
        <f t="array" ref="M86">_xlfn.IFS(LEFT(L86, 2) = "01", "Jan", LEFT(L86, 2) = "02", "Feb", LEFT(L86, 2) = "03", "Mar", LEFT(L86, 2) = "04", "Apr", LEFT(L86, 2) = "05", "May", LEFT(L86, 2) = "06", "Jun", LEFT(L86, 2) = "07", "Jul", LEFT(L86, 2) = "08", "Aug", LEFT(L86, 2) = "09", "Sep", LEFT(L86, 2) = "10", "Oct", LEFT(L86, 2) = "11", "Nov", LEFT(L86, 2) = "12", "Dec")</f>
        <v>Apr</v>
      </c>
      <c r="N86" s="9" t="str">
        <f t="shared" si="11"/>
        <v>2011</v>
      </c>
      <c r="O86" t="b">
        <v>0</v>
      </c>
      <c r="P86">
        <v>7</v>
      </c>
      <c r="Q86" t="b">
        <v>1</v>
      </c>
      <c r="R86" t="s">
        <v>8265</v>
      </c>
      <c r="S86" s="6">
        <f t="shared" si="7"/>
        <v>1</v>
      </c>
      <c r="T86" s="8">
        <f t="shared" si="8"/>
        <v>71.428571428571431</v>
      </c>
      <c r="U86" t="str">
        <f t="shared" si="12"/>
        <v>film &amp; video</v>
      </c>
      <c r="V86" t="str">
        <f t="shared" si="13"/>
        <v>shorts</v>
      </c>
    </row>
    <row r="87" spans="1:22" ht="48" x14ac:dyDescent="0.2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12">
        <f t="shared" si="9"/>
        <v>40809.125428240739</v>
      </c>
      <c r="K87">
        <v>1314154837</v>
      </c>
      <c r="L87" s="12" t="str">
        <f t="shared" si="10"/>
        <v>08/24/2011</v>
      </c>
      <c r="M87" s="9" t="str" cm="1">
        <f t="array" ref="M87">_xlfn.IFS(LEFT(L87, 2) = "01", "Jan", LEFT(L87, 2) = "02", "Feb", LEFT(L87, 2) = "03", "Mar", LEFT(L87, 2) = "04", "Apr", LEFT(L87, 2) = "05", "May", LEFT(L87, 2) = "06", "Jun", LEFT(L87, 2) = "07", "Jul", LEFT(L87, 2) = "08", "Aug", LEFT(L87, 2) = "09", "Sep", LEFT(L87, 2) = "10", "Oct", LEFT(L87, 2) = "11", "Nov", LEFT(L87, 2) = "12", "Dec")</f>
        <v>Aug</v>
      </c>
      <c r="N87" s="9" t="str">
        <f t="shared" si="11"/>
        <v>2011</v>
      </c>
      <c r="O87" t="b">
        <v>0</v>
      </c>
      <c r="P87">
        <v>21</v>
      </c>
      <c r="Q87" t="b">
        <v>1</v>
      </c>
      <c r="R87" t="s">
        <v>8265</v>
      </c>
      <c r="S87" s="6">
        <f t="shared" si="7"/>
        <v>1.2549999999999999</v>
      </c>
      <c r="T87" s="8">
        <f t="shared" si="8"/>
        <v>71.714285714285708</v>
      </c>
      <c r="U87" t="str">
        <f t="shared" si="12"/>
        <v>film &amp; video</v>
      </c>
      <c r="V87" t="str">
        <f t="shared" si="13"/>
        <v>shorts</v>
      </c>
    </row>
    <row r="88" spans="1:22" ht="48" x14ac:dyDescent="0.2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12">
        <f t="shared" si="9"/>
        <v>42365.59774305555</v>
      </c>
      <c r="K88">
        <v>1444828845</v>
      </c>
      <c r="L88" s="12" t="str">
        <f t="shared" si="10"/>
        <v>10/14/2015</v>
      </c>
      <c r="M88" s="9" t="str" cm="1">
        <f t="array" ref="M88">_xlfn.IFS(LEFT(L88, 2) = "01", "Jan", LEFT(L88, 2) = "02", "Feb", LEFT(L88, 2) = "03", "Mar", LEFT(L88, 2) = "04", "Apr", LEFT(L88, 2) = "05", "May", LEFT(L88, 2) = "06", "Jun", LEFT(L88, 2) = "07", "Jul", LEFT(L88, 2) = "08", "Aug", LEFT(L88, 2) = "09", "Sep", LEFT(L88, 2) = "10", "Oct", LEFT(L88, 2) = "11", "Nov", LEFT(L88, 2) = "12", "Dec")</f>
        <v>Oct</v>
      </c>
      <c r="N88" s="9" t="str">
        <f t="shared" si="11"/>
        <v>2015</v>
      </c>
      <c r="O88" t="b">
        <v>0</v>
      </c>
      <c r="P88">
        <v>17</v>
      </c>
      <c r="Q88" t="b">
        <v>1</v>
      </c>
      <c r="R88" t="s">
        <v>8265</v>
      </c>
      <c r="S88" s="6">
        <f t="shared" si="7"/>
        <v>1.0646666666666667</v>
      </c>
      <c r="T88" s="8">
        <f t="shared" si="8"/>
        <v>375.76470588235293</v>
      </c>
      <c r="U88" t="str">
        <f t="shared" si="12"/>
        <v>film &amp; video</v>
      </c>
      <c r="V88" t="str">
        <f t="shared" si="13"/>
        <v>shorts</v>
      </c>
    </row>
    <row r="89" spans="1:22" ht="48" x14ac:dyDescent="0.2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12">
        <f t="shared" si="9"/>
        <v>40332.070138888892</v>
      </c>
      <c r="K89">
        <v>1274705803</v>
      </c>
      <c r="L89" s="12" t="str">
        <f t="shared" si="10"/>
        <v>05/24/2010</v>
      </c>
      <c r="M89" s="9" t="str" cm="1">
        <f t="array" ref="M89">_xlfn.IFS(LEFT(L89, 2) = "01", "Jan", LEFT(L89, 2) = "02", "Feb", LEFT(L89, 2) = "03", "Mar", LEFT(L89, 2) = "04", "Apr", LEFT(L89, 2) = "05", "May", LEFT(L89, 2) = "06", "Jun", LEFT(L89, 2) = "07", "Jul", LEFT(L89, 2) = "08", "Aug", LEFT(L89, 2) = "09", "Sep", LEFT(L89, 2) = "10", "Oct", LEFT(L89, 2) = "11", "Nov", LEFT(L89, 2) = "12", "Dec")</f>
        <v>May</v>
      </c>
      <c r="N89" s="9" t="str">
        <f t="shared" si="11"/>
        <v>2010</v>
      </c>
      <c r="O89" t="b">
        <v>0</v>
      </c>
      <c r="P89">
        <v>25</v>
      </c>
      <c r="Q89" t="b">
        <v>1</v>
      </c>
      <c r="R89" t="s">
        <v>8265</v>
      </c>
      <c r="S89" s="6">
        <f t="shared" si="7"/>
        <v>1.046</v>
      </c>
      <c r="T89" s="8">
        <f t="shared" si="8"/>
        <v>104.6</v>
      </c>
      <c r="U89" t="str">
        <f t="shared" si="12"/>
        <v>film &amp; video</v>
      </c>
      <c r="V89" t="str">
        <f t="shared" si="13"/>
        <v>shorts</v>
      </c>
    </row>
    <row r="90" spans="1:22" ht="48" x14ac:dyDescent="0.2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12">
        <f t="shared" si="9"/>
        <v>41812.65892361111</v>
      </c>
      <c r="K90">
        <v>1401205731</v>
      </c>
      <c r="L90" s="12" t="str">
        <f t="shared" si="10"/>
        <v>05/27/2014</v>
      </c>
      <c r="M90" s="9" t="str" cm="1">
        <f t="array" ref="M90">_xlfn.IFS(LEFT(L90, 2) = "01", "Jan", LEFT(L90, 2) = "02", "Feb", LEFT(L90, 2) = "03", "Mar", LEFT(L90, 2) = "04", "Apr", LEFT(L90, 2) = "05", "May", LEFT(L90, 2) = "06", "Jun", LEFT(L90, 2) = "07", "Jul", LEFT(L90, 2) = "08", "Aug", LEFT(L90, 2) = "09", "Sep", LEFT(L90, 2) = "10", "Oct", LEFT(L90, 2) = "11", "Nov", LEFT(L90, 2) = "12", "Dec")</f>
        <v>May</v>
      </c>
      <c r="N90" s="9" t="str">
        <f t="shared" si="11"/>
        <v>2014</v>
      </c>
      <c r="O90" t="b">
        <v>0</v>
      </c>
      <c r="P90">
        <v>60</v>
      </c>
      <c r="Q90" t="b">
        <v>1</v>
      </c>
      <c r="R90" t="s">
        <v>8265</v>
      </c>
      <c r="S90" s="6">
        <f t="shared" si="7"/>
        <v>1.0285714285714285</v>
      </c>
      <c r="T90" s="8">
        <f t="shared" si="8"/>
        <v>60</v>
      </c>
      <c r="U90" t="str">
        <f t="shared" si="12"/>
        <v>film &amp; video</v>
      </c>
      <c r="V90" t="str">
        <f t="shared" si="13"/>
        <v>shorts</v>
      </c>
    </row>
    <row r="91" spans="1:22" ht="48" x14ac:dyDescent="0.2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12">
        <f t="shared" si="9"/>
        <v>41427.752222222225</v>
      </c>
      <c r="K91">
        <v>1368036192</v>
      </c>
      <c r="L91" s="12" t="str">
        <f t="shared" si="10"/>
        <v>05/08/2013</v>
      </c>
      <c r="M91" s="9" t="str" cm="1">
        <f t="array" ref="M91">_xlfn.IFS(LEFT(L91, 2) = "01", "Jan", LEFT(L91, 2) = "02", "Feb", LEFT(L91, 2) = "03", "Mar", LEFT(L91, 2) = "04", "Apr", LEFT(L91, 2) = "05", "May", LEFT(L91, 2) = "06", "Jun", LEFT(L91, 2) = "07", "Jul", LEFT(L91, 2) = "08", "Aug", LEFT(L91, 2) = "09", "Sep", LEFT(L91, 2) = "10", "Oct", LEFT(L91, 2) = "11", "Nov", LEFT(L91, 2) = "12", "Dec")</f>
        <v>May</v>
      </c>
      <c r="N91" s="9" t="str">
        <f t="shared" si="11"/>
        <v>2013</v>
      </c>
      <c r="O91" t="b">
        <v>0</v>
      </c>
      <c r="P91">
        <v>56</v>
      </c>
      <c r="Q91" t="b">
        <v>1</v>
      </c>
      <c r="R91" t="s">
        <v>8265</v>
      </c>
      <c r="S91" s="6">
        <f t="shared" si="7"/>
        <v>1.1506666666666667</v>
      </c>
      <c r="T91" s="8">
        <f t="shared" si="8"/>
        <v>123.28571428571429</v>
      </c>
      <c r="U91" t="str">
        <f t="shared" si="12"/>
        <v>film &amp; video</v>
      </c>
      <c r="V91" t="str">
        <f t="shared" si="13"/>
        <v>shorts</v>
      </c>
    </row>
    <row r="92" spans="1:22" ht="32" x14ac:dyDescent="0.2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12">
        <f t="shared" si="9"/>
        <v>40736.297442129631</v>
      </c>
      <c r="K92">
        <v>1307862499</v>
      </c>
      <c r="L92" s="12" t="str">
        <f t="shared" si="10"/>
        <v>06/12/2011</v>
      </c>
      <c r="M92" s="9" t="str" cm="1">
        <f t="array" ref="M92">_xlfn.IFS(LEFT(L92, 2) = "01", "Jan", LEFT(L92, 2) = "02", "Feb", LEFT(L92, 2) = "03", "Mar", LEFT(L92, 2) = "04", "Apr", LEFT(L92, 2) = "05", "May", LEFT(L92, 2) = "06", "Jun", LEFT(L92, 2) = "07", "Jul", LEFT(L92, 2) = "08", "Aug", LEFT(L92, 2) = "09", "Sep", LEFT(L92, 2) = "10", "Oct", LEFT(L92, 2) = "11", "Nov", LEFT(L92, 2) = "12", "Dec")</f>
        <v>Jun</v>
      </c>
      <c r="N92" s="9" t="str">
        <f t="shared" si="11"/>
        <v>2011</v>
      </c>
      <c r="O92" t="b">
        <v>0</v>
      </c>
      <c r="P92">
        <v>16</v>
      </c>
      <c r="Q92" t="b">
        <v>1</v>
      </c>
      <c r="R92" t="s">
        <v>8265</v>
      </c>
      <c r="S92" s="6">
        <f t="shared" si="7"/>
        <v>1.004</v>
      </c>
      <c r="T92" s="8">
        <f t="shared" si="8"/>
        <v>31.375</v>
      </c>
      <c r="U92" t="str">
        <f t="shared" si="12"/>
        <v>film &amp; video</v>
      </c>
      <c r="V92" t="str">
        <f t="shared" si="13"/>
        <v>shorts</v>
      </c>
    </row>
    <row r="93" spans="1:22" ht="48" x14ac:dyDescent="0.2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12">
        <f t="shared" si="9"/>
        <v>40680.402361111112</v>
      </c>
      <c r="K93">
        <v>1300354764</v>
      </c>
      <c r="L93" s="12" t="str">
        <f t="shared" si="10"/>
        <v>03/17/2011</v>
      </c>
      <c r="M93" s="9" t="str" cm="1">
        <f t="array" ref="M93">_xlfn.IFS(LEFT(L93, 2) = "01", "Jan", LEFT(L93, 2) = "02", "Feb", LEFT(L93, 2) = "03", "Mar", LEFT(L93, 2) = "04", "Apr", LEFT(L93, 2) = "05", "May", LEFT(L93, 2) = "06", "Jun", LEFT(L93, 2) = "07", "Jul", LEFT(L93, 2) = "08", "Aug", LEFT(L93, 2) = "09", "Sep", LEFT(L93, 2) = "10", "Oct", LEFT(L93, 2) = "11", "Nov", LEFT(L93, 2) = "12", "Dec")</f>
        <v>Mar</v>
      </c>
      <c r="N93" s="9" t="str">
        <f t="shared" si="11"/>
        <v>2011</v>
      </c>
      <c r="O93" t="b">
        <v>0</v>
      </c>
      <c r="P93">
        <v>46</v>
      </c>
      <c r="Q93" t="b">
        <v>1</v>
      </c>
      <c r="R93" t="s">
        <v>8265</v>
      </c>
      <c r="S93" s="6">
        <f t="shared" si="7"/>
        <v>1.2</v>
      </c>
      <c r="T93" s="8">
        <f t="shared" si="8"/>
        <v>78.260869565217391</v>
      </c>
      <c r="U93" t="str">
        <f t="shared" si="12"/>
        <v>film &amp; video</v>
      </c>
      <c r="V93" t="str">
        <f t="shared" si="13"/>
        <v>shorts</v>
      </c>
    </row>
    <row r="94" spans="1:22" ht="48" x14ac:dyDescent="0.2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12">
        <f t="shared" si="9"/>
        <v>42767.333333333328</v>
      </c>
      <c r="K94">
        <v>1481949983</v>
      </c>
      <c r="L94" s="12" t="str">
        <f t="shared" si="10"/>
        <v>12/17/2016</v>
      </c>
      <c r="M94" s="9" t="str" cm="1">
        <f t="array" ref="M94">_xlfn.IFS(LEFT(L94, 2) = "01", "Jan", LEFT(L94, 2) = "02", "Feb", LEFT(L94, 2) = "03", "Mar", LEFT(L94, 2) = "04", "Apr", LEFT(L94, 2) = "05", "May", LEFT(L94, 2) = "06", "Jun", LEFT(L94, 2) = "07", "Jul", LEFT(L94, 2) = "08", "Aug", LEFT(L94, 2) = "09", "Sep", LEFT(L94, 2) = "10", "Oct", LEFT(L94, 2) = "11", "Nov", LEFT(L94, 2) = "12", "Dec")</f>
        <v>Dec</v>
      </c>
      <c r="N94" s="9" t="str">
        <f t="shared" si="11"/>
        <v>2016</v>
      </c>
      <c r="O94" t="b">
        <v>0</v>
      </c>
      <c r="P94">
        <v>43</v>
      </c>
      <c r="Q94" t="b">
        <v>1</v>
      </c>
      <c r="R94" t="s">
        <v>8265</v>
      </c>
      <c r="S94" s="6">
        <f t="shared" si="7"/>
        <v>1.052</v>
      </c>
      <c r="T94" s="8">
        <f t="shared" si="8"/>
        <v>122.32558139534883</v>
      </c>
      <c r="U94" t="str">
        <f t="shared" si="12"/>
        <v>film &amp; video</v>
      </c>
      <c r="V94" t="str">
        <f t="shared" si="13"/>
        <v>shorts</v>
      </c>
    </row>
    <row r="95" spans="1:22" ht="48" x14ac:dyDescent="0.2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12">
        <f t="shared" si="9"/>
        <v>41093.875</v>
      </c>
      <c r="K95">
        <v>1338928537</v>
      </c>
      <c r="L95" s="12" t="str">
        <f t="shared" si="10"/>
        <v>06/05/2012</v>
      </c>
      <c r="M95" s="9" t="str" cm="1">
        <f t="array" ref="M95">_xlfn.IFS(LEFT(L95, 2) = "01", "Jan", LEFT(L95, 2) = "02", "Feb", LEFT(L95, 2) = "03", "Mar", LEFT(L95, 2) = "04", "Apr", LEFT(L95, 2) = "05", "May", LEFT(L95, 2) = "06", "Jun", LEFT(L95, 2) = "07", "Jul", LEFT(L95, 2) = "08", "Aug", LEFT(L95, 2) = "09", "Sep", LEFT(L95, 2) = "10", "Oct", LEFT(L95, 2) = "11", "Nov", LEFT(L95, 2) = "12", "Dec")</f>
        <v>Jun</v>
      </c>
      <c r="N95" s="9" t="str">
        <f t="shared" si="11"/>
        <v>2012</v>
      </c>
      <c r="O95" t="b">
        <v>0</v>
      </c>
      <c r="P95">
        <v>15</v>
      </c>
      <c r="Q95" t="b">
        <v>1</v>
      </c>
      <c r="R95" t="s">
        <v>8265</v>
      </c>
      <c r="S95" s="6">
        <f t="shared" si="7"/>
        <v>1.1060000000000001</v>
      </c>
      <c r="T95" s="8">
        <f t="shared" si="8"/>
        <v>73.733333333333334</v>
      </c>
      <c r="U95" t="str">
        <f t="shared" si="12"/>
        <v>film &amp; video</v>
      </c>
      <c r="V95" t="str">
        <f t="shared" si="13"/>
        <v>shorts</v>
      </c>
    </row>
    <row r="96" spans="1:22" ht="48" x14ac:dyDescent="0.2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12">
        <f t="shared" si="9"/>
        <v>41736.717847222222</v>
      </c>
      <c r="K96">
        <v>1395162822</v>
      </c>
      <c r="L96" s="12" t="str">
        <f t="shared" si="10"/>
        <v>03/18/2014</v>
      </c>
      <c r="M96" s="9" t="str" cm="1">
        <f t="array" ref="M96">_xlfn.IFS(LEFT(L96, 2) = "01", "Jan", LEFT(L96, 2) = "02", "Feb", LEFT(L96, 2) = "03", "Mar", LEFT(L96, 2) = "04", "Apr", LEFT(L96, 2) = "05", "May", LEFT(L96, 2) = "06", "Jun", LEFT(L96, 2) = "07", "Jul", LEFT(L96, 2) = "08", "Aug", LEFT(L96, 2) = "09", "Sep", LEFT(L96, 2) = "10", "Oct", LEFT(L96, 2) = "11", "Nov", LEFT(L96, 2) = "12", "Dec")</f>
        <v>Mar</v>
      </c>
      <c r="N96" s="9" t="str">
        <f t="shared" si="11"/>
        <v>2014</v>
      </c>
      <c r="O96" t="b">
        <v>0</v>
      </c>
      <c r="P96">
        <v>12</v>
      </c>
      <c r="Q96" t="b">
        <v>1</v>
      </c>
      <c r="R96" t="s">
        <v>8265</v>
      </c>
      <c r="S96" s="6">
        <f t="shared" si="7"/>
        <v>1.04</v>
      </c>
      <c r="T96" s="8">
        <f t="shared" si="8"/>
        <v>21.666666666666668</v>
      </c>
      <c r="U96" t="str">
        <f t="shared" si="12"/>
        <v>film &amp; video</v>
      </c>
      <c r="V96" t="str">
        <f t="shared" si="13"/>
        <v>shorts</v>
      </c>
    </row>
    <row r="97" spans="1:22" ht="48" x14ac:dyDescent="0.2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12">
        <f t="shared" si="9"/>
        <v>40965.005104166667</v>
      </c>
      <c r="K97">
        <v>1327622841</v>
      </c>
      <c r="L97" s="12" t="str">
        <f t="shared" si="10"/>
        <v>01/27/2012</v>
      </c>
      <c r="M97" s="9" t="str" cm="1">
        <f t="array" ref="M97">_xlfn.IFS(LEFT(L97, 2) = "01", "Jan", LEFT(L97, 2) = "02", "Feb", LEFT(L97, 2) = "03", "Mar", LEFT(L97, 2) = "04", "Apr", LEFT(L97, 2) = "05", "May", LEFT(L97, 2) = "06", "Jun", LEFT(L97, 2) = "07", "Jul", LEFT(L97, 2) = "08", "Aug", LEFT(L97, 2) = "09", "Sep", LEFT(L97, 2) = "10", "Oct", LEFT(L97, 2) = "11", "Nov", LEFT(L97, 2) = "12", "Dec")</f>
        <v>Jan</v>
      </c>
      <c r="N97" s="9" t="str">
        <f t="shared" si="11"/>
        <v>2012</v>
      </c>
      <c r="O97" t="b">
        <v>0</v>
      </c>
      <c r="P97">
        <v>21</v>
      </c>
      <c r="Q97" t="b">
        <v>1</v>
      </c>
      <c r="R97" t="s">
        <v>8265</v>
      </c>
      <c r="S97" s="6">
        <f t="shared" si="7"/>
        <v>1.3142857142857143</v>
      </c>
      <c r="T97" s="8">
        <f t="shared" si="8"/>
        <v>21.904761904761905</v>
      </c>
      <c r="U97" t="str">
        <f t="shared" si="12"/>
        <v>film &amp; video</v>
      </c>
      <c r="V97" t="str">
        <f t="shared" si="13"/>
        <v>shorts</v>
      </c>
    </row>
    <row r="98" spans="1:22" ht="48" x14ac:dyDescent="0.2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12">
        <f t="shared" si="9"/>
        <v>40391.125</v>
      </c>
      <c r="K98">
        <v>1274889241</v>
      </c>
      <c r="L98" s="12" t="str">
        <f t="shared" si="10"/>
        <v>05/26/2010</v>
      </c>
      <c r="M98" s="9" t="str" cm="1">
        <f t="array" ref="M98">_xlfn.IFS(LEFT(L98, 2) = "01", "Jan", LEFT(L98, 2) = "02", "Feb", LEFT(L98, 2) = "03", "Mar", LEFT(L98, 2) = "04", "Apr", LEFT(L98, 2) = "05", "May", LEFT(L98, 2) = "06", "Jun", LEFT(L98, 2) = "07", "Jul", LEFT(L98, 2) = "08", "Aug", LEFT(L98, 2) = "09", "Sep", LEFT(L98, 2) = "10", "Oct", LEFT(L98, 2) = "11", "Nov", LEFT(L98, 2) = "12", "Dec")</f>
        <v>May</v>
      </c>
      <c r="N98" s="9" t="str">
        <f t="shared" si="11"/>
        <v>2010</v>
      </c>
      <c r="O98" t="b">
        <v>0</v>
      </c>
      <c r="P98">
        <v>34</v>
      </c>
      <c r="Q98" t="b">
        <v>1</v>
      </c>
      <c r="R98" t="s">
        <v>8265</v>
      </c>
      <c r="S98" s="6">
        <f t="shared" si="7"/>
        <v>1.1466666666666667</v>
      </c>
      <c r="T98" s="8">
        <f t="shared" si="8"/>
        <v>50.588235294117645</v>
      </c>
      <c r="U98" t="str">
        <f t="shared" si="12"/>
        <v>film &amp; video</v>
      </c>
      <c r="V98" t="str">
        <f t="shared" si="13"/>
        <v>shorts</v>
      </c>
    </row>
    <row r="99" spans="1:22" ht="48" x14ac:dyDescent="0.2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12">
        <f t="shared" si="9"/>
        <v>40736.135208333333</v>
      </c>
      <c r="K99">
        <v>1307848482</v>
      </c>
      <c r="L99" s="12" t="str">
        <f t="shared" si="10"/>
        <v>06/12/2011</v>
      </c>
      <c r="M99" s="9" t="str" cm="1">
        <f t="array" ref="M99">_xlfn.IFS(LEFT(L99, 2) = "01", "Jan", LEFT(L99, 2) = "02", "Feb", LEFT(L99, 2) = "03", "Mar", LEFT(L99, 2) = "04", "Apr", LEFT(L99, 2) = "05", "May", LEFT(L99, 2) = "06", "Jun", LEFT(L99, 2) = "07", "Jul", LEFT(L99, 2) = "08", "Aug", LEFT(L99, 2) = "09", "Sep", LEFT(L99, 2) = "10", "Oct", LEFT(L99, 2) = "11", "Nov", LEFT(L99, 2) = "12", "Dec")</f>
        <v>Jun</v>
      </c>
      <c r="N99" s="9" t="str">
        <f t="shared" si="11"/>
        <v>2011</v>
      </c>
      <c r="O99" t="b">
        <v>0</v>
      </c>
      <c r="P99">
        <v>8</v>
      </c>
      <c r="Q99" t="b">
        <v>1</v>
      </c>
      <c r="R99" t="s">
        <v>8265</v>
      </c>
      <c r="S99" s="6">
        <f t="shared" si="7"/>
        <v>1.0625</v>
      </c>
      <c r="T99" s="8">
        <f t="shared" si="8"/>
        <v>53.125</v>
      </c>
      <c r="U99" t="str">
        <f t="shared" si="12"/>
        <v>film &amp; video</v>
      </c>
      <c r="V99" t="str">
        <f t="shared" si="13"/>
        <v>shorts</v>
      </c>
    </row>
    <row r="100" spans="1:22" ht="48" x14ac:dyDescent="0.2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2">
        <f t="shared" si="9"/>
        <v>41250.979166666664</v>
      </c>
      <c r="K100">
        <v>1351796674</v>
      </c>
      <c r="L100" s="12" t="str">
        <f t="shared" si="10"/>
        <v>11/01/2012</v>
      </c>
      <c r="M100" s="9" t="str" cm="1">
        <f t="array" ref="M100">_xlfn.IFS(LEFT(L100, 2) = "01", "Jan", LEFT(L100, 2) = "02", "Feb", LEFT(L100, 2) = "03", "Mar", LEFT(L100, 2) = "04", "Apr", LEFT(L100, 2) = "05", "May", LEFT(L100, 2) = "06", "Jun", LEFT(L100, 2) = "07", "Jul", LEFT(L100, 2) = "08", "Aug", LEFT(L100, 2) = "09", "Sep", LEFT(L100, 2) = "10", "Oct", LEFT(L100, 2) = "11", "Nov", LEFT(L100, 2) = "12", "Dec")</f>
        <v>Nov</v>
      </c>
      <c r="N100" s="9" t="str">
        <f t="shared" si="11"/>
        <v>2012</v>
      </c>
      <c r="O100" t="b">
        <v>0</v>
      </c>
      <c r="P100">
        <v>60</v>
      </c>
      <c r="Q100" t="b">
        <v>1</v>
      </c>
      <c r="R100" t="s">
        <v>8265</v>
      </c>
      <c r="S100" s="6">
        <f t="shared" si="7"/>
        <v>1.0625</v>
      </c>
      <c r="T100" s="8">
        <f t="shared" si="8"/>
        <v>56.666666666666664</v>
      </c>
      <c r="U100" t="str">
        <f t="shared" si="12"/>
        <v>film &amp; video</v>
      </c>
      <c r="V100" t="str">
        <f t="shared" si="13"/>
        <v>shorts</v>
      </c>
    </row>
    <row r="101" spans="1:22" ht="32" x14ac:dyDescent="0.2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2">
        <f t="shared" si="9"/>
        <v>41661.902766203704</v>
      </c>
      <c r="K101">
        <v>1387834799</v>
      </c>
      <c r="L101" s="12" t="str">
        <f t="shared" si="10"/>
        <v>12/23/2013</v>
      </c>
      <c r="M101" s="9" t="str" cm="1">
        <f t="array" ref="M101">_xlfn.IFS(LEFT(L101, 2) = "01", "Jan", LEFT(L101, 2) = "02", "Feb", LEFT(L101, 2) = "03", "Mar", LEFT(L101, 2) = "04", "Apr", LEFT(L101, 2) = "05", "May", LEFT(L101, 2) = "06", "Jun", LEFT(L101, 2) = "07", "Jul", LEFT(L101, 2) = "08", "Aug", LEFT(L101, 2) = "09", "Sep", LEFT(L101, 2) = "10", "Oct", LEFT(L101, 2) = "11", "Nov", LEFT(L101, 2) = "12", "Dec")</f>
        <v>Dec</v>
      </c>
      <c r="N101" s="9" t="str">
        <f t="shared" si="11"/>
        <v>2013</v>
      </c>
      <c r="O101" t="b">
        <v>0</v>
      </c>
      <c r="P101">
        <v>39</v>
      </c>
      <c r="Q101" t="b">
        <v>1</v>
      </c>
      <c r="R101" t="s">
        <v>8265</v>
      </c>
      <c r="S101" s="6">
        <f t="shared" si="7"/>
        <v>1.0601933333333333</v>
      </c>
      <c r="T101" s="8">
        <f t="shared" si="8"/>
        <v>40.776666666666664</v>
      </c>
      <c r="U101" t="str">
        <f t="shared" si="12"/>
        <v>film &amp; video</v>
      </c>
      <c r="V101" t="str">
        <f t="shared" si="13"/>
        <v>shorts</v>
      </c>
    </row>
    <row r="102" spans="1:22" ht="48" x14ac:dyDescent="0.2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2">
        <f t="shared" si="9"/>
        <v>41217.794976851852</v>
      </c>
      <c r="K102">
        <v>1350324286</v>
      </c>
      <c r="L102" s="12" t="str">
        <f t="shared" si="10"/>
        <v>10/15/2012</v>
      </c>
      <c r="M102" s="9" t="str" cm="1">
        <f t="array" ref="M102">_xlfn.IFS(LEFT(L102, 2) = "01", "Jan", LEFT(L102, 2) = "02", "Feb", LEFT(L102, 2) = "03", "Mar", LEFT(L102, 2) = "04", "Apr", LEFT(L102, 2) = "05", "May", LEFT(L102, 2) = "06", "Jun", LEFT(L102, 2) = "07", "Jul", LEFT(L102, 2) = "08", "Aug", LEFT(L102, 2) = "09", "Sep", LEFT(L102, 2) = "10", "Oct", LEFT(L102, 2) = "11", "Nov", LEFT(L102, 2) = "12", "Dec")</f>
        <v>Oct</v>
      </c>
      <c r="N102" s="9" t="str">
        <f t="shared" si="11"/>
        <v>2012</v>
      </c>
      <c r="O102" t="b">
        <v>0</v>
      </c>
      <c r="P102">
        <v>26</v>
      </c>
      <c r="Q102" t="b">
        <v>1</v>
      </c>
      <c r="R102" t="s">
        <v>8265</v>
      </c>
      <c r="S102" s="6">
        <f t="shared" si="7"/>
        <v>1</v>
      </c>
      <c r="T102" s="8">
        <f t="shared" si="8"/>
        <v>192.30769230769232</v>
      </c>
      <c r="U102" t="str">
        <f t="shared" si="12"/>
        <v>film &amp; video</v>
      </c>
      <c r="V102" t="str">
        <f t="shared" si="13"/>
        <v>shorts</v>
      </c>
    </row>
    <row r="103" spans="1:22" ht="48" x14ac:dyDescent="0.2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2">
        <f t="shared" si="9"/>
        <v>41298.776736111111</v>
      </c>
      <c r="K103">
        <v>1356979110</v>
      </c>
      <c r="L103" s="12" t="str">
        <f t="shared" si="10"/>
        <v>12/31/2012</v>
      </c>
      <c r="M103" s="9" t="str" cm="1">
        <f t="array" ref="M103">_xlfn.IFS(LEFT(L103, 2) = "01", "Jan", LEFT(L103, 2) = "02", "Feb", LEFT(L103, 2) = "03", "Mar", LEFT(L103, 2) = "04", "Apr", LEFT(L103, 2) = "05", "May", LEFT(L103, 2) = "06", "Jun", LEFT(L103, 2) = "07", "Jul", LEFT(L103, 2) = "08", "Aug", LEFT(L103, 2) = "09", "Sep", LEFT(L103, 2) = "10", "Oct", LEFT(L103, 2) = "11", "Nov", LEFT(L103, 2) = "12", "Dec")</f>
        <v>Dec</v>
      </c>
      <c r="N103" s="9" t="str">
        <f t="shared" si="11"/>
        <v>2012</v>
      </c>
      <c r="O103" t="b">
        <v>0</v>
      </c>
      <c r="P103">
        <v>35</v>
      </c>
      <c r="Q103" t="b">
        <v>1</v>
      </c>
      <c r="R103" t="s">
        <v>8265</v>
      </c>
      <c r="S103" s="6">
        <f t="shared" si="7"/>
        <v>1</v>
      </c>
      <c r="T103" s="8">
        <f t="shared" si="8"/>
        <v>100</v>
      </c>
      <c r="U103" t="str">
        <f t="shared" si="12"/>
        <v>film &amp; video</v>
      </c>
      <c r="V103" t="str">
        <f t="shared" si="13"/>
        <v>shorts</v>
      </c>
    </row>
    <row r="104" spans="1:22" ht="48" x14ac:dyDescent="0.2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2">
        <f t="shared" si="9"/>
        <v>40535.131168981483</v>
      </c>
      <c r="K104">
        <v>1290481733</v>
      </c>
      <c r="L104" s="12" t="str">
        <f t="shared" si="10"/>
        <v>11/23/2010</v>
      </c>
      <c r="M104" s="9" t="str" cm="1">
        <f t="array" ref="M104">_xlfn.IFS(LEFT(L104, 2) = "01", "Jan", LEFT(L104, 2) = "02", "Feb", LEFT(L104, 2) = "03", "Mar", LEFT(L104, 2) = "04", "Apr", LEFT(L104, 2) = "05", "May", LEFT(L104, 2) = "06", "Jun", LEFT(L104, 2) = "07", "Jul", LEFT(L104, 2) = "08", "Aug", LEFT(L104, 2) = "09", "Sep", LEFT(L104, 2) = "10", "Oct", LEFT(L104, 2) = "11", "Nov", LEFT(L104, 2) = "12", "Dec")</f>
        <v>Nov</v>
      </c>
      <c r="N104" s="9" t="str">
        <f t="shared" si="11"/>
        <v>2010</v>
      </c>
      <c r="O104" t="b">
        <v>0</v>
      </c>
      <c r="P104">
        <v>65</v>
      </c>
      <c r="Q104" t="b">
        <v>1</v>
      </c>
      <c r="R104" t="s">
        <v>8265</v>
      </c>
      <c r="S104" s="6">
        <f t="shared" si="7"/>
        <v>1.2775000000000001</v>
      </c>
      <c r="T104" s="8">
        <f t="shared" si="8"/>
        <v>117.92307692307692</v>
      </c>
      <c r="U104" t="str">
        <f t="shared" si="12"/>
        <v>film &amp; video</v>
      </c>
      <c r="V104" t="str">
        <f t="shared" si="13"/>
        <v>shorts</v>
      </c>
    </row>
    <row r="105" spans="1:22" ht="32" x14ac:dyDescent="0.2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2">
        <f t="shared" si="9"/>
        <v>41705.805902777778</v>
      </c>
      <c r="K105">
        <v>1392232830</v>
      </c>
      <c r="L105" s="12" t="str">
        <f t="shared" si="10"/>
        <v>02/12/2014</v>
      </c>
      <c r="M105" s="9" t="str" cm="1">
        <f t="array" ref="M105">_xlfn.IFS(LEFT(L105, 2) = "01", "Jan", LEFT(L105, 2) = "02", "Feb", LEFT(L105, 2) = "03", "Mar", LEFT(L105, 2) = "04", "Apr", LEFT(L105, 2) = "05", "May", LEFT(L105, 2) = "06", "Jun", LEFT(L105, 2) = "07", "Jul", LEFT(L105, 2) = "08", "Aug", LEFT(L105, 2) = "09", "Sep", LEFT(L105, 2) = "10", "Oct", LEFT(L105, 2) = "11", "Nov", LEFT(L105, 2) = "12", "Dec")</f>
        <v>Feb</v>
      </c>
      <c r="N105" s="9" t="str">
        <f t="shared" si="11"/>
        <v>2014</v>
      </c>
      <c r="O105" t="b">
        <v>0</v>
      </c>
      <c r="P105">
        <v>49</v>
      </c>
      <c r="Q105" t="b">
        <v>1</v>
      </c>
      <c r="R105" t="s">
        <v>8265</v>
      </c>
      <c r="S105" s="6">
        <f t="shared" si="7"/>
        <v>1.0515384615384615</v>
      </c>
      <c r="T105" s="8">
        <f t="shared" si="8"/>
        <v>27.897959183673468</v>
      </c>
      <c r="U105" t="str">
        <f t="shared" si="12"/>
        <v>film &amp; video</v>
      </c>
      <c r="V105" t="str">
        <f t="shared" si="13"/>
        <v>shorts</v>
      </c>
    </row>
    <row r="106" spans="1:22" ht="32" x14ac:dyDescent="0.2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12">
        <f t="shared" si="9"/>
        <v>40636.041666666664</v>
      </c>
      <c r="K106">
        <v>1299775266</v>
      </c>
      <c r="L106" s="12" t="str">
        <f t="shared" si="10"/>
        <v>03/10/2011</v>
      </c>
      <c r="M106" s="9" t="str" cm="1">
        <f t="array" ref="M106">_xlfn.IFS(LEFT(L106, 2) = "01", "Jan", LEFT(L106, 2) = "02", "Feb", LEFT(L106, 2) = "03", "Mar", LEFT(L106, 2) = "04", "Apr", LEFT(L106, 2) = "05", "May", LEFT(L106, 2) = "06", "Jun", LEFT(L106, 2) = "07", "Jul", LEFT(L106, 2) = "08", "Aug", LEFT(L106, 2) = "09", "Sep", LEFT(L106, 2) = "10", "Oct", LEFT(L106, 2) = "11", "Nov", LEFT(L106, 2) = "12", "Dec")</f>
        <v>Mar</v>
      </c>
      <c r="N106" s="9" t="str">
        <f t="shared" si="11"/>
        <v>2011</v>
      </c>
      <c r="O106" t="b">
        <v>0</v>
      </c>
      <c r="P106">
        <v>10</v>
      </c>
      <c r="Q106" t="b">
        <v>1</v>
      </c>
      <c r="R106" t="s">
        <v>8265</v>
      </c>
      <c r="S106" s="6">
        <f t="shared" si="7"/>
        <v>1.2</v>
      </c>
      <c r="T106" s="8">
        <f t="shared" si="8"/>
        <v>60</v>
      </c>
      <c r="U106" t="str">
        <f t="shared" si="12"/>
        <v>film &amp; video</v>
      </c>
      <c r="V106" t="str">
        <f t="shared" si="13"/>
        <v>shorts</v>
      </c>
    </row>
    <row r="107" spans="1:22" ht="48" x14ac:dyDescent="0.2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2">
        <f t="shared" si="9"/>
        <v>42504</v>
      </c>
      <c r="K107">
        <v>1461605020</v>
      </c>
      <c r="L107" s="12" t="str">
        <f t="shared" si="10"/>
        <v>04/25/2016</v>
      </c>
      <c r="M107" s="9" t="str" cm="1">
        <f t="array" ref="M107">_xlfn.IFS(LEFT(L107, 2) = "01", "Jan", LEFT(L107, 2) = "02", "Feb", LEFT(L107, 2) = "03", "Mar", LEFT(L107, 2) = "04", "Apr", LEFT(L107, 2) = "05", "May", LEFT(L107, 2) = "06", "Jun", LEFT(L107, 2) = "07", "Jul", LEFT(L107, 2) = "08", "Aug", LEFT(L107, 2) = "09", "Sep", LEFT(L107, 2) = "10", "Oct", LEFT(L107, 2) = "11", "Nov", LEFT(L107, 2) = "12", "Dec")</f>
        <v>Apr</v>
      </c>
      <c r="N107" s="9" t="str">
        <f t="shared" si="11"/>
        <v>2016</v>
      </c>
      <c r="O107" t="b">
        <v>0</v>
      </c>
      <c r="P107">
        <v>60</v>
      </c>
      <c r="Q107" t="b">
        <v>1</v>
      </c>
      <c r="R107" t="s">
        <v>8265</v>
      </c>
      <c r="S107" s="6">
        <f t="shared" si="7"/>
        <v>1.074090909090909</v>
      </c>
      <c r="T107" s="8">
        <f t="shared" si="8"/>
        <v>39.383333333333333</v>
      </c>
      <c r="U107" t="str">
        <f t="shared" si="12"/>
        <v>film &amp; video</v>
      </c>
      <c r="V107" t="str">
        <f t="shared" si="13"/>
        <v>shorts</v>
      </c>
    </row>
    <row r="108" spans="1:22" ht="16" x14ac:dyDescent="0.2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2">
        <f t="shared" si="9"/>
        <v>41001.776631944449</v>
      </c>
      <c r="K108">
        <v>1332182301</v>
      </c>
      <c r="L108" s="12" t="str">
        <f t="shared" si="10"/>
        <v>03/19/2012</v>
      </c>
      <c r="M108" s="9" t="str" cm="1">
        <f t="array" ref="M108">_xlfn.IFS(LEFT(L108, 2) = "01", "Jan", LEFT(L108, 2) = "02", "Feb", LEFT(L108, 2) = "03", "Mar", LEFT(L108, 2) = "04", "Apr", LEFT(L108, 2) = "05", "May", LEFT(L108, 2) = "06", "Jun", LEFT(L108, 2) = "07", "Jul", LEFT(L108, 2) = "08", "Aug", LEFT(L108, 2) = "09", "Sep", LEFT(L108, 2) = "10", "Oct", LEFT(L108, 2) = "11", "Nov", LEFT(L108, 2) = "12", "Dec")</f>
        <v>Mar</v>
      </c>
      <c r="N108" s="9" t="str">
        <f t="shared" si="11"/>
        <v>2012</v>
      </c>
      <c r="O108" t="b">
        <v>0</v>
      </c>
      <c r="P108">
        <v>27</v>
      </c>
      <c r="Q108" t="b">
        <v>1</v>
      </c>
      <c r="R108" t="s">
        <v>8265</v>
      </c>
      <c r="S108" s="6">
        <f t="shared" si="7"/>
        <v>1.0049999999999999</v>
      </c>
      <c r="T108" s="8">
        <f t="shared" si="8"/>
        <v>186.11111111111111</v>
      </c>
      <c r="U108" t="str">
        <f t="shared" si="12"/>
        <v>film &amp; video</v>
      </c>
      <c r="V108" t="str">
        <f t="shared" si="13"/>
        <v>shorts</v>
      </c>
    </row>
    <row r="109" spans="1:22" ht="48" x14ac:dyDescent="0.2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2">
        <f t="shared" si="9"/>
        <v>40657.982488425929</v>
      </c>
      <c r="K109">
        <v>1301787287</v>
      </c>
      <c r="L109" s="12" t="str">
        <f t="shared" si="10"/>
        <v>04/02/2011</v>
      </c>
      <c r="M109" s="9" t="str" cm="1">
        <f t="array" ref="M109">_xlfn.IFS(LEFT(L109, 2) = "01", "Jan", LEFT(L109, 2) = "02", "Feb", LEFT(L109, 2) = "03", "Mar", LEFT(L109, 2) = "04", "Apr", LEFT(L109, 2) = "05", "May", LEFT(L109, 2) = "06", "Jun", LEFT(L109, 2) = "07", "Jul", LEFT(L109, 2) = "08", "Aug", LEFT(L109, 2) = "09", "Sep", LEFT(L109, 2) = "10", "Oct", LEFT(L109, 2) = "11", "Nov", LEFT(L109, 2) = "12", "Dec")</f>
        <v>Apr</v>
      </c>
      <c r="N109" s="9" t="str">
        <f t="shared" si="11"/>
        <v>2011</v>
      </c>
      <c r="O109" t="b">
        <v>0</v>
      </c>
      <c r="P109">
        <v>69</v>
      </c>
      <c r="Q109" t="b">
        <v>1</v>
      </c>
      <c r="R109" t="s">
        <v>8265</v>
      </c>
      <c r="S109" s="6">
        <f t="shared" si="7"/>
        <v>1.0246666666666666</v>
      </c>
      <c r="T109" s="8">
        <f t="shared" si="8"/>
        <v>111.37681159420291</v>
      </c>
      <c r="U109" t="str">
        <f t="shared" si="12"/>
        <v>film &amp; video</v>
      </c>
      <c r="V109" t="str">
        <f t="shared" si="13"/>
        <v>shorts</v>
      </c>
    </row>
    <row r="110" spans="1:22" ht="48" x14ac:dyDescent="0.2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2">
        <f t="shared" si="9"/>
        <v>41425.613078703704</v>
      </c>
      <c r="K110">
        <v>1364827370</v>
      </c>
      <c r="L110" s="12" t="str">
        <f t="shared" si="10"/>
        <v>04/01/2013</v>
      </c>
      <c r="M110" s="9" t="str" cm="1">
        <f t="array" ref="M110">_xlfn.IFS(LEFT(L110, 2) = "01", "Jan", LEFT(L110, 2) = "02", "Feb", LEFT(L110, 2) = "03", "Mar", LEFT(L110, 2) = "04", "Apr", LEFT(L110, 2) = "05", "May", LEFT(L110, 2) = "06", "Jun", LEFT(L110, 2) = "07", "Jul", LEFT(L110, 2) = "08", "Aug", LEFT(L110, 2) = "09", "Sep", LEFT(L110, 2) = "10", "Oct", LEFT(L110, 2) = "11", "Nov", LEFT(L110, 2) = "12", "Dec")</f>
        <v>Apr</v>
      </c>
      <c r="N110" s="9" t="str">
        <f t="shared" si="11"/>
        <v>2013</v>
      </c>
      <c r="O110" t="b">
        <v>0</v>
      </c>
      <c r="P110">
        <v>47</v>
      </c>
      <c r="Q110" t="b">
        <v>1</v>
      </c>
      <c r="R110" t="s">
        <v>8265</v>
      </c>
      <c r="S110" s="6">
        <f t="shared" si="7"/>
        <v>2.4666666666666668</v>
      </c>
      <c r="T110" s="8">
        <f t="shared" si="8"/>
        <v>78.723404255319153</v>
      </c>
      <c r="U110" t="str">
        <f t="shared" si="12"/>
        <v>film &amp; video</v>
      </c>
      <c r="V110" t="str">
        <f t="shared" si="13"/>
        <v>shorts</v>
      </c>
    </row>
    <row r="111" spans="1:22" ht="48" x14ac:dyDescent="0.2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2">
        <f t="shared" si="9"/>
        <v>40600.025810185187</v>
      </c>
      <c r="K111">
        <v>1296088630</v>
      </c>
      <c r="L111" s="12" t="str">
        <f t="shared" si="10"/>
        <v>01/27/2011</v>
      </c>
      <c r="M111" s="9" t="str" cm="1">
        <f t="array" ref="M111">_xlfn.IFS(LEFT(L111, 2) = "01", "Jan", LEFT(L111, 2) = "02", "Feb", LEFT(L111, 2) = "03", "Mar", LEFT(L111, 2) = "04", "Apr", LEFT(L111, 2) = "05", "May", LEFT(L111, 2) = "06", "Jun", LEFT(L111, 2) = "07", "Jul", LEFT(L111, 2) = "08", "Aug", LEFT(L111, 2) = "09", "Sep", LEFT(L111, 2) = "10", "Oct", LEFT(L111, 2) = "11", "Nov", LEFT(L111, 2) = "12", "Dec")</f>
        <v>Jan</v>
      </c>
      <c r="N111" s="9" t="str">
        <f t="shared" si="11"/>
        <v>2011</v>
      </c>
      <c r="O111" t="b">
        <v>0</v>
      </c>
      <c r="P111">
        <v>47</v>
      </c>
      <c r="Q111" t="b">
        <v>1</v>
      </c>
      <c r="R111" t="s">
        <v>8265</v>
      </c>
      <c r="S111" s="6">
        <f t="shared" si="7"/>
        <v>2.1949999999999998</v>
      </c>
      <c r="T111" s="8">
        <f t="shared" si="8"/>
        <v>46.702127659574465</v>
      </c>
      <c r="U111" t="str">
        <f t="shared" si="12"/>
        <v>film &amp; video</v>
      </c>
      <c r="V111" t="str">
        <f t="shared" si="13"/>
        <v>shorts</v>
      </c>
    </row>
    <row r="112" spans="1:22" ht="48" x14ac:dyDescent="0.2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2">
        <f t="shared" si="9"/>
        <v>41592.249305555553</v>
      </c>
      <c r="K112">
        <v>1381445253</v>
      </c>
      <c r="L112" s="12" t="str">
        <f t="shared" si="10"/>
        <v>10/10/2013</v>
      </c>
      <c r="M112" s="9" t="str" cm="1">
        <f t="array" ref="M112">_xlfn.IFS(LEFT(L112, 2) = "01", "Jan", LEFT(L112, 2) = "02", "Feb", LEFT(L112, 2) = "03", "Mar", LEFT(L112, 2) = "04", "Apr", LEFT(L112, 2) = "05", "May", LEFT(L112, 2) = "06", "Jun", LEFT(L112, 2) = "07", "Jul", LEFT(L112, 2) = "08", "Aug", LEFT(L112, 2) = "09", "Sep", LEFT(L112, 2) = "10", "Oct", LEFT(L112, 2) = "11", "Nov", LEFT(L112, 2) = "12", "Dec")</f>
        <v>Oct</v>
      </c>
      <c r="N112" s="9" t="str">
        <f t="shared" si="11"/>
        <v>2013</v>
      </c>
      <c r="O112" t="b">
        <v>0</v>
      </c>
      <c r="P112">
        <v>26</v>
      </c>
      <c r="Q112" t="b">
        <v>1</v>
      </c>
      <c r="R112" t="s">
        <v>8265</v>
      </c>
      <c r="S112" s="6">
        <f t="shared" si="7"/>
        <v>1.3076923076923077</v>
      </c>
      <c r="T112" s="8">
        <f t="shared" si="8"/>
        <v>65.384615384615387</v>
      </c>
      <c r="U112" t="str">
        <f t="shared" si="12"/>
        <v>film &amp; video</v>
      </c>
      <c r="V112" t="str">
        <f t="shared" si="13"/>
        <v>shorts</v>
      </c>
    </row>
    <row r="113" spans="1:22" ht="48" x14ac:dyDescent="0.2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2">
        <f t="shared" si="9"/>
        <v>42155.333182870367</v>
      </c>
      <c r="K113">
        <v>1430467187</v>
      </c>
      <c r="L113" s="12" t="str">
        <f t="shared" si="10"/>
        <v>05/01/2015</v>
      </c>
      <c r="M113" s="9" t="str" cm="1">
        <f t="array" ref="M113">_xlfn.IFS(LEFT(L113, 2) = "01", "Jan", LEFT(L113, 2) = "02", "Feb", LEFT(L113, 2) = "03", "Mar", LEFT(L113, 2) = "04", "Apr", LEFT(L113, 2) = "05", "May", LEFT(L113, 2) = "06", "Jun", LEFT(L113, 2) = "07", "Jul", LEFT(L113, 2) = "08", "Aug", LEFT(L113, 2) = "09", "Sep", LEFT(L113, 2) = "10", "Oct", LEFT(L113, 2) = "11", "Nov", LEFT(L113, 2) = "12", "Dec")</f>
        <v>May</v>
      </c>
      <c r="N113" s="9" t="str">
        <f t="shared" si="11"/>
        <v>2015</v>
      </c>
      <c r="O113" t="b">
        <v>0</v>
      </c>
      <c r="P113">
        <v>53</v>
      </c>
      <c r="Q113" t="b">
        <v>1</v>
      </c>
      <c r="R113" t="s">
        <v>8265</v>
      </c>
      <c r="S113" s="6">
        <f t="shared" si="7"/>
        <v>1.5457142857142858</v>
      </c>
      <c r="T113" s="8">
        <f t="shared" si="8"/>
        <v>102.0754716981132</v>
      </c>
      <c r="U113" t="str">
        <f t="shared" si="12"/>
        <v>film &amp; video</v>
      </c>
      <c r="V113" t="str">
        <f t="shared" si="13"/>
        <v>shorts</v>
      </c>
    </row>
    <row r="114" spans="1:22" ht="48" x14ac:dyDescent="0.2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2">
        <f t="shared" si="9"/>
        <v>41742.083333333336</v>
      </c>
      <c r="K114">
        <v>1395277318</v>
      </c>
      <c r="L114" s="12" t="str">
        <f t="shared" si="10"/>
        <v>03/20/2014</v>
      </c>
      <c r="M114" s="9" t="str" cm="1">
        <f t="array" ref="M114">_xlfn.IFS(LEFT(L114, 2) = "01", "Jan", LEFT(L114, 2) = "02", "Feb", LEFT(L114, 2) = "03", "Mar", LEFT(L114, 2) = "04", "Apr", LEFT(L114, 2) = "05", "May", LEFT(L114, 2) = "06", "Jun", LEFT(L114, 2) = "07", "Jul", LEFT(L114, 2) = "08", "Aug", LEFT(L114, 2) = "09", "Sep", LEFT(L114, 2) = "10", "Oct", LEFT(L114, 2) = "11", "Nov", LEFT(L114, 2) = "12", "Dec")</f>
        <v>Mar</v>
      </c>
      <c r="N114" s="9" t="str">
        <f t="shared" si="11"/>
        <v>2014</v>
      </c>
      <c r="O114" t="b">
        <v>0</v>
      </c>
      <c r="P114">
        <v>81</v>
      </c>
      <c r="Q114" t="b">
        <v>1</v>
      </c>
      <c r="R114" t="s">
        <v>8265</v>
      </c>
      <c r="S114" s="6">
        <f t="shared" si="7"/>
        <v>1.04</v>
      </c>
      <c r="T114" s="8">
        <f t="shared" si="8"/>
        <v>64.197530864197532</v>
      </c>
      <c r="U114" t="str">
        <f t="shared" si="12"/>
        <v>film &amp; video</v>
      </c>
      <c r="V114" t="str">
        <f t="shared" si="13"/>
        <v>shorts</v>
      </c>
    </row>
    <row r="115" spans="1:22" ht="32" x14ac:dyDescent="0.2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2">
        <f t="shared" si="9"/>
        <v>40761.625</v>
      </c>
      <c r="K115">
        <v>1311963128</v>
      </c>
      <c r="L115" s="12" t="str">
        <f t="shared" si="10"/>
        <v>07/29/2011</v>
      </c>
      <c r="M115" s="9" t="str" cm="1">
        <f t="array" ref="M115">_xlfn.IFS(LEFT(L115, 2) = "01", "Jan", LEFT(L115, 2) = "02", "Feb", LEFT(L115, 2) = "03", "Mar", LEFT(L115, 2) = "04", "Apr", LEFT(L115, 2) = "05", "May", LEFT(L115, 2) = "06", "Jun", LEFT(L115, 2) = "07", "Jul", LEFT(L115, 2) = "08", "Aug", LEFT(L115, 2) = "09", "Sep", LEFT(L115, 2) = "10", "Oct", LEFT(L115, 2) = "11", "Nov", LEFT(L115, 2) = "12", "Dec")</f>
        <v>Jul</v>
      </c>
      <c r="N115" s="9" t="str">
        <f t="shared" si="11"/>
        <v>2011</v>
      </c>
      <c r="O115" t="b">
        <v>0</v>
      </c>
      <c r="P115">
        <v>78</v>
      </c>
      <c r="Q115" t="b">
        <v>1</v>
      </c>
      <c r="R115" t="s">
        <v>8265</v>
      </c>
      <c r="S115" s="6">
        <f t="shared" si="7"/>
        <v>1.41</v>
      </c>
      <c r="T115" s="8">
        <f t="shared" si="8"/>
        <v>90.384615384615387</v>
      </c>
      <c r="U115" t="str">
        <f t="shared" si="12"/>
        <v>film &amp; video</v>
      </c>
      <c r="V115" t="str">
        <f t="shared" si="13"/>
        <v>shorts</v>
      </c>
    </row>
    <row r="116" spans="1:22" ht="48" x14ac:dyDescent="0.2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2">
        <f t="shared" si="9"/>
        <v>40921.27416666667</v>
      </c>
      <c r="K116">
        <v>1321252488</v>
      </c>
      <c r="L116" s="12" t="str">
        <f t="shared" si="10"/>
        <v>11/14/2011</v>
      </c>
      <c r="M116" s="9" t="str" cm="1">
        <f t="array" ref="M116">_xlfn.IFS(LEFT(L116, 2) = "01", "Jan", LEFT(L116, 2) = "02", "Feb", LEFT(L116, 2) = "03", "Mar", LEFT(L116, 2) = "04", "Apr", LEFT(L116, 2) = "05", "May", LEFT(L116, 2) = "06", "Jun", LEFT(L116, 2) = "07", "Jul", LEFT(L116, 2) = "08", "Aug", LEFT(L116, 2) = "09", "Sep", LEFT(L116, 2) = "10", "Oct", LEFT(L116, 2) = "11", "Nov", LEFT(L116, 2) = "12", "Dec")</f>
        <v>Nov</v>
      </c>
      <c r="N116" s="9" t="str">
        <f t="shared" si="11"/>
        <v>2011</v>
      </c>
      <c r="O116" t="b">
        <v>0</v>
      </c>
      <c r="P116">
        <v>35</v>
      </c>
      <c r="Q116" t="b">
        <v>1</v>
      </c>
      <c r="R116" t="s">
        <v>8265</v>
      </c>
      <c r="S116" s="6">
        <f t="shared" si="7"/>
        <v>1.0333333333333334</v>
      </c>
      <c r="T116" s="8">
        <f t="shared" si="8"/>
        <v>88.571428571428569</v>
      </c>
      <c r="U116" t="str">
        <f t="shared" si="12"/>
        <v>film &amp; video</v>
      </c>
      <c r="V116" t="str">
        <f t="shared" si="13"/>
        <v>shorts</v>
      </c>
    </row>
    <row r="117" spans="1:22" ht="16" x14ac:dyDescent="0.2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2">
        <f t="shared" si="9"/>
        <v>40943.738935185182</v>
      </c>
      <c r="K117">
        <v>1326217444</v>
      </c>
      <c r="L117" s="12" t="str">
        <f t="shared" si="10"/>
        <v>01/10/2012</v>
      </c>
      <c r="M117" s="9" t="str" cm="1">
        <f t="array" ref="M117">_xlfn.IFS(LEFT(L117, 2) = "01", "Jan", LEFT(L117, 2) = "02", "Feb", LEFT(L117, 2) = "03", "Mar", LEFT(L117, 2) = "04", "Apr", LEFT(L117, 2) = "05", "May", LEFT(L117, 2) = "06", "Jun", LEFT(L117, 2) = "07", "Jul", LEFT(L117, 2) = "08", "Aug", LEFT(L117, 2) = "09", "Sep", LEFT(L117, 2) = "10", "Oct", LEFT(L117, 2) = "11", "Nov", LEFT(L117, 2) = "12", "Dec")</f>
        <v>Jan</v>
      </c>
      <c r="N117" s="9" t="str">
        <f t="shared" si="11"/>
        <v>2012</v>
      </c>
      <c r="O117" t="b">
        <v>0</v>
      </c>
      <c r="P117">
        <v>22</v>
      </c>
      <c r="Q117" t="b">
        <v>1</v>
      </c>
      <c r="R117" t="s">
        <v>8265</v>
      </c>
      <c r="S117" s="6">
        <f t="shared" si="7"/>
        <v>1.4044444444444444</v>
      </c>
      <c r="T117" s="8">
        <f t="shared" si="8"/>
        <v>28.727272727272727</v>
      </c>
      <c r="U117" t="str">
        <f t="shared" si="12"/>
        <v>film &amp; video</v>
      </c>
      <c r="V117" t="str">
        <f t="shared" si="13"/>
        <v>shorts</v>
      </c>
    </row>
    <row r="118" spans="1:22" ht="48" x14ac:dyDescent="0.2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2">
        <f t="shared" si="9"/>
        <v>40641.455497685187</v>
      </c>
      <c r="K118">
        <v>1298289355</v>
      </c>
      <c r="L118" s="12" t="str">
        <f t="shared" si="10"/>
        <v>02/21/2011</v>
      </c>
      <c r="M118" s="9" t="str" cm="1">
        <f t="array" ref="M118">_xlfn.IFS(LEFT(L118, 2) = "01", "Jan", LEFT(L118, 2) = "02", "Feb", LEFT(L118, 2) = "03", "Mar", LEFT(L118, 2) = "04", "Apr", LEFT(L118, 2) = "05", "May", LEFT(L118, 2) = "06", "Jun", LEFT(L118, 2) = "07", "Jul", LEFT(L118, 2) = "08", "Aug", LEFT(L118, 2) = "09", "Sep", LEFT(L118, 2) = "10", "Oct", LEFT(L118, 2) = "11", "Nov", LEFT(L118, 2) = "12", "Dec")</f>
        <v>Feb</v>
      </c>
      <c r="N118" s="9" t="str">
        <f t="shared" si="11"/>
        <v>2011</v>
      </c>
      <c r="O118" t="b">
        <v>0</v>
      </c>
      <c r="P118">
        <v>57</v>
      </c>
      <c r="Q118" t="b">
        <v>1</v>
      </c>
      <c r="R118" t="s">
        <v>8265</v>
      </c>
      <c r="S118" s="6">
        <f t="shared" si="7"/>
        <v>1.1365714285714286</v>
      </c>
      <c r="T118" s="8">
        <f t="shared" si="8"/>
        <v>69.78947368421052</v>
      </c>
      <c r="U118" t="str">
        <f t="shared" si="12"/>
        <v>film &amp; video</v>
      </c>
      <c r="V118" t="str">
        <f t="shared" si="13"/>
        <v>shorts</v>
      </c>
    </row>
    <row r="119" spans="1:22" ht="48" x14ac:dyDescent="0.2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2">
        <f t="shared" si="9"/>
        <v>40338.791666666664</v>
      </c>
      <c r="K119">
        <v>1268337744</v>
      </c>
      <c r="L119" s="12" t="str">
        <f t="shared" si="10"/>
        <v>03/11/2010</v>
      </c>
      <c r="M119" s="9" t="str" cm="1">
        <f t="array" ref="M119">_xlfn.IFS(LEFT(L119, 2) = "01", "Jan", LEFT(L119, 2) = "02", "Feb", LEFT(L119, 2) = "03", "Mar", LEFT(L119, 2) = "04", "Apr", LEFT(L119, 2) = "05", "May", LEFT(L119, 2) = "06", "Jun", LEFT(L119, 2) = "07", "Jul", LEFT(L119, 2) = "08", "Aug", LEFT(L119, 2) = "09", "Sep", LEFT(L119, 2) = "10", "Oct", LEFT(L119, 2) = "11", "Nov", LEFT(L119, 2) = "12", "Dec")</f>
        <v>Mar</v>
      </c>
      <c r="N119" s="9" t="str">
        <f t="shared" si="11"/>
        <v>2010</v>
      </c>
      <c r="O119" t="b">
        <v>0</v>
      </c>
      <c r="P119">
        <v>27</v>
      </c>
      <c r="Q119" t="b">
        <v>1</v>
      </c>
      <c r="R119" t="s">
        <v>8265</v>
      </c>
      <c r="S119" s="6">
        <f t="shared" si="7"/>
        <v>1.0049377777777779</v>
      </c>
      <c r="T119" s="8">
        <f t="shared" si="8"/>
        <v>167.48962962962963</v>
      </c>
      <c r="U119" t="str">
        <f t="shared" si="12"/>
        <v>film &amp; video</v>
      </c>
      <c r="V119" t="str">
        <f t="shared" si="13"/>
        <v>shorts</v>
      </c>
    </row>
    <row r="120" spans="1:22" ht="32" x14ac:dyDescent="0.2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2">
        <f t="shared" si="9"/>
        <v>40753.053657407407</v>
      </c>
      <c r="K120">
        <v>1309310236</v>
      </c>
      <c r="L120" s="12" t="str">
        <f t="shared" si="10"/>
        <v>06/29/2011</v>
      </c>
      <c r="M120" s="9" t="str" cm="1">
        <f t="array" ref="M120">_xlfn.IFS(LEFT(L120, 2) = "01", "Jan", LEFT(L120, 2) = "02", "Feb", LEFT(L120, 2) = "03", "Mar", LEFT(L120, 2) = "04", "Apr", LEFT(L120, 2) = "05", "May", LEFT(L120, 2) = "06", "Jun", LEFT(L120, 2) = "07", "Jul", LEFT(L120, 2) = "08", "Aug", LEFT(L120, 2) = "09", "Sep", LEFT(L120, 2) = "10", "Oct", LEFT(L120, 2) = "11", "Nov", LEFT(L120, 2) = "12", "Dec")</f>
        <v>Jun</v>
      </c>
      <c r="N120" s="9" t="str">
        <f t="shared" si="11"/>
        <v>2011</v>
      </c>
      <c r="O120" t="b">
        <v>0</v>
      </c>
      <c r="P120">
        <v>39</v>
      </c>
      <c r="Q120" t="b">
        <v>1</v>
      </c>
      <c r="R120" t="s">
        <v>8265</v>
      </c>
      <c r="S120" s="6">
        <f t="shared" si="7"/>
        <v>1.1303159999999999</v>
      </c>
      <c r="T120" s="8">
        <f t="shared" si="8"/>
        <v>144.91230769230768</v>
      </c>
      <c r="U120" t="str">
        <f t="shared" si="12"/>
        <v>film &amp; video</v>
      </c>
      <c r="V120" t="str">
        <f t="shared" si="13"/>
        <v>shorts</v>
      </c>
    </row>
    <row r="121" spans="1:22" ht="48" x14ac:dyDescent="0.2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2">
        <f t="shared" si="9"/>
        <v>40768.958333333336</v>
      </c>
      <c r="K121">
        <v>1310693986</v>
      </c>
      <c r="L121" s="12" t="str">
        <f t="shared" si="10"/>
        <v>07/15/2011</v>
      </c>
      <c r="M121" s="9" t="str" cm="1">
        <f t="array" ref="M121">_xlfn.IFS(LEFT(L121, 2) = "01", "Jan", LEFT(L121, 2) = "02", "Feb", LEFT(L121, 2) = "03", "Mar", LEFT(L121, 2) = "04", "Apr", LEFT(L121, 2) = "05", "May", LEFT(L121, 2) = "06", "Jun", LEFT(L121, 2) = "07", "Jul", LEFT(L121, 2) = "08", "Aug", LEFT(L121, 2) = "09", "Sep", LEFT(L121, 2) = "10", "Oct", LEFT(L121, 2) = "11", "Nov", LEFT(L121, 2) = "12", "Dec")</f>
        <v>Jul</v>
      </c>
      <c r="N121" s="9" t="str">
        <f t="shared" si="11"/>
        <v>2011</v>
      </c>
      <c r="O121" t="b">
        <v>0</v>
      </c>
      <c r="P121">
        <v>37</v>
      </c>
      <c r="Q121" t="b">
        <v>1</v>
      </c>
      <c r="R121" t="s">
        <v>8265</v>
      </c>
      <c r="S121" s="6">
        <f t="shared" si="7"/>
        <v>1.0455692307692308</v>
      </c>
      <c r="T121" s="8">
        <f t="shared" si="8"/>
        <v>91.840540540540545</v>
      </c>
      <c r="U121" t="str">
        <f t="shared" si="12"/>
        <v>film &amp; video</v>
      </c>
      <c r="V121" t="str">
        <f t="shared" si="13"/>
        <v>shorts</v>
      </c>
    </row>
    <row r="122" spans="1:22" ht="48" x14ac:dyDescent="0.2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12">
        <f t="shared" si="9"/>
        <v>42646.049849537041</v>
      </c>
      <c r="K122">
        <v>1472865107</v>
      </c>
      <c r="L122" s="12" t="str">
        <f t="shared" si="10"/>
        <v>09/03/2016</v>
      </c>
      <c r="M122" s="9" t="str" cm="1">
        <f t="array" ref="M122">_xlfn.IFS(LEFT(L122, 2) = "01", "Jan", LEFT(L122, 2) = "02", "Feb", LEFT(L122, 2) = "03", "Mar", LEFT(L122, 2) = "04", "Apr", LEFT(L122, 2) = "05", "May", LEFT(L122, 2) = "06", "Jun", LEFT(L122, 2) = "07", "Jul", LEFT(L122, 2) = "08", "Aug", LEFT(L122, 2) = "09", "Sep", LEFT(L122, 2) = "10", "Oct", LEFT(L122, 2) = "11", "Nov", LEFT(L122, 2) = "12", "Dec")</f>
        <v>Sep</v>
      </c>
      <c r="N122" s="9" t="str">
        <f t="shared" si="11"/>
        <v>2016</v>
      </c>
      <c r="O122" t="b">
        <v>0</v>
      </c>
      <c r="P122">
        <v>1</v>
      </c>
      <c r="Q122" t="b">
        <v>0</v>
      </c>
      <c r="R122" t="s">
        <v>8266</v>
      </c>
      <c r="S122" s="6">
        <f t="shared" si="7"/>
        <v>1.4285714285714287E-4</v>
      </c>
      <c r="T122" s="8">
        <f t="shared" si="8"/>
        <v>10</v>
      </c>
      <c r="U122" t="str">
        <f t="shared" si="12"/>
        <v>film &amp; video</v>
      </c>
      <c r="V122" t="str">
        <f t="shared" si="13"/>
        <v>science fiction</v>
      </c>
    </row>
    <row r="123" spans="1:22" ht="48" x14ac:dyDescent="0.2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12">
        <f t="shared" si="9"/>
        <v>42112.427777777775</v>
      </c>
      <c r="K123">
        <v>1427993710</v>
      </c>
      <c r="L123" s="12" t="str">
        <f t="shared" si="10"/>
        <v>04/02/2015</v>
      </c>
      <c r="M123" s="9" t="str" cm="1">
        <f t="array" ref="M123">_xlfn.IFS(LEFT(L123, 2) = "01", "Jan", LEFT(L123, 2) = "02", "Feb", LEFT(L123, 2) = "03", "Mar", LEFT(L123, 2) = "04", "Apr", LEFT(L123, 2) = "05", "May", LEFT(L123, 2) = "06", "Jun", LEFT(L123, 2) = "07", "Jul", LEFT(L123, 2) = "08", "Aug", LEFT(L123, 2) = "09", "Sep", LEFT(L123, 2) = "10", "Oct", LEFT(L123, 2) = "11", "Nov", LEFT(L123, 2) = "12", "Dec")</f>
        <v>Apr</v>
      </c>
      <c r="N123" s="9" t="str">
        <f t="shared" si="11"/>
        <v>2015</v>
      </c>
      <c r="O123" t="b">
        <v>0</v>
      </c>
      <c r="P123">
        <v>1</v>
      </c>
      <c r="Q123" t="b">
        <v>0</v>
      </c>
      <c r="R123" t="s">
        <v>8266</v>
      </c>
      <c r="S123" s="6">
        <f t="shared" si="7"/>
        <v>3.3333333333333332E-4</v>
      </c>
      <c r="T123" s="8">
        <f t="shared" si="8"/>
        <v>1</v>
      </c>
      <c r="U123" t="str">
        <f t="shared" si="12"/>
        <v>film &amp; video</v>
      </c>
      <c r="V123" t="str">
        <f t="shared" si="13"/>
        <v>science fiction</v>
      </c>
    </row>
    <row r="124" spans="1:22" ht="32" x14ac:dyDescent="0.2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12">
        <f t="shared" si="9"/>
        <v>42653.431793981479</v>
      </c>
      <c r="K124">
        <v>1470910907</v>
      </c>
      <c r="L124" s="12" t="str">
        <f t="shared" si="10"/>
        <v>08/11/2016</v>
      </c>
      <c r="M124" s="9" t="str" cm="1">
        <f t="array" ref="M124">_xlfn.IFS(LEFT(L124, 2) = "01", "Jan", LEFT(L124, 2) = "02", "Feb", LEFT(L124, 2) = "03", "Mar", LEFT(L124, 2) = "04", "Apr", LEFT(L124, 2) = "05", "May", LEFT(L124, 2) = "06", "Jun", LEFT(L124, 2) = "07", "Jul", LEFT(L124, 2) = "08", "Aug", LEFT(L124, 2) = "09", "Sep", LEFT(L124, 2) = "10", "Oct", LEFT(L124, 2) = "11", "Nov", LEFT(L124, 2) = "12", "Dec")</f>
        <v>Aug</v>
      </c>
      <c r="N124" s="9" t="str">
        <f t="shared" si="11"/>
        <v>2016</v>
      </c>
      <c r="O124" t="b">
        <v>0</v>
      </c>
      <c r="P124">
        <v>0</v>
      </c>
      <c r="Q124" t="b">
        <v>0</v>
      </c>
      <c r="R124" t="s">
        <v>8266</v>
      </c>
      <c r="S124" s="6">
        <f t="shared" si="7"/>
        <v>0</v>
      </c>
      <c r="T124" s="8">
        <f t="shared" si="8"/>
        <v>0</v>
      </c>
      <c r="U124" t="str">
        <f t="shared" si="12"/>
        <v>film &amp; video</v>
      </c>
      <c r="V124" t="str">
        <f t="shared" si="13"/>
        <v>science fiction</v>
      </c>
    </row>
    <row r="125" spans="1:22" ht="48" x14ac:dyDescent="0.2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12">
        <f t="shared" si="9"/>
        <v>41940.916666666664</v>
      </c>
      <c r="K125">
        <v>1411411564</v>
      </c>
      <c r="L125" s="12" t="str">
        <f t="shared" si="10"/>
        <v>09/22/2014</v>
      </c>
      <c r="M125" s="9" t="str" cm="1">
        <f t="array" ref="M125">_xlfn.IFS(LEFT(L125, 2) = "01", "Jan", LEFT(L125, 2) = "02", "Feb", LEFT(L125, 2) = "03", "Mar", LEFT(L125, 2) = "04", "Apr", LEFT(L125, 2) = "05", "May", LEFT(L125, 2) = "06", "Jun", LEFT(L125, 2) = "07", "Jul", LEFT(L125, 2) = "08", "Aug", LEFT(L125, 2) = "09", "Sep", LEFT(L125, 2) = "10", "Oct", LEFT(L125, 2) = "11", "Nov", LEFT(L125, 2) = "12", "Dec")</f>
        <v>Sep</v>
      </c>
      <c r="N125" s="9" t="str">
        <f t="shared" si="11"/>
        <v>2014</v>
      </c>
      <c r="O125" t="b">
        <v>0</v>
      </c>
      <c r="P125">
        <v>6</v>
      </c>
      <c r="Q125" t="b">
        <v>0</v>
      </c>
      <c r="R125" t="s">
        <v>8266</v>
      </c>
      <c r="S125" s="6">
        <f t="shared" si="7"/>
        <v>2.7454545454545453E-3</v>
      </c>
      <c r="T125" s="8">
        <f t="shared" si="8"/>
        <v>25.166666666666668</v>
      </c>
      <c r="U125" t="str">
        <f t="shared" si="12"/>
        <v>film &amp; video</v>
      </c>
      <c r="V125" t="str">
        <f t="shared" si="13"/>
        <v>science fiction</v>
      </c>
    </row>
    <row r="126" spans="1:22" ht="48" x14ac:dyDescent="0.2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12">
        <f t="shared" si="9"/>
        <v>42139.928726851853</v>
      </c>
      <c r="K126">
        <v>1429568242</v>
      </c>
      <c r="L126" s="12" t="str">
        <f t="shared" si="10"/>
        <v>04/20/2015</v>
      </c>
      <c r="M126" s="9" t="str" cm="1">
        <f t="array" ref="M126">_xlfn.IFS(LEFT(L126, 2) = "01", "Jan", LEFT(L126, 2) = "02", "Feb", LEFT(L126, 2) = "03", "Mar", LEFT(L126, 2) = "04", "Apr", LEFT(L126, 2) = "05", "May", LEFT(L126, 2) = "06", "Jun", LEFT(L126, 2) = "07", "Jul", LEFT(L126, 2) = "08", "Aug", LEFT(L126, 2) = "09", "Sep", LEFT(L126, 2) = "10", "Oct", LEFT(L126, 2) = "11", "Nov", LEFT(L126, 2) = "12", "Dec")</f>
        <v>Apr</v>
      </c>
      <c r="N126" s="9" t="str">
        <f t="shared" si="11"/>
        <v>2015</v>
      </c>
      <c r="O126" t="b">
        <v>0</v>
      </c>
      <c r="P126">
        <v>0</v>
      </c>
      <c r="Q126" t="b">
        <v>0</v>
      </c>
      <c r="R126" t="s">
        <v>8266</v>
      </c>
      <c r="S126" s="6">
        <f t="shared" si="7"/>
        <v>0</v>
      </c>
      <c r="T126" s="8">
        <f t="shared" si="8"/>
        <v>0</v>
      </c>
      <c r="U126" t="str">
        <f t="shared" si="12"/>
        <v>film &amp; video</v>
      </c>
      <c r="V126" t="str">
        <f t="shared" si="13"/>
        <v>science fiction</v>
      </c>
    </row>
    <row r="127" spans="1:22" ht="48" x14ac:dyDescent="0.2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12">
        <f t="shared" si="9"/>
        <v>42769.993981481486</v>
      </c>
      <c r="K127">
        <v>1480981880</v>
      </c>
      <c r="L127" s="12" t="str">
        <f t="shared" si="10"/>
        <v>12/05/2016</v>
      </c>
      <c r="M127" s="9" t="str" cm="1">
        <f t="array" ref="M127">_xlfn.IFS(LEFT(L127, 2) = "01", "Jan", LEFT(L127, 2) = "02", "Feb", LEFT(L127, 2) = "03", "Mar", LEFT(L127, 2) = "04", "Apr", LEFT(L127, 2) = "05", "May", LEFT(L127, 2) = "06", "Jun", LEFT(L127, 2) = "07", "Jul", LEFT(L127, 2) = "08", "Aug", LEFT(L127, 2) = "09", "Sep", LEFT(L127, 2) = "10", "Oct", LEFT(L127, 2) = "11", "Nov", LEFT(L127, 2) = "12", "Dec")</f>
        <v>Dec</v>
      </c>
      <c r="N127" s="9" t="str">
        <f t="shared" si="11"/>
        <v>2016</v>
      </c>
      <c r="O127" t="b">
        <v>0</v>
      </c>
      <c r="P127">
        <v>6</v>
      </c>
      <c r="Q127" t="b">
        <v>0</v>
      </c>
      <c r="R127" t="s">
        <v>8266</v>
      </c>
      <c r="S127" s="6">
        <f t="shared" si="7"/>
        <v>0.14000000000000001</v>
      </c>
      <c r="T127" s="8">
        <f t="shared" si="8"/>
        <v>11.666666666666666</v>
      </c>
      <c r="U127" t="str">
        <f t="shared" si="12"/>
        <v>film &amp; video</v>
      </c>
      <c r="V127" t="str">
        <f t="shared" si="13"/>
        <v>science fiction</v>
      </c>
    </row>
    <row r="128" spans="1:22" ht="48" x14ac:dyDescent="0.2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2">
        <f t="shared" si="9"/>
        <v>42166.083333333328</v>
      </c>
      <c r="K128">
        <v>1431353337</v>
      </c>
      <c r="L128" s="12" t="str">
        <f t="shared" si="10"/>
        <v>05/11/2015</v>
      </c>
      <c r="M128" s="9" t="str" cm="1">
        <f t="array" ref="M128">_xlfn.IFS(LEFT(L128, 2) = "01", "Jan", LEFT(L128, 2) = "02", "Feb", LEFT(L128, 2) = "03", "Mar", LEFT(L128, 2) = "04", "Apr", LEFT(L128, 2) = "05", "May", LEFT(L128, 2) = "06", "Jun", LEFT(L128, 2) = "07", "Jul", LEFT(L128, 2) = "08", "Aug", LEFT(L128, 2) = "09", "Sep", LEFT(L128, 2) = "10", "Oct", LEFT(L128, 2) = "11", "Nov", LEFT(L128, 2) = "12", "Dec")</f>
        <v>May</v>
      </c>
      <c r="N128" s="9" t="str">
        <f t="shared" si="11"/>
        <v>2015</v>
      </c>
      <c r="O128" t="b">
        <v>0</v>
      </c>
      <c r="P128">
        <v>13</v>
      </c>
      <c r="Q128" t="b">
        <v>0</v>
      </c>
      <c r="R128" t="s">
        <v>8266</v>
      </c>
      <c r="S128" s="6">
        <f t="shared" si="7"/>
        <v>5.5480000000000002E-2</v>
      </c>
      <c r="T128" s="8">
        <f t="shared" si="8"/>
        <v>106.69230769230769</v>
      </c>
      <c r="U128" t="str">
        <f t="shared" si="12"/>
        <v>film &amp; video</v>
      </c>
      <c r="V128" t="str">
        <f t="shared" si="13"/>
        <v>science fiction</v>
      </c>
    </row>
    <row r="129" spans="1:22" ht="48" x14ac:dyDescent="0.2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12">
        <f t="shared" si="9"/>
        <v>42097.582650462966</v>
      </c>
      <c r="K129">
        <v>1425481141</v>
      </c>
      <c r="L129" s="12" t="str">
        <f t="shared" si="10"/>
        <v>03/04/2015</v>
      </c>
      <c r="M129" s="9" t="str" cm="1">
        <f t="array" ref="M129">_xlfn.IFS(LEFT(L129, 2) = "01", "Jan", LEFT(L129, 2) = "02", "Feb", LEFT(L129, 2) = "03", "Mar", LEFT(L129, 2) = "04", "Apr", LEFT(L129, 2) = "05", "May", LEFT(L129, 2) = "06", "Jun", LEFT(L129, 2) = "07", "Jul", LEFT(L129, 2) = "08", "Aug", LEFT(L129, 2) = "09", "Sep", LEFT(L129, 2) = "10", "Oct", LEFT(L129, 2) = "11", "Nov", LEFT(L129, 2) = "12", "Dec")</f>
        <v>Mar</v>
      </c>
      <c r="N129" s="9" t="str">
        <f t="shared" si="11"/>
        <v>2015</v>
      </c>
      <c r="O129" t="b">
        <v>0</v>
      </c>
      <c r="P129">
        <v>4</v>
      </c>
      <c r="Q129" t="b">
        <v>0</v>
      </c>
      <c r="R129" t="s">
        <v>8266</v>
      </c>
      <c r="S129" s="6">
        <f t="shared" si="7"/>
        <v>2.375E-2</v>
      </c>
      <c r="T129" s="8">
        <f t="shared" si="8"/>
        <v>47.5</v>
      </c>
      <c r="U129" t="str">
        <f t="shared" si="12"/>
        <v>film &amp; video</v>
      </c>
      <c r="V129" t="str">
        <f t="shared" si="13"/>
        <v>science fiction</v>
      </c>
    </row>
    <row r="130" spans="1:22" ht="32" x14ac:dyDescent="0.2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2">
        <f t="shared" si="9"/>
        <v>42663.22792824074</v>
      </c>
      <c r="K130">
        <v>1473917293</v>
      </c>
      <c r="L130" s="12" t="str">
        <f t="shared" si="10"/>
        <v>09/15/2016</v>
      </c>
      <c r="M130" s="9" t="str" cm="1">
        <f t="array" ref="M130">_xlfn.IFS(LEFT(L130, 2) = "01", "Jan", LEFT(L130, 2) = "02", "Feb", LEFT(L130, 2) = "03", "Mar", LEFT(L130, 2) = "04", "Apr", LEFT(L130, 2) = "05", "May", LEFT(L130, 2) = "06", "Jun", LEFT(L130, 2) = "07", "Jul", LEFT(L130, 2) = "08", "Aug", LEFT(L130, 2) = "09", "Sep", LEFT(L130, 2) = "10", "Oct", LEFT(L130, 2) = "11", "Nov", LEFT(L130, 2) = "12", "Dec")</f>
        <v>Sep</v>
      </c>
      <c r="N130" s="9" t="str">
        <f t="shared" si="11"/>
        <v>2016</v>
      </c>
      <c r="O130" t="b">
        <v>0</v>
      </c>
      <c r="P130">
        <v>6</v>
      </c>
      <c r="Q130" t="b">
        <v>0</v>
      </c>
      <c r="R130" t="s">
        <v>8266</v>
      </c>
      <c r="S130" s="6">
        <f t="shared" ref="S130:S193" si="14">E130/D130</f>
        <v>1.8669999999999999E-2</v>
      </c>
      <c r="T130" s="8">
        <f t="shared" ref="T130:T193" si="15">IFERROR(E130/P130, 0)</f>
        <v>311.16666666666669</v>
      </c>
      <c r="U130" t="str">
        <f t="shared" si="12"/>
        <v>film &amp; video</v>
      </c>
      <c r="V130" t="str">
        <f t="shared" si="13"/>
        <v>science fiction</v>
      </c>
    </row>
    <row r="131" spans="1:22" ht="48" x14ac:dyDescent="0.2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12">
        <f t="shared" ref="J131:J194" si="16">(((I131/60)/60)/24)+DATE(1970,1,1)</f>
        <v>41942.937303240738</v>
      </c>
      <c r="K131">
        <v>1409524183</v>
      </c>
      <c r="L131" s="12" t="str">
        <f t="shared" ref="L131:L194" si="17">TEXT((((K131/60)/60)/24)+DATE(1970,1,1), "mm/dd/yyyy")</f>
        <v>08/31/2014</v>
      </c>
      <c r="M131" s="9" t="str" cm="1">
        <f t="array" ref="M131">_xlfn.IFS(LEFT(L131, 2) = "01", "Jan", LEFT(L131, 2) = "02", "Feb", LEFT(L131, 2) = "03", "Mar", LEFT(L131, 2) = "04", "Apr", LEFT(L131, 2) = "05", "May", LEFT(L131, 2) = "06", "Jun", LEFT(L131, 2) = "07", "Jul", LEFT(L131, 2) = "08", "Aug", LEFT(L131, 2) = "09", "Sep", LEFT(L131, 2) = "10", "Oct", LEFT(L131, 2) = "11", "Nov", LEFT(L131, 2) = "12", "Dec")</f>
        <v>Aug</v>
      </c>
      <c r="N131" s="9" t="str">
        <f t="shared" ref="N131:N194" si="18">RIGHT(L131, 4)</f>
        <v>2014</v>
      </c>
      <c r="O131" t="b">
        <v>0</v>
      </c>
      <c r="P131">
        <v>0</v>
      </c>
      <c r="Q131" t="b">
        <v>0</v>
      </c>
      <c r="R131" t="s">
        <v>8266</v>
      </c>
      <c r="S131" s="6">
        <f t="shared" si="14"/>
        <v>0</v>
      </c>
      <c r="T131" s="8">
        <f t="shared" si="15"/>
        <v>0</v>
      </c>
      <c r="U131" t="str">
        <f t="shared" ref="U131:U194" si="19">LEFT(R131, SEARCH("/", R131) - 1)</f>
        <v>film &amp; video</v>
      </c>
      <c r="V131" t="str">
        <f t="shared" ref="V131:V194" si="20">RIGHT(R131, LEN(R131) - SEARCH("/", R131) )</f>
        <v>science fiction</v>
      </c>
    </row>
    <row r="132" spans="1:22" ht="48" x14ac:dyDescent="0.2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12">
        <f t="shared" si="16"/>
        <v>41806.844444444447</v>
      </c>
      <c r="K132">
        <v>1400536692</v>
      </c>
      <c r="L132" s="12" t="str">
        <f t="shared" si="17"/>
        <v>05/19/2014</v>
      </c>
      <c r="M132" s="9" t="str" cm="1">
        <f t="array" ref="M132">_xlfn.IFS(LEFT(L132, 2) = "01", "Jan", LEFT(L132, 2) = "02", "Feb", LEFT(L132, 2) = "03", "Mar", LEFT(L132, 2) = "04", "Apr", LEFT(L132, 2) = "05", "May", LEFT(L132, 2) = "06", "Jun", LEFT(L132, 2) = "07", "Jul", LEFT(L132, 2) = "08", "Aug", LEFT(L132, 2) = "09", "Sep", LEFT(L132, 2) = "10", "Oct", LEFT(L132, 2) = "11", "Nov", LEFT(L132, 2) = "12", "Dec")</f>
        <v>May</v>
      </c>
      <c r="N132" s="9" t="str">
        <f t="shared" si="18"/>
        <v>2014</v>
      </c>
      <c r="O132" t="b">
        <v>0</v>
      </c>
      <c r="P132">
        <v>0</v>
      </c>
      <c r="Q132" t="b">
        <v>0</v>
      </c>
      <c r="R132" t="s">
        <v>8266</v>
      </c>
      <c r="S132" s="6">
        <f t="shared" si="14"/>
        <v>0</v>
      </c>
      <c r="T132" s="8">
        <f t="shared" si="15"/>
        <v>0</v>
      </c>
      <c r="U132" t="str">
        <f t="shared" si="19"/>
        <v>film &amp; video</v>
      </c>
      <c r="V132" t="str">
        <f t="shared" si="20"/>
        <v>science fiction</v>
      </c>
    </row>
    <row r="133" spans="1:22" ht="16" x14ac:dyDescent="0.2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12">
        <f t="shared" si="16"/>
        <v>42557</v>
      </c>
      <c r="K133">
        <v>1466453161</v>
      </c>
      <c r="L133" s="12" t="str">
        <f t="shared" si="17"/>
        <v>06/20/2016</v>
      </c>
      <c r="M133" s="9" t="str" cm="1">
        <f t="array" ref="M133">_xlfn.IFS(LEFT(L133, 2) = "01", "Jan", LEFT(L133, 2) = "02", "Feb", LEFT(L133, 2) = "03", "Mar", LEFT(L133, 2) = "04", "Apr", LEFT(L133, 2) = "05", "May", LEFT(L133, 2) = "06", "Jun", LEFT(L133, 2) = "07", "Jul", LEFT(L133, 2) = "08", "Aug", LEFT(L133, 2) = "09", "Sep", LEFT(L133, 2) = "10", "Oct", LEFT(L133, 2) = "11", "Nov", LEFT(L133, 2) = "12", "Dec")</f>
        <v>Jun</v>
      </c>
      <c r="N133" s="9" t="str">
        <f t="shared" si="18"/>
        <v>2016</v>
      </c>
      <c r="O133" t="b">
        <v>0</v>
      </c>
      <c r="P133">
        <v>0</v>
      </c>
      <c r="Q133" t="b">
        <v>0</v>
      </c>
      <c r="R133" t="s">
        <v>8266</v>
      </c>
      <c r="S133" s="6">
        <f t="shared" si="14"/>
        <v>0</v>
      </c>
      <c r="T133" s="8">
        <f t="shared" si="15"/>
        <v>0</v>
      </c>
      <c r="U133" t="str">
        <f t="shared" si="19"/>
        <v>film &amp; video</v>
      </c>
      <c r="V133" t="str">
        <f t="shared" si="20"/>
        <v>science fiction</v>
      </c>
    </row>
    <row r="134" spans="1:22" ht="48" x14ac:dyDescent="0.2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2">
        <f t="shared" si="16"/>
        <v>41950.854247685187</v>
      </c>
      <c r="K134">
        <v>1411500607</v>
      </c>
      <c r="L134" s="12" t="str">
        <f t="shared" si="17"/>
        <v>09/23/2014</v>
      </c>
      <c r="M134" s="9" t="str" cm="1">
        <f t="array" ref="M134">_xlfn.IFS(LEFT(L134, 2) = "01", "Jan", LEFT(L134, 2) = "02", "Feb", LEFT(L134, 2) = "03", "Mar", LEFT(L134, 2) = "04", "Apr", LEFT(L134, 2) = "05", "May", LEFT(L134, 2) = "06", "Jun", LEFT(L134, 2) = "07", "Jul", LEFT(L134, 2) = "08", "Aug", LEFT(L134, 2) = "09", "Sep", LEFT(L134, 2) = "10", "Oct", LEFT(L134, 2) = "11", "Nov", LEFT(L134, 2) = "12", "Dec")</f>
        <v>Sep</v>
      </c>
      <c r="N134" s="9" t="str">
        <f t="shared" si="18"/>
        <v>2014</v>
      </c>
      <c r="O134" t="b">
        <v>0</v>
      </c>
      <c r="P134">
        <v>81</v>
      </c>
      <c r="Q134" t="b">
        <v>0</v>
      </c>
      <c r="R134" t="s">
        <v>8266</v>
      </c>
      <c r="S134" s="6">
        <f t="shared" si="14"/>
        <v>9.5687499999999995E-2</v>
      </c>
      <c r="T134" s="8">
        <f t="shared" si="15"/>
        <v>94.506172839506178</v>
      </c>
      <c r="U134" t="str">
        <f t="shared" si="19"/>
        <v>film &amp; video</v>
      </c>
      <c r="V134" t="str">
        <f t="shared" si="20"/>
        <v>science fiction</v>
      </c>
    </row>
    <row r="135" spans="1:22" ht="32" x14ac:dyDescent="0.2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12">
        <f t="shared" si="16"/>
        <v>42521.729861111111</v>
      </c>
      <c r="K135">
        <v>1462130584</v>
      </c>
      <c r="L135" s="12" t="str">
        <f t="shared" si="17"/>
        <v>05/01/2016</v>
      </c>
      <c r="M135" s="9" t="str" cm="1">
        <f t="array" ref="M135">_xlfn.IFS(LEFT(L135, 2) = "01", "Jan", LEFT(L135, 2) = "02", "Feb", LEFT(L135, 2) = "03", "Mar", LEFT(L135, 2) = "04", "Apr", LEFT(L135, 2) = "05", "May", LEFT(L135, 2) = "06", "Jun", LEFT(L135, 2) = "07", "Jul", LEFT(L135, 2) = "08", "Aug", LEFT(L135, 2) = "09", "Sep", LEFT(L135, 2) = "10", "Oct", LEFT(L135, 2) = "11", "Nov", LEFT(L135, 2) = "12", "Dec")</f>
        <v>May</v>
      </c>
      <c r="N135" s="9" t="str">
        <f t="shared" si="18"/>
        <v>2016</v>
      </c>
      <c r="O135" t="b">
        <v>0</v>
      </c>
      <c r="P135">
        <v>0</v>
      </c>
      <c r="Q135" t="b">
        <v>0</v>
      </c>
      <c r="R135" t="s">
        <v>8266</v>
      </c>
      <c r="S135" s="6">
        <f t="shared" si="14"/>
        <v>0</v>
      </c>
      <c r="T135" s="8">
        <f t="shared" si="15"/>
        <v>0</v>
      </c>
      <c r="U135" t="str">
        <f t="shared" si="19"/>
        <v>film &amp; video</v>
      </c>
      <c r="V135" t="str">
        <f t="shared" si="20"/>
        <v>science fiction</v>
      </c>
    </row>
    <row r="136" spans="1:22" ht="32" x14ac:dyDescent="0.2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12">
        <f t="shared" si="16"/>
        <v>42251.708333333328</v>
      </c>
      <c r="K136">
        <v>1438811418</v>
      </c>
      <c r="L136" s="12" t="str">
        <f t="shared" si="17"/>
        <v>08/05/2015</v>
      </c>
      <c r="M136" s="9" t="str" cm="1">
        <f t="array" ref="M136">_xlfn.IFS(LEFT(L136, 2) = "01", "Jan", LEFT(L136, 2) = "02", "Feb", LEFT(L136, 2) = "03", "Mar", LEFT(L136, 2) = "04", "Apr", LEFT(L136, 2) = "05", "May", LEFT(L136, 2) = "06", "Jun", LEFT(L136, 2) = "07", "Jul", LEFT(L136, 2) = "08", "Aug", LEFT(L136, 2) = "09", "Sep", LEFT(L136, 2) = "10", "Oct", LEFT(L136, 2) = "11", "Nov", LEFT(L136, 2) = "12", "Dec")</f>
        <v>Aug</v>
      </c>
      <c r="N136" s="9" t="str">
        <f t="shared" si="18"/>
        <v>2015</v>
      </c>
      <c r="O136" t="b">
        <v>0</v>
      </c>
      <c r="P136">
        <v>0</v>
      </c>
      <c r="Q136" t="b">
        <v>0</v>
      </c>
      <c r="R136" t="s">
        <v>8266</v>
      </c>
      <c r="S136" s="6">
        <f t="shared" si="14"/>
        <v>0</v>
      </c>
      <c r="T136" s="8">
        <f t="shared" si="15"/>
        <v>0</v>
      </c>
      <c r="U136" t="str">
        <f t="shared" si="19"/>
        <v>film &amp; video</v>
      </c>
      <c r="V136" t="str">
        <f t="shared" si="20"/>
        <v>science fiction</v>
      </c>
    </row>
    <row r="137" spans="1:22" ht="48" x14ac:dyDescent="0.2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2">
        <f t="shared" si="16"/>
        <v>41821.791666666664</v>
      </c>
      <c r="K137">
        <v>1401354597</v>
      </c>
      <c r="L137" s="12" t="str">
        <f t="shared" si="17"/>
        <v>05/29/2014</v>
      </c>
      <c r="M137" s="9" t="str" cm="1">
        <f t="array" ref="M137">_xlfn.IFS(LEFT(L137, 2) = "01", "Jan", LEFT(L137, 2) = "02", "Feb", LEFT(L137, 2) = "03", "Mar", LEFT(L137, 2) = "04", "Apr", LEFT(L137, 2) = "05", "May", LEFT(L137, 2) = "06", "Jun", LEFT(L137, 2) = "07", "Jul", LEFT(L137, 2) = "08", "Aug", LEFT(L137, 2) = "09", "Sep", LEFT(L137, 2) = "10", "Oct", LEFT(L137, 2) = "11", "Nov", LEFT(L137, 2) = "12", "Dec")</f>
        <v>May</v>
      </c>
      <c r="N137" s="9" t="str">
        <f t="shared" si="18"/>
        <v>2014</v>
      </c>
      <c r="O137" t="b">
        <v>0</v>
      </c>
      <c r="P137">
        <v>5</v>
      </c>
      <c r="Q137" t="b">
        <v>0</v>
      </c>
      <c r="R137" t="s">
        <v>8266</v>
      </c>
      <c r="S137" s="6">
        <f t="shared" si="14"/>
        <v>0.13433333333333333</v>
      </c>
      <c r="T137" s="8">
        <f t="shared" si="15"/>
        <v>80.599999999999994</v>
      </c>
      <c r="U137" t="str">
        <f t="shared" si="19"/>
        <v>film &amp; video</v>
      </c>
      <c r="V137" t="str">
        <f t="shared" si="20"/>
        <v>science fiction</v>
      </c>
    </row>
    <row r="138" spans="1:22" ht="48" x14ac:dyDescent="0.2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12">
        <f t="shared" si="16"/>
        <v>42140.427777777775</v>
      </c>
      <c r="K138">
        <v>1427968234</v>
      </c>
      <c r="L138" s="12" t="str">
        <f t="shared" si="17"/>
        <v>04/02/2015</v>
      </c>
      <c r="M138" s="9" t="str" cm="1">
        <f t="array" ref="M138">_xlfn.IFS(LEFT(L138, 2) = "01", "Jan", LEFT(L138, 2) = "02", "Feb", LEFT(L138, 2) = "03", "Mar", LEFT(L138, 2) = "04", "Apr", LEFT(L138, 2) = "05", "May", LEFT(L138, 2) = "06", "Jun", LEFT(L138, 2) = "07", "Jul", LEFT(L138, 2) = "08", "Aug", LEFT(L138, 2) = "09", "Sep", LEFT(L138, 2) = "10", "Oct", LEFT(L138, 2) = "11", "Nov", LEFT(L138, 2) = "12", "Dec")</f>
        <v>Apr</v>
      </c>
      <c r="N138" s="9" t="str">
        <f t="shared" si="18"/>
        <v>2015</v>
      </c>
      <c r="O138" t="b">
        <v>0</v>
      </c>
      <c r="P138">
        <v>0</v>
      </c>
      <c r="Q138" t="b">
        <v>0</v>
      </c>
      <c r="R138" t="s">
        <v>8266</v>
      </c>
      <c r="S138" s="6">
        <f t="shared" si="14"/>
        <v>0</v>
      </c>
      <c r="T138" s="8">
        <f t="shared" si="15"/>
        <v>0</v>
      </c>
      <c r="U138" t="str">
        <f t="shared" si="19"/>
        <v>film &amp; video</v>
      </c>
      <c r="V138" t="str">
        <f t="shared" si="20"/>
        <v>science fiction</v>
      </c>
    </row>
    <row r="139" spans="1:22" ht="48" x14ac:dyDescent="0.2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12">
        <f t="shared" si="16"/>
        <v>42289.573993055557</v>
      </c>
      <c r="K139">
        <v>1440337593</v>
      </c>
      <c r="L139" s="12" t="str">
        <f t="shared" si="17"/>
        <v>08/23/2015</v>
      </c>
      <c r="M139" s="9" t="str" cm="1">
        <f t="array" ref="M139">_xlfn.IFS(LEFT(L139, 2) = "01", "Jan", LEFT(L139, 2) = "02", "Feb", LEFT(L139, 2) = "03", "Mar", LEFT(L139, 2) = "04", "Apr", LEFT(L139, 2) = "05", "May", LEFT(L139, 2) = "06", "Jun", LEFT(L139, 2) = "07", "Jul", LEFT(L139, 2) = "08", "Aug", LEFT(L139, 2) = "09", "Sep", LEFT(L139, 2) = "10", "Oct", LEFT(L139, 2) = "11", "Nov", LEFT(L139, 2) = "12", "Dec")</f>
        <v>Aug</v>
      </c>
      <c r="N139" s="9" t="str">
        <f t="shared" si="18"/>
        <v>2015</v>
      </c>
      <c r="O139" t="b">
        <v>0</v>
      </c>
      <c r="P139">
        <v>0</v>
      </c>
      <c r="Q139" t="b">
        <v>0</v>
      </c>
      <c r="R139" t="s">
        <v>8266</v>
      </c>
      <c r="S139" s="6">
        <f t="shared" si="14"/>
        <v>0</v>
      </c>
      <c r="T139" s="8">
        <f t="shared" si="15"/>
        <v>0</v>
      </c>
      <c r="U139" t="str">
        <f t="shared" si="19"/>
        <v>film &amp; video</v>
      </c>
      <c r="V139" t="str">
        <f t="shared" si="20"/>
        <v>science fiction</v>
      </c>
    </row>
    <row r="140" spans="1:22" ht="48" x14ac:dyDescent="0.2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2">
        <f t="shared" si="16"/>
        <v>42217.207638888889</v>
      </c>
      <c r="K140">
        <v>1435731041</v>
      </c>
      <c r="L140" s="12" t="str">
        <f t="shared" si="17"/>
        <v>07/01/2015</v>
      </c>
      <c r="M140" s="9" t="str" cm="1">
        <f t="array" ref="M140">_xlfn.IFS(LEFT(L140, 2) = "01", "Jan", LEFT(L140, 2) = "02", "Feb", LEFT(L140, 2) = "03", "Mar", LEFT(L140, 2) = "04", "Apr", LEFT(L140, 2) = "05", "May", LEFT(L140, 2) = "06", "Jun", LEFT(L140, 2) = "07", "Jul", LEFT(L140, 2) = "08", "Aug", LEFT(L140, 2) = "09", "Sep", LEFT(L140, 2) = "10", "Oct", LEFT(L140, 2) = "11", "Nov", LEFT(L140, 2) = "12", "Dec")</f>
        <v>Jul</v>
      </c>
      <c r="N140" s="9" t="str">
        <f t="shared" si="18"/>
        <v>2015</v>
      </c>
      <c r="O140" t="b">
        <v>0</v>
      </c>
      <c r="P140">
        <v>58</v>
      </c>
      <c r="Q140" t="b">
        <v>0</v>
      </c>
      <c r="R140" t="s">
        <v>8266</v>
      </c>
      <c r="S140" s="6">
        <f t="shared" si="14"/>
        <v>3.1413333333333335E-2</v>
      </c>
      <c r="T140" s="8">
        <f t="shared" si="15"/>
        <v>81.241379310344826</v>
      </c>
      <c r="U140" t="str">
        <f t="shared" si="19"/>
        <v>film &amp; video</v>
      </c>
      <c r="V140" t="str">
        <f t="shared" si="20"/>
        <v>science fiction</v>
      </c>
    </row>
    <row r="141" spans="1:22" ht="32" x14ac:dyDescent="0.2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12">
        <f t="shared" si="16"/>
        <v>42197.920972222222</v>
      </c>
      <c r="K141">
        <v>1435874772</v>
      </c>
      <c r="L141" s="12" t="str">
        <f t="shared" si="17"/>
        <v>07/02/2015</v>
      </c>
      <c r="M141" s="9" t="str" cm="1">
        <f t="array" ref="M141">_xlfn.IFS(LEFT(L141, 2) = "01", "Jan", LEFT(L141, 2) = "02", "Feb", LEFT(L141, 2) = "03", "Mar", LEFT(L141, 2) = "04", "Apr", LEFT(L141, 2) = "05", "May", LEFT(L141, 2) = "06", "Jun", LEFT(L141, 2) = "07", "Jul", LEFT(L141, 2) = "08", "Aug", LEFT(L141, 2) = "09", "Sep", LEFT(L141, 2) = "10", "Oct", LEFT(L141, 2) = "11", "Nov", LEFT(L141, 2) = "12", "Dec")</f>
        <v>Jul</v>
      </c>
      <c r="N141" s="9" t="str">
        <f t="shared" si="18"/>
        <v>2015</v>
      </c>
      <c r="O141" t="b">
        <v>0</v>
      </c>
      <c r="P141">
        <v>1</v>
      </c>
      <c r="Q141" t="b">
        <v>0</v>
      </c>
      <c r="R141" t="s">
        <v>8266</v>
      </c>
      <c r="S141" s="6">
        <f t="shared" si="14"/>
        <v>1</v>
      </c>
      <c r="T141" s="8">
        <f t="shared" si="15"/>
        <v>500</v>
      </c>
      <c r="U141" t="str">
        <f t="shared" si="19"/>
        <v>film &amp; video</v>
      </c>
      <c r="V141" t="str">
        <f t="shared" si="20"/>
        <v>science fiction</v>
      </c>
    </row>
    <row r="142" spans="1:22" ht="48" x14ac:dyDescent="0.2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12">
        <f t="shared" si="16"/>
        <v>42083.15662037037</v>
      </c>
      <c r="K142">
        <v>1424234732</v>
      </c>
      <c r="L142" s="12" t="str">
        <f t="shared" si="17"/>
        <v>02/18/2015</v>
      </c>
      <c r="M142" s="9" t="str" cm="1">
        <f t="array" ref="M142">_xlfn.IFS(LEFT(L142, 2) = "01", "Jan", LEFT(L142, 2) = "02", "Feb", LEFT(L142, 2) = "03", "Mar", LEFT(L142, 2) = "04", "Apr", LEFT(L142, 2) = "05", "May", LEFT(L142, 2) = "06", "Jun", LEFT(L142, 2) = "07", "Jul", LEFT(L142, 2) = "08", "Aug", LEFT(L142, 2) = "09", "Sep", LEFT(L142, 2) = "10", "Oct", LEFT(L142, 2) = "11", "Nov", LEFT(L142, 2) = "12", "Dec")</f>
        <v>Feb</v>
      </c>
      <c r="N142" s="9" t="str">
        <f t="shared" si="18"/>
        <v>2015</v>
      </c>
      <c r="O142" t="b">
        <v>0</v>
      </c>
      <c r="P142">
        <v>0</v>
      </c>
      <c r="Q142" t="b">
        <v>0</v>
      </c>
      <c r="R142" t="s">
        <v>8266</v>
      </c>
      <c r="S142" s="6">
        <f t="shared" si="14"/>
        <v>0</v>
      </c>
      <c r="T142" s="8">
        <f t="shared" si="15"/>
        <v>0</v>
      </c>
      <c r="U142" t="str">
        <f t="shared" si="19"/>
        <v>film &amp; video</v>
      </c>
      <c r="V142" t="str">
        <f t="shared" si="20"/>
        <v>science fiction</v>
      </c>
    </row>
    <row r="143" spans="1:22" ht="48" x14ac:dyDescent="0.2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2">
        <f t="shared" si="16"/>
        <v>42155.153043981481</v>
      </c>
      <c r="K143">
        <v>1429155623</v>
      </c>
      <c r="L143" s="12" t="str">
        <f t="shared" si="17"/>
        <v>04/16/2015</v>
      </c>
      <c r="M143" s="9" t="str" cm="1">
        <f t="array" ref="M143">_xlfn.IFS(LEFT(L143, 2) = "01", "Jan", LEFT(L143, 2) = "02", "Feb", LEFT(L143, 2) = "03", "Mar", LEFT(L143, 2) = "04", "Apr", LEFT(L143, 2) = "05", "May", LEFT(L143, 2) = "06", "Jun", LEFT(L143, 2) = "07", "Jul", LEFT(L143, 2) = "08", "Aug", LEFT(L143, 2) = "09", "Sep", LEFT(L143, 2) = "10", "Oct", LEFT(L143, 2) = "11", "Nov", LEFT(L143, 2) = "12", "Dec")</f>
        <v>Apr</v>
      </c>
      <c r="N143" s="9" t="str">
        <f t="shared" si="18"/>
        <v>2015</v>
      </c>
      <c r="O143" t="b">
        <v>0</v>
      </c>
      <c r="P143">
        <v>28</v>
      </c>
      <c r="Q143" t="b">
        <v>0</v>
      </c>
      <c r="R143" t="s">
        <v>8266</v>
      </c>
      <c r="S143" s="6">
        <f t="shared" si="14"/>
        <v>0.10775</v>
      </c>
      <c r="T143" s="8">
        <f t="shared" si="15"/>
        <v>46.178571428571431</v>
      </c>
      <c r="U143" t="str">
        <f t="shared" si="19"/>
        <v>film &amp; video</v>
      </c>
      <c r="V143" t="str">
        <f t="shared" si="20"/>
        <v>science fiction</v>
      </c>
    </row>
    <row r="144" spans="1:22" ht="48" x14ac:dyDescent="0.2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12">
        <f t="shared" si="16"/>
        <v>41959.934930555552</v>
      </c>
      <c r="K144">
        <v>1414358778</v>
      </c>
      <c r="L144" s="12" t="str">
        <f t="shared" si="17"/>
        <v>10/26/2014</v>
      </c>
      <c r="M144" s="9" t="str" cm="1">
        <f t="array" ref="M144">_xlfn.IFS(LEFT(L144, 2) = "01", "Jan", LEFT(L144, 2) = "02", "Feb", LEFT(L144, 2) = "03", "Mar", LEFT(L144, 2) = "04", "Apr", LEFT(L144, 2) = "05", "May", LEFT(L144, 2) = "06", "Jun", LEFT(L144, 2) = "07", "Jul", LEFT(L144, 2) = "08", "Aug", LEFT(L144, 2) = "09", "Sep", LEFT(L144, 2) = "10", "Oct", LEFT(L144, 2) = "11", "Nov", LEFT(L144, 2) = "12", "Dec")</f>
        <v>Oct</v>
      </c>
      <c r="N144" s="9" t="str">
        <f t="shared" si="18"/>
        <v>2014</v>
      </c>
      <c r="O144" t="b">
        <v>0</v>
      </c>
      <c r="P144">
        <v>1</v>
      </c>
      <c r="Q144" t="b">
        <v>0</v>
      </c>
      <c r="R144" t="s">
        <v>8266</v>
      </c>
      <c r="S144" s="6">
        <f t="shared" si="14"/>
        <v>3.3333333333333335E-3</v>
      </c>
      <c r="T144" s="8">
        <f t="shared" si="15"/>
        <v>10</v>
      </c>
      <c r="U144" t="str">
        <f t="shared" si="19"/>
        <v>film &amp; video</v>
      </c>
      <c r="V144" t="str">
        <f t="shared" si="20"/>
        <v>science fiction</v>
      </c>
    </row>
    <row r="145" spans="1:22" ht="48" x14ac:dyDescent="0.2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12">
        <f t="shared" si="16"/>
        <v>42616.246527777781</v>
      </c>
      <c r="K145">
        <v>1467941542</v>
      </c>
      <c r="L145" s="12" t="str">
        <f t="shared" si="17"/>
        <v>07/08/2016</v>
      </c>
      <c r="M145" s="9" t="str" cm="1">
        <f t="array" ref="M145">_xlfn.IFS(LEFT(L145, 2) = "01", "Jan", LEFT(L145, 2) = "02", "Feb", LEFT(L145, 2) = "03", "Mar", LEFT(L145, 2) = "04", "Apr", LEFT(L145, 2) = "05", "May", LEFT(L145, 2) = "06", "Jun", LEFT(L145, 2) = "07", "Jul", LEFT(L145, 2) = "08", "Aug", LEFT(L145, 2) = "09", "Sep", LEFT(L145, 2) = "10", "Oct", LEFT(L145, 2) = "11", "Nov", LEFT(L145, 2) = "12", "Dec")</f>
        <v>Jul</v>
      </c>
      <c r="N145" s="9" t="str">
        <f t="shared" si="18"/>
        <v>2016</v>
      </c>
      <c r="O145" t="b">
        <v>0</v>
      </c>
      <c r="P145">
        <v>0</v>
      </c>
      <c r="Q145" t="b">
        <v>0</v>
      </c>
      <c r="R145" t="s">
        <v>8266</v>
      </c>
      <c r="S145" s="6">
        <f t="shared" si="14"/>
        <v>0</v>
      </c>
      <c r="T145" s="8">
        <f t="shared" si="15"/>
        <v>0</v>
      </c>
      <c r="U145" t="str">
        <f t="shared" si="19"/>
        <v>film &amp; video</v>
      </c>
      <c r="V145" t="str">
        <f t="shared" si="20"/>
        <v>science fiction</v>
      </c>
    </row>
    <row r="146" spans="1:22" ht="48" x14ac:dyDescent="0.2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2">
        <f t="shared" si="16"/>
        <v>42107.72074074074</v>
      </c>
      <c r="K146">
        <v>1423765072</v>
      </c>
      <c r="L146" s="12" t="str">
        <f t="shared" si="17"/>
        <v>02/12/2015</v>
      </c>
      <c r="M146" s="9" t="str" cm="1">
        <f t="array" ref="M146">_xlfn.IFS(LEFT(L146, 2) = "01", "Jan", LEFT(L146, 2) = "02", "Feb", LEFT(L146, 2) = "03", "Mar", LEFT(L146, 2) = "04", "Apr", LEFT(L146, 2) = "05", "May", LEFT(L146, 2) = "06", "Jun", LEFT(L146, 2) = "07", "Jul", LEFT(L146, 2) = "08", "Aug", LEFT(L146, 2) = "09", "Sep", LEFT(L146, 2) = "10", "Oct", LEFT(L146, 2) = "11", "Nov", LEFT(L146, 2) = "12", "Dec")</f>
        <v>Feb</v>
      </c>
      <c r="N146" s="9" t="str">
        <f t="shared" si="18"/>
        <v>2015</v>
      </c>
      <c r="O146" t="b">
        <v>0</v>
      </c>
      <c r="P146">
        <v>37</v>
      </c>
      <c r="Q146" t="b">
        <v>0</v>
      </c>
      <c r="R146" t="s">
        <v>8266</v>
      </c>
      <c r="S146" s="6">
        <f t="shared" si="14"/>
        <v>0.27600000000000002</v>
      </c>
      <c r="T146" s="8">
        <f t="shared" si="15"/>
        <v>55.945945945945944</v>
      </c>
      <c r="U146" t="str">
        <f t="shared" si="19"/>
        <v>film &amp; video</v>
      </c>
      <c r="V146" t="str">
        <f t="shared" si="20"/>
        <v>science fiction</v>
      </c>
    </row>
    <row r="147" spans="1:22" ht="48" x14ac:dyDescent="0.2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2">
        <f t="shared" si="16"/>
        <v>42227.542268518519</v>
      </c>
      <c r="K147">
        <v>1436965252</v>
      </c>
      <c r="L147" s="12" t="str">
        <f t="shared" si="17"/>
        <v>07/15/2015</v>
      </c>
      <c r="M147" s="9" t="str" cm="1">
        <f t="array" ref="M147">_xlfn.IFS(LEFT(L147, 2) = "01", "Jan", LEFT(L147, 2) = "02", "Feb", LEFT(L147, 2) = "03", "Mar", LEFT(L147, 2) = "04", "Apr", LEFT(L147, 2) = "05", "May", LEFT(L147, 2) = "06", "Jun", LEFT(L147, 2) = "07", "Jul", LEFT(L147, 2) = "08", "Aug", LEFT(L147, 2) = "09", "Sep", LEFT(L147, 2) = "10", "Oct", LEFT(L147, 2) = "11", "Nov", LEFT(L147, 2) = "12", "Dec")</f>
        <v>Jul</v>
      </c>
      <c r="N147" s="9" t="str">
        <f t="shared" si="18"/>
        <v>2015</v>
      </c>
      <c r="O147" t="b">
        <v>0</v>
      </c>
      <c r="P147">
        <v>9</v>
      </c>
      <c r="Q147" t="b">
        <v>0</v>
      </c>
      <c r="R147" t="s">
        <v>8266</v>
      </c>
      <c r="S147" s="6">
        <f t="shared" si="14"/>
        <v>7.5111111111111115E-2</v>
      </c>
      <c r="T147" s="8">
        <f t="shared" si="15"/>
        <v>37.555555555555557</v>
      </c>
      <c r="U147" t="str">
        <f t="shared" si="19"/>
        <v>film &amp; video</v>
      </c>
      <c r="V147" t="str">
        <f t="shared" si="20"/>
        <v>science fiction</v>
      </c>
    </row>
    <row r="148" spans="1:22" ht="48" x14ac:dyDescent="0.2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2">
        <f t="shared" si="16"/>
        <v>42753.016180555554</v>
      </c>
      <c r="K148">
        <v>1479514998</v>
      </c>
      <c r="L148" s="12" t="str">
        <f t="shared" si="17"/>
        <v>11/19/2016</v>
      </c>
      <c r="M148" s="9" t="str" cm="1">
        <f t="array" ref="M148">_xlfn.IFS(LEFT(L148, 2) = "01", "Jan", LEFT(L148, 2) = "02", "Feb", LEFT(L148, 2) = "03", "Mar", LEFT(L148, 2) = "04", "Apr", LEFT(L148, 2) = "05", "May", LEFT(L148, 2) = "06", "Jun", LEFT(L148, 2) = "07", "Jul", LEFT(L148, 2) = "08", "Aug", LEFT(L148, 2) = "09", "Sep", LEFT(L148, 2) = "10", "Oct", LEFT(L148, 2) = "11", "Nov", LEFT(L148, 2) = "12", "Dec")</f>
        <v>Nov</v>
      </c>
      <c r="N148" s="9" t="str">
        <f t="shared" si="18"/>
        <v>2016</v>
      </c>
      <c r="O148" t="b">
        <v>0</v>
      </c>
      <c r="P148">
        <v>3</v>
      </c>
      <c r="Q148" t="b">
        <v>0</v>
      </c>
      <c r="R148" t="s">
        <v>8266</v>
      </c>
      <c r="S148" s="6">
        <f t="shared" si="14"/>
        <v>5.7499999999999999E-3</v>
      </c>
      <c r="T148" s="8">
        <f t="shared" si="15"/>
        <v>38.333333333333336</v>
      </c>
      <c r="U148" t="str">
        <f t="shared" si="19"/>
        <v>film &amp; video</v>
      </c>
      <c r="V148" t="str">
        <f t="shared" si="20"/>
        <v>science fiction</v>
      </c>
    </row>
    <row r="149" spans="1:22" ht="32" x14ac:dyDescent="0.2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12">
        <f t="shared" si="16"/>
        <v>42012.762499999997</v>
      </c>
      <c r="K149">
        <v>1417026340</v>
      </c>
      <c r="L149" s="12" t="str">
        <f t="shared" si="17"/>
        <v>11/26/2014</v>
      </c>
      <c r="M149" s="9" t="str" cm="1">
        <f t="array" ref="M149">_xlfn.IFS(LEFT(L149, 2) = "01", "Jan", LEFT(L149, 2) = "02", "Feb", LEFT(L149, 2) = "03", "Mar", LEFT(L149, 2) = "04", "Apr", LEFT(L149, 2) = "05", "May", LEFT(L149, 2) = "06", "Jun", LEFT(L149, 2) = "07", "Jul", LEFT(L149, 2) = "08", "Aug", LEFT(L149, 2) = "09", "Sep", LEFT(L149, 2) = "10", "Oct", LEFT(L149, 2) = "11", "Nov", LEFT(L149, 2) = "12", "Dec")</f>
        <v>Nov</v>
      </c>
      <c r="N149" s="9" t="str">
        <f t="shared" si="18"/>
        <v>2014</v>
      </c>
      <c r="O149" t="b">
        <v>0</v>
      </c>
      <c r="P149">
        <v>0</v>
      </c>
      <c r="Q149" t="b">
        <v>0</v>
      </c>
      <c r="R149" t="s">
        <v>8266</v>
      </c>
      <c r="S149" s="6">
        <f t="shared" si="14"/>
        <v>0</v>
      </c>
      <c r="T149" s="8">
        <f t="shared" si="15"/>
        <v>0</v>
      </c>
      <c r="U149" t="str">
        <f t="shared" si="19"/>
        <v>film &amp; video</v>
      </c>
      <c r="V149" t="str">
        <f t="shared" si="20"/>
        <v>science fiction</v>
      </c>
    </row>
    <row r="150" spans="1:22" ht="48" x14ac:dyDescent="0.2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12">
        <f t="shared" si="16"/>
        <v>42427.281666666662</v>
      </c>
      <c r="K150">
        <v>1453963536</v>
      </c>
      <c r="L150" s="12" t="str">
        <f t="shared" si="17"/>
        <v>01/28/2016</v>
      </c>
      <c r="M150" s="9" t="str" cm="1">
        <f t="array" ref="M150">_xlfn.IFS(LEFT(L150, 2) = "01", "Jan", LEFT(L150, 2) = "02", "Feb", LEFT(L150, 2) = "03", "Mar", LEFT(L150, 2) = "04", "Apr", LEFT(L150, 2) = "05", "May", LEFT(L150, 2) = "06", "Jun", LEFT(L150, 2) = "07", "Jul", LEFT(L150, 2) = "08", "Aug", LEFT(L150, 2) = "09", "Sep", LEFT(L150, 2) = "10", "Oct", LEFT(L150, 2) = "11", "Nov", LEFT(L150, 2) = "12", "Dec")</f>
        <v>Jan</v>
      </c>
      <c r="N150" s="9" t="str">
        <f t="shared" si="18"/>
        <v>2016</v>
      </c>
      <c r="O150" t="b">
        <v>0</v>
      </c>
      <c r="P150">
        <v>2</v>
      </c>
      <c r="Q150" t="b">
        <v>0</v>
      </c>
      <c r="R150" t="s">
        <v>8266</v>
      </c>
      <c r="S150" s="6">
        <f t="shared" si="14"/>
        <v>8.0000000000000004E-4</v>
      </c>
      <c r="T150" s="8">
        <f t="shared" si="15"/>
        <v>20</v>
      </c>
      <c r="U150" t="str">
        <f t="shared" si="19"/>
        <v>film &amp; video</v>
      </c>
      <c r="V150" t="str">
        <f t="shared" si="20"/>
        <v>science fiction</v>
      </c>
    </row>
    <row r="151" spans="1:22" ht="48" x14ac:dyDescent="0.2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12">
        <f t="shared" si="16"/>
        <v>41998.333333333328</v>
      </c>
      <c r="K151">
        <v>1416888470</v>
      </c>
      <c r="L151" s="12" t="str">
        <f t="shared" si="17"/>
        <v>11/25/2014</v>
      </c>
      <c r="M151" s="9" t="str" cm="1">
        <f t="array" ref="M151">_xlfn.IFS(LEFT(L151, 2) = "01", "Jan", LEFT(L151, 2) = "02", "Feb", LEFT(L151, 2) = "03", "Mar", LEFT(L151, 2) = "04", "Apr", LEFT(L151, 2) = "05", "May", LEFT(L151, 2) = "06", "Jun", LEFT(L151, 2) = "07", "Jul", LEFT(L151, 2) = "08", "Aug", LEFT(L151, 2) = "09", "Sep", LEFT(L151, 2) = "10", "Oct", LEFT(L151, 2) = "11", "Nov", LEFT(L151, 2) = "12", "Dec")</f>
        <v>Nov</v>
      </c>
      <c r="N151" s="9" t="str">
        <f t="shared" si="18"/>
        <v>2014</v>
      </c>
      <c r="O151" t="b">
        <v>0</v>
      </c>
      <c r="P151">
        <v>6</v>
      </c>
      <c r="Q151" t="b">
        <v>0</v>
      </c>
      <c r="R151" t="s">
        <v>8266</v>
      </c>
      <c r="S151" s="6">
        <f t="shared" si="14"/>
        <v>9.1999999999999998E-3</v>
      </c>
      <c r="T151" s="8">
        <f t="shared" si="15"/>
        <v>15.333333333333334</v>
      </c>
      <c r="U151" t="str">
        <f t="shared" si="19"/>
        <v>film &amp; video</v>
      </c>
      <c r="V151" t="str">
        <f t="shared" si="20"/>
        <v>science fiction</v>
      </c>
    </row>
    <row r="152" spans="1:22" ht="48" x14ac:dyDescent="0.2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2">
        <f t="shared" si="16"/>
        <v>42150.161828703705</v>
      </c>
      <c r="K152">
        <v>1427428382</v>
      </c>
      <c r="L152" s="12" t="str">
        <f t="shared" si="17"/>
        <v>03/27/2015</v>
      </c>
      <c r="M152" s="9" t="str" cm="1">
        <f t="array" ref="M152">_xlfn.IFS(LEFT(L152, 2) = "01", "Jan", LEFT(L152, 2) = "02", "Feb", LEFT(L152, 2) = "03", "Mar", LEFT(L152, 2) = "04", "Apr", LEFT(L152, 2) = "05", "May", LEFT(L152, 2) = "06", "Jun", LEFT(L152, 2) = "07", "Jul", LEFT(L152, 2) = "08", "Aug", LEFT(L152, 2) = "09", "Sep", LEFT(L152, 2) = "10", "Oct", LEFT(L152, 2) = "11", "Nov", LEFT(L152, 2) = "12", "Dec")</f>
        <v>Mar</v>
      </c>
      <c r="N152" s="9" t="str">
        <f t="shared" si="18"/>
        <v>2015</v>
      </c>
      <c r="O152" t="b">
        <v>0</v>
      </c>
      <c r="P152">
        <v>67</v>
      </c>
      <c r="Q152" t="b">
        <v>0</v>
      </c>
      <c r="R152" t="s">
        <v>8266</v>
      </c>
      <c r="S152" s="6">
        <f t="shared" si="14"/>
        <v>0.23163076923076922</v>
      </c>
      <c r="T152" s="8">
        <f t="shared" si="15"/>
        <v>449.43283582089555</v>
      </c>
      <c r="U152" t="str">
        <f t="shared" si="19"/>
        <v>film &amp; video</v>
      </c>
      <c r="V152" t="str">
        <f t="shared" si="20"/>
        <v>science fiction</v>
      </c>
    </row>
    <row r="153" spans="1:22" ht="48" x14ac:dyDescent="0.2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12">
        <f t="shared" si="16"/>
        <v>42173.550821759258</v>
      </c>
      <c r="K153">
        <v>1429449191</v>
      </c>
      <c r="L153" s="12" t="str">
        <f t="shared" si="17"/>
        <v>04/19/2015</v>
      </c>
      <c r="M153" s="9" t="str" cm="1">
        <f t="array" ref="M153">_xlfn.IFS(LEFT(L153, 2) = "01", "Jan", LEFT(L153, 2) = "02", "Feb", LEFT(L153, 2) = "03", "Mar", LEFT(L153, 2) = "04", "Apr", LEFT(L153, 2) = "05", "May", LEFT(L153, 2) = "06", "Jun", LEFT(L153, 2) = "07", "Jul", LEFT(L153, 2) = "08", "Aug", LEFT(L153, 2) = "09", "Sep", LEFT(L153, 2) = "10", "Oct", LEFT(L153, 2) = "11", "Nov", LEFT(L153, 2) = "12", "Dec")</f>
        <v>Apr</v>
      </c>
      <c r="N153" s="9" t="str">
        <f t="shared" si="18"/>
        <v>2015</v>
      </c>
      <c r="O153" t="b">
        <v>0</v>
      </c>
      <c r="P153">
        <v>5</v>
      </c>
      <c r="Q153" t="b">
        <v>0</v>
      </c>
      <c r="R153" t="s">
        <v>8266</v>
      </c>
      <c r="S153" s="6">
        <f t="shared" si="14"/>
        <v>5.5999999999999995E-4</v>
      </c>
      <c r="T153" s="8">
        <f t="shared" si="15"/>
        <v>28</v>
      </c>
      <c r="U153" t="str">
        <f t="shared" si="19"/>
        <v>film &amp; video</v>
      </c>
      <c r="V153" t="str">
        <f t="shared" si="20"/>
        <v>science fiction</v>
      </c>
    </row>
    <row r="154" spans="1:22" ht="32" x14ac:dyDescent="0.2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12">
        <f t="shared" si="16"/>
        <v>41905.077546296299</v>
      </c>
      <c r="K154">
        <v>1408845100</v>
      </c>
      <c r="L154" s="12" t="str">
        <f t="shared" si="17"/>
        <v>08/24/2014</v>
      </c>
      <c r="M154" s="9" t="str" cm="1">
        <f t="array" ref="M154">_xlfn.IFS(LEFT(L154, 2) = "01", "Jan", LEFT(L154, 2) = "02", "Feb", LEFT(L154, 2) = "03", "Mar", LEFT(L154, 2) = "04", "Apr", LEFT(L154, 2) = "05", "May", LEFT(L154, 2) = "06", "Jun", LEFT(L154, 2) = "07", "Jul", LEFT(L154, 2) = "08", "Aug", LEFT(L154, 2) = "09", "Sep", LEFT(L154, 2) = "10", "Oct", LEFT(L154, 2) = "11", "Nov", LEFT(L154, 2) = "12", "Dec")</f>
        <v>Aug</v>
      </c>
      <c r="N154" s="9" t="str">
        <f t="shared" si="18"/>
        <v>2014</v>
      </c>
      <c r="O154" t="b">
        <v>0</v>
      </c>
      <c r="P154">
        <v>2</v>
      </c>
      <c r="Q154" t="b">
        <v>0</v>
      </c>
      <c r="R154" t="s">
        <v>8266</v>
      </c>
      <c r="S154" s="6">
        <f t="shared" si="14"/>
        <v>7.8947368421052633E-5</v>
      </c>
      <c r="T154" s="8">
        <f t="shared" si="15"/>
        <v>15</v>
      </c>
      <c r="U154" t="str">
        <f t="shared" si="19"/>
        <v>film &amp; video</v>
      </c>
      <c r="V154" t="str">
        <f t="shared" si="20"/>
        <v>science fiction</v>
      </c>
    </row>
    <row r="155" spans="1:22" ht="48" x14ac:dyDescent="0.2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12">
        <f t="shared" si="16"/>
        <v>41975.627824074079</v>
      </c>
      <c r="K155">
        <v>1413900244</v>
      </c>
      <c r="L155" s="12" t="str">
        <f t="shared" si="17"/>
        <v>10/21/2014</v>
      </c>
      <c r="M155" s="9" t="str" cm="1">
        <f t="array" ref="M155">_xlfn.IFS(LEFT(L155, 2) = "01", "Jan", LEFT(L155, 2) = "02", "Feb", LEFT(L155, 2) = "03", "Mar", LEFT(L155, 2) = "04", "Apr", LEFT(L155, 2) = "05", "May", LEFT(L155, 2) = "06", "Jun", LEFT(L155, 2) = "07", "Jul", LEFT(L155, 2) = "08", "Aug", LEFT(L155, 2) = "09", "Sep", LEFT(L155, 2) = "10", "Oct", LEFT(L155, 2) = "11", "Nov", LEFT(L155, 2) = "12", "Dec")</f>
        <v>Oct</v>
      </c>
      <c r="N155" s="9" t="str">
        <f t="shared" si="18"/>
        <v>2014</v>
      </c>
      <c r="O155" t="b">
        <v>0</v>
      </c>
      <c r="P155">
        <v>10</v>
      </c>
      <c r="Q155" t="b">
        <v>0</v>
      </c>
      <c r="R155" t="s">
        <v>8266</v>
      </c>
      <c r="S155" s="6">
        <f t="shared" si="14"/>
        <v>7.1799999999999998E-3</v>
      </c>
      <c r="T155" s="8">
        <f t="shared" si="15"/>
        <v>35.9</v>
      </c>
      <c r="U155" t="str">
        <f t="shared" si="19"/>
        <v>film &amp; video</v>
      </c>
      <c r="V155" t="str">
        <f t="shared" si="20"/>
        <v>science fiction</v>
      </c>
    </row>
    <row r="156" spans="1:22" ht="32" x14ac:dyDescent="0.2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12">
        <f t="shared" si="16"/>
        <v>42158.547395833331</v>
      </c>
      <c r="K156">
        <v>1429621695</v>
      </c>
      <c r="L156" s="12" t="str">
        <f t="shared" si="17"/>
        <v>04/21/2015</v>
      </c>
      <c r="M156" s="9" t="str" cm="1">
        <f t="array" ref="M156">_xlfn.IFS(LEFT(L156, 2) = "01", "Jan", LEFT(L156, 2) = "02", "Feb", LEFT(L156, 2) = "03", "Mar", LEFT(L156, 2) = "04", "Apr", LEFT(L156, 2) = "05", "May", LEFT(L156, 2) = "06", "Jun", LEFT(L156, 2) = "07", "Jul", LEFT(L156, 2) = "08", "Aug", LEFT(L156, 2) = "09", "Sep", LEFT(L156, 2) = "10", "Oct", LEFT(L156, 2) = "11", "Nov", LEFT(L156, 2) = "12", "Dec")</f>
        <v>Apr</v>
      </c>
      <c r="N156" s="9" t="str">
        <f t="shared" si="18"/>
        <v>2015</v>
      </c>
      <c r="O156" t="b">
        <v>0</v>
      </c>
      <c r="P156">
        <v>3</v>
      </c>
      <c r="Q156" t="b">
        <v>0</v>
      </c>
      <c r="R156" t="s">
        <v>8266</v>
      </c>
      <c r="S156" s="6">
        <f t="shared" si="14"/>
        <v>2.6666666666666668E-2</v>
      </c>
      <c r="T156" s="8">
        <f t="shared" si="15"/>
        <v>13.333333333333334</v>
      </c>
      <c r="U156" t="str">
        <f t="shared" si="19"/>
        <v>film &amp; video</v>
      </c>
      <c r="V156" t="str">
        <f t="shared" si="20"/>
        <v>science fiction</v>
      </c>
    </row>
    <row r="157" spans="1:22" ht="64" x14ac:dyDescent="0.2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12">
        <f t="shared" si="16"/>
        <v>42208.559432870374</v>
      </c>
      <c r="K157">
        <v>1434201935</v>
      </c>
      <c r="L157" s="12" t="str">
        <f t="shared" si="17"/>
        <v>06/13/2015</v>
      </c>
      <c r="M157" s="9" t="str" cm="1">
        <f t="array" ref="M157">_xlfn.IFS(LEFT(L157, 2) = "01", "Jan", LEFT(L157, 2) = "02", "Feb", LEFT(L157, 2) = "03", "Mar", LEFT(L157, 2) = "04", "Apr", LEFT(L157, 2) = "05", "May", LEFT(L157, 2) = "06", "Jun", LEFT(L157, 2) = "07", "Jul", LEFT(L157, 2) = "08", "Aug", LEFT(L157, 2) = "09", "Sep", LEFT(L157, 2) = "10", "Oct", LEFT(L157, 2) = "11", "Nov", LEFT(L157, 2) = "12", "Dec")</f>
        <v>Jun</v>
      </c>
      <c r="N157" s="9" t="str">
        <f t="shared" si="18"/>
        <v>2015</v>
      </c>
      <c r="O157" t="b">
        <v>0</v>
      </c>
      <c r="P157">
        <v>4</v>
      </c>
      <c r="Q157" t="b">
        <v>0</v>
      </c>
      <c r="R157" t="s">
        <v>8266</v>
      </c>
      <c r="S157" s="6">
        <f t="shared" si="14"/>
        <v>6.0000000000000002E-5</v>
      </c>
      <c r="T157" s="8">
        <f t="shared" si="15"/>
        <v>20.25</v>
      </c>
      <c r="U157" t="str">
        <f t="shared" si="19"/>
        <v>film &amp; video</v>
      </c>
      <c r="V157" t="str">
        <f t="shared" si="20"/>
        <v>science fiction</v>
      </c>
    </row>
    <row r="158" spans="1:22" ht="48" x14ac:dyDescent="0.2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2">
        <f t="shared" si="16"/>
        <v>41854.124953703707</v>
      </c>
      <c r="K158">
        <v>1401850796</v>
      </c>
      <c r="L158" s="12" t="str">
        <f t="shared" si="17"/>
        <v>06/04/2014</v>
      </c>
      <c r="M158" s="9" t="str" cm="1">
        <f t="array" ref="M158">_xlfn.IFS(LEFT(L158, 2) = "01", "Jan", LEFT(L158, 2) = "02", "Feb", LEFT(L158, 2) = "03", "Mar", LEFT(L158, 2) = "04", "Apr", LEFT(L158, 2) = "05", "May", LEFT(L158, 2) = "06", "Jun", LEFT(L158, 2) = "07", "Jul", LEFT(L158, 2) = "08", "Aug", LEFT(L158, 2) = "09", "Sep", LEFT(L158, 2) = "10", "Oct", LEFT(L158, 2) = "11", "Nov", LEFT(L158, 2) = "12", "Dec")</f>
        <v>Jun</v>
      </c>
      <c r="N158" s="9" t="str">
        <f t="shared" si="18"/>
        <v>2014</v>
      </c>
      <c r="O158" t="b">
        <v>0</v>
      </c>
      <c r="P158">
        <v>15</v>
      </c>
      <c r="Q158" t="b">
        <v>0</v>
      </c>
      <c r="R158" t="s">
        <v>8266</v>
      </c>
      <c r="S158" s="6">
        <f t="shared" si="14"/>
        <v>5.0999999999999997E-2</v>
      </c>
      <c r="T158" s="8">
        <f t="shared" si="15"/>
        <v>119</v>
      </c>
      <c r="U158" t="str">
        <f t="shared" si="19"/>
        <v>film &amp; video</v>
      </c>
      <c r="V158" t="str">
        <f t="shared" si="20"/>
        <v>science fiction</v>
      </c>
    </row>
    <row r="159" spans="1:22" ht="48" x14ac:dyDescent="0.2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12">
        <f t="shared" si="16"/>
        <v>42426.911712962959</v>
      </c>
      <c r="K159">
        <v>1453931572</v>
      </c>
      <c r="L159" s="12" t="str">
        <f t="shared" si="17"/>
        <v>01/27/2016</v>
      </c>
      <c r="M159" s="9" t="str" cm="1">
        <f t="array" ref="M159">_xlfn.IFS(LEFT(L159, 2) = "01", "Jan", LEFT(L159, 2) = "02", "Feb", LEFT(L159, 2) = "03", "Mar", LEFT(L159, 2) = "04", "Apr", LEFT(L159, 2) = "05", "May", LEFT(L159, 2) = "06", "Jun", LEFT(L159, 2) = "07", "Jul", LEFT(L159, 2) = "08", "Aug", LEFT(L159, 2) = "09", "Sep", LEFT(L159, 2) = "10", "Oct", LEFT(L159, 2) = "11", "Nov", LEFT(L159, 2) = "12", "Dec")</f>
        <v>Jan</v>
      </c>
      <c r="N159" s="9" t="str">
        <f t="shared" si="18"/>
        <v>2016</v>
      </c>
      <c r="O159" t="b">
        <v>0</v>
      </c>
      <c r="P159">
        <v>2</v>
      </c>
      <c r="Q159" t="b">
        <v>0</v>
      </c>
      <c r="R159" t="s">
        <v>8266</v>
      </c>
      <c r="S159" s="6">
        <f t="shared" si="14"/>
        <v>2.671118530884808E-3</v>
      </c>
      <c r="T159" s="8">
        <f t="shared" si="15"/>
        <v>4</v>
      </c>
      <c r="U159" t="str">
        <f t="shared" si="19"/>
        <v>film &amp; video</v>
      </c>
      <c r="V159" t="str">
        <f t="shared" si="20"/>
        <v>science fiction</v>
      </c>
    </row>
    <row r="160" spans="1:22" ht="48" x14ac:dyDescent="0.2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12">
        <f t="shared" si="16"/>
        <v>41934.07671296296</v>
      </c>
      <c r="K160">
        <v>1411350628</v>
      </c>
      <c r="L160" s="12" t="str">
        <f t="shared" si="17"/>
        <v>09/22/2014</v>
      </c>
      <c r="M160" s="9" t="str" cm="1">
        <f t="array" ref="M160">_xlfn.IFS(LEFT(L160, 2) = "01", "Jan", LEFT(L160, 2) = "02", "Feb", LEFT(L160, 2) = "03", "Mar", LEFT(L160, 2) = "04", "Apr", LEFT(L160, 2) = "05", "May", LEFT(L160, 2) = "06", "Jun", LEFT(L160, 2) = "07", "Jul", LEFT(L160, 2) = "08", "Aug", LEFT(L160, 2) = "09", "Sep", LEFT(L160, 2) = "10", "Oct", LEFT(L160, 2) = "11", "Nov", LEFT(L160, 2) = "12", "Dec")</f>
        <v>Sep</v>
      </c>
      <c r="N160" s="9" t="str">
        <f t="shared" si="18"/>
        <v>2014</v>
      </c>
      <c r="O160" t="b">
        <v>0</v>
      </c>
      <c r="P160">
        <v>0</v>
      </c>
      <c r="Q160" t="b">
        <v>0</v>
      </c>
      <c r="R160" t="s">
        <v>8266</v>
      </c>
      <c r="S160" s="6">
        <f t="shared" si="14"/>
        <v>0</v>
      </c>
      <c r="T160" s="8">
        <f t="shared" si="15"/>
        <v>0</v>
      </c>
      <c r="U160" t="str">
        <f t="shared" si="19"/>
        <v>film &amp; video</v>
      </c>
      <c r="V160" t="str">
        <f t="shared" si="20"/>
        <v>science fiction</v>
      </c>
    </row>
    <row r="161" spans="1:22" ht="48" x14ac:dyDescent="0.2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12">
        <f t="shared" si="16"/>
        <v>42554.434548611112</v>
      </c>
      <c r="K161">
        <v>1464085545</v>
      </c>
      <c r="L161" s="12" t="str">
        <f t="shared" si="17"/>
        <v>05/24/2016</v>
      </c>
      <c r="M161" s="9" t="str" cm="1">
        <f t="array" ref="M161">_xlfn.IFS(LEFT(L161, 2) = "01", "Jan", LEFT(L161, 2) = "02", "Feb", LEFT(L161, 2) = "03", "Mar", LEFT(L161, 2) = "04", "Apr", LEFT(L161, 2) = "05", "May", LEFT(L161, 2) = "06", "Jun", LEFT(L161, 2) = "07", "Jul", LEFT(L161, 2) = "08", "Aug", LEFT(L161, 2) = "09", "Sep", LEFT(L161, 2) = "10", "Oct", LEFT(L161, 2) = "11", "Nov", LEFT(L161, 2) = "12", "Dec")</f>
        <v>May</v>
      </c>
      <c r="N161" s="9" t="str">
        <f t="shared" si="18"/>
        <v>2016</v>
      </c>
      <c r="O161" t="b">
        <v>0</v>
      </c>
      <c r="P161">
        <v>1</v>
      </c>
      <c r="Q161" t="b">
        <v>0</v>
      </c>
      <c r="R161" t="s">
        <v>8266</v>
      </c>
      <c r="S161" s="6">
        <f t="shared" si="14"/>
        <v>2.0000000000000002E-5</v>
      </c>
      <c r="T161" s="8">
        <f t="shared" si="15"/>
        <v>10</v>
      </c>
      <c r="U161" t="str">
        <f t="shared" si="19"/>
        <v>film &amp; video</v>
      </c>
      <c r="V161" t="str">
        <f t="shared" si="20"/>
        <v>science fiction</v>
      </c>
    </row>
    <row r="162" spans="1:22" ht="48" x14ac:dyDescent="0.2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12">
        <f t="shared" si="16"/>
        <v>42231.913090277783</v>
      </c>
      <c r="K162">
        <v>1434491691</v>
      </c>
      <c r="L162" s="12" t="str">
        <f t="shared" si="17"/>
        <v>06/16/2015</v>
      </c>
      <c r="M162" s="9" t="str" cm="1">
        <f t="array" ref="M162">_xlfn.IFS(LEFT(L162, 2) = "01", "Jan", LEFT(L162, 2) = "02", "Feb", LEFT(L162, 2) = "03", "Mar", LEFT(L162, 2) = "04", "Apr", LEFT(L162, 2) = "05", "May", LEFT(L162, 2) = "06", "Jun", LEFT(L162, 2) = "07", "Jul", LEFT(L162, 2) = "08", "Aug", LEFT(L162, 2) = "09", "Sep", LEFT(L162, 2) = "10", "Oct", LEFT(L162, 2) = "11", "Nov", LEFT(L162, 2) = "12", "Dec")</f>
        <v>Jun</v>
      </c>
      <c r="N162" s="9" t="str">
        <f t="shared" si="18"/>
        <v>2015</v>
      </c>
      <c r="O162" t="b">
        <v>0</v>
      </c>
      <c r="P162">
        <v>0</v>
      </c>
      <c r="Q162" t="b">
        <v>0</v>
      </c>
      <c r="R162" t="s">
        <v>8267</v>
      </c>
      <c r="S162" s="6">
        <f t="shared" si="14"/>
        <v>0</v>
      </c>
      <c r="T162" s="8">
        <f t="shared" si="15"/>
        <v>0</v>
      </c>
      <c r="U162" t="str">
        <f t="shared" si="19"/>
        <v>film &amp; video</v>
      </c>
      <c r="V162" t="str">
        <f t="shared" si="20"/>
        <v>drama</v>
      </c>
    </row>
    <row r="163" spans="1:22" ht="48" x14ac:dyDescent="0.2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12">
        <f t="shared" si="16"/>
        <v>41822.687442129631</v>
      </c>
      <c r="K163">
        <v>1401726595</v>
      </c>
      <c r="L163" s="12" t="str">
        <f t="shared" si="17"/>
        <v>06/02/2014</v>
      </c>
      <c r="M163" s="9" t="str" cm="1">
        <f t="array" ref="M163">_xlfn.IFS(LEFT(L163, 2) = "01", "Jan", LEFT(L163, 2) = "02", "Feb", LEFT(L163, 2) = "03", "Mar", LEFT(L163, 2) = "04", "Apr", LEFT(L163, 2) = "05", "May", LEFT(L163, 2) = "06", "Jun", LEFT(L163, 2) = "07", "Jul", LEFT(L163, 2) = "08", "Aug", LEFT(L163, 2) = "09", "Sep", LEFT(L163, 2) = "10", "Oct", LEFT(L163, 2) = "11", "Nov", LEFT(L163, 2) = "12", "Dec")</f>
        <v>Jun</v>
      </c>
      <c r="N163" s="9" t="str">
        <f t="shared" si="18"/>
        <v>2014</v>
      </c>
      <c r="O163" t="b">
        <v>0</v>
      </c>
      <c r="P163">
        <v>1</v>
      </c>
      <c r="Q163" t="b">
        <v>0</v>
      </c>
      <c r="R163" t="s">
        <v>8267</v>
      </c>
      <c r="S163" s="6">
        <f t="shared" si="14"/>
        <v>1E-4</v>
      </c>
      <c r="T163" s="8">
        <f t="shared" si="15"/>
        <v>5</v>
      </c>
      <c r="U163" t="str">
        <f t="shared" si="19"/>
        <v>film &amp; video</v>
      </c>
      <c r="V163" t="str">
        <f t="shared" si="20"/>
        <v>drama</v>
      </c>
    </row>
    <row r="164" spans="1:22" ht="48" x14ac:dyDescent="0.2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2">
        <f t="shared" si="16"/>
        <v>41867.987500000003</v>
      </c>
      <c r="K164">
        <v>1405393356</v>
      </c>
      <c r="L164" s="12" t="str">
        <f t="shared" si="17"/>
        <v>07/15/2014</v>
      </c>
      <c r="M164" s="9" t="str" cm="1">
        <f t="array" ref="M164">_xlfn.IFS(LEFT(L164, 2) = "01", "Jan", LEFT(L164, 2) = "02", "Feb", LEFT(L164, 2) = "03", "Mar", LEFT(L164, 2) = "04", "Apr", LEFT(L164, 2) = "05", "May", LEFT(L164, 2) = "06", "Jun", LEFT(L164, 2) = "07", "Jul", LEFT(L164, 2) = "08", "Aug", LEFT(L164, 2) = "09", "Sep", LEFT(L164, 2) = "10", "Oct", LEFT(L164, 2) = "11", "Nov", LEFT(L164, 2) = "12", "Dec")</f>
        <v>Jul</v>
      </c>
      <c r="N164" s="9" t="str">
        <f t="shared" si="18"/>
        <v>2014</v>
      </c>
      <c r="O164" t="b">
        <v>0</v>
      </c>
      <c r="P164">
        <v>10</v>
      </c>
      <c r="Q164" t="b">
        <v>0</v>
      </c>
      <c r="R164" t="s">
        <v>8267</v>
      </c>
      <c r="S164" s="6">
        <f t="shared" si="14"/>
        <v>0.15535714285714286</v>
      </c>
      <c r="T164" s="8">
        <f t="shared" si="15"/>
        <v>43.5</v>
      </c>
      <c r="U164" t="str">
        <f t="shared" si="19"/>
        <v>film &amp; video</v>
      </c>
      <c r="V164" t="str">
        <f t="shared" si="20"/>
        <v>drama</v>
      </c>
    </row>
    <row r="165" spans="1:22" ht="64" x14ac:dyDescent="0.2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12">
        <f t="shared" si="16"/>
        <v>42278</v>
      </c>
      <c r="K165">
        <v>1440716654</v>
      </c>
      <c r="L165" s="12" t="str">
        <f t="shared" si="17"/>
        <v>08/27/2015</v>
      </c>
      <c r="M165" s="9" t="str" cm="1">
        <f t="array" ref="M165">_xlfn.IFS(LEFT(L165, 2) = "01", "Jan", LEFT(L165, 2) = "02", "Feb", LEFT(L165, 2) = "03", "Mar", LEFT(L165, 2) = "04", "Apr", LEFT(L165, 2) = "05", "May", LEFT(L165, 2) = "06", "Jun", LEFT(L165, 2) = "07", "Jul", LEFT(L165, 2) = "08", "Aug", LEFT(L165, 2) = "09", "Sep", LEFT(L165, 2) = "10", "Oct", LEFT(L165, 2) = "11", "Nov", LEFT(L165, 2) = "12", "Dec")</f>
        <v>Aug</v>
      </c>
      <c r="N165" s="9" t="str">
        <f t="shared" si="18"/>
        <v>2015</v>
      </c>
      <c r="O165" t="b">
        <v>0</v>
      </c>
      <c r="P165">
        <v>0</v>
      </c>
      <c r="Q165" t="b">
        <v>0</v>
      </c>
      <c r="R165" t="s">
        <v>8267</v>
      </c>
      <c r="S165" s="6">
        <f t="shared" si="14"/>
        <v>0</v>
      </c>
      <c r="T165" s="8">
        <f t="shared" si="15"/>
        <v>0</v>
      </c>
      <c r="U165" t="str">
        <f t="shared" si="19"/>
        <v>film &amp; video</v>
      </c>
      <c r="V165" t="str">
        <f t="shared" si="20"/>
        <v>drama</v>
      </c>
    </row>
    <row r="166" spans="1:22" ht="48" x14ac:dyDescent="0.2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2">
        <f t="shared" si="16"/>
        <v>41901.762743055559</v>
      </c>
      <c r="K166">
        <v>1405966701</v>
      </c>
      <c r="L166" s="12" t="str">
        <f t="shared" si="17"/>
        <v>07/21/2014</v>
      </c>
      <c r="M166" s="9" t="str" cm="1">
        <f t="array" ref="M166">_xlfn.IFS(LEFT(L166, 2) = "01", "Jan", LEFT(L166, 2) = "02", "Feb", LEFT(L166, 2) = "03", "Mar", LEFT(L166, 2) = "04", "Apr", LEFT(L166, 2) = "05", "May", LEFT(L166, 2) = "06", "Jun", LEFT(L166, 2) = "07", "Jul", LEFT(L166, 2) = "08", "Aug", LEFT(L166, 2) = "09", "Sep", LEFT(L166, 2) = "10", "Oct", LEFT(L166, 2) = "11", "Nov", LEFT(L166, 2) = "12", "Dec")</f>
        <v>Jul</v>
      </c>
      <c r="N166" s="9" t="str">
        <f t="shared" si="18"/>
        <v>2014</v>
      </c>
      <c r="O166" t="b">
        <v>0</v>
      </c>
      <c r="P166">
        <v>7</v>
      </c>
      <c r="Q166" t="b">
        <v>0</v>
      </c>
      <c r="R166" t="s">
        <v>8267</v>
      </c>
      <c r="S166" s="6">
        <f t="shared" si="14"/>
        <v>5.3333333333333332E-3</v>
      </c>
      <c r="T166" s="8">
        <f t="shared" si="15"/>
        <v>91.428571428571431</v>
      </c>
      <c r="U166" t="str">
        <f t="shared" si="19"/>
        <v>film &amp; video</v>
      </c>
      <c r="V166" t="str">
        <f t="shared" si="20"/>
        <v>drama</v>
      </c>
    </row>
    <row r="167" spans="1:22" ht="32" x14ac:dyDescent="0.2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12">
        <f t="shared" si="16"/>
        <v>42381.658842592587</v>
      </c>
      <c r="K167">
        <v>1450021724</v>
      </c>
      <c r="L167" s="12" t="str">
        <f t="shared" si="17"/>
        <v>12/13/2015</v>
      </c>
      <c r="M167" s="9" t="str" cm="1">
        <f t="array" ref="M167">_xlfn.IFS(LEFT(L167, 2) = "01", "Jan", LEFT(L167, 2) = "02", "Feb", LEFT(L167, 2) = "03", "Mar", LEFT(L167, 2) = "04", "Apr", LEFT(L167, 2) = "05", "May", LEFT(L167, 2) = "06", "Jun", LEFT(L167, 2) = "07", "Jul", LEFT(L167, 2) = "08", "Aug", LEFT(L167, 2) = "09", "Sep", LEFT(L167, 2) = "10", "Oct", LEFT(L167, 2) = "11", "Nov", LEFT(L167, 2) = "12", "Dec")</f>
        <v>Dec</v>
      </c>
      <c r="N167" s="9" t="str">
        <f t="shared" si="18"/>
        <v>2015</v>
      </c>
      <c r="O167" t="b">
        <v>0</v>
      </c>
      <c r="P167">
        <v>0</v>
      </c>
      <c r="Q167" t="b">
        <v>0</v>
      </c>
      <c r="R167" t="s">
        <v>8267</v>
      </c>
      <c r="S167" s="6">
        <f t="shared" si="14"/>
        <v>0</v>
      </c>
      <c r="T167" s="8">
        <f t="shared" si="15"/>
        <v>0</v>
      </c>
      <c r="U167" t="str">
        <f t="shared" si="19"/>
        <v>film &amp; video</v>
      </c>
      <c r="V167" t="str">
        <f t="shared" si="20"/>
        <v>drama</v>
      </c>
    </row>
    <row r="168" spans="1:22" ht="48" x14ac:dyDescent="0.2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2">
        <f t="shared" si="16"/>
        <v>42751.075949074075</v>
      </c>
      <c r="K168">
        <v>1481939362</v>
      </c>
      <c r="L168" s="12" t="str">
        <f t="shared" si="17"/>
        <v>12/17/2016</v>
      </c>
      <c r="M168" s="9" t="str" cm="1">
        <f t="array" ref="M168">_xlfn.IFS(LEFT(L168, 2) = "01", "Jan", LEFT(L168, 2) = "02", "Feb", LEFT(L168, 2) = "03", "Mar", LEFT(L168, 2) = "04", "Apr", LEFT(L168, 2) = "05", "May", LEFT(L168, 2) = "06", "Jun", LEFT(L168, 2) = "07", "Jul", LEFT(L168, 2) = "08", "Aug", LEFT(L168, 2) = "09", "Sep", LEFT(L168, 2) = "10", "Oct", LEFT(L168, 2) = "11", "Nov", LEFT(L168, 2) = "12", "Dec")</f>
        <v>Dec</v>
      </c>
      <c r="N168" s="9" t="str">
        <f t="shared" si="18"/>
        <v>2016</v>
      </c>
      <c r="O168" t="b">
        <v>0</v>
      </c>
      <c r="P168">
        <v>1</v>
      </c>
      <c r="Q168" t="b">
        <v>0</v>
      </c>
      <c r="R168" t="s">
        <v>8267</v>
      </c>
      <c r="S168" s="6">
        <f t="shared" si="14"/>
        <v>0.6</v>
      </c>
      <c r="T168" s="8">
        <f t="shared" si="15"/>
        <v>3000</v>
      </c>
      <c r="U168" t="str">
        <f t="shared" si="19"/>
        <v>film &amp; video</v>
      </c>
      <c r="V168" t="str">
        <f t="shared" si="20"/>
        <v>drama</v>
      </c>
    </row>
    <row r="169" spans="1:22" ht="48" x14ac:dyDescent="0.2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12">
        <f t="shared" si="16"/>
        <v>42220.927488425921</v>
      </c>
      <c r="K169">
        <v>1433542535</v>
      </c>
      <c r="L169" s="12" t="str">
        <f t="shared" si="17"/>
        <v>06/05/2015</v>
      </c>
      <c r="M169" s="9" t="str" cm="1">
        <f t="array" ref="M169">_xlfn.IFS(LEFT(L169, 2) = "01", "Jan", LEFT(L169, 2) = "02", "Feb", LEFT(L169, 2) = "03", "Mar", LEFT(L169, 2) = "04", "Apr", LEFT(L169, 2) = "05", "May", LEFT(L169, 2) = "06", "Jun", LEFT(L169, 2) = "07", "Jul", LEFT(L169, 2) = "08", "Aug", LEFT(L169, 2) = "09", "Sep", LEFT(L169, 2) = "10", "Oct", LEFT(L169, 2) = "11", "Nov", LEFT(L169, 2) = "12", "Dec")</f>
        <v>Jun</v>
      </c>
      <c r="N169" s="9" t="str">
        <f t="shared" si="18"/>
        <v>2015</v>
      </c>
      <c r="O169" t="b">
        <v>0</v>
      </c>
      <c r="P169">
        <v>2</v>
      </c>
      <c r="Q169" t="b">
        <v>0</v>
      </c>
      <c r="R169" t="s">
        <v>8267</v>
      </c>
      <c r="S169" s="6">
        <f t="shared" si="14"/>
        <v>1E-4</v>
      </c>
      <c r="T169" s="8">
        <f t="shared" si="15"/>
        <v>5.5</v>
      </c>
      <c r="U169" t="str">
        <f t="shared" si="19"/>
        <v>film &amp; video</v>
      </c>
      <c r="V169" t="str">
        <f t="shared" si="20"/>
        <v>drama</v>
      </c>
    </row>
    <row r="170" spans="1:22" ht="48" x14ac:dyDescent="0.2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12">
        <f t="shared" si="16"/>
        <v>42082.793634259258</v>
      </c>
      <c r="K170">
        <v>1424203370</v>
      </c>
      <c r="L170" s="12" t="str">
        <f t="shared" si="17"/>
        <v>02/17/2015</v>
      </c>
      <c r="M170" s="9" t="str" cm="1">
        <f t="array" ref="M170">_xlfn.IFS(LEFT(L170, 2) = "01", "Jan", LEFT(L170, 2) = "02", "Feb", LEFT(L170, 2) = "03", "Mar", LEFT(L170, 2) = "04", "Apr", LEFT(L170, 2) = "05", "May", LEFT(L170, 2) = "06", "Jun", LEFT(L170, 2) = "07", "Jul", LEFT(L170, 2) = "08", "Aug", LEFT(L170, 2) = "09", "Sep", LEFT(L170, 2) = "10", "Oct", LEFT(L170, 2) = "11", "Nov", LEFT(L170, 2) = "12", "Dec")</f>
        <v>Feb</v>
      </c>
      <c r="N170" s="9" t="str">
        <f t="shared" si="18"/>
        <v>2015</v>
      </c>
      <c r="O170" t="b">
        <v>0</v>
      </c>
      <c r="P170">
        <v>3</v>
      </c>
      <c r="Q170" t="b">
        <v>0</v>
      </c>
      <c r="R170" t="s">
        <v>8267</v>
      </c>
      <c r="S170" s="6">
        <f t="shared" si="14"/>
        <v>4.0625000000000001E-2</v>
      </c>
      <c r="T170" s="8">
        <f t="shared" si="15"/>
        <v>108.33333333333333</v>
      </c>
      <c r="U170" t="str">
        <f t="shared" si="19"/>
        <v>film &amp; video</v>
      </c>
      <c r="V170" t="str">
        <f t="shared" si="20"/>
        <v>drama</v>
      </c>
    </row>
    <row r="171" spans="1:22" ht="48" x14ac:dyDescent="0.2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12">
        <f t="shared" si="16"/>
        <v>41930.505312499998</v>
      </c>
      <c r="K171">
        <v>1411042059</v>
      </c>
      <c r="L171" s="12" t="str">
        <f t="shared" si="17"/>
        <v>09/18/2014</v>
      </c>
      <c r="M171" s="9" t="str" cm="1">
        <f t="array" ref="M171">_xlfn.IFS(LEFT(L171, 2) = "01", "Jan", LEFT(L171, 2) = "02", "Feb", LEFT(L171, 2) = "03", "Mar", LEFT(L171, 2) = "04", "Apr", LEFT(L171, 2) = "05", "May", LEFT(L171, 2) = "06", "Jun", LEFT(L171, 2) = "07", "Jul", LEFT(L171, 2) = "08", "Aug", LEFT(L171, 2) = "09", "Sep", LEFT(L171, 2) = "10", "Oct", LEFT(L171, 2) = "11", "Nov", LEFT(L171, 2) = "12", "Dec")</f>
        <v>Sep</v>
      </c>
      <c r="N171" s="9" t="str">
        <f t="shared" si="18"/>
        <v>2014</v>
      </c>
      <c r="O171" t="b">
        <v>0</v>
      </c>
      <c r="P171">
        <v>10</v>
      </c>
      <c r="Q171" t="b">
        <v>0</v>
      </c>
      <c r="R171" t="s">
        <v>8267</v>
      </c>
      <c r="S171" s="6">
        <f t="shared" si="14"/>
        <v>0.224</v>
      </c>
      <c r="T171" s="8">
        <f t="shared" si="15"/>
        <v>56</v>
      </c>
      <c r="U171" t="str">
        <f t="shared" si="19"/>
        <v>film &amp; video</v>
      </c>
      <c r="V171" t="str">
        <f t="shared" si="20"/>
        <v>drama</v>
      </c>
    </row>
    <row r="172" spans="1:22" ht="48" x14ac:dyDescent="0.2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12">
        <f t="shared" si="16"/>
        <v>42246.227777777778</v>
      </c>
      <c r="K172">
        <v>1438385283</v>
      </c>
      <c r="L172" s="12" t="str">
        <f t="shared" si="17"/>
        <v>07/31/2015</v>
      </c>
      <c r="M172" s="9" t="str" cm="1">
        <f t="array" ref="M172">_xlfn.IFS(LEFT(L172, 2) = "01", "Jan", LEFT(L172, 2) = "02", "Feb", LEFT(L172, 2) = "03", "Mar", LEFT(L172, 2) = "04", "Apr", LEFT(L172, 2) = "05", "May", LEFT(L172, 2) = "06", "Jun", LEFT(L172, 2) = "07", "Jul", LEFT(L172, 2) = "08", "Aug", LEFT(L172, 2) = "09", "Sep", LEFT(L172, 2) = "10", "Oct", LEFT(L172, 2) = "11", "Nov", LEFT(L172, 2) = "12", "Dec")</f>
        <v>Jul</v>
      </c>
      <c r="N172" s="9" t="str">
        <f t="shared" si="18"/>
        <v>2015</v>
      </c>
      <c r="O172" t="b">
        <v>0</v>
      </c>
      <c r="P172">
        <v>10</v>
      </c>
      <c r="Q172" t="b">
        <v>0</v>
      </c>
      <c r="R172" t="s">
        <v>8267</v>
      </c>
      <c r="S172" s="6">
        <f t="shared" si="14"/>
        <v>3.2500000000000001E-2</v>
      </c>
      <c r="T172" s="8">
        <f t="shared" si="15"/>
        <v>32.5</v>
      </c>
      <c r="U172" t="str">
        <f t="shared" si="19"/>
        <v>film &amp; video</v>
      </c>
      <c r="V172" t="str">
        <f t="shared" si="20"/>
        <v>drama</v>
      </c>
    </row>
    <row r="173" spans="1:22" ht="48" x14ac:dyDescent="0.2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12">
        <f t="shared" si="16"/>
        <v>42594.180717592593</v>
      </c>
      <c r="K173">
        <v>1465791614</v>
      </c>
      <c r="L173" s="12" t="str">
        <f t="shared" si="17"/>
        <v>06/13/2016</v>
      </c>
      <c r="M173" s="9" t="str" cm="1">
        <f t="array" ref="M173">_xlfn.IFS(LEFT(L173, 2) = "01", "Jan", LEFT(L173, 2) = "02", "Feb", LEFT(L173, 2) = "03", "Mar", LEFT(L173, 2) = "04", "Apr", LEFT(L173, 2) = "05", "May", LEFT(L173, 2) = "06", "Jun", LEFT(L173, 2) = "07", "Jul", LEFT(L173, 2) = "08", "Aug", LEFT(L173, 2) = "09", "Sep", LEFT(L173, 2) = "10", "Oct", LEFT(L173, 2) = "11", "Nov", LEFT(L173, 2) = "12", "Dec")</f>
        <v>Jun</v>
      </c>
      <c r="N173" s="9" t="str">
        <f t="shared" si="18"/>
        <v>2016</v>
      </c>
      <c r="O173" t="b">
        <v>0</v>
      </c>
      <c r="P173">
        <v>1</v>
      </c>
      <c r="Q173" t="b">
        <v>0</v>
      </c>
      <c r="R173" t="s">
        <v>8267</v>
      </c>
      <c r="S173" s="6">
        <f t="shared" si="14"/>
        <v>2.0000000000000002E-5</v>
      </c>
      <c r="T173" s="8">
        <f t="shared" si="15"/>
        <v>1</v>
      </c>
      <c r="U173" t="str">
        <f t="shared" si="19"/>
        <v>film &amp; video</v>
      </c>
      <c r="V173" t="str">
        <f t="shared" si="20"/>
        <v>drama</v>
      </c>
    </row>
    <row r="174" spans="1:22" ht="48" x14ac:dyDescent="0.2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12">
        <f t="shared" si="16"/>
        <v>42082.353275462956</v>
      </c>
      <c r="K174">
        <v>1423733323</v>
      </c>
      <c r="L174" s="12" t="str">
        <f t="shared" si="17"/>
        <v>02/12/2015</v>
      </c>
      <c r="M174" s="9" t="str" cm="1">
        <f t="array" ref="M174">_xlfn.IFS(LEFT(L174, 2) = "01", "Jan", LEFT(L174, 2) = "02", "Feb", LEFT(L174, 2) = "03", "Mar", LEFT(L174, 2) = "04", "Apr", LEFT(L174, 2) = "05", "May", LEFT(L174, 2) = "06", "Jun", LEFT(L174, 2) = "07", "Jul", LEFT(L174, 2) = "08", "Aug", LEFT(L174, 2) = "09", "Sep", LEFT(L174, 2) = "10", "Oct", LEFT(L174, 2) = "11", "Nov", LEFT(L174, 2) = "12", "Dec")</f>
        <v>Feb</v>
      </c>
      <c r="N174" s="9" t="str">
        <f t="shared" si="18"/>
        <v>2015</v>
      </c>
      <c r="O174" t="b">
        <v>0</v>
      </c>
      <c r="P174">
        <v>0</v>
      </c>
      <c r="Q174" t="b">
        <v>0</v>
      </c>
      <c r="R174" t="s">
        <v>8267</v>
      </c>
      <c r="S174" s="6">
        <f t="shared" si="14"/>
        <v>0</v>
      </c>
      <c r="T174" s="8">
        <f t="shared" si="15"/>
        <v>0</v>
      </c>
      <c r="U174" t="str">
        <f t="shared" si="19"/>
        <v>film &amp; video</v>
      </c>
      <c r="V174" t="str">
        <f t="shared" si="20"/>
        <v>drama</v>
      </c>
    </row>
    <row r="175" spans="1:22" ht="48" x14ac:dyDescent="0.2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12">
        <f t="shared" si="16"/>
        <v>42063.573009259257</v>
      </c>
      <c r="K175">
        <v>1422539108</v>
      </c>
      <c r="L175" s="12" t="str">
        <f t="shared" si="17"/>
        <v>01/29/2015</v>
      </c>
      <c r="M175" s="9" t="str" cm="1">
        <f t="array" ref="M175">_xlfn.IFS(LEFT(L175, 2) = "01", "Jan", LEFT(L175, 2) = "02", "Feb", LEFT(L175, 2) = "03", "Mar", LEFT(L175, 2) = "04", "Apr", LEFT(L175, 2) = "05", "May", LEFT(L175, 2) = "06", "Jun", LEFT(L175, 2) = "07", "Jul", LEFT(L175, 2) = "08", "Aug", LEFT(L175, 2) = "09", "Sep", LEFT(L175, 2) = "10", "Oct", LEFT(L175, 2) = "11", "Nov", LEFT(L175, 2) = "12", "Dec")</f>
        <v>Jan</v>
      </c>
      <c r="N175" s="9" t="str">
        <f t="shared" si="18"/>
        <v>2015</v>
      </c>
      <c r="O175" t="b">
        <v>0</v>
      </c>
      <c r="P175">
        <v>0</v>
      </c>
      <c r="Q175" t="b">
        <v>0</v>
      </c>
      <c r="R175" t="s">
        <v>8267</v>
      </c>
      <c r="S175" s="6">
        <f t="shared" si="14"/>
        <v>0</v>
      </c>
      <c r="T175" s="8">
        <f t="shared" si="15"/>
        <v>0</v>
      </c>
      <c r="U175" t="str">
        <f t="shared" si="19"/>
        <v>film &amp; video</v>
      </c>
      <c r="V175" t="str">
        <f t="shared" si="20"/>
        <v>drama</v>
      </c>
    </row>
    <row r="176" spans="1:22" ht="48" x14ac:dyDescent="0.2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12">
        <f t="shared" si="16"/>
        <v>42132.758981481486</v>
      </c>
      <c r="K176">
        <v>1425924776</v>
      </c>
      <c r="L176" s="12" t="str">
        <f t="shared" si="17"/>
        <v>03/09/2015</v>
      </c>
      <c r="M176" s="9" t="str" cm="1">
        <f t="array" ref="M176">_xlfn.IFS(LEFT(L176, 2) = "01", "Jan", LEFT(L176, 2) = "02", "Feb", LEFT(L176, 2) = "03", "Mar", LEFT(L176, 2) = "04", "Apr", LEFT(L176, 2) = "05", "May", LEFT(L176, 2) = "06", "Jun", LEFT(L176, 2) = "07", "Jul", LEFT(L176, 2) = "08", "Aug", LEFT(L176, 2) = "09", "Sep", LEFT(L176, 2) = "10", "Oct", LEFT(L176, 2) = "11", "Nov", LEFT(L176, 2) = "12", "Dec")</f>
        <v>Mar</v>
      </c>
      <c r="N176" s="9" t="str">
        <f t="shared" si="18"/>
        <v>2015</v>
      </c>
      <c r="O176" t="b">
        <v>0</v>
      </c>
      <c r="P176">
        <v>0</v>
      </c>
      <c r="Q176" t="b">
        <v>0</v>
      </c>
      <c r="R176" t="s">
        <v>8267</v>
      </c>
      <c r="S176" s="6">
        <f t="shared" si="14"/>
        <v>0</v>
      </c>
      <c r="T176" s="8">
        <f t="shared" si="15"/>
        <v>0</v>
      </c>
      <c r="U176" t="str">
        <f t="shared" si="19"/>
        <v>film &amp; video</v>
      </c>
      <c r="V176" t="str">
        <f t="shared" si="20"/>
        <v>drama</v>
      </c>
    </row>
    <row r="177" spans="1:22" ht="48" x14ac:dyDescent="0.2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2">
        <f t="shared" si="16"/>
        <v>41880.777905092589</v>
      </c>
      <c r="K177">
        <v>1407177611</v>
      </c>
      <c r="L177" s="12" t="str">
        <f t="shared" si="17"/>
        <v>08/04/2014</v>
      </c>
      <c r="M177" s="9" t="str" cm="1">
        <f t="array" ref="M177">_xlfn.IFS(LEFT(L177, 2) = "01", "Jan", LEFT(L177, 2) = "02", "Feb", LEFT(L177, 2) = "03", "Mar", LEFT(L177, 2) = "04", "Apr", LEFT(L177, 2) = "05", "May", LEFT(L177, 2) = "06", "Jun", LEFT(L177, 2) = "07", "Jul", LEFT(L177, 2) = "08", "Aug", LEFT(L177, 2) = "09", "Sep", LEFT(L177, 2) = "10", "Oct", LEFT(L177, 2) = "11", "Nov", LEFT(L177, 2) = "12", "Dec")</f>
        <v>Aug</v>
      </c>
      <c r="N177" s="9" t="str">
        <f t="shared" si="18"/>
        <v>2014</v>
      </c>
      <c r="O177" t="b">
        <v>0</v>
      </c>
      <c r="P177">
        <v>26</v>
      </c>
      <c r="Q177" t="b">
        <v>0</v>
      </c>
      <c r="R177" t="s">
        <v>8267</v>
      </c>
      <c r="S177" s="6">
        <f t="shared" si="14"/>
        <v>6.4850000000000005E-2</v>
      </c>
      <c r="T177" s="8">
        <f t="shared" si="15"/>
        <v>49.884615384615387</v>
      </c>
      <c r="U177" t="str">
        <f t="shared" si="19"/>
        <v>film &amp; video</v>
      </c>
      <c r="V177" t="str">
        <f t="shared" si="20"/>
        <v>drama</v>
      </c>
    </row>
    <row r="178" spans="1:22" ht="48" x14ac:dyDescent="0.2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12">
        <f t="shared" si="16"/>
        <v>42221.824062500003</v>
      </c>
      <c r="K178">
        <v>1436211999</v>
      </c>
      <c r="L178" s="12" t="str">
        <f t="shared" si="17"/>
        <v>07/06/2015</v>
      </c>
      <c r="M178" s="9" t="str" cm="1">
        <f t="array" ref="M178">_xlfn.IFS(LEFT(L178, 2) = "01", "Jan", LEFT(L178, 2) = "02", "Feb", LEFT(L178, 2) = "03", "Mar", LEFT(L178, 2) = "04", "Apr", LEFT(L178, 2) = "05", "May", LEFT(L178, 2) = "06", "Jun", LEFT(L178, 2) = "07", "Jul", LEFT(L178, 2) = "08", "Aug", LEFT(L178, 2) = "09", "Sep", LEFT(L178, 2) = "10", "Oct", LEFT(L178, 2) = "11", "Nov", LEFT(L178, 2) = "12", "Dec")</f>
        <v>Jul</v>
      </c>
      <c r="N178" s="9" t="str">
        <f t="shared" si="18"/>
        <v>2015</v>
      </c>
      <c r="O178" t="b">
        <v>0</v>
      </c>
      <c r="P178">
        <v>0</v>
      </c>
      <c r="Q178" t="b">
        <v>0</v>
      </c>
      <c r="R178" t="s">
        <v>8267</v>
      </c>
      <c r="S178" s="6">
        <f t="shared" si="14"/>
        <v>0</v>
      </c>
      <c r="T178" s="8">
        <f t="shared" si="15"/>
        <v>0</v>
      </c>
      <c r="U178" t="str">
        <f t="shared" si="19"/>
        <v>film &amp; video</v>
      </c>
      <c r="V178" t="str">
        <f t="shared" si="20"/>
        <v>drama</v>
      </c>
    </row>
    <row r="179" spans="1:22" ht="32" x14ac:dyDescent="0.2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2">
        <f t="shared" si="16"/>
        <v>42087.00608796296</v>
      </c>
      <c r="K179">
        <v>1425690526</v>
      </c>
      <c r="L179" s="12" t="str">
        <f t="shared" si="17"/>
        <v>03/07/2015</v>
      </c>
      <c r="M179" s="9" t="str" cm="1">
        <f t="array" ref="M179">_xlfn.IFS(LEFT(L179, 2) = "01", "Jan", LEFT(L179, 2) = "02", "Feb", LEFT(L179, 2) = "03", "Mar", LEFT(L179, 2) = "04", "Apr", LEFT(L179, 2) = "05", "May", LEFT(L179, 2) = "06", "Jun", LEFT(L179, 2) = "07", "Jul", LEFT(L179, 2) = "08", "Aug", LEFT(L179, 2) = "09", "Sep", LEFT(L179, 2) = "10", "Oct", LEFT(L179, 2) = "11", "Nov", LEFT(L179, 2) = "12", "Dec")</f>
        <v>Mar</v>
      </c>
      <c r="N179" s="9" t="str">
        <f t="shared" si="18"/>
        <v>2015</v>
      </c>
      <c r="O179" t="b">
        <v>0</v>
      </c>
      <c r="P179">
        <v>7</v>
      </c>
      <c r="Q179" t="b">
        <v>0</v>
      </c>
      <c r="R179" t="s">
        <v>8267</v>
      </c>
      <c r="S179" s="6">
        <f t="shared" si="14"/>
        <v>0.4</v>
      </c>
      <c r="T179" s="8">
        <f t="shared" si="15"/>
        <v>25.714285714285715</v>
      </c>
      <c r="U179" t="str">
        <f t="shared" si="19"/>
        <v>film &amp; video</v>
      </c>
      <c r="V179" t="str">
        <f t="shared" si="20"/>
        <v>drama</v>
      </c>
    </row>
    <row r="180" spans="1:22" ht="32" x14ac:dyDescent="0.2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12">
        <f t="shared" si="16"/>
        <v>42334.997048611112</v>
      </c>
      <c r="K180">
        <v>1445986545</v>
      </c>
      <c r="L180" s="12" t="str">
        <f t="shared" si="17"/>
        <v>10/27/2015</v>
      </c>
      <c r="M180" s="9" t="str" cm="1">
        <f t="array" ref="M180">_xlfn.IFS(LEFT(L180, 2) = "01", "Jan", LEFT(L180, 2) = "02", "Feb", LEFT(L180, 2) = "03", "Mar", LEFT(L180, 2) = "04", "Apr", LEFT(L180, 2) = "05", "May", LEFT(L180, 2) = "06", "Jun", LEFT(L180, 2) = "07", "Jul", LEFT(L180, 2) = "08", "Aug", LEFT(L180, 2) = "09", "Sep", LEFT(L180, 2) = "10", "Oct", LEFT(L180, 2) = "11", "Nov", LEFT(L180, 2) = "12", "Dec")</f>
        <v>Oct</v>
      </c>
      <c r="N180" s="9" t="str">
        <f t="shared" si="18"/>
        <v>2015</v>
      </c>
      <c r="O180" t="b">
        <v>0</v>
      </c>
      <c r="P180">
        <v>0</v>
      </c>
      <c r="Q180" t="b">
        <v>0</v>
      </c>
      <c r="R180" t="s">
        <v>8267</v>
      </c>
      <c r="S180" s="6">
        <f t="shared" si="14"/>
        <v>0</v>
      </c>
      <c r="T180" s="8">
        <f t="shared" si="15"/>
        <v>0</v>
      </c>
      <c r="U180" t="str">
        <f t="shared" si="19"/>
        <v>film &amp; video</v>
      </c>
      <c r="V180" t="str">
        <f t="shared" si="20"/>
        <v>drama</v>
      </c>
    </row>
    <row r="181" spans="1:22" ht="32" x14ac:dyDescent="0.2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12">
        <f t="shared" si="16"/>
        <v>42433.080497685187</v>
      </c>
      <c r="K181">
        <v>1454464555</v>
      </c>
      <c r="L181" s="12" t="str">
        <f t="shared" si="17"/>
        <v>02/03/2016</v>
      </c>
      <c r="M181" s="9" t="str" cm="1">
        <f t="array" ref="M181">_xlfn.IFS(LEFT(L181, 2) = "01", "Jan", LEFT(L181, 2) = "02", "Feb", LEFT(L181, 2) = "03", "Mar", LEFT(L181, 2) = "04", "Apr", LEFT(L181, 2) = "05", "May", LEFT(L181, 2) = "06", "Jun", LEFT(L181, 2) = "07", "Jul", LEFT(L181, 2) = "08", "Aug", LEFT(L181, 2) = "09", "Sep", LEFT(L181, 2) = "10", "Oct", LEFT(L181, 2) = "11", "Nov", LEFT(L181, 2) = "12", "Dec")</f>
        <v>Feb</v>
      </c>
      <c r="N181" s="9" t="str">
        <f t="shared" si="18"/>
        <v>2016</v>
      </c>
      <c r="O181" t="b">
        <v>0</v>
      </c>
      <c r="P181">
        <v>2</v>
      </c>
      <c r="Q181" t="b">
        <v>0</v>
      </c>
      <c r="R181" t="s">
        <v>8267</v>
      </c>
      <c r="S181" s="6">
        <f t="shared" si="14"/>
        <v>0.2</v>
      </c>
      <c r="T181" s="8">
        <f t="shared" si="15"/>
        <v>100</v>
      </c>
      <c r="U181" t="str">
        <f t="shared" si="19"/>
        <v>film &amp; video</v>
      </c>
      <c r="V181" t="str">
        <f t="shared" si="20"/>
        <v>drama</v>
      </c>
    </row>
    <row r="182" spans="1:22" ht="48" x14ac:dyDescent="0.2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12">
        <f t="shared" si="16"/>
        <v>42107.791666666672</v>
      </c>
      <c r="K182">
        <v>1425512843</v>
      </c>
      <c r="L182" s="12" t="str">
        <f t="shared" si="17"/>
        <v>03/04/2015</v>
      </c>
      <c r="M182" s="9" t="str" cm="1">
        <f t="array" ref="M182">_xlfn.IFS(LEFT(L182, 2) = "01", "Jan", LEFT(L182, 2) = "02", "Feb", LEFT(L182, 2) = "03", "Mar", LEFT(L182, 2) = "04", "Apr", LEFT(L182, 2) = "05", "May", LEFT(L182, 2) = "06", "Jun", LEFT(L182, 2) = "07", "Jul", LEFT(L182, 2) = "08", "Aug", LEFT(L182, 2) = "09", "Sep", LEFT(L182, 2) = "10", "Oct", LEFT(L182, 2) = "11", "Nov", LEFT(L182, 2) = "12", "Dec")</f>
        <v>Mar</v>
      </c>
      <c r="N182" s="9" t="str">
        <f t="shared" si="18"/>
        <v>2015</v>
      </c>
      <c r="O182" t="b">
        <v>0</v>
      </c>
      <c r="P182">
        <v>13</v>
      </c>
      <c r="Q182" t="b">
        <v>0</v>
      </c>
      <c r="R182" t="s">
        <v>8267</v>
      </c>
      <c r="S182" s="6">
        <f t="shared" si="14"/>
        <v>0.33416666666666667</v>
      </c>
      <c r="T182" s="8">
        <f t="shared" si="15"/>
        <v>30.846153846153847</v>
      </c>
      <c r="U182" t="str">
        <f t="shared" si="19"/>
        <v>film &amp; video</v>
      </c>
      <c r="V182" t="str">
        <f t="shared" si="20"/>
        <v>drama</v>
      </c>
    </row>
    <row r="183" spans="1:22" ht="48" x14ac:dyDescent="0.2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12">
        <f t="shared" si="16"/>
        <v>42177.741840277777</v>
      </c>
      <c r="K183">
        <v>1432403295</v>
      </c>
      <c r="L183" s="12" t="str">
        <f t="shared" si="17"/>
        <v>05/23/2015</v>
      </c>
      <c r="M183" s="9" t="str" cm="1">
        <f t="array" ref="M183">_xlfn.IFS(LEFT(L183, 2) = "01", "Jan", LEFT(L183, 2) = "02", "Feb", LEFT(L183, 2) = "03", "Mar", LEFT(L183, 2) = "04", "Apr", LEFT(L183, 2) = "05", "May", LEFT(L183, 2) = "06", "Jun", LEFT(L183, 2) = "07", "Jul", LEFT(L183, 2) = "08", "Aug", LEFT(L183, 2) = "09", "Sep", LEFT(L183, 2) = "10", "Oct", LEFT(L183, 2) = "11", "Nov", LEFT(L183, 2) = "12", "Dec")</f>
        <v>May</v>
      </c>
      <c r="N183" s="9" t="str">
        <f t="shared" si="18"/>
        <v>2015</v>
      </c>
      <c r="O183" t="b">
        <v>0</v>
      </c>
      <c r="P183">
        <v>4</v>
      </c>
      <c r="Q183" t="b">
        <v>0</v>
      </c>
      <c r="R183" t="s">
        <v>8267</v>
      </c>
      <c r="S183" s="6">
        <f t="shared" si="14"/>
        <v>0.21092608822670172</v>
      </c>
      <c r="T183" s="8">
        <f t="shared" si="15"/>
        <v>180.5</v>
      </c>
      <c r="U183" t="str">
        <f t="shared" si="19"/>
        <v>film &amp; video</v>
      </c>
      <c r="V183" t="str">
        <f t="shared" si="20"/>
        <v>drama</v>
      </c>
    </row>
    <row r="184" spans="1:22" ht="48" x14ac:dyDescent="0.2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12">
        <f t="shared" si="16"/>
        <v>42742.011944444443</v>
      </c>
      <c r="K184">
        <v>1481156232</v>
      </c>
      <c r="L184" s="12" t="str">
        <f t="shared" si="17"/>
        <v>12/08/2016</v>
      </c>
      <c r="M184" s="9" t="str" cm="1">
        <f t="array" ref="M184">_xlfn.IFS(LEFT(L184, 2) = "01", "Jan", LEFT(L184, 2) = "02", "Feb", LEFT(L184, 2) = "03", "Mar", LEFT(L184, 2) = "04", "Apr", LEFT(L184, 2) = "05", "May", LEFT(L184, 2) = "06", "Jun", LEFT(L184, 2) = "07", "Jul", LEFT(L184, 2) = "08", "Aug", LEFT(L184, 2) = "09", "Sep", LEFT(L184, 2) = "10", "Oct", LEFT(L184, 2) = "11", "Nov", LEFT(L184, 2) = "12", "Dec")</f>
        <v>Dec</v>
      </c>
      <c r="N184" s="9" t="str">
        <f t="shared" si="18"/>
        <v>2016</v>
      </c>
      <c r="O184" t="b">
        <v>0</v>
      </c>
      <c r="P184">
        <v>0</v>
      </c>
      <c r="Q184" t="b">
        <v>0</v>
      </c>
      <c r="R184" t="s">
        <v>8267</v>
      </c>
      <c r="S184" s="6">
        <f t="shared" si="14"/>
        <v>0</v>
      </c>
      <c r="T184" s="8">
        <f t="shared" si="15"/>
        <v>0</v>
      </c>
      <c r="U184" t="str">
        <f t="shared" si="19"/>
        <v>film &amp; video</v>
      </c>
      <c r="V184" t="str">
        <f t="shared" si="20"/>
        <v>drama</v>
      </c>
    </row>
    <row r="185" spans="1:22" ht="16" x14ac:dyDescent="0.2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2">
        <f t="shared" si="16"/>
        <v>41969.851967592593</v>
      </c>
      <c r="K185">
        <v>1414438010</v>
      </c>
      <c r="L185" s="12" t="str">
        <f t="shared" si="17"/>
        <v>10/27/2014</v>
      </c>
      <c r="M185" s="9" t="str" cm="1">
        <f t="array" ref="M185">_xlfn.IFS(LEFT(L185, 2) = "01", "Jan", LEFT(L185, 2) = "02", "Feb", LEFT(L185, 2) = "03", "Mar", LEFT(L185, 2) = "04", "Apr", LEFT(L185, 2) = "05", "May", LEFT(L185, 2) = "06", "Jun", LEFT(L185, 2) = "07", "Jul", LEFT(L185, 2) = "08", "Aug", LEFT(L185, 2) = "09", "Sep", LEFT(L185, 2) = "10", "Oct", LEFT(L185, 2) = "11", "Nov", LEFT(L185, 2) = "12", "Dec")</f>
        <v>Oct</v>
      </c>
      <c r="N185" s="9" t="str">
        <f t="shared" si="18"/>
        <v>2014</v>
      </c>
      <c r="O185" t="b">
        <v>0</v>
      </c>
      <c r="P185">
        <v>12</v>
      </c>
      <c r="Q185" t="b">
        <v>0</v>
      </c>
      <c r="R185" t="s">
        <v>8267</v>
      </c>
      <c r="S185" s="6">
        <f t="shared" si="14"/>
        <v>0.35855999999999999</v>
      </c>
      <c r="T185" s="8">
        <f t="shared" si="15"/>
        <v>373.5</v>
      </c>
      <c r="U185" t="str">
        <f t="shared" si="19"/>
        <v>film &amp; video</v>
      </c>
      <c r="V185" t="str">
        <f t="shared" si="20"/>
        <v>drama</v>
      </c>
    </row>
    <row r="186" spans="1:22" ht="48" x14ac:dyDescent="0.2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12">
        <f t="shared" si="16"/>
        <v>41883.165972222225</v>
      </c>
      <c r="K186">
        <v>1404586762</v>
      </c>
      <c r="L186" s="12" t="str">
        <f t="shared" si="17"/>
        <v>07/05/2014</v>
      </c>
      <c r="M186" s="9" t="str" cm="1">
        <f t="array" ref="M186">_xlfn.IFS(LEFT(L186, 2) = "01", "Jan", LEFT(L186, 2) = "02", "Feb", LEFT(L186, 2) = "03", "Mar", LEFT(L186, 2) = "04", "Apr", LEFT(L186, 2) = "05", "May", LEFT(L186, 2) = "06", "Jun", LEFT(L186, 2) = "07", "Jul", LEFT(L186, 2) = "08", "Aug", LEFT(L186, 2) = "09", "Sep", LEFT(L186, 2) = "10", "Oct", LEFT(L186, 2) = "11", "Nov", LEFT(L186, 2) = "12", "Dec")</f>
        <v>Jul</v>
      </c>
      <c r="N186" s="9" t="str">
        <f t="shared" si="18"/>
        <v>2014</v>
      </c>
      <c r="O186" t="b">
        <v>0</v>
      </c>
      <c r="P186">
        <v>2</v>
      </c>
      <c r="Q186" t="b">
        <v>0</v>
      </c>
      <c r="R186" t="s">
        <v>8267</v>
      </c>
      <c r="S186" s="6">
        <f t="shared" si="14"/>
        <v>3.4000000000000002E-2</v>
      </c>
      <c r="T186" s="8">
        <f t="shared" si="15"/>
        <v>25.5</v>
      </c>
      <c r="U186" t="str">
        <f t="shared" si="19"/>
        <v>film &amp; video</v>
      </c>
      <c r="V186" t="str">
        <f t="shared" si="20"/>
        <v>drama</v>
      </c>
    </row>
    <row r="187" spans="1:22" ht="16" x14ac:dyDescent="0.2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2">
        <f t="shared" si="16"/>
        <v>42600.91133101852</v>
      </c>
      <c r="K187">
        <v>1468965139</v>
      </c>
      <c r="L187" s="12" t="str">
        <f t="shared" si="17"/>
        <v>07/19/2016</v>
      </c>
      <c r="M187" s="9" t="str" cm="1">
        <f t="array" ref="M187">_xlfn.IFS(LEFT(L187, 2) = "01", "Jan", LEFT(L187, 2) = "02", "Feb", LEFT(L187, 2) = "03", "Mar", LEFT(L187, 2) = "04", "Apr", LEFT(L187, 2) = "05", "May", LEFT(L187, 2) = "06", "Jun", LEFT(L187, 2) = "07", "Jul", LEFT(L187, 2) = "08", "Aug", LEFT(L187, 2) = "09", "Sep", LEFT(L187, 2) = "10", "Oct", LEFT(L187, 2) = "11", "Nov", LEFT(L187, 2) = "12", "Dec")</f>
        <v>Jul</v>
      </c>
      <c r="N187" s="9" t="str">
        <f t="shared" si="18"/>
        <v>2016</v>
      </c>
      <c r="O187" t="b">
        <v>0</v>
      </c>
      <c r="P187">
        <v>10</v>
      </c>
      <c r="Q187" t="b">
        <v>0</v>
      </c>
      <c r="R187" t="s">
        <v>8267</v>
      </c>
      <c r="S187" s="6">
        <f t="shared" si="14"/>
        <v>5.5E-2</v>
      </c>
      <c r="T187" s="8">
        <f t="shared" si="15"/>
        <v>220</v>
      </c>
      <c r="U187" t="str">
        <f t="shared" si="19"/>
        <v>film &amp; video</v>
      </c>
      <c r="V187" t="str">
        <f t="shared" si="20"/>
        <v>drama</v>
      </c>
    </row>
    <row r="188" spans="1:22" ht="48" x14ac:dyDescent="0.2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12">
        <f t="shared" si="16"/>
        <v>42797.833333333328</v>
      </c>
      <c r="K188">
        <v>1485977434</v>
      </c>
      <c r="L188" s="12" t="str">
        <f t="shared" si="17"/>
        <v>02/01/2017</v>
      </c>
      <c r="M188" s="9" t="str" cm="1">
        <f t="array" ref="M188">_xlfn.IFS(LEFT(L188, 2) = "01", "Jan", LEFT(L188, 2) = "02", "Feb", LEFT(L188, 2) = "03", "Mar", LEFT(L188, 2) = "04", "Apr", LEFT(L188, 2) = "05", "May", LEFT(L188, 2) = "06", "Jun", LEFT(L188, 2) = "07", "Jul", LEFT(L188, 2) = "08", "Aug", LEFT(L188, 2) = "09", "Sep", LEFT(L188, 2) = "10", "Oct", LEFT(L188, 2) = "11", "Nov", LEFT(L188, 2) = "12", "Dec")</f>
        <v>Feb</v>
      </c>
      <c r="N188" s="9" t="str">
        <f t="shared" si="18"/>
        <v>2017</v>
      </c>
      <c r="O188" t="b">
        <v>0</v>
      </c>
      <c r="P188">
        <v>0</v>
      </c>
      <c r="Q188" t="b">
        <v>0</v>
      </c>
      <c r="R188" t="s">
        <v>8267</v>
      </c>
      <c r="S188" s="6">
        <f t="shared" si="14"/>
        <v>0</v>
      </c>
      <c r="T188" s="8">
        <f t="shared" si="15"/>
        <v>0</v>
      </c>
      <c r="U188" t="str">
        <f t="shared" si="19"/>
        <v>film &amp; video</v>
      </c>
      <c r="V188" t="str">
        <f t="shared" si="20"/>
        <v>drama</v>
      </c>
    </row>
    <row r="189" spans="1:22" ht="32" x14ac:dyDescent="0.2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2">
        <f t="shared" si="16"/>
        <v>42206.290972222225</v>
      </c>
      <c r="K189">
        <v>1435383457</v>
      </c>
      <c r="L189" s="12" t="str">
        <f t="shared" si="17"/>
        <v>06/27/2015</v>
      </c>
      <c r="M189" s="9" t="str" cm="1">
        <f t="array" ref="M189">_xlfn.IFS(LEFT(L189, 2) = "01", "Jan", LEFT(L189, 2) = "02", "Feb", LEFT(L189, 2) = "03", "Mar", LEFT(L189, 2) = "04", "Apr", LEFT(L189, 2) = "05", "May", LEFT(L189, 2) = "06", "Jun", LEFT(L189, 2) = "07", "Jul", LEFT(L189, 2) = "08", "Aug", LEFT(L189, 2) = "09", "Sep", LEFT(L189, 2) = "10", "Oct", LEFT(L189, 2) = "11", "Nov", LEFT(L189, 2) = "12", "Dec")</f>
        <v>Jun</v>
      </c>
      <c r="N189" s="9" t="str">
        <f t="shared" si="18"/>
        <v>2015</v>
      </c>
      <c r="O189" t="b">
        <v>0</v>
      </c>
      <c r="P189">
        <v>5</v>
      </c>
      <c r="Q189" t="b">
        <v>0</v>
      </c>
      <c r="R189" t="s">
        <v>8267</v>
      </c>
      <c r="S189" s="6">
        <f t="shared" si="14"/>
        <v>0.16</v>
      </c>
      <c r="T189" s="8">
        <f t="shared" si="15"/>
        <v>160</v>
      </c>
      <c r="U189" t="str">
        <f t="shared" si="19"/>
        <v>film &amp; video</v>
      </c>
      <c r="V189" t="str">
        <f t="shared" si="20"/>
        <v>drama</v>
      </c>
    </row>
    <row r="190" spans="1:22" ht="48" x14ac:dyDescent="0.2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12">
        <f t="shared" si="16"/>
        <v>41887.18304398148</v>
      </c>
      <c r="K190">
        <v>1407299015</v>
      </c>
      <c r="L190" s="12" t="str">
        <f t="shared" si="17"/>
        <v>08/06/2014</v>
      </c>
      <c r="M190" s="9" t="str" cm="1">
        <f t="array" ref="M190">_xlfn.IFS(LEFT(L190, 2) = "01", "Jan", LEFT(L190, 2) = "02", "Feb", LEFT(L190, 2) = "03", "Mar", LEFT(L190, 2) = "04", "Apr", LEFT(L190, 2) = "05", "May", LEFT(L190, 2) = "06", "Jun", LEFT(L190, 2) = "07", "Jul", LEFT(L190, 2) = "08", "Aug", LEFT(L190, 2) = "09", "Sep", LEFT(L190, 2) = "10", "Oct", LEFT(L190, 2) = "11", "Nov", LEFT(L190, 2) = "12", "Dec")</f>
        <v>Aug</v>
      </c>
      <c r="N190" s="9" t="str">
        <f t="shared" si="18"/>
        <v>2014</v>
      </c>
      <c r="O190" t="b">
        <v>0</v>
      </c>
      <c r="P190">
        <v>0</v>
      </c>
      <c r="Q190" t="b">
        <v>0</v>
      </c>
      <c r="R190" t="s">
        <v>8267</v>
      </c>
      <c r="S190" s="6">
        <f t="shared" si="14"/>
        <v>0</v>
      </c>
      <c r="T190" s="8">
        <f t="shared" si="15"/>
        <v>0</v>
      </c>
      <c r="U190" t="str">
        <f t="shared" si="19"/>
        <v>film &amp; video</v>
      </c>
      <c r="V190" t="str">
        <f t="shared" si="20"/>
        <v>drama</v>
      </c>
    </row>
    <row r="191" spans="1:22" ht="48" x14ac:dyDescent="0.2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12">
        <f t="shared" si="16"/>
        <v>42616.690706018519</v>
      </c>
      <c r="K191">
        <v>1467736477</v>
      </c>
      <c r="L191" s="12" t="str">
        <f t="shared" si="17"/>
        <v>07/05/2016</v>
      </c>
      <c r="M191" s="9" t="str" cm="1">
        <f t="array" ref="M191">_xlfn.IFS(LEFT(L191, 2) = "01", "Jan", LEFT(L191, 2) = "02", "Feb", LEFT(L191, 2) = "03", "Mar", LEFT(L191, 2) = "04", "Apr", LEFT(L191, 2) = "05", "May", LEFT(L191, 2) = "06", "Jun", LEFT(L191, 2) = "07", "Jul", LEFT(L191, 2) = "08", "Aug", LEFT(L191, 2) = "09", "Sep", LEFT(L191, 2) = "10", "Oct", LEFT(L191, 2) = "11", "Nov", LEFT(L191, 2) = "12", "Dec")</f>
        <v>Jul</v>
      </c>
      <c r="N191" s="9" t="str">
        <f t="shared" si="18"/>
        <v>2016</v>
      </c>
      <c r="O191" t="b">
        <v>0</v>
      </c>
      <c r="P191">
        <v>5</v>
      </c>
      <c r="Q191" t="b">
        <v>0</v>
      </c>
      <c r="R191" t="s">
        <v>8267</v>
      </c>
      <c r="S191" s="6">
        <f t="shared" si="14"/>
        <v>6.8999999999999997E-4</v>
      </c>
      <c r="T191" s="8">
        <f t="shared" si="15"/>
        <v>69</v>
      </c>
      <c r="U191" t="str">
        <f t="shared" si="19"/>
        <v>film &amp; video</v>
      </c>
      <c r="V191" t="str">
        <f t="shared" si="20"/>
        <v>drama</v>
      </c>
    </row>
    <row r="192" spans="1:22" ht="16" x14ac:dyDescent="0.2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12">
        <f t="shared" si="16"/>
        <v>42537.650995370372</v>
      </c>
      <c r="K192">
        <v>1465227446</v>
      </c>
      <c r="L192" s="12" t="str">
        <f t="shared" si="17"/>
        <v>06/06/2016</v>
      </c>
      <c r="M192" s="9" t="str" cm="1">
        <f t="array" ref="M192">_xlfn.IFS(LEFT(L192, 2) = "01", "Jan", LEFT(L192, 2) = "02", "Feb", LEFT(L192, 2) = "03", "Mar", LEFT(L192, 2) = "04", "Apr", LEFT(L192, 2) = "05", "May", LEFT(L192, 2) = "06", "Jun", LEFT(L192, 2) = "07", "Jul", LEFT(L192, 2) = "08", "Aug", LEFT(L192, 2) = "09", "Sep", LEFT(L192, 2) = "10", "Oct", LEFT(L192, 2) = "11", "Nov", LEFT(L192, 2) = "12", "Dec")</f>
        <v>Jun</v>
      </c>
      <c r="N192" s="9" t="str">
        <f t="shared" si="18"/>
        <v>2016</v>
      </c>
      <c r="O192" t="b">
        <v>0</v>
      </c>
      <c r="P192">
        <v>1</v>
      </c>
      <c r="Q192" t="b">
        <v>0</v>
      </c>
      <c r="R192" t="s">
        <v>8267</v>
      </c>
      <c r="S192" s="6">
        <f t="shared" si="14"/>
        <v>4.1666666666666666E-3</v>
      </c>
      <c r="T192" s="8">
        <f t="shared" si="15"/>
        <v>50</v>
      </c>
      <c r="U192" t="str">
        <f t="shared" si="19"/>
        <v>film &amp; video</v>
      </c>
      <c r="V192" t="str">
        <f t="shared" si="20"/>
        <v>drama</v>
      </c>
    </row>
    <row r="193" spans="1:22" ht="48" x14ac:dyDescent="0.2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12">
        <f t="shared" si="16"/>
        <v>42279.441412037035</v>
      </c>
      <c r="K193">
        <v>1440326138</v>
      </c>
      <c r="L193" s="12" t="str">
        <f t="shared" si="17"/>
        <v>08/23/2015</v>
      </c>
      <c r="M193" s="9" t="str" cm="1">
        <f t="array" ref="M193">_xlfn.IFS(LEFT(L193, 2) = "01", "Jan", LEFT(L193, 2) = "02", "Feb", LEFT(L193, 2) = "03", "Mar", LEFT(L193, 2) = "04", "Apr", LEFT(L193, 2) = "05", "May", LEFT(L193, 2) = "06", "Jun", LEFT(L193, 2) = "07", "Jul", LEFT(L193, 2) = "08", "Aug", LEFT(L193, 2) = "09", "Sep", LEFT(L193, 2) = "10", "Oct", LEFT(L193, 2) = "11", "Nov", LEFT(L193, 2) = "12", "Dec")</f>
        <v>Aug</v>
      </c>
      <c r="N193" s="9" t="str">
        <f t="shared" si="18"/>
        <v>2015</v>
      </c>
      <c r="O193" t="b">
        <v>0</v>
      </c>
      <c r="P193">
        <v>3</v>
      </c>
      <c r="Q193" t="b">
        <v>0</v>
      </c>
      <c r="R193" t="s">
        <v>8267</v>
      </c>
      <c r="S193" s="6">
        <f t="shared" si="14"/>
        <v>0.05</v>
      </c>
      <c r="T193" s="8">
        <f t="shared" si="15"/>
        <v>83.333333333333329</v>
      </c>
      <c r="U193" t="str">
        <f t="shared" si="19"/>
        <v>film &amp; video</v>
      </c>
      <c r="V193" t="str">
        <f t="shared" si="20"/>
        <v>drama</v>
      </c>
    </row>
    <row r="194" spans="1:22" ht="48" x14ac:dyDescent="0.2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12">
        <f t="shared" si="16"/>
        <v>41929.792037037041</v>
      </c>
      <c r="K194">
        <v>1410980432</v>
      </c>
      <c r="L194" s="12" t="str">
        <f t="shared" si="17"/>
        <v>09/17/2014</v>
      </c>
      <c r="M194" s="9" t="str" cm="1">
        <f t="array" ref="M194">_xlfn.IFS(LEFT(L194, 2) = "01", "Jan", LEFT(L194, 2) = "02", "Feb", LEFT(L194, 2) = "03", "Mar", LEFT(L194, 2) = "04", "Apr", LEFT(L194, 2) = "05", "May", LEFT(L194, 2) = "06", "Jun", LEFT(L194, 2) = "07", "Jul", LEFT(L194, 2) = "08", "Aug", LEFT(L194, 2) = "09", "Sep", LEFT(L194, 2) = "10", "Oct", LEFT(L194, 2) = "11", "Nov", LEFT(L194, 2) = "12", "Dec")</f>
        <v>Sep</v>
      </c>
      <c r="N194" s="9" t="str">
        <f t="shared" si="18"/>
        <v>2014</v>
      </c>
      <c r="O194" t="b">
        <v>0</v>
      </c>
      <c r="P194">
        <v>3</v>
      </c>
      <c r="Q194" t="b">
        <v>0</v>
      </c>
      <c r="R194" t="s">
        <v>8267</v>
      </c>
      <c r="S194" s="6">
        <f t="shared" ref="S194:S257" si="21">E194/D194</f>
        <v>1.7E-5</v>
      </c>
      <c r="T194" s="8">
        <f t="shared" ref="T194:T257" si="22">IFERROR(E194/P194, 0)</f>
        <v>5.666666666666667</v>
      </c>
      <c r="U194" t="str">
        <f t="shared" si="19"/>
        <v>film &amp; video</v>
      </c>
      <c r="V194" t="str">
        <f t="shared" si="20"/>
        <v>drama</v>
      </c>
    </row>
    <row r="195" spans="1:22" ht="48" x14ac:dyDescent="0.2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12">
        <f t="shared" ref="J195:J258" si="23">(((I195/60)/60)/24)+DATE(1970,1,1)</f>
        <v>41971.976458333331</v>
      </c>
      <c r="K195">
        <v>1412029566</v>
      </c>
      <c r="L195" s="12" t="str">
        <f t="shared" ref="L195:L258" si="24">TEXT((((K195/60)/60)/24)+DATE(1970,1,1), "mm/dd/yyyy")</f>
        <v>09/29/2014</v>
      </c>
      <c r="M195" s="9" t="str" cm="1">
        <f t="array" ref="M195">_xlfn.IFS(LEFT(L195, 2) = "01", "Jan", LEFT(L195, 2) = "02", "Feb", LEFT(L195, 2) = "03", "Mar", LEFT(L195, 2) = "04", "Apr", LEFT(L195, 2) = "05", "May", LEFT(L195, 2) = "06", "Jun", LEFT(L195, 2) = "07", "Jul", LEFT(L195, 2) = "08", "Aug", LEFT(L195, 2) = "09", "Sep", LEFT(L195, 2) = "10", "Oct", LEFT(L195, 2) = "11", "Nov", LEFT(L195, 2) = "12", "Dec")</f>
        <v>Sep</v>
      </c>
      <c r="N195" s="9" t="str">
        <f t="shared" ref="N195:N258" si="25">RIGHT(L195, 4)</f>
        <v>2014</v>
      </c>
      <c r="O195" t="b">
        <v>0</v>
      </c>
      <c r="P195">
        <v>0</v>
      </c>
      <c r="Q195" t="b">
        <v>0</v>
      </c>
      <c r="R195" t="s">
        <v>8267</v>
      </c>
      <c r="S195" s="6">
        <f t="shared" si="21"/>
        <v>0</v>
      </c>
      <c r="T195" s="8">
        <f t="shared" si="22"/>
        <v>0</v>
      </c>
      <c r="U195" t="str">
        <f t="shared" ref="U195:U258" si="26">LEFT(R195, SEARCH("/", R195) - 1)</f>
        <v>film &amp; video</v>
      </c>
      <c r="V195" t="str">
        <f t="shared" ref="V195:V258" si="27">RIGHT(R195, LEN(R195) - SEARCH("/", R195) )</f>
        <v>drama</v>
      </c>
    </row>
    <row r="196" spans="1:22" ht="48" x14ac:dyDescent="0.2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12">
        <f t="shared" si="23"/>
        <v>42435.996886574074</v>
      </c>
      <c r="K196">
        <v>1452124531</v>
      </c>
      <c r="L196" s="12" t="str">
        <f t="shared" si="24"/>
        <v>01/06/2016</v>
      </c>
      <c r="M196" s="9" t="str" cm="1">
        <f t="array" ref="M196">_xlfn.IFS(LEFT(L196, 2) = "01", "Jan", LEFT(L196, 2) = "02", "Feb", LEFT(L196, 2) = "03", "Mar", LEFT(L196, 2) = "04", "Apr", LEFT(L196, 2) = "05", "May", LEFT(L196, 2) = "06", "Jun", LEFT(L196, 2) = "07", "Jul", LEFT(L196, 2) = "08", "Aug", LEFT(L196, 2) = "09", "Sep", LEFT(L196, 2) = "10", "Oct", LEFT(L196, 2) = "11", "Nov", LEFT(L196, 2) = "12", "Dec")</f>
        <v>Jan</v>
      </c>
      <c r="N196" s="9" t="str">
        <f t="shared" si="25"/>
        <v>2016</v>
      </c>
      <c r="O196" t="b">
        <v>0</v>
      </c>
      <c r="P196">
        <v>3</v>
      </c>
      <c r="Q196" t="b">
        <v>0</v>
      </c>
      <c r="R196" t="s">
        <v>8267</v>
      </c>
      <c r="S196" s="6">
        <f t="shared" si="21"/>
        <v>1.1999999999999999E-3</v>
      </c>
      <c r="T196" s="8">
        <f t="shared" si="22"/>
        <v>1</v>
      </c>
      <c r="U196" t="str">
        <f t="shared" si="26"/>
        <v>film &amp; video</v>
      </c>
      <c r="V196" t="str">
        <f t="shared" si="27"/>
        <v>drama</v>
      </c>
    </row>
    <row r="197" spans="1:22" ht="48" x14ac:dyDescent="0.2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12">
        <f t="shared" si="23"/>
        <v>42195.67050925926</v>
      </c>
      <c r="K197">
        <v>1431360332</v>
      </c>
      <c r="L197" s="12" t="str">
        <f t="shared" si="24"/>
        <v>05/11/2015</v>
      </c>
      <c r="M197" s="9" t="str" cm="1">
        <f t="array" ref="M197">_xlfn.IFS(LEFT(L197, 2) = "01", "Jan", LEFT(L197, 2) = "02", "Feb", LEFT(L197, 2) = "03", "Mar", LEFT(L197, 2) = "04", "Apr", LEFT(L197, 2) = "05", "May", LEFT(L197, 2) = "06", "Jun", LEFT(L197, 2) = "07", "Jul", LEFT(L197, 2) = "08", "Aug", LEFT(L197, 2) = "09", "Sep", LEFT(L197, 2) = "10", "Oct", LEFT(L197, 2) = "11", "Nov", LEFT(L197, 2) = "12", "Dec")</f>
        <v>May</v>
      </c>
      <c r="N197" s="9" t="str">
        <f t="shared" si="25"/>
        <v>2015</v>
      </c>
      <c r="O197" t="b">
        <v>0</v>
      </c>
      <c r="P197">
        <v>0</v>
      </c>
      <c r="Q197" t="b">
        <v>0</v>
      </c>
      <c r="R197" t="s">
        <v>8267</v>
      </c>
      <c r="S197" s="6">
        <f t="shared" si="21"/>
        <v>0</v>
      </c>
      <c r="T197" s="8">
        <f t="shared" si="22"/>
        <v>0</v>
      </c>
      <c r="U197" t="str">
        <f t="shared" si="26"/>
        <v>film &amp; video</v>
      </c>
      <c r="V197" t="str">
        <f t="shared" si="27"/>
        <v>drama</v>
      </c>
    </row>
    <row r="198" spans="1:22" ht="48" x14ac:dyDescent="0.2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2">
        <f t="shared" si="23"/>
        <v>42287.875</v>
      </c>
      <c r="K198">
        <v>1442062898</v>
      </c>
      <c r="L198" s="12" t="str">
        <f t="shared" si="24"/>
        <v>09/12/2015</v>
      </c>
      <c r="M198" s="9" t="str" cm="1">
        <f t="array" ref="M198">_xlfn.IFS(LEFT(L198, 2) = "01", "Jan", LEFT(L198, 2) = "02", "Feb", LEFT(L198, 2) = "03", "Mar", LEFT(L198, 2) = "04", "Apr", LEFT(L198, 2) = "05", "May", LEFT(L198, 2) = "06", "Jun", LEFT(L198, 2) = "07", "Jul", LEFT(L198, 2) = "08", "Aug", LEFT(L198, 2) = "09", "Sep", LEFT(L198, 2) = "10", "Oct", LEFT(L198, 2) = "11", "Nov", LEFT(L198, 2) = "12", "Dec")</f>
        <v>Sep</v>
      </c>
      <c r="N198" s="9" t="str">
        <f t="shared" si="25"/>
        <v>2015</v>
      </c>
      <c r="O198" t="b">
        <v>0</v>
      </c>
      <c r="P198">
        <v>19</v>
      </c>
      <c r="Q198" t="b">
        <v>0</v>
      </c>
      <c r="R198" t="s">
        <v>8267</v>
      </c>
      <c r="S198" s="6">
        <f t="shared" si="21"/>
        <v>0.41857142857142859</v>
      </c>
      <c r="T198" s="8">
        <f t="shared" si="22"/>
        <v>77.10526315789474</v>
      </c>
      <c r="U198" t="str">
        <f t="shared" si="26"/>
        <v>film &amp; video</v>
      </c>
      <c r="V198" t="str">
        <f t="shared" si="27"/>
        <v>drama</v>
      </c>
    </row>
    <row r="199" spans="1:22" ht="48" x14ac:dyDescent="0.2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2">
        <f t="shared" si="23"/>
        <v>42783.875</v>
      </c>
      <c r="K199">
        <v>1483734100</v>
      </c>
      <c r="L199" s="12" t="str">
        <f t="shared" si="24"/>
        <v>01/06/2017</v>
      </c>
      <c r="M199" s="9" t="str" cm="1">
        <f t="array" ref="M199">_xlfn.IFS(LEFT(L199, 2) = "01", "Jan", LEFT(L199, 2) = "02", "Feb", LEFT(L199, 2) = "03", "Mar", LEFT(L199, 2) = "04", "Apr", LEFT(L199, 2) = "05", "May", LEFT(L199, 2) = "06", "Jun", LEFT(L199, 2) = "07", "Jul", LEFT(L199, 2) = "08", "Aug", LEFT(L199, 2) = "09", "Sep", LEFT(L199, 2) = "10", "Oct", LEFT(L199, 2) = "11", "Nov", LEFT(L199, 2) = "12", "Dec")</f>
        <v>Jan</v>
      </c>
      <c r="N199" s="9" t="str">
        <f t="shared" si="25"/>
        <v>2017</v>
      </c>
      <c r="O199" t="b">
        <v>0</v>
      </c>
      <c r="P199">
        <v>8</v>
      </c>
      <c r="Q199" t="b">
        <v>0</v>
      </c>
      <c r="R199" t="s">
        <v>8267</v>
      </c>
      <c r="S199" s="6">
        <f t="shared" si="21"/>
        <v>0.1048</v>
      </c>
      <c r="T199" s="8">
        <f t="shared" si="22"/>
        <v>32.75</v>
      </c>
      <c r="U199" t="str">
        <f t="shared" si="26"/>
        <v>film &amp; video</v>
      </c>
      <c r="V199" t="str">
        <f t="shared" si="27"/>
        <v>drama</v>
      </c>
    </row>
    <row r="200" spans="1:22" ht="48" x14ac:dyDescent="0.2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12">
        <f t="shared" si="23"/>
        <v>41917.383356481485</v>
      </c>
      <c r="K200">
        <v>1409908322</v>
      </c>
      <c r="L200" s="12" t="str">
        <f t="shared" si="24"/>
        <v>09/05/2014</v>
      </c>
      <c r="M200" s="9" t="str" cm="1">
        <f t="array" ref="M200">_xlfn.IFS(LEFT(L200, 2) = "01", "Jan", LEFT(L200, 2) = "02", "Feb", LEFT(L200, 2) = "03", "Mar", LEFT(L200, 2) = "04", "Apr", LEFT(L200, 2) = "05", "May", LEFT(L200, 2) = "06", "Jun", LEFT(L200, 2) = "07", "Jul", LEFT(L200, 2) = "08", "Aug", LEFT(L200, 2) = "09", "Sep", LEFT(L200, 2) = "10", "Oct", LEFT(L200, 2) = "11", "Nov", LEFT(L200, 2) = "12", "Dec")</f>
        <v>Sep</v>
      </c>
      <c r="N200" s="9" t="str">
        <f t="shared" si="25"/>
        <v>2014</v>
      </c>
      <c r="O200" t="b">
        <v>0</v>
      </c>
      <c r="P200">
        <v>6</v>
      </c>
      <c r="Q200" t="b">
        <v>0</v>
      </c>
      <c r="R200" t="s">
        <v>8267</v>
      </c>
      <c r="S200" s="6">
        <f t="shared" si="21"/>
        <v>1.116E-2</v>
      </c>
      <c r="T200" s="8">
        <f t="shared" si="22"/>
        <v>46.5</v>
      </c>
      <c r="U200" t="str">
        <f t="shared" si="26"/>
        <v>film &amp; video</v>
      </c>
      <c r="V200" t="str">
        <f t="shared" si="27"/>
        <v>drama</v>
      </c>
    </row>
    <row r="201" spans="1:22" ht="48" x14ac:dyDescent="0.2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12">
        <f t="shared" si="23"/>
        <v>42614.123865740738</v>
      </c>
      <c r="K201">
        <v>1470106702</v>
      </c>
      <c r="L201" s="12" t="str">
        <f t="shared" si="24"/>
        <v>08/02/2016</v>
      </c>
      <c r="M201" s="9" t="str" cm="1">
        <f t="array" ref="M201">_xlfn.IFS(LEFT(L201, 2) = "01", "Jan", LEFT(L201, 2) = "02", "Feb", LEFT(L201, 2) = "03", "Mar", LEFT(L201, 2) = "04", "Apr", LEFT(L201, 2) = "05", "May", LEFT(L201, 2) = "06", "Jun", LEFT(L201, 2) = "07", "Jul", LEFT(L201, 2) = "08", "Aug", LEFT(L201, 2) = "09", "Sep", LEFT(L201, 2) = "10", "Oct", LEFT(L201, 2) = "11", "Nov", LEFT(L201, 2) = "12", "Dec")</f>
        <v>Aug</v>
      </c>
      <c r="N201" s="9" t="str">
        <f t="shared" si="25"/>
        <v>2016</v>
      </c>
      <c r="O201" t="b">
        <v>0</v>
      </c>
      <c r="P201">
        <v>0</v>
      </c>
      <c r="Q201" t="b">
        <v>0</v>
      </c>
      <c r="R201" t="s">
        <v>8267</v>
      </c>
      <c r="S201" s="6">
        <f t="shared" si="21"/>
        <v>0</v>
      </c>
      <c r="T201" s="8">
        <f t="shared" si="22"/>
        <v>0</v>
      </c>
      <c r="U201" t="str">
        <f t="shared" si="26"/>
        <v>film &amp; video</v>
      </c>
      <c r="V201" t="str">
        <f t="shared" si="27"/>
        <v>drama</v>
      </c>
    </row>
    <row r="202" spans="1:22" ht="32" x14ac:dyDescent="0.2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2">
        <f t="shared" si="23"/>
        <v>41897.083368055559</v>
      </c>
      <c r="K202">
        <v>1408154403</v>
      </c>
      <c r="L202" s="12" t="str">
        <f t="shared" si="24"/>
        <v>08/16/2014</v>
      </c>
      <c r="M202" s="9" t="str" cm="1">
        <f t="array" ref="M202">_xlfn.IFS(LEFT(L202, 2) = "01", "Jan", LEFT(L202, 2) = "02", "Feb", LEFT(L202, 2) = "03", "Mar", LEFT(L202, 2) = "04", "Apr", LEFT(L202, 2) = "05", "May", LEFT(L202, 2) = "06", "Jun", LEFT(L202, 2) = "07", "Jul", LEFT(L202, 2) = "08", "Aug", LEFT(L202, 2) = "09", "Sep", LEFT(L202, 2) = "10", "Oct", LEFT(L202, 2) = "11", "Nov", LEFT(L202, 2) = "12", "Dec")</f>
        <v>Aug</v>
      </c>
      <c r="N202" s="9" t="str">
        <f t="shared" si="25"/>
        <v>2014</v>
      </c>
      <c r="O202" t="b">
        <v>0</v>
      </c>
      <c r="P202">
        <v>18</v>
      </c>
      <c r="Q202" t="b">
        <v>0</v>
      </c>
      <c r="R202" t="s">
        <v>8267</v>
      </c>
      <c r="S202" s="6">
        <f t="shared" si="21"/>
        <v>0.26192500000000002</v>
      </c>
      <c r="T202" s="8">
        <f t="shared" si="22"/>
        <v>87.308333333333337</v>
      </c>
      <c r="U202" t="str">
        <f t="shared" si="26"/>
        <v>film &amp; video</v>
      </c>
      <c r="V202" t="str">
        <f t="shared" si="27"/>
        <v>drama</v>
      </c>
    </row>
    <row r="203" spans="1:22" ht="48" x14ac:dyDescent="0.2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12">
        <f t="shared" si="23"/>
        <v>42043.818622685183</v>
      </c>
      <c r="K203">
        <v>1421696329</v>
      </c>
      <c r="L203" s="12" t="str">
        <f t="shared" si="24"/>
        <v>01/19/2015</v>
      </c>
      <c r="M203" s="9" t="str" cm="1">
        <f t="array" ref="M203">_xlfn.IFS(LEFT(L203, 2) = "01", "Jan", LEFT(L203, 2) = "02", "Feb", LEFT(L203, 2) = "03", "Mar", LEFT(L203, 2) = "04", "Apr", LEFT(L203, 2) = "05", "May", LEFT(L203, 2) = "06", "Jun", LEFT(L203, 2) = "07", "Jul", LEFT(L203, 2) = "08", "Aug", LEFT(L203, 2) = "09", "Sep", LEFT(L203, 2) = "10", "Oct", LEFT(L203, 2) = "11", "Nov", LEFT(L203, 2) = "12", "Dec")</f>
        <v>Jan</v>
      </c>
      <c r="N203" s="9" t="str">
        <f t="shared" si="25"/>
        <v>2015</v>
      </c>
      <c r="O203" t="b">
        <v>0</v>
      </c>
      <c r="P203">
        <v>7</v>
      </c>
      <c r="Q203" t="b">
        <v>0</v>
      </c>
      <c r="R203" t="s">
        <v>8267</v>
      </c>
      <c r="S203" s="6">
        <f t="shared" si="21"/>
        <v>0.58461538461538465</v>
      </c>
      <c r="T203" s="8">
        <f t="shared" si="22"/>
        <v>54.285714285714285</v>
      </c>
      <c r="U203" t="str">
        <f t="shared" si="26"/>
        <v>film &amp; video</v>
      </c>
      <c r="V203" t="str">
        <f t="shared" si="27"/>
        <v>drama</v>
      </c>
    </row>
    <row r="204" spans="1:22" ht="16" x14ac:dyDescent="0.2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12">
        <f t="shared" si="23"/>
        <v>42285.874305555553</v>
      </c>
      <c r="K204">
        <v>1441750564</v>
      </c>
      <c r="L204" s="12" t="str">
        <f t="shared" si="24"/>
        <v>09/08/2015</v>
      </c>
      <c r="M204" s="9" t="str" cm="1">
        <f t="array" ref="M204">_xlfn.IFS(LEFT(L204, 2) = "01", "Jan", LEFT(L204, 2) = "02", "Feb", LEFT(L204, 2) = "03", "Mar", LEFT(L204, 2) = "04", "Apr", LEFT(L204, 2) = "05", "May", LEFT(L204, 2) = "06", "Jun", LEFT(L204, 2) = "07", "Jul", LEFT(L204, 2) = "08", "Aug", LEFT(L204, 2) = "09", "Sep", LEFT(L204, 2) = "10", "Oct", LEFT(L204, 2) = "11", "Nov", LEFT(L204, 2) = "12", "Dec")</f>
        <v>Sep</v>
      </c>
      <c r="N204" s="9" t="str">
        <f t="shared" si="25"/>
        <v>2015</v>
      </c>
      <c r="O204" t="b">
        <v>0</v>
      </c>
      <c r="P204">
        <v>0</v>
      </c>
      <c r="Q204" t="b">
        <v>0</v>
      </c>
      <c r="R204" t="s">
        <v>8267</v>
      </c>
      <c r="S204" s="6">
        <f t="shared" si="21"/>
        <v>0</v>
      </c>
      <c r="T204" s="8">
        <f t="shared" si="22"/>
        <v>0</v>
      </c>
      <c r="U204" t="str">
        <f t="shared" si="26"/>
        <v>film &amp; video</v>
      </c>
      <c r="V204" t="str">
        <f t="shared" si="27"/>
        <v>drama</v>
      </c>
    </row>
    <row r="205" spans="1:22" ht="48" x14ac:dyDescent="0.2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12">
        <f t="shared" si="23"/>
        <v>42033.847962962958</v>
      </c>
      <c r="K205">
        <v>1417378864</v>
      </c>
      <c r="L205" s="12" t="str">
        <f t="shared" si="24"/>
        <v>11/30/2014</v>
      </c>
      <c r="M205" s="9" t="str" cm="1">
        <f t="array" ref="M205">_xlfn.IFS(LEFT(L205, 2) = "01", "Jan", LEFT(L205, 2) = "02", "Feb", LEFT(L205, 2) = "03", "Mar", LEFT(L205, 2) = "04", "Apr", LEFT(L205, 2) = "05", "May", LEFT(L205, 2) = "06", "Jun", LEFT(L205, 2) = "07", "Jul", LEFT(L205, 2) = "08", "Aug", LEFT(L205, 2) = "09", "Sep", LEFT(L205, 2) = "10", "Oct", LEFT(L205, 2) = "11", "Nov", LEFT(L205, 2) = "12", "Dec")</f>
        <v>Nov</v>
      </c>
      <c r="N205" s="9" t="str">
        <f t="shared" si="25"/>
        <v>2014</v>
      </c>
      <c r="O205" t="b">
        <v>0</v>
      </c>
      <c r="P205">
        <v>8</v>
      </c>
      <c r="Q205" t="b">
        <v>0</v>
      </c>
      <c r="R205" t="s">
        <v>8267</v>
      </c>
      <c r="S205" s="6">
        <f t="shared" si="21"/>
        <v>0.2984</v>
      </c>
      <c r="T205" s="8">
        <f t="shared" si="22"/>
        <v>93.25</v>
      </c>
      <c r="U205" t="str">
        <f t="shared" si="26"/>
        <v>film &amp; video</v>
      </c>
      <c r="V205" t="str">
        <f t="shared" si="27"/>
        <v>drama</v>
      </c>
    </row>
    <row r="206" spans="1:22" ht="48" x14ac:dyDescent="0.2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2">
        <f t="shared" si="23"/>
        <v>42586.583368055552</v>
      </c>
      <c r="K206">
        <v>1467727203</v>
      </c>
      <c r="L206" s="12" t="str">
        <f t="shared" si="24"/>
        <v>07/05/2016</v>
      </c>
      <c r="M206" s="9" t="str" cm="1">
        <f t="array" ref="M206">_xlfn.IFS(LEFT(L206, 2) = "01", "Jan", LEFT(L206, 2) = "02", "Feb", LEFT(L206, 2) = "03", "Mar", LEFT(L206, 2) = "04", "Apr", LEFT(L206, 2) = "05", "May", LEFT(L206, 2) = "06", "Jun", LEFT(L206, 2) = "07", "Jul", LEFT(L206, 2) = "08", "Aug", LEFT(L206, 2) = "09", "Sep", LEFT(L206, 2) = "10", "Oct", LEFT(L206, 2) = "11", "Nov", LEFT(L206, 2) = "12", "Dec")</f>
        <v>Jul</v>
      </c>
      <c r="N206" s="9" t="str">
        <f t="shared" si="25"/>
        <v>2016</v>
      </c>
      <c r="O206" t="b">
        <v>0</v>
      </c>
      <c r="P206">
        <v>1293</v>
      </c>
      <c r="Q206" t="b">
        <v>0</v>
      </c>
      <c r="R206" t="s">
        <v>8267</v>
      </c>
      <c r="S206" s="6">
        <f t="shared" si="21"/>
        <v>0.50721666666666665</v>
      </c>
      <c r="T206" s="8">
        <f t="shared" si="22"/>
        <v>117.68368136117556</v>
      </c>
      <c r="U206" t="str">
        <f t="shared" si="26"/>
        <v>film &amp; video</v>
      </c>
      <c r="V206" t="str">
        <f t="shared" si="27"/>
        <v>drama</v>
      </c>
    </row>
    <row r="207" spans="1:22" ht="48" x14ac:dyDescent="0.2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2">
        <f t="shared" si="23"/>
        <v>42283.632199074069</v>
      </c>
      <c r="K207">
        <v>1441120222</v>
      </c>
      <c r="L207" s="12" t="str">
        <f t="shared" si="24"/>
        <v>09/01/2015</v>
      </c>
      <c r="M207" s="9" t="str" cm="1">
        <f t="array" ref="M207">_xlfn.IFS(LEFT(L207, 2) = "01", "Jan", LEFT(L207, 2) = "02", "Feb", LEFT(L207, 2) = "03", "Mar", LEFT(L207, 2) = "04", "Apr", LEFT(L207, 2) = "05", "May", LEFT(L207, 2) = "06", "Jun", LEFT(L207, 2) = "07", "Jul", LEFT(L207, 2) = "08", "Aug", LEFT(L207, 2) = "09", "Sep", LEFT(L207, 2) = "10", "Oct", LEFT(L207, 2) = "11", "Nov", LEFT(L207, 2) = "12", "Dec")</f>
        <v>Sep</v>
      </c>
      <c r="N207" s="9" t="str">
        <f t="shared" si="25"/>
        <v>2015</v>
      </c>
      <c r="O207" t="b">
        <v>0</v>
      </c>
      <c r="P207">
        <v>17</v>
      </c>
      <c r="Q207" t="b">
        <v>0</v>
      </c>
      <c r="R207" t="s">
        <v>8267</v>
      </c>
      <c r="S207" s="6">
        <f t="shared" si="21"/>
        <v>0.16250000000000001</v>
      </c>
      <c r="T207" s="8">
        <f t="shared" si="22"/>
        <v>76.470588235294116</v>
      </c>
      <c r="U207" t="str">
        <f t="shared" si="26"/>
        <v>film &amp; video</v>
      </c>
      <c r="V207" t="str">
        <f t="shared" si="27"/>
        <v>drama</v>
      </c>
    </row>
    <row r="208" spans="1:22" ht="48" x14ac:dyDescent="0.2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12">
        <f t="shared" si="23"/>
        <v>42588.004432870366</v>
      </c>
      <c r="K208">
        <v>1468627583</v>
      </c>
      <c r="L208" s="12" t="str">
        <f t="shared" si="24"/>
        <v>07/16/2016</v>
      </c>
      <c r="M208" s="9" t="str" cm="1">
        <f t="array" ref="M208">_xlfn.IFS(LEFT(L208, 2) = "01", "Jan", LEFT(L208, 2) = "02", "Feb", LEFT(L208, 2) = "03", "Mar", LEFT(L208, 2) = "04", "Apr", LEFT(L208, 2) = "05", "May", LEFT(L208, 2) = "06", "Jun", LEFT(L208, 2) = "07", "Jul", LEFT(L208, 2) = "08", "Aug", LEFT(L208, 2) = "09", "Sep", LEFT(L208, 2) = "10", "Oct", LEFT(L208, 2) = "11", "Nov", LEFT(L208, 2) = "12", "Dec")</f>
        <v>Jul</v>
      </c>
      <c r="N208" s="9" t="str">
        <f t="shared" si="25"/>
        <v>2016</v>
      </c>
      <c r="O208" t="b">
        <v>0</v>
      </c>
      <c r="P208">
        <v>0</v>
      </c>
      <c r="Q208" t="b">
        <v>0</v>
      </c>
      <c r="R208" t="s">
        <v>8267</v>
      </c>
      <c r="S208" s="6">
        <f t="shared" si="21"/>
        <v>0</v>
      </c>
      <c r="T208" s="8">
        <f t="shared" si="22"/>
        <v>0</v>
      </c>
      <c r="U208" t="str">
        <f t="shared" si="26"/>
        <v>film &amp; video</v>
      </c>
      <c r="V208" t="str">
        <f t="shared" si="27"/>
        <v>drama</v>
      </c>
    </row>
    <row r="209" spans="1:22" ht="48" x14ac:dyDescent="0.2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2">
        <f t="shared" si="23"/>
        <v>42008.197199074071</v>
      </c>
      <c r="K209">
        <v>1417754638</v>
      </c>
      <c r="L209" s="12" t="str">
        <f t="shared" si="24"/>
        <v>12/05/2014</v>
      </c>
      <c r="M209" s="9" t="str" cm="1">
        <f t="array" ref="M209">_xlfn.IFS(LEFT(L209, 2) = "01", "Jan", LEFT(L209, 2) = "02", "Feb", LEFT(L209, 2) = "03", "Mar", LEFT(L209, 2) = "04", "Apr", LEFT(L209, 2) = "05", "May", LEFT(L209, 2) = "06", "Jun", LEFT(L209, 2) = "07", "Jul", LEFT(L209, 2) = "08", "Aug", LEFT(L209, 2) = "09", "Sep", LEFT(L209, 2) = "10", "Oct", LEFT(L209, 2) = "11", "Nov", LEFT(L209, 2) = "12", "Dec")</f>
        <v>Dec</v>
      </c>
      <c r="N209" s="9" t="str">
        <f t="shared" si="25"/>
        <v>2014</v>
      </c>
      <c r="O209" t="b">
        <v>0</v>
      </c>
      <c r="P209">
        <v>13</v>
      </c>
      <c r="Q209" t="b">
        <v>0</v>
      </c>
      <c r="R209" t="s">
        <v>8267</v>
      </c>
      <c r="S209" s="6">
        <f t="shared" si="21"/>
        <v>0.15214285714285714</v>
      </c>
      <c r="T209" s="8">
        <f t="shared" si="22"/>
        <v>163.84615384615384</v>
      </c>
      <c r="U209" t="str">
        <f t="shared" si="26"/>
        <v>film &amp; video</v>
      </c>
      <c r="V209" t="str">
        <f t="shared" si="27"/>
        <v>drama</v>
      </c>
    </row>
    <row r="210" spans="1:22" ht="48" x14ac:dyDescent="0.2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12">
        <f t="shared" si="23"/>
        <v>41989.369988425926</v>
      </c>
      <c r="K210">
        <v>1416127967</v>
      </c>
      <c r="L210" s="12" t="str">
        <f t="shared" si="24"/>
        <v>11/16/2014</v>
      </c>
      <c r="M210" s="9" t="str" cm="1">
        <f t="array" ref="M210">_xlfn.IFS(LEFT(L210, 2) = "01", "Jan", LEFT(L210, 2) = "02", "Feb", LEFT(L210, 2) = "03", "Mar", LEFT(L210, 2) = "04", "Apr", LEFT(L210, 2) = "05", "May", LEFT(L210, 2) = "06", "Jun", LEFT(L210, 2) = "07", "Jul", LEFT(L210, 2) = "08", "Aug", LEFT(L210, 2) = "09", "Sep", LEFT(L210, 2) = "10", "Oct", LEFT(L210, 2) = "11", "Nov", LEFT(L210, 2) = "12", "Dec")</f>
        <v>Nov</v>
      </c>
      <c r="N210" s="9" t="str">
        <f t="shared" si="25"/>
        <v>2014</v>
      </c>
      <c r="O210" t="b">
        <v>0</v>
      </c>
      <c r="P210">
        <v>0</v>
      </c>
      <c r="Q210" t="b">
        <v>0</v>
      </c>
      <c r="R210" t="s">
        <v>8267</v>
      </c>
      <c r="S210" s="6">
        <f t="shared" si="21"/>
        <v>0</v>
      </c>
      <c r="T210" s="8">
        <f t="shared" si="22"/>
        <v>0</v>
      </c>
      <c r="U210" t="str">
        <f t="shared" si="26"/>
        <v>film &amp; video</v>
      </c>
      <c r="V210" t="str">
        <f t="shared" si="27"/>
        <v>drama</v>
      </c>
    </row>
    <row r="211" spans="1:22" ht="48" x14ac:dyDescent="0.2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12">
        <f t="shared" si="23"/>
        <v>42195.922858796301</v>
      </c>
      <c r="K211">
        <v>1433974135</v>
      </c>
      <c r="L211" s="12" t="str">
        <f t="shared" si="24"/>
        <v>06/10/2015</v>
      </c>
      <c r="M211" s="9" t="str" cm="1">
        <f t="array" ref="M211">_xlfn.IFS(LEFT(L211, 2) = "01", "Jan", LEFT(L211, 2) = "02", "Feb", LEFT(L211, 2) = "03", "Mar", LEFT(L211, 2) = "04", "Apr", LEFT(L211, 2) = "05", "May", LEFT(L211, 2) = "06", "Jun", LEFT(L211, 2) = "07", "Jul", LEFT(L211, 2) = "08", "Aug", LEFT(L211, 2) = "09", "Sep", LEFT(L211, 2) = "10", "Oct", LEFT(L211, 2) = "11", "Nov", LEFT(L211, 2) = "12", "Dec")</f>
        <v>Jun</v>
      </c>
      <c r="N211" s="9" t="str">
        <f t="shared" si="25"/>
        <v>2015</v>
      </c>
      <c r="O211" t="b">
        <v>0</v>
      </c>
      <c r="P211">
        <v>0</v>
      </c>
      <c r="Q211" t="b">
        <v>0</v>
      </c>
      <c r="R211" t="s">
        <v>8267</v>
      </c>
      <c r="S211" s="6">
        <f t="shared" si="21"/>
        <v>0</v>
      </c>
      <c r="T211" s="8">
        <f t="shared" si="22"/>
        <v>0</v>
      </c>
      <c r="U211" t="str">
        <f t="shared" si="26"/>
        <v>film &amp; video</v>
      </c>
      <c r="V211" t="str">
        <f t="shared" si="27"/>
        <v>drama</v>
      </c>
    </row>
    <row r="212" spans="1:22" ht="48" x14ac:dyDescent="0.2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2">
        <f t="shared" si="23"/>
        <v>42278.208333333328</v>
      </c>
      <c r="K212">
        <v>1441157592</v>
      </c>
      <c r="L212" s="12" t="str">
        <f t="shared" si="24"/>
        <v>09/02/2015</v>
      </c>
      <c r="M212" s="9" t="str" cm="1">
        <f t="array" ref="M212">_xlfn.IFS(LEFT(L212, 2) = "01", "Jan", LEFT(L212, 2) = "02", "Feb", LEFT(L212, 2) = "03", "Mar", LEFT(L212, 2) = "04", "Apr", LEFT(L212, 2) = "05", "May", LEFT(L212, 2) = "06", "Jun", LEFT(L212, 2) = "07", "Jul", LEFT(L212, 2) = "08", "Aug", LEFT(L212, 2) = "09", "Sep", LEFT(L212, 2) = "10", "Oct", LEFT(L212, 2) = "11", "Nov", LEFT(L212, 2) = "12", "Dec")</f>
        <v>Sep</v>
      </c>
      <c r="N212" s="9" t="str">
        <f t="shared" si="25"/>
        <v>2015</v>
      </c>
      <c r="O212" t="b">
        <v>0</v>
      </c>
      <c r="P212">
        <v>33</v>
      </c>
      <c r="Q212" t="b">
        <v>0</v>
      </c>
      <c r="R212" t="s">
        <v>8267</v>
      </c>
      <c r="S212" s="6">
        <f t="shared" si="21"/>
        <v>0.2525</v>
      </c>
      <c r="T212" s="8">
        <f t="shared" si="22"/>
        <v>91.818181818181813</v>
      </c>
      <c r="U212" t="str">
        <f t="shared" si="26"/>
        <v>film &amp; video</v>
      </c>
      <c r="V212" t="str">
        <f t="shared" si="27"/>
        <v>drama</v>
      </c>
    </row>
    <row r="213" spans="1:22" ht="48" x14ac:dyDescent="0.2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2">
        <f t="shared" si="23"/>
        <v>42266.159918981488</v>
      </c>
      <c r="K213">
        <v>1440042617</v>
      </c>
      <c r="L213" s="12" t="str">
        <f t="shared" si="24"/>
        <v>08/20/2015</v>
      </c>
      <c r="M213" s="9" t="str" cm="1">
        <f t="array" ref="M213">_xlfn.IFS(LEFT(L213, 2) = "01", "Jan", LEFT(L213, 2) = "02", "Feb", LEFT(L213, 2) = "03", "Mar", LEFT(L213, 2) = "04", "Apr", LEFT(L213, 2) = "05", "May", LEFT(L213, 2) = "06", "Jun", LEFT(L213, 2) = "07", "Jul", LEFT(L213, 2) = "08", "Aug", LEFT(L213, 2) = "09", "Sep", LEFT(L213, 2) = "10", "Oct", LEFT(L213, 2) = "11", "Nov", LEFT(L213, 2) = "12", "Dec")</f>
        <v>Aug</v>
      </c>
      <c r="N213" s="9" t="str">
        <f t="shared" si="25"/>
        <v>2015</v>
      </c>
      <c r="O213" t="b">
        <v>0</v>
      </c>
      <c r="P213">
        <v>12</v>
      </c>
      <c r="Q213" t="b">
        <v>0</v>
      </c>
      <c r="R213" t="s">
        <v>8267</v>
      </c>
      <c r="S213" s="6">
        <f t="shared" si="21"/>
        <v>0.44600000000000001</v>
      </c>
      <c r="T213" s="8">
        <f t="shared" si="22"/>
        <v>185.83333333333334</v>
      </c>
      <c r="U213" t="str">
        <f t="shared" si="26"/>
        <v>film &amp; video</v>
      </c>
      <c r="V213" t="str">
        <f t="shared" si="27"/>
        <v>drama</v>
      </c>
    </row>
    <row r="214" spans="1:22" ht="32" x14ac:dyDescent="0.2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12">
        <f t="shared" si="23"/>
        <v>42476.839351851857</v>
      </c>
      <c r="K214">
        <v>1455656920</v>
      </c>
      <c r="L214" s="12" t="str">
        <f t="shared" si="24"/>
        <v>02/16/2016</v>
      </c>
      <c r="M214" s="9" t="str" cm="1">
        <f t="array" ref="M214">_xlfn.IFS(LEFT(L214, 2) = "01", "Jan", LEFT(L214, 2) = "02", "Feb", LEFT(L214, 2) = "03", "Mar", LEFT(L214, 2) = "04", "Apr", LEFT(L214, 2) = "05", "May", LEFT(L214, 2) = "06", "Jun", LEFT(L214, 2) = "07", "Jul", LEFT(L214, 2) = "08", "Aug", LEFT(L214, 2) = "09", "Sep", LEFT(L214, 2) = "10", "Oct", LEFT(L214, 2) = "11", "Nov", LEFT(L214, 2) = "12", "Dec")</f>
        <v>Feb</v>
      </c>
      <c r="N214" s="9" t="str">
        <f t="shared" si="25"/>
        <v>2016</v>
      </c>
      <c r="O214" t="b">
        <v>0</v>
      </c>
      <c r="P214">
        <v>1</v>
      </c>
      <c r="Q214" t="b">
        <v>0</v>
      </c>
      <c r="R214" t="s">
        <v>8267</v>
      </c>
      <c r="S214" s="6">
        <f t="shared" si="21"/>
        <v>1.5873015873015873E-4</v>
      </c>
      <c r="T214" s="8">
        <f t="shared" si="22"/>
        <v>1</v>
      </c>
      <c r="U214" t="str">
        <f t="shared" si="26"/>
        <v>film &amp; video</v>
      </c>
      <c r="V214" t="str">
        <f t="shared" si="27"/>
        <v>drama</v>
      </c>
    </row>
    <row r="215" spans="1:22" ht="48" x14ac:dyDescent="0.2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12">
        <f t="shared" si="23"/>
        <v>42232.587974537033</v>
      </c>
      <c r="K215">
        <v>1437142547</v>
      </c>
      <c r="L215" s="12" t="str">
        <f t="shared" si="24"/>
        <v>07/17/2015</v>
      </c>
      <c r="M215" s="9" t="str" cm="1">
        <f t="array" ref="M215">_xlfn.IFS(LEFT(L215, 2) = "01", "Jan", LEFT(L215, 2) = "02", "Feb", LEFT(L215, 2) = "03", "Mar", LEFT(L215, 2) = "04", "Apr", LEFT(L215, 2) = "05", "May", LEFT(L215, 2) = "06", "Jun", LEFT(L215, 2) = "07", "Jul", LEFT(L215, 2) = "08", "Aug", LEFT(L215, 2) = "09", "Sep", LEFT(L215, 2) = "10", "Oct", LEFT(L215, 2) = "11", "Nov", LEFT(L215, 2) = "12", "Dec")</f>
        <v>Jul</v>
      </c>
      <c r="N215" s="9" t="str">
        <f t="shared" si="25"/>
        <v>2015</v>
      </c>
      <c r="O215" t="b">
        <v>0</v>
      </c>
      <c r="P215">
        <v>1</v>
      </c>
      <c r="Q215" t="b">
        <v>0</v>
      </c>
      <c r="R215" t="s">
        <v>8267</v>
      </c>
      <c r="S215" s="6">
        <f t="shared" si="21"/>
        <v>4.0000000000000002E-4</v>
      </c>
      <c r="T215" s="8">
        <f t="shared" si="22"/>
        <v>20</v>
      </c>
      <c r="U215" t="str">
        <f t="shared" si="26"/>
        <v>film &amp; video</v>
      </c>
      <c r="V215" t="str">
        <f t="shared" si="27"/>
        <v>drama</v>
      </c>
    </row>
    <row r="216" spans="1:22" ht="48" x14ac:dyDescent="0.2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12">
        <f t="shared" si="23"/>
        <v>42069.64061342593</v>
      </c>
      <c r="K216">
        <v>1420471349</v>
      </c>
      <c r="L216" s="12" t="str">
        <f t="shared" si="24"/>
        <v>01/05/2015</v>
      </c>
      <c r="M216" s="9" t="str" cm="1">
        <f t="array" ref="M216">_xlfn.IFS(LEFT(L216, 2) = "01", "Jan", LEFT(L216, 2) = "02", "Feb", LEFT(L216, 2) = "03", "Mar", LEFT(L216, 2) = "04", "Apr", LEFT(L216, 2) = "05", "May", LEFT(L216, 2) = "06", "Jun", LEFT(L216, 2) = "07", "Jul", LEFT(L216, 2) = "08", "Aug", LEFT(L216, 2) = "09", "Sep", LEFT(L216, 2) = "10", "Oct", LEFT(L216, 2) = "11", "Nov", LEFT(L216, 2) = "12", "Dec")</f>
        <v>Jan</v>
      </c>
      <c r="N216" s="9" t="str">
        <f t="shared" si="25"/>
        <v>2015</v>
      </c>
      <c r="O216" t="b">
        <v>0</v>
      </c>
      <c r="P216">
        <v>1</v>
      </c>
      <c r="Q216" t="b">
        <v>0</v>
      </c>
      <c r="R216" t="s">
        <v>8267</v>
      </c>
      <c r="S216" s="6">
        <f t="shared" si="21"/>
        <v>8.0000000000000007E-5</v>
      </c>
      <c r="T216" s="8">
        <f t="shared" si="22"/>
        <v>1</v>
      </c>
      <c r="U216" t="str">
        <f t="shared" si="26"/>
        <v>film &amp; video</v>
      </c>
      <c r="V216" t="str">
        <f t="shared" si="27"/>
        <v>drama</v>
      </c>
    </row>
    <row r="217" spans="1:22" ht="48" x14ac:dyDescent="0.2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12">
        <f t="shared" si="23"/>
        <v>42417.999305555553</v>
      </c>
      <c r="K217">
        <v>1452058282</v>
      </c>
      <c r="L217" s="12" t="str">
        <f t="shared" si="24"/>
        <v>01/06/2016</v>
      </c>
      <c r="M217" s="9" t="str" cm="1">
        <f t="array" ref="M217">_xlfn.IFS(LEFT(L217, 2) = "01", "Jan", LEFT(L217, 2) = "02", "Feb", LEFT(L217, 2) = "03", "Mar", LEFT(L217, 2) = "04", "Apr", LEFT(L217, 2) = "05", "May", LEFT(L217, 2) = "06", "Jun", LEFT(L217, 2) = "07", "Jul", LEFT(L217, 2) = "08", "Aug", LEFT(L217, 2) = "09", "Sep", LEFT(L217, 2) = "10", "Oct", LEFT(L217, 2) = "11", "Nov", LEFT(L217, 2) = "12", "Dec")</f>
        <v>Jan</v>
      </c>
      <c r="N217" s="9" t="str">
        <f t="shared" si="25"/>
        <v>2016</v>
      </c>
      <c r="O217" t="b">
        <v>0</v>
      </c>
      <c r="P217">
        <v>1</v>
      </c>
      <c r="Q217" t="b">
        <v>0</v>
      </c>
      <c r="R217" t="s">
        <v>8267</v>
      </c>
      <c r="S217" s="6">
        <f t="shared" si="21"/>
        <v>2.2727272727272726E-3</v>
      </c>
      <c r="T217" s="8">
        <f t="shared" si="22"/>
        <v>10</v>
      </c>
      <c r="U217" t="str">
        <f t="shared" si="26"/>
        <v>film &amp; video</v>
      </c>
      <c r="V217" t="str">
        <f t="shared" si="27"/>
        <v>drama</v>
      </c>
    </row>
    <row r="218" spans="1:22" ht="48" x14ac:dyDescent="0.2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2">
        <f t="shared" si="23"/>
        <v>42116.917094907403</v>
      </c>
      <c r="K218">
        <v>1425423637</v>
      </c>
      <c r="L218" s="12" t="str">
        <f t="shared" si="24"/>
        <v>03/03/2015</v>
      </c>
      <c r="M218" s="9" t="str" cm="1">
        <f t="array" ref="M218">_xlfn.IFS(LEFT(L218, 2) = "01", "Jan", LEFT(L218, 2) = "02", "Feb", LEFT(L218, 2) = "03", "Mar", LEFT(L218, 2) = "04", "Apr", LEFT(L218, 2) = "05", "May", LEFT(L218, 2) = "06", "Jun", LEFT(L218, 2) = "07", "Jul", LEFT(L218, 2) = "08", "Aug", LEFT(L218, 2) = "09", "Sep", LEFT(L218, 2) = "10", "Oct", LEFT(L218, 2) = "11", "Nov", LEFT(L218, 2) = "12", "Dec")</f>
        <v>Mar</v>
      </c>
      <c r="N218" s="9" t="str">
        <f t="shared" si="25"/>
        <v>2015</v>
      </c>
      <c r="O218" t="b">
        <v>0</v>
      </c>
      <c r="P218">
        <v>84</v>
      </c>
      <c r="Q218" t="b">
        <v>0</v>
      </c>
      <c r="R218" t="s">
        <v>8267</v>
      </c>
      <c r="S218" s="6">
        <f t="shared" si="21"/>
        <v>0.55698440000000005</v>
      </c>
      <c r="T218" s="8">
        <f t="shared" si="22"/>
        <v>331.53833333333336</v>
      </c>
      <c r="U218" t="str">
        <f t="shared" si="26"/>
        <v>film &amp; video</v>
      </c>
      <c r="V218" t="str">
        <f t="shared" si="27"/>
        <v>drama</v>
      </c>
    </row>
    <row r="219" spans="1:22" ht="16" x14ac:dyDescent="0.2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2">
        <f t="shared" si="23"/>
        <v>42001.64061342593</v>
      </c>
      <c r="K219">
        <v>1417101749</v>
      </c>
      <c r="L219" s="12" t="str">
        <f t="shared" si="24"/>
        <v>11/27/2014</v>
      </c>
      <c r="M219" s="9" t="str" cm="1">
        <f t="array" ref="M219">_xlfn.IFS(LEFT(L219, 2) = "01", "Jan", LEFT(L219, 2) = "02", "Feb", LEFT(L219, 2) = "03", "Mar", LEFT(L219, 2) = "04", "Apr", LEFT(L219, 2) = "05", "May", LEFT(L219, 2) = "06", "Jun", LEFT(L219, 2) = "07", "Jul", LEFT(L219, 2) = "08", "Aug", LEFT(L219, 2) = "09", "Sep", LEFT(L219, 2) = "10", "Oct", LEFT(L219, 2) = "11", "Nov", LEFT(L219, 2) = "12", "Dec")</f>
        <v>Nov</v>
      </c>
      <c r="N219" s="9" t="str">
        <f t="shared" si="25"/>
        <v>2014</v>
      </c>
      <c r="O219" t="b">
        <v>0</v>
      </c>
      <c r="P219">
        <v>38</v>
      </c>
      <c r="Q219" t="b">
        <v>0</v>
      </c>
      <c r="R219" t="s">
        <v>8267</v>
      </c>
      <c r="S219" s="6">
        <f t="shared" si="21"/>
        <v>0.11942999999999999</v>
      </c>
      <c r="T219" s="8">
        <f t="shared" si="22"/>
        <v>314.28947368421052</v>
      </c>
      <c r="U219" t="str">
        <f t="shared" si="26"/>
        <v>film &amp; video</v>
      </c>
      <c r="V219" t="str">
        <f t="shared" si="27"/>
        <v>drama</v>
      </c>
    </row>
    <row r="220" spans="1:22" ht="48" x14ac:dyDescent="0.2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12">
        <f t="shared" si="23"/>
        <v>42139.628344907411</v>
      </c>
      <c r="K220">
        <v>1426518289</v>
      </c>
      <c r="L220" s="12" t="str">
        <f t="shared" si="24"/>
        <v>03/16/2015</v>
      </c>
      <c r="M220" s="9" t="str" cm="1">
        <f t="array" ref="M220">_xlfn.IFS(LEFT(L220, 2) = "01", "Jan", LEFT(L220, 2) = "02", "Feb", LEFT(L220, 2) = "03", "Mar", LEFT(L220, 2) = "04", "Apr", LEFT(L220, 2) = "05", "May", LEFT(L220, 2) = "06", "Jun", LEFT(L220, 2) = "07", "Jul", LEFT(L220, 2) = "08", "Aug", LEFT(L220, 2) = "09", "Sep", LEFT(L220, 2) = "10", "Oct", LEFT(L220, 2) = "11", "Nov", LEFT(L220, 2) = "12", "Dec")</f>
        <v>Mar</v>
      </c>
      <c r="N220" s="9" t="str">
        <f t="shared" si="25"/>
        <v>2015</v>
      </c>
      <c r="O220" t="b">
        <v>0</v>
      </c>
      <c r="P220">
        <v>1</v>
      </c>
      <c r="Q220" t="b">
        <v>0</v>
      </c>
      <c r="R220" t="s">
        <v>8267</v>
      </c>
      <c r="S220" s="6">
        <f t="shared" si="21"/>
        <v>0.02</v>
      </c>
      <c r="T220" s="8">
        <f t="shared" si="22"/>
        <v>100</v>
      </c>
      <c r="U220" t="str">
        <f t="shared" si="26"/>
        <v>film &amp; video</v>
      </c>
      <c r="V220" t="str">
        <f t="shared" si="27"/>
        <v>drama</v>
      </c>
    </row>
    <row r="221" spans="1:22" ht="32" x14ac:dyDescent="0.2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2">
        <f t="shared" si="23"/>
        <v>42461.290972222225</v>
      </c>
      <c r="K221">
        <v>1456732225</v>
      </c>
      <c r="L221" s="12" t="str">
        <f t="shared" si="24"/>
        <v>02/29/2016</v>
      </c>
      <c r="M221" s="9" t="str" cm="1">
        <f t="array" ref="M221">_xlfn.IFS(LEFT(L221, 2) = "01", "Jan", LEFT(L221, 2) = "02", "Feb", LEFT(L221, 2) = "03", "Mar", LEFT(L221, 2) = "04", "Apr", LEFT(L221, 2) = "05", "May", LEFT(L221, 2) = "06", "Jun", LEFT(L221, 2) = "07", "Jul", LEFT(L221, 2) = "08", "Aug", LEFT(L221, 2) = "09", "Sep", LEFT(L221, 2) = "10", "Oct", LEFT(L221, 2) = "11", "Nov", LEFT(L221, 2) = "12", "Dec")</f>
        <v>Feb</v>
      </c>
      <c r="N221" s="9" t="str">
        <f t="shared" si="25"/>
        <v>2016</v>
      </c>
      <c r="O221" t="b">
        <v>0</v>
      </c>
      <c r="P221">
        <v>76</v>
      </c>
      <c r="Q221" t="b">
        <v>0</v>
      </c>
      <c r="R221" t="s">
        <v>8267</v>
      </c>
      <c r="S221" s="6">
        <f t="shared" si="21"/>
        <v>0.17630000000000001</v>
      </c>
      <c r="T221" s="8">
        <f t="shared" si="22"/>
        <v>115.98684210526316</v>
      </c>
      <c r="U221" t="str">
        <f t="shared" si="26"/>
        <v>film &amp; video</v>
      </c>
      <c r="V221" t="str">
        <f t="shared" si="27"/>
        <v>drama</v>
      </c>
    </row>
    <row r="222" spans="1:22" ht="48" x14ac:dyDescent="0.2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12">
        <f t="shared" si="23"/>
        <v>42236.837499999994</v>
      </c>
      <c r="K222">
        <v>1436542030</v>
      </c>
      <c r="L222" s="12" t="str">
        <f t="shared" si="24"/>
        <v>07/10/2015</v>
      </c>
      <c r="M222" s="9" t="str" cm="1">
        <f t="array" ref="M222">_xlfn.IFS(LEFT(L222, 2) = "01", "Jan", LEFT(L222, 2) = "02", "Feb", LEFT(L222, 2) = "03", "Mar", LEFT(L222, 2) = "04", "Apr", LEFT(L222, 2) = "05", "May", LEFT(L222, 2) = "06", "Jun", LEFT(L222, 2) = "07", "Jul", LEFT(L222, 2) = "08", "Aug", LEFT(L222, 2) = "09", "Sep", LEFT(L222, 2) = "10", "Oct", LEFT(L222, 2) = "11", "Nov", LEFT(L222, 2) = "12", "Dec")</f>
        <v>Jul</v>
      </c>
      <c r="N222" s="9" t="str">
        <f t="shared" si="25"/>
        <v>2015</v>
      </c>
      <c r="O222" t="b">
        <v>0</v>
      </c>
      <c r="P222">
        <v>3</v>
      </c>
      <c r="Q222" t="b">
        <v>0</v>
      </c>
      <c r="R222" t="s">
        <v>8267</v>
      </c>
      <c r="S222" s="6">
        <f t="shared" si="21"/>
        <v>7.1999999999999998E-3</v>
      </c>
      <c r="T222" s="8">
        <f t="shared" si="22"/>
        <v>120</v>
      </c>
      <c r="U222" t="str">
        <f t="shared" si="26"/>
        <v>film &amp; video</v>
      </c>
      <c r="V222" t="str">
        <f t="shared" si="27"/>
        <v>drama</v>
      </c>
    </row>
    <row r="223" spans="1:22" ht="16" x14ac:dyDescent="0.2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12">
        <f t="shared" si="23"/>
        <v>42091.79587962963</v>
      </c>
      <c r="K223">
        <v>1422389164</v>
      </c>
      <c r="L223" s="12" t="str">
        <f t="shared" si="24"/>
        <v>01/27/2015</v>
      </c>
      <c r="M223" s="9" t="str" cm="1">
        <f t="array" ref="M223">_xlfn.IFS(LEFT(L223, 2) = "01", "Jan", LEFT(L223, 2) = "02", "Feb", LEFT(L223, 2) = "03", "Mar", LEFT(L223, 2) = "04", "Apr", LEFT(L223, 2) = "05", "May", LEFT(L223, 2) = "06", "Jun", LEFT(L223, 2) = "07", "Jul", LEFT(L223, 2) = "08", "Aug", LEFT(L223, 2) = "09", "Sep", LEFT(L223, 2) = "10", "Oct", LEFT(L223, 2) = "11", "Nov", LEFT(L223, 2) = "12", "Dec")</f>
        <v>Jan</v>
      </c>
      <c r="N223" s="9" t="str">
        <f t="shared" si="25"/>
        <v>2015</v>
      </c>
      <c r="O223" t="b">
        <v>0</v>
      </c>
      <c r="P223">
        <v>0</v>
      </c>
      <c r="Q223" t="b">
        <v>0</v>
      </c>
      <c r="R223" t="s">
        <v>8267</v>
      </c>
      <c r="S223" s="6">
        <f t="shared" si="21"/>
        <v>0</v>
      </c>
      <c r="T223" s="8">
        <f t="shared" si="22"/>
        <v>0</v>
      </c>
      <c r="U223" t="str">
        <f t="shared" si="26"/>
        <v>film &amp; video</v>
      </c>
      <c r="V223" t="str">
        <f t="shared" si="27"/>
        <v>drama</v>
      </c>
    </row>
    <row r="224" spans="1:22" ht="48" x14ac:dyDescent="0.2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2">
        <f t="shared" si="23"/>
        <v>42090.110416666663</v>
      </c>
      <c r="K224">
        <v>1422383318</v>
      </c>
      <c r="L224" s="12" t="str">
        <f t="shared" si="24"/>
        <v>01/27/2015</v>
      </c>
      <c r="M224" s="9" t="str" cm="1">
        <f t="array" ref="M224">_xlfn.IFS(LEFT(L224, 2) = "01", "Jan", LEFT(L224, 2) = "02", "Feb", LEFT(L224, 2) = "03", "Mar", LEFT(L224, 2) = "04", "Apr", LEFT(L224, 2) = "05", "May", LEFT(L224, 2) = "06", "Jun", LEFT(L224, 2) = "07", "Jul", LEFT(L224, 2) = "08", "Aug", LEFT(L224, 2) = "09", "Sep", LEFT(L224, 2) = "10", "Oct", LEFT(L224, 2) = "11", "Nov", LEFT(L224, 2) = "12", "Dec")</f>
        <v>Jan</v>
      </c>
      <c r="N224" s="9" t="str">
        <f t="shared" si="25"/>
        <v>2015</v>
      </c>
      <c r="O224" t="b">
        <v>0</v>
      </c>
      <c r="P224">
        <v>2</v>
      </c>
      <c r="Q224" t="b">
        <v>0</v>
      </c>
      <c r="R224" t="s">
        <v>8267</v>
      </c>
      <c r="S224" s="6">
        <f t="shared" si="21"/>
        <v>0.13</v>
      </c>
      <c r="T224" s="8">
        <f t="shared" si="22"/>
        <v>65</v>
      </c>
      <c r="U224" t="str">
        <f t="shared" si="26"/>
        <v>film &amp; video</v>
      </c>
      <c r="V224" t="str">
        <f t="shared" si="27"/>
        <v>drama</v>
      </c>
    </row>
    <row r="225" spans="1:22" ht="48" x14ac:dyDescent="0.2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12">
        <f t="shared" si="23"/>
        <v>42512.045138888891</v>
      </c>
      <c r="K225">
        <v>1461287350</v>
      </c>
      <c r="L225" s="12" t="str">
        <f t="shared" si="24"/>
        <v>04/22/2016</v>
      </c>
      <c r="M225" s="9" t="str" cm="1">
        <f t="array" ref="M225">_xlfn.IFS(LEFT(L225, 2) = "01", "Jan", LEFT(L225, 2) = "02", "Feb", LEFT(L225, 2) = "03", "Mar", LEFT(L225, 2) = "04", "Apr", LEFT(L225, 2) = "05", "May", LEFT(L225, 2) = "06", "Jun", LEFT(L225, 2) = "07", "Jul", LEFT(L225, 2) = "08", "Aug", LEFT(L225, 2) = "09", "Sep", LEFT(L225, 2) = "10", "Oct", LEFT(L225, 2) = "11", "Nov", LEFT(L225, 2) = "12", "Dec")</f>
        <v>Apr</v>
      </c>
      <c r="N225" s="9" t="str">
        <f t="shared" si="25"/>
        <v>2016</v>
      </c>
      <c r="O225" t="b">
        <v>0</v>
      </c>
      <c r="P225">
        <v>0</v>
      </c>
      <c r="Q225" t="b">
        <v>0</v>
      </c>
      <c r="R225" t="s">
        <v>8267</v>
      </c>
      <c r="S225" s="6">
        <f t="shared" si="21"/>
        <v>0</v>
      </c>
      <c r="T225" s="8">
        <f t="shared" si="22"/>
        <v>0</v>
      </c>
      <c r="U225" t="str">
        <f t="shared" si="26"/>
        <v>film &amp; video</v>
      </c>
      <c r="V225" t="str">
        <f t="shared" si="27"/>
        <v>drama</v>
      </c>
    </row>
    <row r="226" spans="1:22" ht="48" x14ac:dyDescent="0.2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12">
        <f t="shared" si="23"/>
        <v>42195.235254629632</v>
      </c>
      <c r="K226">
        <v>1431322726</v>
      </c>
      <c r="L226" s="12" t="str">
        <f t="shared" si="24"/>
        <v>05/11/2015</v>
      </c>
      <c r="M226" s="9" t="str" cm="1">
        <f t="array" ref="M226">_xlfn.IFS(LEFT(L226, 2) = "01", "Jan", LEFT(L226, 2) = "02", "Feb", LEFT(L226, 2) = "03", "Mar", LEFT(L226, 2) = "04", "Apr", LEFT(L226, 2) = "05", "May", LEFT(L226, 2) = "06", "Jun", LEFT(L226, 2) = "07", "Jul", LEFT(L226, 2) = "08", "Aug", LEFT(L226, 2) = "09", "Sep", LEFT(L226, 2) = "10", "Oct", LEFT(L226, 2) = "11", "Nov", LEFT(L226, 2) = "12", "Dec")</f>
        <v>May</v>
      </c>
      <c r="N226" s="9" t="str">
        <f t="shared" si="25"/>
        <v>2015</v>
      </c>
      <c r="O226" t="b">
        <v>0</v>
      </c>
      <c r="P226">
        <v>0</v>
      </c>
      <c r="Q226" t="b">
        <v>0</v>
      </c>
      <c r="R226" t="s">
        <v>8267</v>
      </c>
      <c r="S226" s="6">
        <f t="shared" si="21"/>
        <v>0</v>
      </c>
      <c r="T226" s="8">
        <f t="shared" si="22"/>
        <v>0</v>
      </c>
      <c r="U226" t="str">
        <f t="shared" si="26"/>
        <v>film &amp; video</v>
      </c>
      <c r="V226" t="str">
        <f t="shared" si="27"/>
        <v>drama</v>
      </c>
    </row>
    <row r="227" spans="1:22" ht="48" x14ac:dyDescent="0.2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12">
        <f t="shared" si="23"/>
        <v>42468.919606481482</v>
      </c>
      <c r="K227">
        <v>1457564654</v>
      </c>
      <c r="L227" s="12" t="str">
        <f t="shared" si="24"/>
        <v>03/09/2016</v>
      </c>
      <c r="M227" s="9" t="str" cm="1">
        <f t="array" ref="M227">_xlfn.IFS(LEFT(L227, 2) = "01", "Jan", LEFT(L227, 2) = "02", "Feb", LEFT(L227, 2) = "03", "Mar", LEFT(L227, 2) = "04", "Apr", LEFT(L227, 2) = "05", "May", LEFT(L227, 2) = "06", "Jun", LEFT(L227, 2) = "07", "Jul", LEFT(L227, 2) = "08", "Aug", LEFT(L227, 2) = "09", "Sep", LEFT(L227, 2) = "10", "Oct", LEFT(L227, 2) = "11", "Nov", LEFT(L227, 2) = "12", "Dec")</f>
        <v>Mar</v>
      </c>
      <c r="N227" s="9" t="str">
        <f t="shared" si="25"/>
        <v>2016</v>
      </c>
      <c r="O227" t="b">
        <v>0</v>
      </c>
      <c r="P227">
        <v>0</v>
      </c>
      <c r="Q227" t="b">
        <v>0</v>
      </c>
      <c r="R227" t="s">
        <v>8267</v>
      </c>
      <c r="S227" s="6">
        <f t="shared" si="21"/>
        <v>0</v>
      </c>
      <c r="T227" s="8">
        <f t="shared" si="22"/>
        <v>0</v>
      </c>
      <c r="U227" t="str">
        <f t="shared" si="26"/>
        <v>film &amp; video</v>
      </c>
      <c r="V227" t="str">
        <f t="shared" si="27"/>
        <v>drama</v>
      </c>
    </row>
    <row r="228" spans="1:22" ht="32" x14ac:dyDescent="0.2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2">
        <f t="shared" si="23"/>
        <v>42155.395138888889</v>
      </c>
      <c r="K228">
        <v>1428854344</v>
      </c>
      <c r="L228" s="12" t="str">
        <f t="shared" si="24"/>
        <v>04/12/2015</v>
      </c>
      <c r="M228" s="9" t="str" cm="1">
        <f t="array" ref="M228">_xlfn.IFS(LEFT(L228, 2) = "01", "Jan", LEFT(L228, 2) = "02", "Feb", LEFT(L228, 2) = "03", "Mar", LEFT(L228, 2) = "04", "Apr", LEFT(L228, 2) = "05", "May", LEFT(L228, 2) = "06", "Jun", LEFT(L228, 2) = "07", "Jul", LEFT(L228, 2) = "08", "Aug", LEFT(L228, 2) = "09", "Sep", LEFT(L228, 2) = "10", "Oct", LEFT(L228, 2) = "11", "Nov", LEFT(L228, 2) = "12", "Dec")</f>
        <v>Apr</v>
      </c>
      <c r="N228" s="9" t="str">
        <f t="shared" si="25"/>
        <v>2015</v>
      </c>
      <c r="O228" t="b">
        <v>0</v>
      </c>
      <c r="P228">
        <v>2</v>
      </c>
      <c r="Q228" t="b">
        <v>0</v>
      </c>
      <c r="R228" t="s">
        <v>8267</v>
      </c>
      <c r="S228" s="6">
        <f t="shared" si="21"/>
        <v>8.6206896551724137E-3</v>
      </c>
      <c r="T228" s="8">
        <f t="shared" si="22"/>
        <v>125</v>
      </c>
      <c r="U228" t="str">
        <f t="shared" si="26"/>
        <v>film &amp; video</v>
      </c>
      <c r="V228" t="str">
        <f t="shared" si="27"/>
        <v>drama</v>
      </c>
    </row>
    <row r="229" spans="1:22" ht="48" x14ac:dyDescent="0.2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12">
        <f t="shared" si="23"/>
        <v>42194.893993055557</v>
      </c>
      <c r="K229">
        <v>1433885241</v>
      </c>
      <c r="L229" s="12" t="str">
        <f t="shared" si="24"/>
        <v>06/09/2015</v>
      </c>
      <c r="M229" s="9" t="str" cm="1">
        <f t="array" ref="M229">_xlfn.IFS(LEFT(L229, 2) = "01", "Jan", LEFT(L229, 2) = "02", "Feb", LEFT(L229, 2) = "03", "Mar", LEFT(L229, 2) = "04", "Apr", LEFT(L229, 2) = "05", "May", LEFT(L229, 2) = "06", "Jun", LEFT(L229, 2) = "07", "Jul", LEFT(L229, 2) = "08", "Aug", LEFT(L229, 2) = "09", "Sep", LEFT(L229, 2) = "10", "Oct", LEFT(L229, 2) = "11", "Nov", LEFT(L229, 2) = "12", "Dec")</f>
        <v>Jun</v>
      </c>
      <c r="N229" s="9" t="str">
        <f t="shared" si="25"/>
        <v>2015</v>
      </c>
      <c r="O229" t="b">
        <v>0</v>
      </c>
      <c r="P229">
        <v>0</v>
      </c>
      <c r="Q229" t="b">
        <v>0</v>
      </c>
      <c r="R229" t="s">
        <v>8267</v>
      </c>
      <c r="S229" s="6">
        <f t="shared" si="21"/>
        <v>0</v>
      </c>
      <c r="T229" s="8">
        <f t="shared" si="22"/>
        <v>0</v>
      </c>
      <c r="U229" t="str">
        <f t="shared" si="26"/>
        <v>film &amp; video</v>
      </c>
      <c r="V229" t="str">
        <f t="shared" si="27"/>
        <v>drama</v>
      </c>
    </row>
    <row r="230" spans="1:22" ht="32" x14ac:dyDescent="0.2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12">
        <f t="shared" si="23"/>
        <v>42156.686400462961</v>
      </c>
      <c r="K230">
        <v>1427992105</v>
      </c>
      <c r="L230" s="12" t="str">
        <f t="shared" si="24"/>
        <v>04/02/2015</v>
      </c>
      <c r="M230" s="9" t="str" cm="1">
        <f t="array" ref="M230">_xlfn.IFS(LEFT(L230, 2) = "01", "Jan", LEFT(L230, 2) = "02", "Feb", LEFT(L230, 2) = "03", "Mar", LEFT(L230, 2) = "04", "Apr", LEFT(L230, 2) = "05", "May", LEFT(L230, 2) = "06", "Jun", LEFT(L230, 2) = "07", "Jul", LEFT(L230, 2) = "08", "Aug", LEFT(L230, 2) = "09", "Sep", LEFT(L230, 2) = "10", "Oct", LEFT(L230, 2) = "11", "Nov", LEFT(L230, 2) = "12", "Dec")</f>
        <v>Apr</v>
      </c>
      <c r="N230" s="9" t="str">
        <f t="shared" si="25"/>
        <v>2015</v>
      </c>
      <c r="O230" t="b">
        <v>0</v>
      </c>
      <c r="P230">
        <v>0</v>
      </c>
      <c r="Q230" t="b">
        <v>0</v>
      </c>
      <c r="R230" t="s">
        <v>8267</v>
      </c>
      <c r="S230" s="6">
        <f t="shared" si="21"/>
        <v>0</v>
      </c>
      <c r="T230" s="8">
        <f t="shared" si="22"/>
        <v>0</v>
      </c>
      <c r="U230" t="str">
        <f t="shared" si="26"/>
        <v>film &amp; video</v>
      </c>
      <c r="V230" t="str">
        <f t="shared" si="27"/>
        <v>drama</v>
      </c>
    </row>
    <row r="231" spans="1:22" ht="48" x14ac:dyDescent="0.2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12">
        <f t="shared" si="23"/>
        <v>42413.933993055558</v>
      </c>
      <c r="K231">
        <v>1452810297</v>
      </c>
      <c r="L231" s="12" t="str">
        <f t="shared" si="24"/>
        <v>01/14/2016</v>
      </c>
      <c r="M231" s="9" t="str" cm="1">
        <f t="array" ref="M231">_xlfn.IFS(LEFT(L231, 2) = "01", "Jan", LEFT(L231, 2) = "02", "Feb", LEFT(L231, 2) = "03", "Mar", LEFT(L231, 2) = "04", "Apr", LEFT(L231, 2) = "05", "May", LEFT(L231, 2) = "06", "Jun", LEFT(L231, 2) = "07", "Jul", LEFT(L231, 2) = "08", "Aug", LEFT(L231, 2) = "09", "Sep", LEFT(L231, 2) = "10", "Oct", LEFT(L231, 2) = "11", "Nov", LEFT(L231, 2) = "12", "Dec")</f>
        <v>Jan</v>
      </c>
      <c r="N231" s="9" t="str">
        <f t="shared" si="25"/>
        <v>2016</v>
      </c>
      <c r="O231" t="b">
        <v>0</v>
      </c>
      <c r="P231">
        <v>0</v>
      </c>
      <c r="Q231" t="b">
        <v>0</v>
      </c>
      <c r="R231" t="s">
        <v>8267</v>
      </c>
      <c r="S231" s="6">
        <f t="shared" si="21"/>
        <v>0</v>
      </c>
      <c r="T231" s="8">
        <f t="shared" si="22"/>
        <v>0</v>
      </c>
      <c r="U231" t="str">
        <f t="shared" si="26"/>
        <v>film &amp; video</v>
      </c>
      <c r="V231" t="str">
        <f t="shared" si="27"/>
        <v>drama</v>
      </c>
    </row>
    <row r="232" spans="1:22" ht="48" x14ac:dyDescent="0.2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12">
        <f t="shared" si="23"/>
        <v>42159.777210648142</v>
      </c>
      <c r="K232">
        <v>1430851151</v>
      </c>
      <c r="L232" s="12" t="str">
        <f t="shared" si="24"/>
        <v>05/05/2015</v>
      </c>
      <c r="M232" s="9" t="str" cm="1">
        <f t="array" ref="M232">_xlfn.IFS(LEFT(L232, 2) = "01", "Jan", LEFT(L232, 2) = "02", "Feb", LEFT(L232, 2) = "03", "Mar", LEFT(L232, 2) = "04", "Apr", LEFT(L232, 2) = "05", "May", LEFT(L232, 2) = "06", "Jun", LEFT(L232, 2) = "07", "Jul", LEFT(L232, 2) = "08", "Aug", LEFT(L232, 2) = "09", "Sep", LEFT(L232, 2) = "10", "Oct", LEFT(L232, 2) = "11", "Nov", LEFT(L232, 2) = "12", "Dec")</f>
        <v>May</v>
      </c>
      <c r="N232" s="9" t="str">
        <f t="shared" si="25"/>
        <v>2015</v>
      </c>
      <c r="O232" t="b">
        <v>0</v>
      </c>
      <c r="P232">
        <v>2</v>
      </c>
      <c r="Q232" t="b">
        <v>0</v>
      </c>
      <c r="R232" t="s">
        <v>8267</v>
      </c>
      <c r="S232" s="6">
        <f t="shared" si="21"/>
        <v>4.0000000000000001E-3</v>
      </c>
      <c r="T232" s="8">
        <f t="shared" si="22"/>
        <v>30</v>
      </c>
      <c r="U232" t="str">
        <f t="shared" si="26"/>
        <v>film &amp; video</v>
      </c>
      <c r="V232" t="str">
        <f t="shared" si="27"/>
        <v>drama</v>
      </c>
    </row>
    <row r="233" spans="1:22" ht="48" x14ac:dyDescent="0.2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12">
        <f t="shared" si="23"/>
        <v>42371.958923611113</v>
      </c>
      <c r="K233">
        <v>1449183651</v>
      </c>
      <c r="L233" s="12" t="str">
        <f t="shared" si="24"/>
        <v>12/03/2015</v>
      </c>
      <c r="M233" s="9" t="str" cm="1">
        <f t="array" ref="M233">_xlfn.IFS(LEFT(L233, 2) = "01", "Jan", LEFT(L233, 2) = "02", "Feb", LEFT(L233, 2) = "03", "Mar", LEFT(L233, 2) = "04", "Apr", LEFT(L233, 2) = "05", "May", LEFT(L233, 2) = "06", "Jun", LEFT(L233, 2) = "07", "Jul", LEFT(L233, 2) = "08", "Aug", LEFT(L233, 2) = "09", "Sep", LEFT(L233, 2) = "10", "Oct", LEFT(L233, 2) = "11", "Nov", LEFT(L233, 2) = "12", "Dec")</f>
        <v>Dec</v>
      </c>
      <c r="N233" s="9" t="str">
        <f t="shared" si="25"/>
        <v>2015</v>
      </c>
      <c r="O233" t="b">
        <v>0</v>
      </c>
      <c r="P233">
        <v>0</v>
      </c>
      <c r="Q233" t="b">
        <v>0</v>
      </c>
      <c r="R233" t="s">
        <v>8267</v>
      </c>
      <c r="S233" s="6">
        <f t="shared" si="21"/>
        <v>0</v>
      </c>
      <c r="T233" s="8">
        <f t="shared" si="22"/>
        <v>0</v>
      </c>
      <c r="U233" t="str">
        <f t="shared" si="26"/>
        <v>film &amp; video</v>
      </c>
      <c r="V233" t="str">
        <f t="shared" si="27"/>
        <v>drama</v>
      </c>
    </row>
    <row r="234" spans="1:22" ht="48" x14ac:dyDescent="0.2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2">
        <f t="shared" si="23"/>
        <v>42062.82576388889</v>
      </c>
      <c r="K234">
        <v>1422474546</v>
      </c>
      <c r="L234" s="12" t="str">
        <f t="shared" si="24"/>
        <v>01/28/2015</v>
      </c>
      <c r="M234" s="9" t="str" cm="1">
        <f t="array" ref="M234">_xlfn.IFS(LEFT(L234, 2) = "01", "Jan", LEFT(L234, 2) = "02", "Feb", LEFT(L234, 2) = "03", "Mar", LEFT(L234, 2) = "04", "Apr", LEFT(L234, 2) = "05", "May", LEFT(L234, 2) = "06", "Jun", LEFT(L234, 2) = "07", "Jul", LEFT(L234, 2) = "08", "Aug", LEFT(L234, 2) = "09", "Sep", LEFT(L234, 2) = "10", "Oct", LEFT(L234, 2) = "11", "Nov", LEFT(L234, 2) = "12", "Dec")</f>
        <v>Jan</v>
      </c>
      <c r="N234" s="9" t="str">
        <f t="shared" si="25"/>
        <v>2015</v>
      </c>
      <c r="O234" t="b">
        <v>0</v>
      </c>
      <c r="P234">
        <v>7</v>
      </c>
      <c r="Q234" t="b">
        <v>0</v>
      </c>
      <c r="R234" t="s">
        <v>8267</v>
      </c>
      <c r="S234" s="6">
        <f t="shared" si="21"/>
        <v>2.75E-2</v>
      </c>
      <c r="T234" s="8">
        <f t="shared" si="22"/>
        <v>15.714285714285714</v>
      </c>
      <c r="U234" t="str">
        <f t="shared" si="26"/>
        <v>film &amp; video</v>
      </c>
      <c r="V234" t="str">
        <f t="shared" si="27"/>
        <v>drama</v>
      </c>
    </row>
    <row r="235" spans="1:22" ht="48" x14ac:dyDescent="0.2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12">
        <f t="shared" si="23"/>
        <v>42642.911712962959</v>
      </c>
      <c r="K235">
        <v>1472593972</v>
      </c>
      <c r="L235" s="12" t="str">
        <f t="shared" si="24"/>
        <v>08/30/2016</v>
      </c>
      <c r="M235" s="9" t="str" cm="1">
        <f t="array" ref="M235">_xlfn.IFS(LEFT(L235, 2) = "01", "Jan", LEFT(L235, 2) = "02", "Feb", LEFT(L235, 2) = "03", "Mar", LEFT(L235, 2) = "04", "Apr", LEFT(L235, 2) = "05", "May", LEFT(L235, 2) = "06", "Jun", LEFT(L235, 2) = "07", "Jul", LEFT(L235, 2) = "08", "Aug", LEFT(L235, 2) = "09", "Sep", LEFT(L235, 2) = "10", "Oct", LEFT(L235, 2) = "11", "Nov", LEFT(L235, 2) = "12", "Dec")</f>
        <v>Aug</v>
      </c>
      <c r="N235" s="9" t="str">
        <f t="shared" si="25"/>
        <v>2016</v>
      </c>
      <c r="O235" t="b">
        <v>0</v>
      </c>
      <c r="P235">
        <v>0</v>
      </c>
      <c r="Q235" t="b">
        <v>0</v>
      </c>
      <c r="R235" t="s">
        <v>8267</v>
      </c>
      <c r="S235" s="6">
        <f t="shared" si="21"/>
        <v>0</v>
      </c>
      <c r="T235" s="8">
        <f t="shared" si="22"/>
        <v>0</v>
      </c>
      <c r="U235" t="str">
        <f t="shared" si="26"/>
        <v>film &amp; video</v>
      </c>
      <c r="V235" t="str">
        <f t="shared" si="27"/>
        <v>drama</v>
      </c>
    </row>
    <row r="236" spans="1:22" ht="48" x14ac:dyDescent="0.2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2">
        <f t="shared" si="23"/>
        <v>42176.035405092596</v>
      </c>
      <c r="K236">
        <v>1431391859</v>
      </c>
      <c r="L236" s="12" t="str">
        <f t="shared" si="24"/>
        <v>05/12/2015</v>
      </c>
      <c r="M236" s="9" t="str" cm="1">
        <f t="array" ref="M236">_xlfn.IFS(LEFT(L236, 2) = "01", "Jan", LEFT(L236, 2) = "02", "Feb", LEFT(L236, 2) = "03", "Mar", LEFT(L236, 2) = "04", "Apr", LEFT(L236, 2) = "05", "May", LEFT(L236, 2) = "06", "Jun", LEFT(L236, 2) = "07", "Jul", LEFT(L236, 2) = "08", "Aug", LEFT(L236, 2) = "09", "Sep", LEFT(L236, 2) = "10", "Oct", LEFT(L236, 2) = "11", "Nov", LEFT(L236, 2) = "12", "Dec")</f>
        <v>May</v>
      </c>
      <c r="N236" s="9" t="str">
        <f t="shared" si="25"/>
        <v>2015</v>
      </c>
      <c r="O236" t="b">
        <v>0</v>
      </c>
      <c r="P236">
        <v>5</v>
      </c>
      <c r="Q236" t="b">
        <v>0</v>
      </c>
      <c r="R236" t="s">
        <v>8267</v>
      </c>
      <c r="S236" s="6">
        <f t="shared" si="21"/>
        <v>0.40100000000000002</v>
      </c>
      <c r="T236" s="8">
        <f t="shared" si="22"/>
        <v>80.2</v>
      </c>
      <c r="U236" t="str">
        <f t="shared" si="26"/>
        <v>film &amp; video</v>
      </c>
      <c r="V236" t="str">
        <f t="shared" si="27"/>
        <v>drama</v>
      </c>
    </row>
    <row r="237" spans="1:22" ht="32" x14ac:dyDescent="0.2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12">
        <f t="shared" si="23"/>
        <v>42194.908530092594</v>
      </c>
      <c r="K237">
        <v>1433886497</v>
      </c>
      <c r="L237" s="12" t="str">
        <f t="shared" si="24"/>
        <v>06/09/2015</v>
      </c>
      <c r="M237" s="9" t="str" cm="1">
        <f t="array" ref="M237">_xlfn.IFS(LEFT(L237, 2) = "01", "Jan", LEFT(L237, 2) = "02", "Feb", LEFT(L237, 2) = "03", "Mar", LEFT(L237, 2) = "04", "Apr", LEFT(L237, 2) = "05", "May", LEFT(L237, 2) = "06", "Jun", LEFT(L237, 2) = "07", "Jul", LEFT(L237, 2) = "08", "Aug", LEFT(L237, 2) = "09", "Sep", LEFT(L237, 2) = "10", "Oct", LEFT(L237, 2) = "11", "Nov", LEFT(L237, 2) = "12", "Dec")</f>
        <v>Jun</v>
      </c>
      <c r="N237" s="9" t="str">
        <f t="shared" si="25"/>
        <v>2015</v>
      </c>
      <c r="O237" t="b">
        <v>0</v>
      </c>
      <c r="P237">
        <v>0</v>
      </c>
      <c r="Q237" t="b">
        <v>0</v>
      </c>
      <c r="R237" t="s">
        <v>8267</v>
      </c>
      <c r="S237" s="6">
        <f t="shared" si="21"/>
        <v>0</v>
      </c>
      <c r="T237" s="8">
        <f t="shared" si="22"/>
        <v>0</v>
      </c>
      <c r="U237" t="str">
        <f t="shared" si="26"/>
        <v>film &amp; video</v>
      </c>
      <c r="V237" t="str">
        <f t="shared" si="27"/>
        <v>drama</v>
      </c>
    </row>
    <row r="238" spans="1:22" ht="48" x14ac:dyDescent="0.2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12">
        <f t="shared" si="23"/>
        <v>42374</v>
      </c>
      <c r="K238">
        <v>1447380099</v>
      </c>
      <c r="L238" s="12" t="str">
        <f t="shared" si="24"/>
        <v>11/13/2015</v>
      </c>
      <c r="M238" s="9" t="str" cm="1">
        <f t="array" ref="M238">_xlfn.IFS(LEFT(L238, 2) = "01", "Jan", LEFT(L238, 2) = "02", "Feb", LEFT(L238, 2) = "03", "Mar", LEFT(L238, 2) = "04", "Apr", LEFT(L238, 2) = "05", "May", LEFT(L238, 2) = "06", "Jun", LEFT(L238, 2) = "07", "Jul", LEFT(L238, 2) = "08", "Aug", LEFT(L238, 2) = "09", "Sep", LEFT(L238, 2) = "10", "Oct", LEFT(L238, 2) = "11", "Nov", LEFT(L238, 2) = "12", "Dec")</f>
        <v>Nov</v>
      </c>
      <c r="N238" s="9" t="str">
        <f t="shared" si="25"/>
        <v>2015</v>
      </c>
      <c r="O238" t="b">
        <v>0</v>
      </c>
      <c r="P238">
        <v>0</v>
      </c>
      <c r="Q238" t="b">
        <v>0</v>
      </c>
      <c r="R238" t="s">
        <v>8267</v>
      </c>
      <c r="S238" s="6">
        <f t="shared" si="21"/>
        <v>0</v>
      </c>
      <c r="T238" s="8">
        <f t="shared" si="22"/>
        <v>0</v>
      </c>
      <c r="U238" t="str">
        <f t="shared" si="26"/>
        <v>film &amp; video</v>
      </c>
      <c r="V238" t="str">
        <f t="shared" si="27"/>
        <v>drama</v>
      </c>
    </row>
    <row r="239" spans="1:22" ht="16" x14ac:dyDescent="0.2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12">
        <f t="shared" si="23"/>
        <v>42437.577187499999</v>
      </c>
      <c r="K239">
        <v>1452261069</v>
      </c>
      <c r="L239" s="12" t="str">
        <f t="shared" si="24"/>
        <v>01/08/2016</v>
      </c>
      <c r="M239" s="9" t="str" cm="1">
        <f t="array" ref="M239">_xlfn.IFS(LEFT(L239, 2) = "01", "Jan", LEFT(L239, 2) = "02", "Feb", LEFT(L239, 2) = "03", "Mar", LEFT(L239, 2) = "04", "Apr", LEFT(L239, 2) = "05", "May", LEFT(L239, 2) = "06", "Jun", LEFT(L239, 2) = "07", "Jul", LEFT(L239, 2) = "08", "Aug", LEFT(L239, 2) = "09", "Sep", LEFT(L239, 2) = "10", "Oct", LEFT(L239, 2) = "11", "Nov", LEFT(L239, 2) = "12", "Dec")</f>
        <v>Jan</v>
      </c>
      <c r="N239" s="9" t="str">
        <f t="shared" si="25"/>
        <v>2016</v>
      </c>
      <c r="O239" t="b">
        <v>0</v>
      </c>
      <c r="P239">
        <v>1</v>
      </c>
      <c r="Q239" t="b">
        <v>0</v>
      </c>
      <c r="R239" t="s">
        <v>8267</v>
      </c>
      <c r="S239" s="6">
        <f t="shared" si="21"/>
        <v>3.3333333333333335E-3</v>
      </c>
      <c r="T239" s="8">
        <f t="shared" si="22"/>
        <v>50</v>
      </c>
      <c r="U239" t="str">
        <f t="shared" si="26"/>
        <v>film &amp; video</v>
      </c>
      <c r="V239" t="str">
        <f t="shared" si="27"/>
        <v>drama</v>
      </c>
    </row>
    <row r="240" spans="1:22" ht="48" x14ac:dyDescent="0.2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12">
        <f t="shared" si="23"/>
        <v>42734.375</v>
      </c>
      <c r="K240">
        <v>1481324760</v>
      </c>
      <c r="L240" s="12" t="str">
        <f t="shared" si="24"/>
        <v>12/09/2016</v>
      </c>
      <c r="M240" s="9" t="str" cm="1">
        <f t="array" ref="M240">_xlfn.IFS(LEFT(L240, 2) = "01", "Jan", LEFT(L240, 2) = "02", "Feb", LEFT(L240, 2) = "03", "Mar", LEFT(L240, 2) = "04", "Apr", LEFT(L240, 2) = "05", "May", LEFT(L240, 2) = "06", "Jun", LEFT(L240, 2) = "07", "Jul", LEFT(L240, 2) = "08", "Aug", LEFT(L240, 2) = "09", "Sep", LEFT(L240, 2) = "10", "Oct", LEFT(L240, 2) = "11", "Nov", LEFT(L240, 2) = "12", "Dec")</f>
        <v>Dec</v>
      </c>
      <c r="N240" s="9" t="str">
        <f t="shared" si="25"/>
        <v>2016</v>
      </c>
      <c r="O240" t="b">
        <v>0</v>
      </c>
      <c r="P240">
        <v>0</v>
      </c>
      <c r="Q240" t="b">
        <v>0</v>
      </c>
      <c r="R240" t="s">
        <v>8267</v>
      </c>
      <c r="S240" s="6">
        <f t="shared" si="21"/>
        <v>0</v>
      </c>
      <c r="T240" s="8">
        <f t="shared" si="22"/>
        <v>0</v>
      </c>
      <c r="U240" t="str">
        <f t="shared" si="26"/>
        <v>film &amp; video</v>
      </c>
      <c r="V240" t="str">
        <f t="shared" si="27"/>
        <v>drama</v>
      </c>
    </row>
    <row r="241" spans="1:22" ht="48" x14ac:dyDescent="0.2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12">
        <f t="shared" si="23"/>
        <v>42316.5</v>
      </c>
      <c r="K241">
        <v>1445308730</v>
      </c>
      <c r="L241" s="12" t="str">
        <f t="shared" si="24"/>
        <v>10/20/2015</v>
      </c>
      <c r="M241" s="9" t="str" cm="1">
        <f t="array" ref="M241">_xlfn.IFS(LEFT(L241, 2) = "01", "Jan", LEFT(L241, 2) = "02", "Feb", LEFT(L241, 2) = "03", "Mar", LEFT(L241, 2) = "04", "Apr", LEFT(L241, 2) = "05", "May", LEFT(L241, 2) = "06", "Jun", LEFT(L241, 2) = "07", "Jul", LEFT(L241, 2) = "08", "Aug", LEFT(L241, 2) = "09", "Sep", LEFT(L241, 2) = "10", "Oct", LEFT(L241, 2) = "11", "Nov", LEFT(L241, 2) = "12", "Dec")</f>
        <v>Oct</v>
      </c>
      <c r="N241" s="9" t="str">
        <f t="shared" si="25"/>
        <v>2015</v>
      </c>
      <c r="O241" t="b">
        <v>0</v>
      </c>
      <c r="P241">
        <v>5</v>
      </c>
      <c r="Q241" t="b">
        <v>0</v>
      </c>
      <c r="R241" t="s">
        <v>8267</v>
      </c>
      <c r="S241" s="6">
        <f t="shared" si="21"/>
        <v>0.25</v>
      </c>
      <c r="T241" s="8">
        <f t="shared" si="22"/>
        <v>50</v>
      </c>
      <c r="U241" t="str">
        <f t="shared" si="26"/>
        <v>film &amp; video</v>
      </c>
      <c r="V241" t="str">
        <f t="shared" si="27"/>
        <v>drama</v>
      </c>
    </row>
    <row r="242" spans="1:22" ht="48" x14ac:dyDescent="0.2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2">
        <f t="shared" si="23"/>
        <v>41399.708460648151</v>
      </c>
      <c r="K242">
        <v>1363885211</v>
      </c>
      <c r="L242" s="12" t="str">
        <f t="shared" si="24"/>
        <v>03/21/2013</v>
      </c>
      <c r="M242" s="9" t="str" cm="1">
        <f t="array" ref="M242">_xlfn.IFS(LEFT(L242, 2) = "01", "Jan", LEFT(L242, 2) = "02", "Feb", LEFT(L242, 2) = "03", "Mar", LEFT(L242, 2) = "04", "Apr", LEFT(L242, 2) = "05", "May", LEFT(L242, 2) = "06", "Jun", LEFT(L242, 2) = "07", "Jul", LEFT(L242, 2) = "08", "Aug", LEFT(L242, 2) = "09", "Sep", LEFT(L242, 2) = "10", "Oct", LEFT(L242, 2) = "11", "Nov", LEFT(L242, 2) = "12", "Dec")</f>
        <v>Mar</v>
      </c>
      <c r="N242" s="9" t="str">
        <f t="shared" si="25"/>
        <v>2013</v>
      </c>
      <c r="O242" t="b">
        <v>1</v>
      </c>
      <c r="P242">
        <v>137</v>
      </c>
      <c r="Q242" t="b">
        <v>1</v>
      </c>
      <c r="R242" t="s">
        <v>8268</v>
      </c>
      <c r="S242" s="6">
        <f t="shared" si="21"/>
        <v>1.0763413333333334</v>
      </c>
      <c r="T242" s="8">
        <f t="shared" si="22"/>
        <v>117.84759124087591</v>
      </c>
      <c r="U242" t="str">
        <f t="shared" si="26"/>
        <v>film &amp; video</v>
      </c>
      <c r="V242" t="str">
        <f t="shared" si="27"/>
        <v>documentary</v>
      </c>
    </row>
    <row r="243" spans="1:22" ht="48" x14ac:dyDescent="0.2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2">
        <f t="shared" si="23"/>
        <v>41994.697962962964</v>
      </c>
      <c r="K243">
        <v>1415292304</v>
      </c>
      <c r="L243" s="12" t="str">
        <f t="shared" si="24"/>
        <v>11/06/2014</v>
      </c>
      <c r="M243" s="9" t="str" cm="1">
        <f t="array" ref="M243">_xlfn.IFS(LEFT(L243, 2) = "01", "Jan", LEFT(L243, 2) = "02", "Feb", LEFT(L243, 2) = "03", "Mar", LEFT(L243, 2) = "04", "Apr", LEFT(L243, 2) = "05", "May", LEFT(L243, 2) = "06", "Jun", LEFT(L243, 2) = "07", "Jul", LEFT(L243, 2) = "08", "Aug", LEFT(L243, 2) = "09", "Sep", LEFT(L243, 2) = "10", "Oct", LEFT(L243, 2) = "11", "Nov", LEFT(L243, 2) = "12", "Dec")</f>
        <v>Nov</v>
      </c>
      <c r="N243" s="9" t="str">
        <f t="shared" si="25"/>
        <v>2014</v>
      </c>
      <c r="O243" t="b">
        <v>1</v>
      </c>
      <c r="P243">
        <v>376</v>
      </c>
      <c r="Q243" t="b">
        <v>1</v>
      </c>
      <c r="R243" t="s">
        <v>8268</v>
      </c>
      <c r="S243" s="6">
        <f t="shared" si="21"/>
        <v>1.1263736263736264</v>
      </c>
      <c r="T243" s="8">
        <f t="shared" si="22"/>
        <v>109.04255319148936</v>
      </c>
      <c r="U243" t="str">
        <f t="shared" si="26"/>
        <v>film &amp; video</v>
      </c>
      <c r="V243" t="str">
        <f t="shared" si="27"/>
        <v>documentary</v>
      </c>
    </row>
    <row r="244" spans="1:22" ht="48" x14ac:dyDescent="0.2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2">
        <f t="shared" si="23"/>
        <v>40897.492939814816</v>
      </c>
      <c r="K244">
        <v>1321357790</v>
      </c>
      <c r="L244" s="12" t="str">
        <f t="shared" si="24"/>
        <v>11/15/2011</v>
      </c>
      <c r="M244" s="9" t="str" cm="1">
        <f t="array" ref="M244">_xlfn.IFS(LEFT(L244, 2) = "01", "Jan", LEFT(L244, 2) = "02", "Feb", LEFT(L244, 2) = "03", "Mar", LEFT(L244, 2) = "04", "Apr", LEFT(L244, 2) = "05", "May", LEFT(L244, 2) = "06", "Jun", LEFT(L244, 2) = "07", "Jul", LEFT(L244, 2) = "08", "Aug", LEFT(L244, 2) = "09", "Sep", LEFT(L244, 2) = "10", "Oct", LEFT(L244, 2) = "11", "Nov", LEFT(L244, 2) = "12", "Dec")</f>
        <v>Nov</v>
      </c>
      <c r="N244" s="9" t="str">
        <f t="shared" si="25"/>
        <v>2011</v>
      </c>
      <c r="O244" t="b">
        <v>1</v>
      </c>
      <c r="P244">
        <v>202</v>
      </c>
      <c r="Q244" t="b">
        <v>1</v>
      </c>
      <c r="R244" t="s">
        <v>8268</v>
      </c>
      <c r="S244" s="6">
        <f t="shared" si="21"/>
        <v>1.1346153846153846</v>
      </c>
      <c r="T244" s="8">
        <f t="shared" si="22"/>
        <v>73.019801980198025</v>
      </c>
      <c r="U244" t="str">
        <f t="shared" si="26"/>
        <v>film &amp; video</v>
      </c>
      <c r="V244" t="str">
        <f t="shared" si="27"/>
        <v>documentary</v>
      </c>
    </row>
    <row r="245" spans="1:22" ht="48" x14ac:dyDescent="0.2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2">
        <f t="shared" si="23"/>
        <v>41692.047500000001</v>
      </c>
      <c r="K245">
        <v>1390439304</v>
      </c>
      <c r="L245" s="12" t="str">
        <f t="shared" si="24"/>
        <v>01/23/2014</v>
      </c>
      <c r="M245" s="9" t="str" cm="1">
        <f t="array" ref="M245">_xlfn.IFS(LEFT(L245, 2) = "01", "Jan", LEFT(L245, 2) = "02", "Feb", LEFT(L245, 2) = "03", "Mar", LEFT(L245, 2) = "04", "Apr", LEFT(L245, 2) = "05", "May", LEFT(L245, 2) = "06", "Jun", LEFT(L245, 2) = "07", "Jul", LEFT(L245, 2) = "08", "Aug", LEFT(L245, 2) = "09", "Sep", LEFT(L245, 2) = "10", "Oct", LEFT(L245, 2) = "11", "Nov", LEFT(L245, 2) = "12", "Dec")</f>
        <v>Jan</v>
      </c>
      <c r="N245" s="9" t="str">
        <f t="shared" si="25"/>
        <v>2014</v>
      </c>
      <c r="O245" t="b">
        <v>1</v>
      </c>
      <c r="P245">
        <v>328</v>
      </c>
      <c r="Q245" t="b">
        <v>1</v>
      </c>
      <c r="R245" t="s">
        <v>8268</v>
      </c>
      <c r="S245" s="6">
        <f t="shared" si="21"/>
        <v>1.0259199999999999</v>
      </c>
      <c r="T245" s="8">
        <f t="shared" si="22"/>
        <v>78.195121951219505</v>
      </c>
      <c r="U245" t="str">
        <f t="shared" si="26"/>
        <v>film &amp; video</v>
      </c>
      <c r="V245" t="str">
        <f t="shared" si="27"/>
        <v>documentary</v>
      </c>
    </row>
    <row r="246" spans="1:22" ht="48" x14ac:dyDescent="0.2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2">
        <f t="shared" si="23"/>
        <v>40253.29583333333</v>
      </c>
      <c r="K246">
        <v>1265269559</v>
      </c>
      <c r="L246" s="12" t="str">
        <f t="shared" si="24"/>
        <v>02/04/2010</v>
      </c>
      <c r="M246" s="9" t="str" cm="1">
        <f t="array" ref="M246">_xlfn.IFS(LEFT(L246, 2) = "01", "Jan", LEFT(L246, 2) = "02", "Feb", LEFT(L246, 2) = "03", "Mar", LEFT(L246, 2) = "04", "Apr", LEFT(L246, 2) = "05", "May", LEFT(L246, 2) = "06", "Jun", LEFT(L246, 2) = "07", "Jul", LEFT(L246, 2) = "08", "Aug", LEFT(L246, 2) = "09", "Sep", LEFT(L246, 2) = "10", "Oct", LEFT(L246, 2) = "11", "Nov", LEFT(L246, 2) = "12", "Dec")</f>
        <v>Feb</v>
      </c>
      <c r="N246" s="9" t="str">
        <f t="shared" si="25"/>
        <v>2010</v>
      </c>
      <c r="O246" t="b">
        <v>1</v>
      </c>
      <c r="P246">
        <v>84</v>
      </c>
      <c r="Q246" t="b">
        <v>1</v>
      </c>
      <c r="R246" t="s">
        <v>8268</v>
      </c>
      <c r="S246" s="6">
        <f t="shared" si="21"/>
        <v>1.1375714285714287</v>
      </c>
      <c r="T246" s="8">
        <f t="shared" si="22"/>
        <v>47.398809523809526</v>
      </c>
      <c r="U246" t="str">
        <f t="shared" si="26"/>
        <v>film &amp; video</v>
      </c>
      <c r="V246" t="str">
        <f t="shared" si="27"/>
        <v>documentary</v>
      </c>
    </row>
    <row r="247" spans="1:22" ht="48" x14ac:dyDescent="0.2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2">
        <f t="shared" si="23"/>
        <v>41137.053067129629</v>
      </c>
      <c r="K247">
        <v>1342487785</v>
      </c>
      <c r="L247" s="12" t="str">
        <f t="shared" si="24"/>
        <v>07/17/2012</v>
      </c>
      <c r="M247" s="9" t="str" cm="1">
        <f t="array" ref="M247">_xlfn.IFS(LEFT(L247, 2) = "01", "Jan", LEFT(L247, 2) = "02", "Feb", LEFT(L247, 2) = "03", "Mar", LEFT(L247, 2) = "04", "Apr", LEFT(L247, 2) = "05", "May", LEFT(L247, 2) = "06", "Jun", LEFT(L247, 2) = "07", "Jul", LEFT(L247, 2) = "08", "Aug", LEFT(L247, 2) = "09", "Sep", LEFT(L247, 2) = "10", "Oct", LEFT(L247, 2) = "11", "Nov", LEFT(L247, 2) = "12", "Dec")</f>
        <v>Jul</v>
      </c>
      <c r="N247" s="9" t="str">
        <f t="shared" si="25"/>
        <v>2012</v>
      </c>
      <c r="O247" t="b">
        <v>1</v>
      </c>
      <c r="P247">
        <v>96</v>
      </c>
      <c r="Q247" t="b">
        <v>1</v>
      </c>
      <c r="R247" t="s">
        <v>8268</v>
      </c>
      <c r="S247" s="6">
        <f t="shared" si="21"/>
        <v>1.0371999999999999</v>
      </c>
      <c r="T247" s="8">
        <f t="shared" si="22"/>
        <v>54.020833333333336</v>
      </c>
      <c r="U247" t="str">
        <f t="shared" si="26"/>
        <v>film &amp; video</v>
      </c>
      <c r="V247" t="str">
        <f t="shared" si="27"/>
        <v>documentary</v>
      </c>
    </row>
    <row r="248" spans="1:22" ht="48" x14ac:dyDescent="0.2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2">
        <f t="shared" si="23"/>
        <v>40530.405150462961</v>
      </c>
      <c r="K248">
        <v>1288341805</v>
      </c>
      <c r="L248" s="12" t="str">
        <f t="shared" si="24"/>
        <v>10/29/2010</v>
      </c>
      <c r="M248" s="9" t="str" cm="1">
        <f t="array" ref="M248">_xlfn.IFS(LEFT(L248, 2) = "01", "Jan", LEFT(L248, 2) = "02", "Feb", LEFT(L248, 2) = "03", "Mar", LEFT(L248, 2) = "04", "Apr", LEFT(L248, 2) = "05", "May", LEFT(L248, 2) = "06", "Jun", LEFT(L248, 2) = "07", "Jul", LEFT(L248, 2) = "08", "Aug", LEFT(L248, 2) = "09", "Sep", LEFT(L248, 2) = "10", "Oct", LEFT(L248, 2) = "11", "Nov", LEFT(L248, 2) = "12", "Dec")</f>
        <v>Oct</v>
      </c>
      <c r="N248" s="9" t="str">
        <f t="shared" si="25"/>
        <v>2010</v>
      </c>
      <c r="O248" t="b">
        <v>1</v>
      </c>
      <c r="P248">
        <v>223</v>
      </c>
      <c r="Q248" t="b">
        <v>1</v>
      </c>
      <c r="R248" t="s">
        <v>8268</v>
      </c>
      <c r="S248" s="6">
        <f t="shared" si="21"/>
        <v>3.0546000000000002</v>
      </c>
      <c r="T248" s="8">
        <f t="shared" si="22"/>
        <v>68.488789237668158</v>
      </c>
      <c r="U248" t="str">
        <f t="shared" si="26"/>
        <v>film &amp; video</v>
      </c>
      <c r="V248" t="str">
        <f t="shared" si="27"/>
        <v>documentary</v>
      </c>
    </row>
    <row r="249" spans="1:22" ht="64" x14ac:dyDescent="0.2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2">
        <f t="shared" si="23"/>
        <v>40467.152083333334</v>
      </c>
      <c r="K249">
        <v>1284042614</v>
      </c>
      <c r="L249" s="12" t="str">
        <f t="shared" si="24"/>
        <v>09/09/2010</v>
      </c>
      <c r="M249" s="9" t="str" cm="1">
        <f t="array" ref="M249">_xlfn.IFS(LEFT(L249, 2) = "01", "Jan", LEFT(L249, 2) = "02", "Feb", LEFT(L249, 2) = "03", "Mar", LEFT(L249, 2) = "04", "Apr", LEFT(L249, 2) = "05", "May", LEFT(L249, 2) = "06", "Jun", LEFT(L249, 2) = "07", "Jul", LEFT(L249, 2) = "08", "Aug", LEFT(L249, 2) = "09", "Sep", LEFT(L249, 2) = "10", "Oct", LEFT(L249, 2) = "11", "Nov", LEFT(L249, 2) = "12", "Dec")</f>
        <v>Sep</v>
      </c>
      <c r="N249" s="9" t="str">
        <f t="shared" si="25"/>
        <v>2010</v>
      </c>
      <c r="O249" t="b">
        <v>1</v>
      </c>
      <c r="P249">
        <v>62</v>
      </c>
      <c r="Q249" t="b">
        <v>1</v>
      </c>
      <c r="R249" t="s">
        <v>8268</v>
      </c>
      <c r="S249" s="6">
        <f t="shared" si="21"/>
        <v>1.341</v>
      </c>
      <c r="T249" s="8">
        <f t="shared" si="22"/>
        <v>108.14516129032258</v>
      </c>
      <c r="U249" t="str">
        <f t="shared" si="26"/>
        <v>film &amp; video</v>
      </c>
      <c r="V249" t="str">
        <f t="shared" si="27"/>
        <v>documentary</v>
      </c>
    </row>
    <row r="250" spans="1:22" ht="48" x14ac:dyDescent="0.2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2">
        <f t="shared" si="23"/>
        <v>40915.774409722224</v>
      </c>
      <c r="K250">
        <v>1322073309</v>
      </c>
      <c r="L250" s="12" t="str">
        <f t="shared" si="24"/>
        <v>11/23/2011</v>
      </c>
      <c r="M250" s="9" t="str" cm="1">
        <f t="array" ref="M250">_xlfn.IFS(LEFT(L250, 2) = "01", "Jan", LEFT(L250, 2) = "02", "Feb", LEFT(L250, 2) = "03", "Mar", LEFT(L250, 2) = "04", "Apr", LEFT(L250, 2) = "05", "May", LEFT(L250, 2) = "06", "Jun", LEFT(L250, 2) = "07", "Jul", LEFT(L250, 2) = "08", "Aug", LEFT(L250, 2) = "09", "Sep", LEFT(L250, 2) = "10", "Oct", LEFT(L250, 2) = "11", "Nov", LEFT(L250, 2) = "12", "Dec")</f>
        <v>Nov</v>
      </c>
      <c r="N250" s="9" t="str">
        <f t="shared" si="25"/>
        <v>2011</v>
      </c>
      <c r="O250" t="b">
        <v>1</v>
      </c>
      <c r="P250">
        <v>146</v>
      </c>
      <c r="Q250" t="b">
        <v>1</v>
      </c>
      <c r="R250" t="s">
        <v>8268</v>
      </c>
      <c r="S250" s="6">
        <f t="shared" si="21"/>
        <v>1.0133294117647058</v>
      </c>
      <c r="T250" s="8">
        <f t="shared" si="22"/>
        <v>589.95205479452056</v>
      </c>
      <c r="U250" t="str">
        <f t="shared" si="26"/>
        <v>film &amp; video</v>
      </c>
      <c r="V250" t="str">
        <f t="shared" si="27"/>
        <v>documentary</v>
      </c>
    </row>
    <row r="251" spans="1:22" ht="48" x14ac:dyDescent="0.2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2">
        <f t="shared" si="23"/>
        <v>40412.736111111109</v>
      </c>
      <c r="K251">
        <v>1275603020</v>
      </c>
      <c r="L251" s="12" t="str">
        <f t="shared" si="24"/>
        <v>06/03/2010</v>
      </c>
      <c r="M251" s="9" t="str" cm="1">
        <f t="array" ref="M251">_xlfn.IFS(LEFT(L251, 2) = "01", "Jan", LEFT(L251, 2) = "02", "Feb", LEFT(L251, 2) = "03", "Mar", LEFT(L251, 2) = "04", "Apr", LEFT(L251, 2) = "05", "May", LEFT(L251, 2) = "06", "Jun", LEFT(L251, 2) = "07", "Jul", LEFT(L251, 2) = "08", "Aug", LEFT(L251, 2) = "09", "Sep", LEFT(L251, 2) = "10", "Oct", LEFT(L251, 2) = "11", "Nov", LEFT(L251, 2) = "12", "Dec")</f>
        <v>Jun</v>
      </c>
      <c r="N251" s="9" t="str">
        <f t="shared" si="25"/>
        <v>2010</v>
      </c>
      <c r="O251" t="b">
        <v>1</v>
      </c>
      <c r="P251">
        <v>235</v>
      </c>
      <c r="Q251" t="b">
        <v>1</v>
      </c>
      <c r="R251" t="s">
        <v>8268</v>
      </c>
      <c r="S251" s="6">
        <f t="shared" si="21"/>
        <v>1.1292</v>
      </c>
      <c r="T251" s="8">
        <f t="shared" si="22"/>
        <v>48.051063829787232</v>
      </c>
      <c r="U251" t="str">
        <f t="shared" si="26"/>
        <v>film &amp; video</v>
      </c>
      <c r="V251" t="str">
        <f t="shared" si="27"/>
        <v>documentary</v>
      </c>
    </row>
    <row r="252" spans="1:22" ht="48" x14ac:dyDescent="0.2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2">
        <f t="shared" si="23"/>
        <v>41431.565868055557</v>
      </c>
      <c r="K252">
        <v>1367933691</v>
      </c>
      <c r="L252" s="12" t="str">
        <f t="shared" si="24"/>
        <v>05/07/2013</v>
      </c>
      <c r="M252" s="9" t="str" cm="1">
        <f t="array" ref="M252">_xlfn.IFS(LEFT(L252, 2) = "01", "Jan", LEFT(L252, 2) = "02", "Feb", LEFT(L252, 2) = "03", "Mar", LEFT(L252, 2) = "04", "Apr", LEFT(L252, 2) = "05", "May", LEFT(L252, 2) = "06", "Jun", LEFT(L252, 2) = "07", "Jul", LEFT(L252, 2) = "08", "Aug", LEFT(L252, 2) = "09", "Sep", LEFT(L252, 2) = "10", "Oct", LEFT(L252, 2) = "11", "Nov", LEFT(L252, 2) = "12", "Dec")</f>
        <v>May</v>
      </c>
      <c r="N252" s="9" t="str">
        <f t="shared" si="25"/>
        <v>2013</v>
      </c>
      <c r="O252" t="b">
        <v>1</v>
      </c>
      <c r="P252">
        <v>437</v>
      </c>
      <c r="Q252" t="b">
        <v>1</v>
      </c>
      <c r="R252" t="s">
        <v>8268</v>
      </c>
      <c r="S252" s="6">
        <f t="shared" si="21"/>
        <v>1.0558333333333334</v>
      </c>
      <c r="T252" s="8">
        <f t="shared" si="22"/>
        <v>72.482837528604122</v>
      </c>
      <c r="U252" t="str">
        <f t="shared" si="26"/>
        <v>film &amp; video</v>
      </c>
      <c r="V252" t="str">
        <f t="shared" si="27"/>
        <v>documentary</v>
      </c>
    </row>
    <row r="253" spans="1:22" ht="48" x14ac:dyDescent="0.2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2">
        <f t="shared" si="23"/>
        <v>41045.791666666664</v>
      </c>
      <c r="K253">
        <v>1334429646</v>
      </c>
      <c r="L253" s="12" t="str">
        <f t="shared" si="24"/>
        <v>04/14/2012</v>
      </c>
      <c r="M253" s="9" t="str" cm="1">
        <f t="array" ref="M253">_xlfn.IFS(LEFT(L253, 2) = "01", "Jan", LEFT(L253, 2) = "02", "Feb", LEFT(L253, 2) = "03", "Mar", LEFT(L253, 2) = "04", "Apr", LEFT(L253, 2) = "05", "May", LEFT(L253, 2) = "06", "Jun", LEFT(L253, 2) = "07", "Jul", LEFT(L253, 2) = "08", "Aug", LEFT(L253, 2) = "09", "Sep", LEFT(L253, 2) = "10", "Oct", LEFT(L253, 2) = "11", "Nov", LEFT(L253, 2) = "12", "Dec")</f>
        <v>Apr</v>
      </c>
      <c r="N253" s="9" t="str">
        <f t="shared" si="25"/>
        <v>2012</v>
      </c>
      <c r="O253" t="b">
        <v>1</v>
      </c>
      <c r="P253">
        <v>77</v>
      </c>
      <c r="Q253" t="b">
        <v>1</v>
      </c>
      <c r="R253" t="s">
        <v>8268</v>
      </c>
      <c r="S253" s="6">
        <f t="shared" si="21"/>
        <v>1.2557142857142858</v>
      </c>
      <c r="T253" s="8">
        <f t="shared" si="22"/>
        <v>57.077922077922075</v>
      </c>
      <c r="U253" t="str">
        <f t="shared" si="26"/>
        <v>film &amp; video</v>
      </c>
      <c r="V253" t="str">
        <f t="shared" si="27"/>
        <v>documentary</v>
      </c>
    </row>
    <row r="254" spans="1:22" ht="48" x14ac:dyDescent="0.2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2">
        <f t="shared" si="23"/>
        <v>40330.165972222225</v>
      </c>
      <c r="K254">
        <v>1269878058</v>
      </c>
      <c r="L254" s="12" t="str">
        <f t="shared" si="24"/>
        <v>03/29/2010</v>
      </c>
      <c r="M254" s="9" t="str" cm="1">
        <f t="array" ref="M254">_xlfn.IFS(LEFT(L254, 2) = "01", "Jan", LEFT(L254, 2) = "02", "Feb", LEFT(L254, 2) = "03", "Mar", LEFT(L254, 2) = "04", "Apr", LEFT(L254, 2) = "05", "May", LEFT(L254, 2) = "06", "Jun", LEFT(L254, 2) = "07", "Jul", LEFT(L254, 2) = "08", "Aug", LEFT(L254, 2) = "09", "Sep", LEFT(L254, 2) = "10", "Oct", LEFT(L254, 2) = "11", "Nov", LEFT(L254, 2) = "12", "Dec")</f>
        <v>Mar</v>
      </c>
      <c r="N254" s="9" t="str">
        <f t="shared" si="25"/>
        <v>2010</v>
      </c>
      <c r="O254" t="b">
        <v>1</v>
      </c>
      <c r="P254">
        <v>108</v>
      </c>
      <c r="Q254" t="b">
        <v>1</v>
      </c>
      <c r="R254" t="s">
        <v>8268</v>
      </c>
      <c r="S254" s="6">
        <f t="shared" si="21"/>
        <v>1.8455999999999999</v>
      </c>
      <c r="T254" s="8">
        <f t="shared" si="22"/>
        <v>85.444444444444443</v>
      </c>
      <c r="U254" t="str">
        <f t="shared" si="26"/>
        <v>film &amp; video</v>
      </c>
      <c r="V254" t="str">
        <f t="shared" si="27"/>
        <v>documentary</v>
      </c>
    </row>
    <row r="255" spans="1:22" ht="48" x14ac:dyDescent="0.2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2">
        <f t="shared" si="23"/>
        <v>40954.650868055556</v>
      </c>
      <c r="K255">
        <v>1326728235</v>
      </c>
      <c r="L255" s="12" t="str">
        <f t="shared" si="24"/>
        <v>01/16/2012</v>
      </c>
      <c r="M255" s="9" t="str" cm="1">
        <f t="array" ref="M255">_xlfn.IFS(LEFT(L255, 2) = "01", "Jan", LEFT(L255, 2) = "02", "Feb", LEFT(L255, 2) = "03", "Mar", LEFT(L255, 2) = "04", "Apr", LEFT(L255, 2) = "05", "May", LEFT(L255, 2) = "06", "Jun", LEFT(L255, 2) = "07", "Jul", LEFT(L255, 2) = "08", "Aug", LEFT(L255, 2) = "09", "Sep", LEFT(L255, 2) = "10", "Oct", LEFT(L255, 2) = "11", "Nov", LEFT(L255, 2) = "12", "Dec")</f>
        <v>Jan</v>
      </c>
      <c r="N255" s="9" t="str">
        <f t="shared" si="25"/>
        <v>2012</v>
      </c>
      <c r="O255" t="b">
        <v>1</v>
      </c>
      <c r="P255">
        <v>7</v>
      </c>
      <c r="Q255" t="b">
        <v>1</v>
      </c>
      <c r="R255" t="s">
        <v>8268</v>
      </c>
      <c r="S255" s="6">
        <f t="shared" si="21"/>
        <v>1.0073333333333334</v>
      </c>
      <c r="T255" s="8">
        <f t="shared" si="22"/>
        <v>215.85714285714286</v>
      </c>
      <c r="U255" t="str">
        <f t="shared" si="26"/>
        <v>film &amp; video</v>
      </c>
      <c r="V255" t="str">
        <f t="shared" si="27"/>
        <v>documentary</v>
      </c>
    </row>
    <row r="256" spans="1:22" ht="48" x14ac:dyDescent="0.2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2">
        <f t="shared" si="23"/>
        <v>42294.083333333328</v>
      </c>
      <c r="K256">
        <v>1442443910</v>
      </c>
      <c r="L256" s="12" t="str">
        <f t="shared" si="24"/>
        <v>09/16/2015</v>
      </c>
      <c r="M256" s="9" t="str" cm="1">
        <f t="array" ref="M256">_xlfn.IFS(LEFT(L256, 2) = "01", "Jan", LEFT(L256, 2) = "02", "Feb", LEFT(L256, 2) = "03", "Mar", LEFT(L256, 2) = "04", "Apr", LEFT(L256, 2) = "05", "May", LEFT(L256, 2) = "06", "Jun", LEFT(L256, 2) = "07", "Jul", LEFT(L256, 2) = "08", "Aug", LEFT(L256, 2) = "09", "Sep", LEFT(L256, 2) = "10", "Oct", LEFT(L256, 2) = "11", "Nov", LEFT(L256, 2) = "12", "Dec")</f>
        <v>Sep</v>
      </c>
      <c r="N256" s="9" t="str">
        <f t="shared" si="25"/>
        <v>2015</v>
      </c>
      <c r="O256" t="b">
        <v>1</v>
      </c>
      <c r="P256">
        <v>314</v>
      </c>
      <c r="Q256" t="b">
        <v>1</v>
      </c>
      <c r="R256" t="s">
        <v>8268</v>
      </c>
      <c r="S256" s="6">
        <f t="shared" si="21"/>
        <v>1.1694724999999999</v>
      </c>
      <c r="T256" s="8">
        <f t="shared" si="22"/>
        <v>89.38643312101911</v>
      </c>
      <c r="U256" t="str">
        <f t="shared" si="26"/>
        <v>film &amp; video</v>
      </c>
      <c r="V256" t="str">
        <f t="shared" si="27"/>
        <v>documentary</v>
      </c>
    </row>
    <row r="257" spans="1:22" ht="32" x14ac:dyDescent="0.2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2">
        <f t="shared" si="23"/>
        <v>40618.48474537037</v>
      </c>
      <c r="K257">
        <v>1297687082</v>
      </c>
      <c r="L257" s="12" t="str">
        <f t="shared" si="24"/>
        <v>02/14/2011</v>
      </c>
      <c r="M257" s="9" t="str" cm="1">
        <f t="array" ref="M257">_xlfn.IFS(LEFT(L257, 2) = "01", "Jan", LEFT(L257, 2) = "02", "Feb", LEFT(L257, 2) = "03", "Mar", LEFT(L257, 2) = "04", "Apr", LEFT(L257, 2) = "05", "May", LEFT(L257, 2) = "06", "Jun", LEFT(L257, 2) = "07", "Jul", LEFT(L257, 2) = "08", "Aug", LEFT(L257, 2) = "09", "Sep", LEFT(L257, 2) = "10", "Oct", LEFT(L257, 2) = "11", "Nov", LEFT(L257, 2) = "12", "Dec")</f>
        <v>Feb</v>
      </c>
      <c r="N257" s="9" t="str">
        <f t="shared" si="25"/>
        <v>2011</v>
      </c>
      <c r="O257" t="b">
        <v>1</v>
      </c>
      <c r="P257">
        <v>188</v>
      </c>
      <c r="Q257" t="b">
        <v>1</v>
      </c>
      <c r="R257" t="s">
        <v>8268</v>
      </c>
      <c r="S257" s="6">
        <f t="shared" si="21"/>
        <v>1.0673325</v>
      </c>
      <c r="T257" s="8">
        <f t="shared" si="22"/>
        <v>45.418404255319146</v>
      </c>
      <c r="U257" t="str">
        <f t="shared" si="26"/>
        <v>film &amp; video</v>
      </c>
      <c r="V257" t="str">
        <f t="shared" si="27"/>
        <v>documentary</v>
      </c>
    </row>
    <row r="258" spans="1:22" ht="48" x14ac:dyDescent="0.2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2">
        <f t="shared" si="23"/>
        <v>41349.769293981481</v>
      </c>
      <c r="K258">
        <v>1360866467</v>
      </c>
      <c r="L258" s="12" t="str">
        <f t="shared" si="24"/>
        <v>02/14/2013</v>
      </c>
      <c r="M258" s="9" t="str" cm="1">
        <f t="array" ref="M258">_xlfn.IFS(LEFT(L258, 2) = "01", "Jan", LEFT(L258, 2) = "02", "Feb", LEFT(L258, 2) = "03", "Mar", LEFT(L258, 2) = "04", "Apr", LEFT(L258, 2) = "05", "May", LEFT(L258, 2) = "06", "Jun", LEFT(L258, 2) = "07", "Jul", LEFT(L258, 2) = "08", "Aug", LEFT(L258, 2) = "09", "Sep", LEFT(L258, 2) = "10", "Oct", LEFT(L258, 2) = "11", "Nov", LEFT(L258, 2) = "12", "Dec")</f>
        <v>Feb</v>
      </c>
      <c r="N258" s="9" t="str">
        <f t="shared" si="25"/>
        <v>2013</v>
      </c>
      <c r="O258" t="b">
        <v>1</v>
      </c>
      <c r="P258">
        <v>275</v>
      </c>
      <c r="Q258" t="b">
        <v>1</v>
      </c>
      <c r="R258" t="s">
        <v>8268</v>
      </c>
      <c r="S258" s="6">
        <f t="shared" ref="S258:S321" si="28">E258/D258</f>
        <v>1.391</v>
      </c>
      <c r="T258" s="8">
        <f t="shared" ref="T258:T321" si="29">IFERROR(E258/P258, 0)</f>
        <v>65.756363636363631</v>
      </c>
      <c r="U258" t="str">
        <f t="shared" si="26"/>
        <v>film &amp; video</v>
      </c>
      <c r="V258" t="str">
        <f t="shared" si="27"/>
        <v>documentary</v>
      </c>
    </row>
    <row r="259" spans="1:22" ht="48" x14ac:dyDescent="0.2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2">
        <f t="shared" ref="J259:J322" si="30">(((I259/60)/60)/24)+DATE(1970,1,1)</f>
        <v>42509.626875000002</v>
      </c>
      <c r="K259">
        <v>1461078162</v>
      </c>
      <c r="L259" s="12" t="str">
        <f t="shared" ref="L259:L322" si="31">TEXT((((K259/60)/60)/24)+DATE(1970,1,1), "mm/dd/yyyy")</f>
        <v>04/19/2016</v>
      </c>
      <c r="M259" s="9" t="str" cm="1">
        <f t="array" ref="M259">_xlfn.IFS(LEFT(L259, 2) = "01", "Jan", LEFT(L259, 2) = "02", "Feb", LEFT(L259, 2) = "03", "Mar", LEFT(L259, 2) = "04", "Apr", LEFT(L259, 2) = "05", "May", LEFT(L259, 2) = "06", "Jun", LEFT(L259, 2) = "07", "Jul", LEFT(L259, 2) = "08", "Aug", LEFT(L259, 2) = "09", "Sep", LEFT(L259, 2) = "10", "Oct", LEFT(L259, 2) = "11", "Nov", LEFT(L259, 2) = "12", "Dec")</f>
        <v>Apr</v>
      </c>
      <c r="N259" s="9" t="str">
        <f t="shared" ref="N259:N322" si="32">RIGHT(L259, 4)</f>
        <v>2016</v>
      </c>
      <c r="O259" t="b">
        <v>1</v>
      </c>
      <c r="P259">
        <v>560</v>
      </c>
      <c r="Q259" t="b">
        <v>1</v>
      </c>
      <c r="R259" t="s">
        <v>8268</v>
      </c>
      <c r="S259" s="6">
        <f t="shared" si="28"/>
        <v>1.0672648571428571</v>
      </c>
      <c r="T259" s="8">
        <f t="shared" si="29"/>
        <v>66.70405357142856</v>
      </c>
      <c r="U259" t="str">
        <f t="shared" ref="U259:U322" si="33">LEFT(R259, SEARCH("/", R259) - 1)</f>
        <v>film &amp; video</v>
      </c>
      <c r="V259" t="str">
        <f t="shared" ref="V259:V322" si="34">RIGHT(R259, LEN(R259) - SEARCH("/", R259) )</f>
        <v>documentary</v>
      </c>
    </row>
    <row r="260" spans="1:22" ht="48" x14ac:dyDescent="0.2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2">
        <f t="shared" si="30"/>
        <v>40712.051689814813</v>
      </c>
      <c r="K260">
        <v>1305767666</v>
      </c>
      <c r="L260" s="12" t="str">
        <f t="shared" si="31"/>
        <v>05/19/2011</v>
      </c>
      <c r="M260" s="9" t="str" cm="1">
        <f t="array" ref="M260">_xlfn.IFS(LEFT(L260, 2) = "01", "Jan", LEFT(L260, 2) = "02", "Feb", LEFT(L260, 2) = "03", "Mar", LEFT(L260, 2) = "04", "Apr", LEFT(L260, 2) = "05", "May", LEFT(L260, 2) = "06", "Jun", LEFT(L260, 2) = "07", "Jul", LEFT(L260, 2) = "08", "Aug", LEFT(L260, 2) = "09", "Sep", LEFT(L260, 2) = "10", "Oct", LEFT(L260, 2) = "11", "Nov", LEFT(L260, 2) = "12", "Dec")</f>
        <v>May</v>
      </c>
      <c r="N260" s="9" t="str">
        <f t="shared" si="32"/>
        <v>2011</v>
      </c>
      <c r="O260" t="b">
        <v>1</v>
      </c>
      <c r="P260">
        <v>688</v>
      </c>
      <c r="Q260" t="b">
        <v>1</v>
      </c>
      <c r="R260" t="s">
        <v>8268</v>
      </c>
      <c r="S260" s="6">
        <f t="shared" si="28"/>
        <v>1.9114</v>
      </c>
      <c r="T260" s="8">
        <f t="shared" si="29"/>
        <v>83.345930232558146</v>
      </c>
      <c r="U260" t="str">
        <f t="shared" si="33"/>
        <v>film &amp; video</v>
      </c>
      <c r="V260" t="str">
        <f t="shared" si="34"/>
        <v>documentary</v>
      </c>
    </row>
    <row r="261" spans="1:22" ht="48" x14ac:dyDescent="0.2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2">
        <f t="shared" si="30"/>
        <v>42102.738067129627</v>
      </c>
      <c r="K261">
        <v>1425922969</v>
      </c>
      <c r="L261" s="12" t="str">
        <f t="shared" si="31"/>
        <v>03/09/2015</v>
      </c>
      <c r="M261" s="9" t="str" cm="1">
        <f t="array" ref="M261">_xlfn.IFS(LEFT(L261, 2) = "01", "Jan", LEFT(L261, 2) = "02", "Feb", LEFT(L261, 2) = "03", "Mar", LEFT(L261, 2) = "04", "Apr", LEFT(L261, 2) = "05", "May", LEFT(L261, 2) = "06", "Jun", LEFT(L261, 2) = "07", "Jul", LEFT(L261, 2) = "08", "Aug", LEFT(L261, 2) = "09", "Sep", LEFT(L261, 2) = "10", "Oct", LEFT(L261, 2) = "11", "Nov", LEFT(L261, 2) = "12", "Dec")</f>
        <v>Mar</v>
      </c>
      <c r="N261" s="9" t="str">
        <f t="shared" si="32"/>
        <v>2015</v>
      </c>
      <c r="O261" t="b">
        <v>1</v>
      </c>
      <c r="P261">
        <v>942</v>
      </c>
      <c r="Q261" t="b">
        <v>1</v>
      </c>
      <c r="R261" t="s">
        <v>8268</v>
      </c>
      <c r="S261" s="6">
        <f t="shared" si="28"/>
        <v>1.3193789333333332</v>
      </c>
      <c r="T261" s="8">
        <f t="shared" si="29"/>
        <v>105.04609341825902</v>
      </c>
      <c r="U261" t="str">
        <f t="shared" si="33"/>
        <v>film &amp; video</v>
      </c>
      <c r="V261" t="str">
        <f t="shared" si="34"/>
        <v>documentary</v>
      </c>
    </row>
    <row r="262" spans="1:22" ht="32" x14ac:dyDescent="0.2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2">
        <f t="shared" si="30"/>
        <v>40376.415972222225</v>
      </c>
      <c r="K262">
        <v>1275415679</v>
      </c>
      <c r="L262" s="12" t="str">
        <f t="shared" si="31"/>
        <v>06/01/2010</v>
      </c>
      <c r="M262" s="9" t="str" cm="1">
        <f t="array" ref="M262">_xlfn.IFS(LEFT(L262, 2) = "01", "Jan", LEFT(L262, 2) = "02", "Feb", LEFT(L262, 2) = "03", "Mar", LEFT(L262, 2) = "04", "Apr", LEFT(L262, 2) = "05", "May", LEFT(L262, 2) = "06", "Jun", LEFT(L262, 2) = "07", "Jul", LEFT(L262, 2) = "08", "Aug", LEFT(L262, 2) = "09", "Sep", LEFT(L262, 2) = "10", "Oct", LEFT(L262, 2) = "11", "Nov", LEFT(L262, 2) = "12", "Dec")</f>
        <v>Jun</v>
      </c>
      <c r="N262" s="9" t="str">
        <f t="shared" si="32"/>
        <v>2010</v>
      </c>
      <c r="O262" t="b">
        <v>1</v>
      </c>
      <c r="P262">
        <v>88</v>
      </c>
      <c r="Q262" t="b">
        <v>1</v>
      </c>
      <c r="R262" t="s">
        <v>8268</v>
      </c>
      <c r="S262" s="6">
        <f t="shared" si="28"/>
        <v>1.0640000000000001</v>
      </c>
      <c r="T262" s="8">
        <f t="shared" si="29"/>
        <v>120.90909090909091</v>
      </c>
      <c r="U262" t="str">
        <f t="shared" si="33"/>
        <v>film &amp; video</v>
      </c>
      <c r="V262" t="str">
        <f t="shared" si="34"/>
        <v>documentary</v>
      </c>
    </row>
    <row r="263" spans="1:22" ht="32" x14ac:dyDescent="0.2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2">
        <f t="shared" si="30"/>
        <v>41067.621527777781</v>
      </c>
      <c r="K263">
        <v>1334783704</v>
      </c>
      <c r="L263" s="12" t="str">
        <f t="shared" si="31"/>
        <v>04/18/2012</v>
      </c>
      <c r="M263" s="9" t="str" cm="1">
        <f t="array" ref="M263">_xlfn.IFS(LEFT(L263, 2) = "01", "Jan", LEFT(L263, 2) = "02", "Feb", LEFT(L263, 2) = "03", "Mar", LEFT(L263, 2) = "04", "Apr", LEFT(L263, 2) = "05", "May", LEFT(L263, 2) = "06", "Jun", LEFT(L263, 2) = "07", "Jul", LEFT(L263, 2) = "08", "Aug", LEFT(L263, 2) = "09", "Sep", LEFT(L263, 2) = "10", "Oct", LEFT(L263, 2) = "11", "Nov", LEFT(L263, 2) = "12", "Dec")</f>
        <v>Apr</v>
      </c>
      <c r="N263" s="9" t="str">
        <f t="shared" si="32"/>
        <v>2012</v>
      </c>
      <c r="O263" t="b">
        <v>1</v>
      </c>
      <c r="P263">
        <v>220</v>
      </c>
      <c r="Q263" t="b">
        <v>1</v>
      </c>
      <c r="R263" t="s">
        <v>8268</v>
      </c>
      <c r="S263" s="6">
        <f t="shared" si="28"/>
        <v>1.0740000000000001</v>
      </c>
      <c r="T263" s="8">
        <f t="shared" si="29"/>
        <v>97.63636363636364</v>
      </c>
      <c r="U263" t="str">
        <f t="shared" si="33"/>
        <v>film &amp; video</v>
      </c>
      <c r="V263" t="str">
        <f t="shared" si="34"/>
        <v>documentary</v>
      </c>
    </row>
    <row r="264" spans="1:22" ht="32" x14ac:dyDescent="0.2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2">
        <f t="shared" si="30"/>
        <v>40600.24800925926</v>
      </c>
      <c r="K264">
        <v>1294811828</v>
      </c>
      <c r="L264" s="12" t="str">
        <f t="shared" si="31"/>
        <v>01/12/2011</v>
      </c>
      <c r="M264" s="9" t="str" cm="1">
        <f t="array" ref="M264">_xlfn.IFS(LEFT(L264, 2) = "01", "Jan", LEFT(L264, 2) = "02", "Feb", LEFT(L264, 2) = "03", "Mar", LEFT(L264, 2) = "04", "Apr", LEFT(L264, 2) = "05", "May", LEFT(L264, 2) = "06", "Jun", LEFT(L264, 2) = "07", "Jul", LEFT(L264, 2) = "08", "Aug", LEFT(L264, 2) = "09", "Sep", LEFT(L264, 2) = "10", "Oct", LEFT(L264, 2) = "11", "Nov", LEFT(L264, 2) = "12", "Dec")</f>
        <v>Jan</v>
      </c>
      <c r="N264" s="9" t="str">
        <f t="shared" si="32"/>
        <v>2011</v>
      </c>
      <c r="O264" t="b">
        <v>1</v>
      </c>
      <c r="P264">
        <v>145</v>
      </c>
      <c r="Q264" t="b">
        <v>1</v>
      </c>
      <c r="R264" t="s">
        <v>8268</v>
      </c>
      <c r="S264" s="6">
        <f t="shared" si="28"/>
        <v>2.4</v>
      </c>
      <c r="T264" s="8">
        <f t="shared" si="29"/>
        <v>41.379310344827587</v>
      </c>
      <c r="U264" t="str">
        <f t="shared" si="33"/>
        <v>film &amp; video</v>
      </c>
      <c r="V264" t="str">
        <f t="shared" si="34"/>
        <v>documentary</v>
      </c>
    </row>
    <row r="265" spans="1:22" ht="64" x14ac:dyDescent="0.2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2">
        <f t="shared" si="30"/>
        <v>41179.954791666663</v>
      </c>
      <c r="K265">
        <v>1346194494</v>
      </c>
      <c r="L265" s="12" t="str">
        <f t="shared" si="31"/>
        <v>08/28/2012</v>
      </c>
      <c r="M265" s="9" t="str" cm="1">
        <f t="array" ref="M265">_xlfn.IFS(LEFT(L265, 2) = "01", "Jan", LEFT(L265, 2) = "02", "Feb", LEFT(L265, 2) = "03", "Mar", LEFT(L265, 2) = "04", "Apr", LEFT(L265, 2) = "05", "May", LEFT(L265, 2) = "06", "Jun", LEFT(L265, 2) = "07", "Jul", LEFT(L265, 2) = "08", "Aug", LEFT(L265, 2) = "09", "Sep", LEFT(L265, 2) = "10", "Oct", LEFT(L265, 2) = "11", "Nov", LEFT(L265, 2) = "12", "Dec")</f>
        <v>Aug</v>
      </c>
      <c r="N265" s="9" t="str">
        <f t="shared" si="32"/>
        <v>2012</v>
      </c>
      <c r="O265" t="b">
        <v>1</v>
      </c>
      <c r="P265">
        <v>963</v>
      </c>
      <c r="Q265" t="b">
        <v>1</v>
      </c>
      <c r="R265" t="s">
        <v>8268</v>
      </c>
      <c r="S265" s="6">
        <f t="shared" si="28"/>
        <v>1.1808107999999999</v>
      </c>
      <c r="T265" s="8">
        <f t="shared" si="29"/>
        <v>30.654485981308412</v>
      </c>
      <c r="U265" t="str">
        <f t="shared" si="33"/>
        <v>film &amp; video</v>
      </c>
      <c r="V265" t="str">
        <f t="shared" si="34"/>
        <v>documentary</v>
      </c>
    </row>
    <row r="266" spans="1:22" ht="64" x14ac:dyDescent="0.2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2">
        <f t="shared" si="30"/>
        <v>41040.620312500003</v>
      </c>
      <c r="K266">
        <v>1334155995</v>
      </c>
      <c r="L266" s="12" t="str">
        <f t="shared" si="31"/>
        <v>04/11/2012</v>
      </c>
      <c r="M266" s="9" t="str" cm="1">
        <f t="array" ref="M266">_xlfn.IFS(LEFT(L266, 2) = "01", "Jan", LEFT(L266, 2) = "02", "Feb", LEFT(L266, 2) = "03", "Mar", LEFT(L266, 2) = "04", "Apr", LEFT(L266, 2) = "05", "May", LEFT(L266, 2) = "06", "Jun", LEFT(L266, 2) = "07", "Jul", LEFT(L266, 2) = "08", "Aug", LEFT(L266, 2) = "09", "Sep", LEFT(L266, 2) = "10", "Oct", LEFT(L266, 2) = "11", "Nov", LEFT(L266, 2) = "12", "Dec")</f>
        <v>Apr</v>
      </c>
      <c r="N266" s="9" t="str">
        <f t="shared" si="32"/>
        <v>2012</v>
      </c>
      <c r="O266" t="b">
        <v>1</v>
      </c>
      <c r="P266">
        <v>91</v>
      </c>
      <c r="Q266" t="b">
        <v>1</v>
      </c>
      <c r="R266" t="s">
        <v>8268</v>
      </c>
      <c r="S266" s="6">
        <f t="shared" si="28"/>
        <v>1.1819999999999999</v>
      </c>
      <c r="T266" s="8">
        <f t="shared" si="29"/>
        <v>64.945054945054949</v>
      </c>
      <c r="U266" t="str">
        <f t="shared" si="33"/>
        <v>film &amp; video</v>
      </c>
      <c r="V266" t="str">
        <f t="shared" si="34"/>
        <v>documentary</v>
      </c>
    </row>
    <row r="267" spans="1:22" ht="64" x14ac:dyDescent="0.2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2">
        <f t="shared" si="30"/>
        <v>40308.844444444447</v>
      </c>
      <c r="K267">
        <v>1269928430</v>
      </c>
      <c r="L267" s="12" t="str">
        <f t="shared" si="31"/>
        <v>03/30/2010</v>
      </c>
      <c r="M267" s="9" t="str" cm="1">
        <f t="array" ref="M267">_xlfn.IFS(LEFT(L267, 2) = "01", "Jan", LEFT(L267, 2) = "02", "Feb", LEFT(L267, 2) = "03", "Mar", LEFT(L267, 2) = "04", "Apr", LEFT(L267, 2) = "05", "May", LEFT(L267, 2) = "06", "Jun", LEFT(L267, 2) = "07", "Jul", LEFT(L267, 2) = "08", "Aug", LEFT(L267, 2) = "09", "Sep", LEFT(L267, 2) = "10", "Oct", LEFT(L267, 2) = "11", "Nov", LEFT(L267, 2) = "12", "Dec")</f>
        <v>Mar</v>
      </c>
      <c r="N267" s="9" t="str">
        <f t="shared" si="32"/>
        <v>2010</v>
      </c>
      <c r="O267" t="b">
        <v>1</v>
      </c>
      <c r="P267">
        <v>58</v>
      </c>
      <c r="Q267" t="b">
        <v>1</v>
      </c>
      <c r="R267" t="s">
        <v>8268</v>
      </c>
      <c r="S267" s="6">
        <f t="shared" si="28"/>
        <v>1.111</v>
      </c>
      <c r="T267" s="8">
        <f t="shared" si="29"/>
        <v>95.775862068965523</v>
      </c>
      <c r="U267" t="str">
        <f t="shared" si="33"/>
        <v>film &amp; video</v>
      </c>
      <c r="V267" t="str">
        <f t="shared" si="34"/>
        <v>documentary</v>
      </c>
    </row>
    <row r="268" spans="1:22" ht="48" x14ac:dyDescent="0.2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2">
        <f t="shared" si="30"/>
        <v>40291.160416666666</v>
      </c>
      <c r="K268">
        <v>1264565507</v>
      </c>
      <c r="L268" s="12" t="str">
        <f t="shared" si="31"/>
        <v>01/27/2010</v>
      </c>
      <c r="M268" s="9" t="str" cm="1">
        <f t="array" ref="M268">_xlfn.IFS(LEFT(L268, 2) = "01", "Jan", LEFT(L268, 2) = "02", "Feb", LEFT(L268, 2) = "03", "Mar", LEFT(L268, 2) = "04", "Apr", LEFT(L268, 2) = "05", "May", LEFT(L268, 2) = "06", "Jun", LEFT(L268, 2) = "07", "Jul", LEFT(L268, 2) = "08", "Aug", LEFT(L268, 2) = "09", "Sep", LEFT(L268, 2) = "10", "Oct", LEFT(L268, 2) = "11", "Nov", LEFT(L268, 2) = "12", "Dec")</f>
        <v>Jan</v>
      </c>
      <c r="N268" s="9" t="str">
        <f t="shared" si="32"/>
        <v>2010</v>
      </c>
      <c r="O268" t="b">
        <v>1</v>
      </c>
      <c r="P268">
        <v>36</v>
      </c>
      <c r="Q268" t="b">
        <v>1</v>
      </c>
      <c r="R268" t="s">
        <v>8268</v>
      </c>
      <c r="S268" s="6">
        <f t="shared" si="28"/>
        <v>1.4550000000000001</v>
      </c>
      <c r="T268" s="8">
        <f t="shared" si="29"/>
        <v>40.416666666666664</v>
      </c>
      <c r="U268" t="str">
        <f t="shared" si="33"/>
        <v>film &amp; video</v>
      </c>
      <c r="V268" t="str">
        <f t="shared" si="34"/>
        <v>documentary</v>
      </c>
    </row>
    <row r="269" spans="1:22" ht="48" x14ac:dyDescent="0.2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2">
        <f t="shared" si="30"/>
        <v>41815.452534722222</v>
      </c>
      <c r="K269">
        <v>1401101499</v>
      </c>
      <c r="L269" s="12" t="str">
        <f t="shared" si="31"/>
        <v>05/26/2014</v>
      </c>
      <c r="M269" s="9" t="str" cm="1">
        <f t="array" ref="M269">_xlfn.IFS(LEFT(L269, 2) = "01", "Jan", LEFT(L269, 2) = "02", "Feb", LEFT(L269, 2) = "03", "Mar", LEFT(L269, 2) = "04", "Apr", LEFT(L269, 2) = "05", "May", LEFT(L269, 2) = "06", "Jun", LEFT(L269, 2) = "07", "Jul", LEFT(L269, 2) = "08", "Aug", LEFT(L269, 2) = "09", "Sep", LEFT(L269, 2) = "10", "Oct", LEFT(L269, 2) = "11", "Nov", LEFT(L269, 2) = "12", "Dec")</f>
        <v>May</v>
      </c>
      <c r="N269" s="9" t="str">
        <f t="shared" si="32"/>
        <v>2014</v>
      </c>
      <c r="O269" t="b">
        <v>1</v>
      </c>
      <c r="P269">
        <v>165</v>
      </c>
      <c r="Q269" t="b">
        <v>1</v>
      </c>
      <c r="R269" t="s">
        <v>8268</v>
      </c>
      <c r="S269" s="6">
        <f t="shared" si="28"/>
        <v>1.3162883248730965</v>
      </c>
      <c r="T269" s="8">
        <f t="shared" si="29"/>
        <v>78.578424242424248</v>
      </c>
      <c r="U269" t="str">
        <f t="shared" si="33"/>
        <v>film &amp; video</v>
      </c>
      <c r="V269" t="str">
        <f t="shared" si="34"/>
        <v>documentary</v>
      </c>
    </row>
    <row r="270" spans="1:22" ht="48" x14ac:dyDescent="0.2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2">
        <f t="shared" si="30"/>
        <v>40854.194189814814</v>
      </c>
      <c r="K270">
        <v>1316749178</v>
      </c>
      <c r="L270" s="12" t="str">
        <f t="shared" si="31"/>
        <v>09/23/2011</v>
      </c>
      <c r="M270" s="9" t="str" cm="1">
        <f t="array" ref="M270">_xlfn.IFS(LEFT(L270, 2) = "01", "Jan", LEFT(L270, 2) = "02", "Feb", LEFT(L270, 2) = "03", "Mar", LEFT(L270, 2) = "04", "Apr", LEFT(L270, 2) = "05", "May", LEFT(L270, 2) = "06", "Jun", LEFT(L270, 2) = "07", "Jul", LEFT(L270, 2) = "08", "Aug", LEFT(L270, 2) = "09", "Sep", LEFT(L270, 2) = "10", "Oct", LEFT(L270, 2) = "11", "Nov", LEFT(L270, 2) = "12", "Dec")</f>
        <v>Sep</v>
      </c>
      <c r="N270" s="9" t="str">
        <f t="shared" si="32"/>
        <v>2011</v>
      </c>
      <c r="O270" t="b">
        <v>1</v>
      </c>
      <c r="P270">
        <v>111</v>
      </c>
      <c r="Q270" t="b">
        <v>1</v>
      </c>
      <c r="R270" t="s">
        <v>8268</v>
      </c>
      <c r="S270" s="6">
        <f t="shared" si="28"/>
        <v>1.1140000000000001</v>
      </c>
      <c r="T270" s="8">
        <f t="shared" si="29"/>
        <v>50.18018018018018</v>
      </c>
      <c r="U270" t="str">
        <f t="shared" si="33"/>
        <v>film &amp; video</v>
      </c>
      <c r="V270" t="str">
        <f t="shared" si="34"/>
        <v>documentary</v>
      </c>
    </row>
    <row r="271" spans="1:22" ht="48" x14ac:dyDescent="0.2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2">
        <f t="shared" si="30"/>
        <v>42788.197013888886</v>
      </c>
      <c r="K271">
        <v>1485146622</v>
      </c>
      <c r="L271" s="12" t="str">
        <f t="shared" si="31"/>
        <v>01/23/2017</v>
      </c>
      <c r="M271" s="9" t="str" cm="1">
        <f t="array" ref="M271">_xlfn.IFS(LEFT(L271, 2) = "01", "Jan", LEFT(L271, 2) = "02", "Feb", LEFT(L271, 2) = "03", "Mar", LEFT(L271, 2) = "04", "Apr", LEFT(L271, 2) = "05", "May", LEFT(L271, 2) = "06", "Jun", LEFT(L271, 2) = "07", "Jul", LEFT(L271, 2) = "08", "Aug", LEFT(L271, 2) = "09", "Sep", LEFT(L271, 2) = "10", "Oct", LEFT(L271, 2) = "11", "Nov", LEFT(L271, 2) = "12", "Dec")</f>
        <v>Jan</v>
      </c>
      <c r="N271" s="9" t="str">
        <f t="shared" si="32"/>
        <v>2017</v>
      </c>
      <c r="O271" t="b">
        <v>1</v>
      </c>
      <c r="P271">
        <v>1596</v>
      </c>
      <c r="Q271" t="b">
        <v>1</v>
      </c>
      <c r="R271" t="s">
        <v>8268</v>
      </c>
      <c r="S271" s="6">
        <f t="shared" si="28"/>
        <v>1.4723377</v>
      </c>
      <c r="T271" s="8">
        <f t="shared" si="29"/>
        <v>92.251735588972423</v>
      </c>
      <c r="U271" t="str">
        <f t="shared" si="33"/>
        <v>film &amp; video</v>
      </c>
      <c r="V271" t="str">
        <f t="shared" si="34"/>
        <v>documentary</v>
      </c>
    </row>
    <row r="272" spans="1:22" ht="48" x14ac:dyDescent="0.2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2">
        <f t="shared" si="30"/>
        <v>40688.166666666664</v>
      </c>
      <c r="K272">
        <v>1301950070</v>
      </c>
      <c r="L272" s="12" t="str">
        <f t="shared" si="31"/>
        <v>04/04/2011</v>
      </c>
      <c r="M272" s="9" t="str" cm="1">
        <f t="array" ref="M272">_xlfn.IFS(LEFT(L272, 2) = "01", "Jan", LEFT(L272, 2) = "02", "Feb", LEFT(L272, 2) = "03", "Mar", LEFT(L272, 2) = "04", "Apr", LEFT(L272, 2) = "05", "May", LEFT(L272, 2) = "06", "Jun", LEFT(L272, 2) = "07", "Jul", LEFT(L272, 2) = "08", "Aug", LEFT(L272, 2) = "09", "Sep", LEFT(L272, 2) = "10", "Oct", LEFT(L272, 2) = "11", "Nov", LEFT(L272, 2) = "12", "Dec")</f>
        <v>Apr</v>
      </c>
      <c r="N272" s="9" t="str">
        <f t="shared" si="32"/>
        <v>2011</v>
      </c>
      <c r="O272" t="b">
        <v>1</v>
      </c>
      <c r="P272">
        <v>61</v>
      </c>
      <c r="Q272" t="b">
        <v>1</v>
      </c>
      <c r="R272" t="s">
        <v>8268</v>
      </c>
      <c r="S272" s="6">
        <f t="shared" si="28"/>
        <v>1.5260869565217392</v>
      </c>
      <c r="T272" s="8">
        <f t="shared" si="29"/>
        <v>57.540983606557376</v>
      </c>
      <c r="U272" t="str">
        <f t="shared" si="33"/>
        <v>film &amp; video</v>
      </c>
      <c r="V272" t="str">
        <f t="shared" si="34"/>
        <v>documentary</v>
      </c>
    </row>
    <row r="273" spans="1:22" ht="48" x14ac:dyDescent="0.2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2">
        <f t="shared" si="30"/>
        <v>41641.333333333336</v>
      </c>
      <c r="K273">
        <v>1386123861</v>
      </c>
      <c r="L273" s="12" t="str">
        <f t="shared" si="31"/>
        <v>12/04/2013</v>
      </c>
      <c r="M273" s="9" t="str" cm="1">
        <f t="array" ref="M273">_xlfn.IFS(LEFT(L273, 2) = "01", "Jan", LEFT(L273, 2) = "02", "Feb", LEFT(L273, 2) = "03", "Mar", LEFT(L273, 2) = "04", "Apr", LEFT(L273, 2) = "05", "May", LEFT(L273, 2) = "06", "Jun", LEFT(L273, 2) = "07", "Jul", LEFT(L273, 2) = "08", "Aug", LEFT(L273, 2) = "09", "Sep", LEFT(L273, 2) = "10", "Oct", LEFT(L273, 2) = "11", "Nov", LEFT(L273, 2) = "12", "Dec")</f>
        <v>Dec</v>
      </c>
      <c r="N273" s="9" t="str">
        <f t="shared" si="32"/>
        <v>2013</v>
      </c>
      <c r="O273" t="b">
        <v>1</v>
      </c>
      <c r="P273">
        <v>287</v>
      </c>
      <c r="Q273" t="b">
        <v>1</v>
      </c>
      <c r="R273" t="s">
        <v>8268</v>
      </c>
      <c r="S273" s="6">
        <f t="shared" si="28"/>
        <v>1.0468</v>
      </c>
      <c r="T273" s="8">
        <f t="shared" si="29"/>
        <v>109.42160278745645</v>
      </c>
      <c r="U273" t="str">
        <f t="shared" si="33"/>
        <v>film &amp; video</v>
      </c>
      <c r="V273" t="str">
        <f t="shared" si="34"/>
        <v>documentary</v>
      </c>
    </row>
    <row r="274" spans="1:22" ht="48" x14ac:dyDescent="0.2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2">
        <f t="shared" si="30"/>
        <v>40296.78402777778</v>
      </c>
      <c r="K274">
        <v>1267220191</v>
      </c>
      <c r="L274" s="12" t="str">
        <f t="shared" si="31"/>
        <v>02/26/2010</v>
      </c>
      <c r="M274" s="9" t="str" cm="1">
        <f t="array" ref="M274">_xlfn.IFS(LEFT(L274, 2) = "01", "Jan", LEFT(L274, 2) = "02", "Feb", LEFT(L274, 2) = "03", "Mar", LEFT(L274, 2) = "04", "Apr", LEFT(L274, 2) = "05", "May", LEFT(L274, 2) = "06", "Jun", LEFT(L274, 2) = "07", "Jul", LEFT(L274, 2) = "08", "Aug", LEFT(L274, 2) = "09", "Sep", LEFT(L274, 2) = "10", "Oct", LEFT(L274, 2) = "11", "Nov", LEFT(L274, 2) = "12", "Dec")</f>
        <v>Feb</v>
      </c>
      <c r="N274" s="9" t="str">
        <f t="shared" si="32"/>
        <v>2010</v>
      </c>
      <c r="O274" t="b">
        <v>1</v>
      </c>
      <c r="P274">
        <v>65</v>
      </c>
      <c r="Q274" t="b">
        <v>1</v>
      </c>
      <c r="R274" t="s">
        <v>8268</v>
      </c>
      <c r="S274" s="6">
        <f t="shared" si="28"/>
        <v>1.7743366666666667</v>
      </c>
      <c r="T274" s="8">
        <f t="shared" si="29"/>
        <v>81.892461538461546</v>
      </c>
      <c r="U274" t="str">
        <f t="shared" si="33"/>
        <v>film &amp; video</v>
      </c>
      <c r="V274" t="str">
        <f t="shared" si="34"/>
        <v>documentary</v>
      </c>
    </row>
    <row r="275" spans="1:22" ht="48" x14ac:dyDescent="0.2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2">
        <f t="shared" si="30"/>
        <v>40727.498449074075</v>
      </c>
      <c r="K275">
        <v>1307102266</v>
      </c>
      <c r="L275" s="12" t="str">
        <f t="shared" si="31"/>
        <v>06/03/2011</v>
      </c>
      <c r="M275" s="9" t="str" cm="1">
        <f t="array" ref="M275">_xlfn.IFS(LEFT(L275, 2) = "01", "Jan", LEFT(L275, 2) = "02", "Feb", LEFT(L275, 2) = "03", "Mar", LEFT(L275, 2) = "04", "Apr", LEFT(L275, 2) = "05", "May", LEFT(L275, 2) = "06", "Jun", LEFT(L275, 2) = "07", "Jul", LEFT(L275, 2) = "08", "Aug", LEFT(L275, 2) = "09", "Sep", LEFT(L275, 2) = "10", "Oct", LEFT(L275, 2) = "11", "Nov", LEFT(L275, 2) = "12", "Dec")</f>
        <v>Jun</v>
      </c>
      <c r="N275" s="9" t="str">
        <f t="shared" si="32"/>
        <v>2011</v>
      </c>
      <c r="O275" t="b">
        <v>1</v>
      </c>
      <c r="P275">
        <v>118</v>
      </c>
      <c r="Q275" t="b">
        <v>1</v>
      </c>
      <c r="R275" t="s">
        <v>8268</v>
      </c>
      <c r="S275" s="6">
        <f t="shared" si="28"/>
        <v>1.077758</v>
      </c>
      <c r="T275" s="8">
        <f t="shared" si="29"/>
        <v>45.667711864406776</v>
      </c>
      <c r="U275" t="str">
        <f t="shared" si="33"/>
        <v>film &amp; video</v>
      </c>
      <c r="V275" t="str">
        <f t="shared" si="34"/>
        <v>documentary</v>
      </c>
    </row>
    <row r="276" spans="1:22" ht="48" x14ac:dyDescent="0.2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2">
        <f t="shared" si="30"/>
        <v>41004.290972222225</v>
      </c>
      <c r="K276">
        <v>1330638829</v>
      </c>
      <c r="L276" s="12" t="str">
        <f t="shared" si="31"/>
        <v>03/01/2012</v>
      </c>
      <c r="M276" s="9" t="str" cm="1">
        <f t="array" ref="M276">_xlfn.IFS(LEFT(L276, 2) = "01", "Jan", LEFT(L276, 2) = "02", "Feb", LEFT(L276, 2) = "03", "Mar", LEFT(L276, 2) = "04", "Apr", LEFT(L276, 2) = "05", "May", LEFT(L276, 2) = "06", "Jun", LEFT(L276, 2) = "07", "Jul", LEFT(L276, 2) = "08", "Aug", LEFT(L276, 2) = "09", "Sep", LEFT(L276, 2) = "10", "Oct", LEFT(L276, 2) = "11", "Nov", LEFT(L276, 2) = "12", "Dec")</f>
        <v>Mar</v>
      </c>
      <c r="N276" s="9" t="str">
        <f t="shared" si="32"/>
        <v>2012</v>
      </c>
      <c r="O276" t="b">
        <v>1</v>
      </c>
      <c r="P276">
        <v>113</v>
      </c>
      <c r="Q276" t="b">
        <v>1</v>
      </c>
      <c r="R276" t="s">
        <v>8268</v>
      </c>
      <c r="S276" s="6">
        <f t="shared" si="28"/>
        <v>1.56</v>
      </c>
      <c r="T276" s="8">
        <f t="shared" si="29"/>
        <v>55.221238938053098</v>
      </c>
      <c r="U276" t="str">
        <f t="shared" si="33"/>
        <v>film &amp; video</v>
      </c>
      <c r="V276" t="str">
        <f t="shared" si="34"/>
        <v>documentary</v>
      </c>
    </row>
    <row r="277" spans="1:22" ht="48" x14ac:dyDescent="0.2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2">
        <f t="shared" si="30"/>
        <v>41223.073680555557</v>
      </c>
      <c r="K277">
        <v>1349916366</v>
      </c>
      <c r="L277" s="12" t="str">
        <f t="shared" si="31"/>
        <v>10/11/2012</v>
      </c>
      <c r="M277" s="9" t="str" cm="1">
        <f t="array" ref="M277">_xlfn.IFS(LEFT(L277, 2) = "01", "Jan", LEFT(L277, 2) = "02", "Feb", LEFT(L277, 2) = "03", "Mar", LEFT(L277, 2) = "04", "Apr", LEFT(L277, 2) = "05", "May", LEFT(L277, 2) = "06", "Jun", LEFT(L277, 2) = "07", "Jul", LEFT(L277, 2) = "08", "Aug", LEFT(L277, 2) = "09", "Sep", LEFT(L277, 2) = "10", "Oct", LEFT(L277, 2) = "11", "Nov", LEFT(L277, 2) = "12", "Dec")</f>
        <v>Oct</v>
      </c>
      <c r="N277" s="9" t="str">
        <f t="shared" si="32"/>
        <v>2012</v>
      </c>
      <c r="O277" t="b">
        <v>1</v>
      </c>
      <c r="P277">
        <v>332</v>
      </c>
      <c r="Q277" t="b">
        <v>1</v>
      </c>
      <c r="R277" t="s">
        <v>8268</v>
      </c>
      <c r="S277" s="6">
        <f t="shared" si="28"/>
        <v>1.08395</v>
      </c>
      <c r="T277" s="8">
        <f t="shared" si="29"/>
        <v>65.298192771084331</v>
      </c>
      <c r="U277" t="str">
        <f t="shared" si="33"/>
        <v>film &amp; video</v>
      </c>
      <c r="V277" t="str">
        <f t="shared" si="34"/>
        <v>documentary</v>
      </c>
    </row>
    <row r="278" spans="1:22" ht="48" x14ac:dyDescent="0.2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2">
        <f t="shared" si="30"/>
        <v>41027.040208333332</v>
      </c>
      <c r="K278">
        <v>1330394274</v>
      </c>
      <c r="L278" s="12" t="str">
        <f t="shared" si="31"/>
        <v>02/28/2012</v>
      </c>
      <c r="M278" s="9" t="str" cm="1">
        <f t="array" ref="M278">_xlfn.IFS(LEFT(L278, 2) = "01", "Jan", LEFT(L278, 2) = "02", "Feb", LEFT(L278, 2) = "03", "Mar", LEFT(L278, 2) = "04", "Apr", LEFT(L278, 2) = "05", "May", LEFT(L278, 2) = "06", "Jun", LEFT(L278, 2) = "07", "Jul", LEFT(L278, 2) = "08", "Aug", LEFT(L278, 2) = "09", "Sep", LEFT(L278, 2) = "10", "Oct", LEFT(L278, 2) = "11", "Nov", LEFT(L278, 2) = "12", "Dec")</f>
        <v>Feb</v>
      </c>
      <c r="N278" s="9" t="str">
        <f t="shared" si="32"/>
        <v>2012</v>
      </c>
      <c r="O278" t="b">
        <v>1</v>
      </c>
      <c r="P278">
        <v>62</v>
      </c>
      <c r="Q278" t="b">
        <v>1</v>
      </c>
      <c r="R278" t="s">
        <v>8268</v>
      </c>
      <c r="S278" s="6">
        <f t="shared" si="28"/>
        <v>1.476</v>
      </c>
      <c r="T278" s="8">
        <f t="shared" si="29"/>
        <v>95.225806451612897</v>
      </c>
      <c r="U278" t="str">
        <f t="shared" si="33"/>
        <v>film &amp; video</v>
      </c>
      <c r="V278" t="str">
        <f t="shared" si="34"/>
        <v>documentary</v>
      </c>
    </row>
    <row r="279" spans="1:22" ht="48" x14ac:dyDescent="0.2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2">
        <f t="shared" si="30"/>
        <v>42147.891423611116</v>
      </c>
      <c r="K279">
        <v>1429824219</v>
      </c>
      <c r="L279" s="12" t="str">
        <f t="shared" si="31"/>
        <v>04/23/2015</v>
      </c>
      <c r="M279" s="9" t="str" cm="1">
        <f t="array" ref="M279">_xlfn.IFS(LEFT(L279, 2) = "01", "Jan", LEFT(L279, 2) = "02", "Feb", LEFT(L279, 2) = "03", "Mar", LEFT(L279, 2) = "04", "Apr", LEFT(L279, 2) = "05", "May", LEFT(L279, 2) = "06", "Jun", LEFT(L279, 2) = "07", "Jul", LEFT(L279, 2) = "08", "Aug", LEFT(L279, 2) = "09", "Sep", LEFT(L279, 2) = "10", "Oct", LEFT(L279, 2) = "11", "Nov", LEFT(L279, 2) = "12", "Dec")</f>
        <v>Apr</v>
      </c>
      <c r="N279" s="9" t="str">
        <f t="shared" si="32"/>
        <v>2015</v>
      </c>
      <c r="O279" t="b">
        <v>1</v>
      </c>
      <c r="P279">
        <v>951</v>
      </c>
      <c r="Q279" t="b">
        <v>1</v>
      </c>
      <c r="R279" t="s">
        <v>8268</v>
      </c>
      <c r="S279" s="6">
        <f t="shared" si="28"/>
        <v>1.1038153846153846</v>
      </c>
      <c r="T279" s="8">
        <f t="shared" si="29"/>
        <v>75.444794952681391</v>
      </c>
      <c r="U279" t="str">
        <f t="shared" si="33"/>
        <v>film &amp; video</v>
      </c>
      <c r="V279" t="str">
        <f t="shared" si="34"/>
        <v>documentary</v>
      </c>
    </row>
    <row r="280" spans="1:22" ht="32" x14ac:dyDescent="0.2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2">
        <f t="shared" si="30"/>
        <v>41194.040960648148</v>
      </c>
      <c r="K280">
        <v>1347411539</v>
      </c>
      <c r="L280" s="12" t="str">
        <f t="shared" si="31"/>
        <v>09/12/2012</v>
      </c>
      <c r="M280" s="9" t="str" cm="1">
        <f t="array" ref="M280">_xlfn.IFS(LEFT(L280, 2) = "01", "Jan", LEFT(L280, 2) = "02", "Feb", LEFT(L280, 2) = "03", "Mar", LEFT(L280, 2) = "04", "Apr", LEFT(L280, 2) = "05", "May", LEFT(L280, 2) = "06", "Jun", LEFT(L280, 2) = "07", "Jul", LEFT(L280, 2) = "08", "Aug", LEFT(L280, 2) = "09", "Sep", LEFT(L280, 2) = "10", "Oct", LEFT(L280, 2) = "11", "Nov", LEFT(L280, 2) = "12", "Dec")</f>
        <v>Sep</v>
      </c>
      <c r="N280" s="9" t="str">
        <f t="shared" si="32"/>
        <v>2012</v>
      </c>
      <c r="O280" t="b">
        <v>1</v>
      </c>
      <c r="P280">
        <v>415</v>
      </c>
      <c r="Q280" t="b">
        <v>1</v>
      </c>
      <c r="R280" t="s">
        <v>8268</v>
      </c>
      <c r="S280" s="6">
        <f t="shared" si="28"/>
        <v>1.5034814814814814</v>
      </c>
      <c r="T280" s="8">
        <f t="shared" si="29"/>
        <v>97.816867469879512</v>
      </c>
      <c r="U280" t="str">
        <f t="shared" si="33"/>
        <v>film &amp; video</v>
      </c>
      <c r="V280" t="str">
        <f t="shared" si="34"/>
        <v>documentary</v>
      </c>
    </row>
    <row r="281" spans="1:22" ht="48" x14ac:dyDescent="0.2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2">
        <f t="shared" si="30"/>
        <v>42793.084027777775</v>
      </c>
      <c r="K281">
        <v>1485237096</v>
      </c>
      <c r="L281" s="12" t="str">
        <f t="shared" si="31"/>
        <v>01/24/2017</v>
      </c>
      <c r="M281" s="9" t="str" cm="1">
        <f t="array" ref="M281">_xlfn.IFS(LEFT(L281, 2) = "01", "Jan", LEFT(L281, 2) = "02", "Feb", LEFT(L281, 2) = "03", "Mar", LEFT(L281, 2) = "04", "Apr", LEFT(L281, 2) = "05", "May", LEFT(L281, 2) = "06", "Jun", LEFT(L281, 2) = "07", "Jul", LEFT(L281, 2) = "08", "Aug", LEFT(L281, 2) = "09", "Sep", LEFT(L281, 2) = "10", "Oct", LEFT(L281, 2) = "11", "Nov", LEFT(L281, 2) = "12", "Dec")</f>
        <v>Jan</v>
      </c>
      <c r="N281" s="9" t="str">
        <f t="shared" si="32"/>
        <v>2017</v>
      </c>
      <c r="O281" t="b">
        <v>1</v>
      </c>
      <c r="P281">
        <v>305</v>
      </c>
      <c r="Q281" t="b">
        <v>1</v>
      </c>
      <c r="R281" t="s">
        <v>8268</v>
      </c>
      <c r="S281" s="6">
        <f t="shared" si="28"/>
        <v>1.5731829411764706</v>
      </c>
      <c r="T281" s="8">
        <f t="shared" si="29"/>
        <v>87.685606557377056</v>
      </c>
      <c r="U281" t="str">
        <f t="shared" si="33"/>
        <v>film &amp; video</v>
      </c>
      <c r="V281" t="str">
        <f t="shared" si="34"/>
        <v>documentary</v>
      </c>
    </row>
    <row r="282" spans="1:22" ht="48" x14ac:dyDescent="0.2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2">
        <f t="shared" si="30"/>
        <v>41789.590682870366</v>
      </c>
      <c r="K282">
        <v>1397571035</v>
      </c>
      <c r="L282" s="12" t="str">
        <f t="shared" si="31"/>
        <v>04/15/2014</v>
      </c>
      <c r="M282" s="9" t="str" cm="1">
        <f t="array" ref="M282">_xlfn.IFS(LEFT(L282, 2) = "01", "Jan", LEFT(L282, 2) = "02", "Feb", LEFT(L282, 2) = "03", "Mar", LEFT(L282, 2) = "04", "Apr", LEFT(L282, 2) = "05", "May", LEFT(L282, 2) = "06", "Jun", LEFT(L282, 2) = "07", "Jul", LEFT(L282, 2) = "08", "Aug", LEFT(L282, 2) = "09", "Sep", LEFT(L282, 2) = "10", "Oct", LEFT(L282, 2) = "11", "Nov", LEFT(L282, 2) = "12", "Dec")</f>
        <v>Apr</v>
      </c>
      <c r="N282" s="9" t="str">
        <f t="shared" si="32"/>
        <v>2014</v>
      </c>
      <c r="O282" t="b">
        <v>1</v>
      </c>
      <c r="P282">
        <v>2139</v>
      </c>
      <c r="Q282" t="b">
        <v>1</v>
      </c>
      <c r="R282" t="s">
        <v>8268</v>
      </c>
      <c r="S282" s="6">
        <f t="shared" si="28"/>
        <v>1.5614399999999999</v>
      </c>
      <c r="T282" s="8">
        <f t="shared" si="29"/>
        <v>54.748948106591868</v>
      </c>
      <c r="U282" t="str">
        <f t="shared" si="33"/>
        <v>film &amp; video</v>
      </c>
      <c r="V282" t="str">
        <f t="shared" si="34"/>
        <v>documentary</v>
      </c>
    </row>
    <row r="283" spans="1:22" ht="48" x14ac:dyDescent="0.2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2">
        <f t="shared" si="30"/>
        <v>40035.80972222222</v>
      </c>
      <c r="K283">
        <v>1242532513</v>
      </c>
      <c r="L283" s="12" t="str">
        <f t="shared" si="31"/>
        <v>05/17/2009</v>
      </c>
      <c r="M283" s="9" t="str" cm="1">
        <f t="array" ref="M283">_xlfn.IFS(LEFT(L283, 2) = "01", "Jan", LEFT(L283, 2) = "02", "Feb", LEFT(L283, 2) = "03", "Mar", LEFT(L283, 2) = "04", "Apr", LEFT(L283, 2) = "05", "May", LEFT(L283, 2) = "06", "Jun", LEFT(L283, 2) = "07", "Jul", LEFT(L283, 2) = "08", "Aug", LEFT(L283, 2) = "09", "Sep", LEFT(L283, 2) = "10", "Oct", LEFT(L283, 2) = "11", "Nov", LEFT(L283, 2) = "12", "Dec")</f>
        <v>May</v>
      </c>
      <c r="N283" s="9" t="str">
        <f t="shared" si="32"/>
        <v>2009</v>
      </c>
      <c r="O283" t="b">
        <v>1</v>
      </c>
      <c r="P283">
        <v>79</v>
      </c>
      <c r="Q283" t="b">
        <v>1</v>
      </c>
      <c r="R283" t="s">
        <v>8268</v>
      </c>
      <c r="S283" s="6">
        <f t="shared" si="28"/>
        <v>1.2058763636363636</v>
      </c>
      <c r="T283" s="8">
        <f t="shared" si="29"/>
        <v>83.953417721518989</v>
      </c>
      <c r="U283" t="str">
        <f t="shared" si="33"/>
        <v>film &amp; video</v>
      </c>
      <c r="V283" t="str">
        <f t="shared" si="34"/>
        <v>documentary</v>
      </c>
    </row>
    <row r="284" spans="1:22" ht="48" x14ac:dyDescent="0.2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2">
        <f t="shared" si="30"/>
        <v>40231.916666666664</v>
      </c>
      <c r="K284">
        <v>1263679492</v>
      </c>
      <c r="L284" s="12" t="str">
        <f t="shared" si="31"/>
        <v>01/16/2010</v>
      </c>
      <c r="M284" s="9" t="str" cm="1">
        <f t="array" ref="M284">_xlfn.IFS(LEFT(L284, 2) = "01", "Jan", LEFT(L284, 2) = "02", "Feb", LEFT(L284, 2) = "03", "Mar", LEFT(L284, 2) = "04", "Apr", LEFT(L284, 2) = "05", "May", LEFT(L284, 2) = "06", "Jun", LEFT(L284, 2) = "07", "Jul", LEFT(L284, 2) = "08", "Aug", LEFT(L284, 2) = "09", "Sep", LEFT(L284, 2) = "10", "Oct", LEFT(L284, 2) = "11", "Nov", LEFT(L284, 2) = "12", "Dec")</f>
        <v>Jan</v>
      </c>
      <c r="N284" s="9" t="str">
        <f t="shared" si="32"/>
        <v>2010</v>
      </c>
      <c r="O284" t="b">
        <v>1</v>
      </c>
      <c r="P284">
        <v>179</v>
      </c>
      <c r="Q284" t="b">
        <v>1</v>
      </c>
      <c r="R284" t="s">
        <v>8268</v>
      </c>
      <c r="S284" s="6">
        <f t="shared" si="28"/>
        <v>1.0118888888888888</v>
      </c>
      <c r="T284" s="8">
        <f t="shared" si="29"/>
        <v>254.38547486033519</v>
      </c>
      <c r="U284" t="str">
        <f t="shared" si="33"/>
        <v>film &amp; video</v>
      </c>
      <c r="V284" t="str">
        <f t="shared" si="34"/>
        <v>documentary</v>
      </c>
    </row>
    <row r="285" spans="1:22" ht="32" x14ac:dyDescent="0.2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2">
        <f t="shared" si="30"/>
        <v>40695.207638888889</v>
      </c>
      <c r="K285">
        <v>1305219744</v>
      </c>
      <c r="L285" s="12" t="str">
        <f t="shared" si="31"/>
        <v>05/12/2011</v>
      </c>
      <c r="M285" s="9" t="str" cm="1">
        <f t="array" ref="M285">_xlfn.IFS(LEFT(L285, 2) = "01", "Jan", LEFT(L285, 2) = "02", "Feb", LEFT(L285, 2) = "03", "Mar", LEFT(L285, 2) = "04", "Apr", LEFT(L285, 2) = "05", "May", LEFT(L285, 2) = "06", "Jun", LEFT(L285, 2) = "07", "Jul", LEFT(L285, 2) = "08", "Aug", LEFT(L285, 2) = "09", "Sep", LEFT(L285, 2) = "10", "Oct", LEFT(L285, 2) = "11", "Nov", LEFT(L285, 2) = "12", "Dec")</f>
        <v>May</v>
      </c>
      <c r="N285" s="9" t="str">
        <f t="shared" si="32"/>
        <v>2011</v>
      </c>
      <c r="O285" t="b">
        <v>1</v>
      </c>
      <c r="P285">
        <v>202</v>
      </c>
      <c r="Q285" t="b">
        <v>1</v>
      </c>
      <c r="R285" t="s">
        <v>8268</v>
      </c>
      <c r="S285" s="6">
        <f t="shared" si="28"/>
        <v>1.142725</v>
      </c>
      <c r="T285" s="8">
        <f t="shared" si="29"/>
        <v>101.8269801980198</v>
      </c>
      <c r="U285" t="str">
        <f t="shared" si="33"/>
        <v>film &amp; video</v>
      </c>
      <c r="V285" t="str">
        <f t="shared" si="34"/>
        <v>documentary</v>
      </c>
    </row>
    <row r="286" spans="1:22" ht="48" x14ac:dyDescent="0.2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2">
        <f t="shared" si="30"/>
        <v>40929.738194444442</v>
      </c>
      <c r="K286">
        <v>1325007780</v>
      </c>
      <c r="L286" s="12" t="str">
        <f t="shared" si="31"/>
        <v>12/27/2011</v>
      </c>
      <c r="M286" s="9" t="str" cm="1">
        <f t="array" ref="M286">_xlfn.IFS(LEFT(L286, 2) = "01", "Jan", LEFT(L286, 2) = "02", "Feb", LEFT(L286, 2) = "03", "Mar", LEFT(L286, 2) = "04", "Apr", LEFT(L286, 2) = "05", "May", LEFT(L286, 2) = "06", "Jun", LEFT(L286, 2) = "07", "Jul", LEFT(L286, 2) = "08", "Aug", LEFT(L286, 2) = "09", "Sep", LEFT(L286, 2) = "10", "Oct", LEFT(L286, 2) = "11", "Nov", LEFT(L286, 2) = "12", "Dec")</f>
        <v>Dec</v>
      </c>
      <c r="N286" s="9" t="str">
        <f t="shared" si="32"/>
        <v>2011</v>
      </c>
      <c r="O286" t="b">
        <v>1</v>
      </c>
      <c r="P286">
        <v>760</v>
      </c>
      <c r="Q286" t="b">
        <v>1</v>
      </c>
      <c r="R286" t="s">
        <v>8268</v>
      </c>
      <c r="S286" s="6">
        <f t="shared" si="28"/>
        <v>1.0462615</v>
      </c>
      <c r="T286" s="8">
        <f t="shared" si="29"/>
        <v>55.066394736842106</v>
      </c>
      <c r="U286" t="str">
        <f t="shared" si="33"/>
        <v>film &amp; video</v>
      </c>
      <c r="V286" t="str">
        <f t="shared" si="34"/>
        <v>documentary</v>
      </c>
    </row>
    <row r="287" spans="1:22" ht="48" x14ac:dyDescent="0.2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2">
        <f t="shared" si="30"/>
        <v>41536.756111111114</v>
      </c>
      <c r="K287">
        <v>1377022128</v>
      </c>
      <c r="L287" s="12" t="str">
        <f t="shared" si="31"/>
        <v>08/20/2013</v>
      </c>
      <c r="M287" s="9" t="str" cm="1">
        <f t="array" ref="M287">_xlfn.IFS(LEFT(L287, 2) = "01", "Jan", LEFT(L287, 2) = "02", "Feb", LEFT(L287, 2) = "03", "Mar", LEFT(L287, 2) = "04", "Apr", LEFT(L287, 2) = "05", "May", LEFT(L287, 2) = "06", "Jun", LEFT(L287, 2) = "07", "Jul", LEFT(L287, 2) = "08", "Aug", LEFT(L287, 2) = "09", "Sep", LEFT(L287, 2) = "10", "Oct", LEFT(L287, 2) = "11", "Nov", LEFT(L287, 2) = "12", "Dec")</f>
        <v>Aug</v>
      </c>
      <c r="N287" s="9" t="str">
        <f t="shared" si="32"/>
        <v>2013</v>
      </c>
      <c r="O287" t="b">
        <v>1</v>
      </c>
      <c r="P287">
        <v>563</v>
      </c>
      <c r="Q287" t="b">
        <v>1</v>
      </c>
      <c r="R287" t="s">
        <v>8268</v>
      </c>
      <c r="S287" s="6">
        <f t="shared" si="28"/>
        <v>2.2882507142857142</v>
      </c>
      <c r="T287" s="8">
        <f t="shared" si="29"/>
        <v>56.901438721136763</v>
      </c>
      <c r="U287" t="str">
        <f t="shared" si="33"/>
        <v>film &amp; video</v>
      </c>
      <c r="V287" t="str">
        <f t="shared" si="34"/>
        <v>documentary</v>
      </c>
    </row>
    <row r="288" spans="1:22" ht="48" x14ac:dyDescent="0.2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2">
        <f t="shared" si="30"/>
        <v>41358.774583333332</v>
      </c>
      <c r="K288">
        <v>1360352124</v>
      </c>
      <c r="L288" s="12" t="str">
        <f t="shared" si="31"/>
        <v>02/08/2013</v>
      </c>
      <c r="M288" s="9" t="str" cm="1">
        <f t="array" ref="M288">_xlfn.IFS(LEFT(L288, 2) = "01", "Jan", LEFT(L288, 2) = "02", "Feb", LEFT(L288, 2) = "03", "Mar", LEFT(L288, 2) = "04", "Apr", LEFT(L288, 2) = "05", "May", LEFT(L288, 2) = "06", "Jun", LEFT(L288, 2) = "07", "Jul", LEFT(L288, 2) = "08", "Aug", LEFT(L288, 2) = "09", "Sep", LEFT(L288, 2) = "10", "Oct", LEFT(L288, 2) = "11", "Nov", LEFT(L288, 2) = "12", "Dec")</f>
        <v>Feb</v>
      </c>
      <c r="N288" s="9" t="str">
        <f t="shared" si="32"/>
        <v>2013</v>
      </c>
      <c r="O288" t="b">
        <v>1</v>
      </c>
      <c r="P288">
        <v>135</v>
      </c>
      <c r="Q288" t="b">
        <v>1</v>
      </c>
      <c r="R288" t="s">
        <v>8268</v>
      </c>
      <c r="S288" s="6">
        <f t="shared" si="28"/>
        <v>1.0915333333333332</v>
      </c>
      <c r="T288" s="8">
        <f t="shared" si="29"/>
        <v>121.28148148148148</v>
      </c>
      <c r="U288" t="str">
        <f t="shared" si="33"/>
        <v>film &amp; video</v>
      </c>
      <c r="V288" t="str">
        <f t="shared" si="34"/>
        <v>documentary</v>
      </c>
    </row>
    <row r="289" spans="1:22" ht="32" x14ac:dyDescent="0.2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2">
        <f t="shared" si="30"/>
        <v>41215.166666666664</v>
      </c>
      <c r="K289">
        <v>1349160018</v>
      </c>
      <c r="L289" s="12" t="str">
        <f t="shared" si="31"/>
        <v>10/02/2012</v>
      </c>
      <c r="M289" s="9" t="str" cm="1">
        <f t="array" ref="M289">_xlfn.IFS(LEFT(L289, 2) = "01", "Jan", LEFT(L289, 2) = "02", "Feb", LEFT(L289, 2) = "03", "Mar", LEFT(L289, 2) = "04", "Apr", LEFT(L289, 2) = "05", "May", LEFT(L289, 2) = "06", "Jun", LEFT(L289, 2) = "07", "Jul", LEFT(L289, 2) = "08", "Aug", LEFT(L289, 2) = "09", "Sep", LEFT(L289, 2) = "10", "Oct", LEFT(L289, 2) = "11", "Nov", LEFT(L289, 2) = "12", "Dec")</f>
        <v>Oct</v>
      </c>
      <c r="N289" s="9" t="str">
        <f t="shared" si="32"/>
        <v>2012</v>
      </c>
      <c r="O289" t="b">
        <v>1</v>
      </c>
      <c r="P289">
        <v>290</v>
      </c>
      <c r="Q289" t="b">
        <v>1</v>
      </c>
      <c r="R289" t="s">
        <v>8268</v>
      </c>
      <c r="S289" s="6">
        <f t="shared" si="28"/>
        <v>1.7629999999999999</v>
      </c>
      <c r="T289" s="8">
        <f t="shared" si="29"/>
        <v>91.189655172413794</v>
      </c>
      <c r="U289" t="str">
        <f t="shared" si="33"/>
        <v>film &amp; video</v>
      </c>
      <c r="V289" t="str">
        <f t="shared" si="34"/>
        <v>documentary</v>
      </c>
    </row>
    <row r="290" spans="1:22" ht="48" x14ac:dyDescent="0.2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2">
        <f t="shared" si="30"/>
        <v>41086.168900462959</v>
      </c>
      <c r="K290">
        <v>1337659393</v>
      </c>
      <c r="L290" s="12" t="str">
        <f t="shared" si="31"/>
        <v>05/22/2012</v>
      </c>
      <c r="M290" s="9" t="str" cm="1">
        <f t="array" ref="M290">_xlfn.IFS(LEFT(L290, 2) = "01", "Jan", LEFT(L290, 2) = "02", "Feb", LEFT(L290, 2) = "03", "Mar", LEFT(L290, 2) = "04", "Apr", LEFT(L290, 2) = "05", "May", LEFT(L290, 2) = "06", "Jun", LEFT(L290, 2) = "07", "Jul", LEFT(L290, 2) = "08", "Aug", LEFT(L290, 2) = "09", "Sep", LEFT(L290, 2) = "10", "Oct", LEFT(L290, 2) = "11", "Nov", LEFT(L290, 2) = "12", "Dec")</f>
        <v>May</v>
      </c>
      <c r="N290" s="9" t="str">
        <f t="shared" si="32"/>
        <v>2012</v>
      </c>
      <c r="O290" t="b">
        <v>1</v>
      </c>
      <c r="P290">
        <v>447</v>
      </c>
      <c r="Q290" t="b">
        <v>1</v>
      </c>
      <c r="R290" t="s">
        <v>8268</v>
      </c>
      <c r="S290" s="6">
        <f t="shared" si="28"/>
        <v>1.0321061999999999</v>
      </c>
      <c r="T290" s="8">
        <f t="shared" si="29"/>
        <v>115.44812080536913</v>
      </c>
      <c r="U290" t="str">
        <f t="shared" si="33"/>
        <v>film &amp; video</v>
      </c>
      <c r="V290" t="str">
        <f t="shared" si="34"/>
        <v>documentary</v>
      </c>
    </row>
    <row r="291" spans="1:22" ht="48" x14ac:dyDescent="0.2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2">
        <f t="shared" si="30"/>
        <v>41580.456412037034</v>
      </c>
      <c r="K291">
        <v>1380797834</v>
      </c>
      <c r="L291" s="12" t="str">
        <f t="shared" si="31"/>
        <v>10/03/2013</v>
      </c>
      <c r="M291" s="9" t="str" cm="1">
        <f t="array" ref="M291">_xlfn.IFS(LEFT(L291, 2) = "01", "Jan", LEFT(L291, 2) = "02", "Feb", LEFT(L291, 2) = "03", "Mar", LEFT(L291, 2) = "04", "Apr", LEFT(L291, 2) = "05", "May", LEFT(L291, 2) = "06", "Jun", LEFT(L291, 2) = "07", "Jul", LEFT(L291, 2) = "08", "Aug", LEFT(L291, 2) = "09", "Sep", LEFT(L291, 2) = "10", "Oct", LEFT(L291, 2) = "11", "Nov", LEFT(L291, 2) = "12", "Dec")</f>
        <v>Oct</v>
      </c>
      <c r="N291" s="9" t="str">
        <f t="shared" si="32"/>
        <v>2013</v>
      </c>
      <c r="O291" t="b">
        <v>1</v>
      </c>
      <c r="P291">
        <v>232</v>
      </c>
      <c r="Q291" t="b">
        <v>1</v>
      </c>
      <c r="R291" t="s">
        <v>8268</v>
      </c>
      <c r="S291" s="6">
        <f t="shared" si="28"/>
        <v>1.0482</v>
      </c>
      <c r="T291" s="8">
        <f t="shared" si="29"/>
        <v>67.771551724137936</v>
      </c>
      <c r="U291" t="str">
        <f t="shared" si="33"/>
        <v>film &amp; video</v>
      </c>
      <c r="V291" t="str">
        <f t="shared" si="34"/>
        <v>documentary</v>
      </c>
    </row>
    <row r="292" spans="1:22" ht="32" x14ac:dyDescent="0.2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2">
        <f t="shared" si="30"/>
        <v>40576.332638888889</v>
      </c>
      <c r="K292">
        <v>1292316697</v>
      </c>
      <c r="L292" s="12" t="str">
        <f t="shared" si="31"/>
        <v>12/14/2010</v>
      </c>
      <c r="M292" s="9" t="str" cm="1">
        <f t="array" ref="M292">_xlfn.IFS(LEFT(L292, 2) = "01", "Jan", LEFT(L292, 2) = "02", "Feb", LEFT(L292, 2) = "03", "Mar", LEFT(L292, 2) = "04", "Apr", LEFT(L292, 2) = "05", "May", LEFT(L292, 2) = "06", "Jun", LEFT(L292, 2) = "07", "Jul", LEFT(L292, 2) = "08", "Aug", LEFT(L292, 2) = "09", "Sep", LEFT(L292, 2) = "10", "Oct", LEFT(L292, 2) = "11", "Nov", LEFT(L292, 2) = "12", "Dec")</f>
        <v>Dec</v>
      </c>
      <c r="N292" s="9" t="str">
        <f t="shared" si="32"/>
        <v>2010</v>
      </c>
      <c r="O292" t="b">
        <v>1</v>
      </c>
      <c r="P292">
        <v>168</v>
      </c>
      <c r="Q292" t="b">
        <v>1</v>
      </c>
      <c r="R292" t="s">
        <v>8268</v>
      </c>
      <c r="S292" s="6">
        <f t="shared" si="28"/>
        <v>1.0668444444444445</v>
      </c>
      <c r="T292" s="8">
        <f t="shared" si="29"/>
        <v>28.576190476190476</v>
      </c>
      <c r="U292" t="str">
        <f t="shared" si="33"/>
        <v>film &amp; video</v>
      </c>
      <c r="V292" t="str">
        <f t="shared" si="34"/>
        <v>documentary</v>
      </c>
    </row>
    <row r="293" spans="1:22" ht="48" x14ac:dyDescent="0.2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2">
        <f t="shared" si="30"/>
        <v>41395.000694444447</v>
      </c>
      <c r="K293">
        <v>1365791246</v>
      </c>
      <c r="L293" s="12" t="str">
        <f t="shared" si="31"/>
        <v>04/12/2013</v>
      </c>
      <c r="M293" s="9" t="str" cm="1">
        <f t="array" ref="M293">_xlfn.IFS(LEFT(L293, 2) = "01", "Jan", LEFT(L293, 2) = "02", "Feb", LEFT(L293, 2) = "03", "Mar", LEFT(L293, 2) = "04", "Apr", LEFT(L293, 2) = "05", "May", LEFT(L293, 2) = "06", "Jun", LEFT(L293, 2) = "07", "Jul", LEFT(L293, 2) = "08", "Aug", LEFT(L293, 2) = "09", "Sep", LEFT(L293, 2) = "10", "Oct", LEFT(L293, 2) = "11", "Nov", LEFT(L293, 2) = "12", "Dec")</f>
        <v>Apr</v>
      </c>
      <c r="N293" s="9" t="str">
        <f t="shared" si="32"/>
        <v>2013</v>
      </c>
      <c r="O293" t="b">
        <v>1</v>
      </c>
      <c r="P293">
        <v>128</v>
      </c>
      <c r="Q293" t="b">
        <v>1</v>
      </c>
      <c r="R293" t="s">
        <v>8268</v>
      </c>
      <c r="S293" s="6">
        <f t="shared" si="28"/>
        <v>1.2001999999999999</v>
      </c>
      <c r="T293" s="8">
        <f t="shared" si="29"/>
        <v>46.8828125</v>
      </c>
      <c r="U293" t="str">
        <f t="shared" si="33"/>
        <v>film &amp; video</v>
      </c>
      <c r="V293" t="str">
        <f t="shared" si="34"/>
        <v>documentary</v>
      </c>
    </row>
    <row r="294" spans="1:22" ht="48" x14ac:dyDescent="0.2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2">
        <f t="shared" si="30"/>
        <v>40845.165972222225</v>
      </c>
      <c r="K294">
        <v>1317064599</v>
      </c>
      <c r="L294" s="12" t="str">
        <f t="shared" si="31"/>
        <v>09/26/2011</v>
      </c>
      <c r="M294" s="9" t="str" cm="1">
        <f t="array" ref="M294">_xlfn.IFS(LEFT(L294, 2) = "01", "Jan", LEFT(L294, 2) = "02", "Feb", LEFT(L294, 2) = "03", "Mar", LEFT(L294, 2) = "04", "Apr", LEFT(L294, 2) = "05", "May", LEFT(L294, 2) = "06", "Jun", LEFT(L294, 2) = "07", "Jul", LEFT(L294, 2) = "08", "Aug", LEFT(L294, 2) = "09", "Sep", LEFT(L294, 2) = "10", "Oct", LEFT(L294, 2) = "11", "Nov", LEFT(L294, 2) = "12", "Dec")</f>
        <v>Sep</v>
      </c>
      <c r="N294" s="9" t="str">
        <f t="shared" si="32"/>
        <v>2011</v>
      </c>
      <c r="O294" t="b">
        <v>1</v>
      </c>
      <c r="P294">
        <v>493</v>
      </c>
      <c r="Q294" t="b">
        <v>1</v>
      </c>
      <c r="R294" t="s">
        <v>8268</v>
      </c>
      <c r="S294" s="6">
        <f t="shared" si="28"/>
        <v>1.0150693333333334</v>
      </c>
      <c r="T294" s="8">
        <f t="shared" si="29"/>
        <v>154.42231237322514</v>
      </c>
      <c r="U294" t="str">
        <f t="shared" si="33"/>
        <v>film &amp; video</v>
      </c>
      <c r="V294" t="str">
        <f t="shared" si="34"/>
        <v>documentary</v>
      </c>
    </row>
    <row r="295" spans="1:22" ht="48" x14ac:dyDescent="0.2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2">
        <f t="shared" si="30"/>
        <v>41749.667986111112</v>
      </c>
      <c r="K295">
        <v>1395417714</v>
      </c>
      <c r="L295" s="12" t="str">
        <f t="shared" si="31"/>
        <v>03/21/2014</v>
      </c>
      <c r="M295" s="9" t="str" cm="1">
        <f t="array" ref="M295">_xlfn.IFS(LEFT(L295, 2) = "01", "Jan", LEFT(L295, 2) = "02", "Feb", LEFT(L295, 2) = "03", "Mar", LEFT(L295, 2) = "04", "Apr", LEFT(L295, 2) = "05", "May", LEFT(L295, 2) = "06", "Jun", LEFT(L295, 2) = "07", "Jul", LEFT(L295, 2) = "08", "Aug", LEFT(L295, 2) = "09", "Sep", LEFT(L295, 2) = "10", "Oct", LEFT(L295, 2) = "11", "Nov", LEFT(L295, 2) = "12", "Dec")</f>
        <v>Mar</v>
      </c>
      <c r="N295" s="9" t="str">
        <f t="shared" si="32"/>
        <v>2014</v>
      </c>
      <c r="O295" t="b">
        <v>1</v>
      </c>
      <c r="P295">
        <v>131</v>
      </c>
      <c r="Q295" t="b">
        <v>1</v>
      </c>
      <c r="R295" t="s">
        <v>8268</v>
      </c>
      <c r="S295" s="6">
        <f t="shared" si="28"/>
        <v>1.0138461538461538</v>
      </c>
      <c r="T295" s="8">
        <f t="shared" si="29"/>
        <v>201.22137404580153</v>
      </c>
      <c r="U295" t="str">
        <f t="shared" si="33"/>
        <v>film &amp; video</v>
      </c>
      <c r="V295" t="str">
        <f t="shared" si="34"/>
        <v>documentary</v>
      </c>
    </row>
    <row r="296" spans="1:22" ht="48" x14ac:dyDescent="0.2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2">
        <f t="shared" si="30"/>
        <v>40378.666666666664</v>
      </c>
      <c r="K296">
        <v>1276480894</v>
      </c>
      <c r="L296" s="12" t="str">
        <f t="shared" si="31"/>
        <v>06/14/2010</v>
      </c>
      <c r="M296" s="9" t="str" cm="1">
        <f t="array" ref="M296">_xlfn.IFS(LEFT(L296, 2) = "01", "Jan", LEFT(L296, 2) = "02", "Feb", LEFT(L296, 2) = "03", "Mar", LEFT(L296, 2) = "04", "Apr", LEFT(L296, 2) = "05", "May", LEFT(L296, 2) = "06", "Jun", LEFT(L296, 2) = "07", "Jul", LEFT(L296, 2) = "08", "Aug", LEFT(L296, 2) = "09", "Sep", LEFT(L296, 2) = "10", "Oct", LEFT(L296, 2) = "11", "Nov", LEFT(L296, 2) = "12", "Dec")</f>
        <v>Jun</v>
      </c>
      <c r="N296" s="9" t="str">
        <f t="shared" si="32"/>
        <v>2010</v>
      </c>
      <c r="O296" t="b">
        <v>1</v>
      </c>
      <c r="P296">
        <v>50</v>
      </c>
      <c r="Q296" t="b">
        <v>1</v>
      </c>
      <c r="R296" t="s">
        <v>8268</v>
      </c>
      <c r="S296" s="6">
        <f t="shared" si="28"/>
        <v>1</v>
      </c>
      <c r="T296" s="8">
        <f t="shared" si="29"/>
        <v>100</v>
      </c>
      <c r="U296" t="str">
        <f t="shared" si="33"/>
        <v>film &amp; video</v>
      </c>
      <c r="V296" t="str">
        <f t="shared" si="34"/>
        <v>documentary</v>
      </c>
    </row>
    <row r="297" spans="1:22" ht="48" x14ac:dyDescent="0.2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2">
        <f t="shared" si="30"/>
        <v>41579</v>
      </c>
      <c r="K297">
        <v>1378080409</v>
      </c>
      <c r="L297" s="12" t="str">
        <f t="shared" si="31"/>
        <v>09/02/2013</v>
      </c>
      <c r="M297" s="9" t="str" cm="1">
        <f t="array" ref="M297">_xlfn.IFS(LEFT(L297, 2) = "01", "Jan", LEFT(L297, 2) = "02", "Feb", LEFT(L297, 2) = "03", "Mar", LEFT(L297, 2) = "04", "Apr", LEFT(L297, 2) = "05", "May", LEFT(L297, 2) = "06", "Jun", LEFT(L297, 2) = "07", "Jul", LEFT(L297, 2) = "08", "Aug", LEFT(L297, 2) = "09", "Sep", LEFT(L297, 2) = "10", "Oct", LEFT(L297, 2) = "11", "Nov", LEFT(L297, 2) = "12", "Dec")</f>
        <v>Sep</v>
      </c>
      <c r="N297" s="9" t="str">
        <f t="shared" si="32"/>
        <v>2013</v>
      </c>
      <c r="O297" t="b">
        <v>1</v>
      </c>
      <c r="P297">
        <v>665</v>
      </c>
      <c r="Q297" t="b">
        <v>1</v>
      </c>
      <c r="R297" t="s">
        <v>8268</v>
      </c>
      <c r="S297" s="6">
        <f t="shared" si="28"/>
        <v>1.3310911999999999</v>
      </c>
      <c r="T297" s="8">
        <f t="shared" si="29"/>
        <v>100.08204511278196</v>
      </c>
      <c r="U297" t="str">
        <f t="shared" si="33"/>
        <v>film &amp; video</v>
      </c>
      <c r="V297" t="str">
        <f t="shared" si="34"/>
        <v>documentary</v>
      </c>
    </row>
    <row r="298" spans="1:22" ht="48" x14ac:dyDescent="0.2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2">
        <f t="shared" si="30"/>
        <v>41159.475497685184</v>
      </c>
      <c r="K298">
        <v>1344857083</v>
      </c>
      <c r="L298" s="12" t="str">
        <f t="shared" si="31"/>
        <v>08/13/2012</v>
      </c>
      <c r="M298" s="9" t="str" cm="1">
        <f t="array" ref="M298">_xlfn.IFS(LEFT(L298, 2) = "01", "Jan", LEFT(L298, 2) = "02", "Feb", LEFT(L298, 2) = "03", "Mar", LEFT(L298, 2) = "04", "Apr", LEFT(L298, 2) = "05", "May", LEFT(L298, 2) = "06", "Jun", LEFT(L298, 2) = "07", "Jul", LEFT(L298, 2) = "08", "Aug", LEFT(L298, 2) = "09", "Sep", LEFT(L298, 2) = "10", "Oct", LEFT(L298, 2) = "11", "Nov", LEFT(L298, 2) = "12", "Dec")</f>
        <v>Aug</v>
      </c>
      <c r="N298" s="9" t="str">
        <f t="shared" si="32"/>
        <v>2012</v>
      </c>
      <c r="O298" t="b">
        <v>1</v>
      </c>
      <c r="P298">
        <v>129</v>
      </c>
      <c r="Q298" t="b">
        <v>1</v>
      </c>
      <c r="R298" t="s">
        <v>8268</v>
      </c>
      <c r="S298" s="6">
        <f t="shared" si="28"/>
        <v>1.187262</v>
      </c>
      <c r="T298" s="8">
        <f t="shared" si="29"/>
        <v>230.08953488372092</v>
      </c>
      <c r="U298" t="str">
        <f t="shared" si="33"/>
        <v>film &amp; video</v>
      </c>
      <c r="V298" t="str">
        <f t="shared" si="34"/>
        <v>documentary</v>
      </c>
    </row>
    <row r="299" spans="1:22" ht="48" x14ac:dyDescent="0.2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2">
        <f t="shared" si="30"/>
        <v>42125.165972222225</v>
      </c>
      <c r="K299">
        <v>1427390901</v>
      </c>
      <c r="L299" s="12" t="str">
        <f t="shared" si="31"/>
        <v>03/26/2015</v>
      </c>
      <c r="M299" s="9" t="str" cm="1">
        <f t="array" ref="M299">_xlfn.IFS(LEFT(L299, 2) = "01", "Jan", LEFT(L299, 2) = "02", "Feb", LEFT(L299, 2) = "03", "Mar", LEFT(L299, 2) = "04", "Apr", LEFT(L299, 2) = "05", "May", LEFT(L299, 2) = "06", "Jun", LEFT(L299, 2) = "07", "Jul", LEFT(L299, 2) = "08", "Aug", LEFT(L299, 2) = "09", "Sep", LEFT(L299, 2) = "10", "Oct", LEFT(L299, 2) = "11", "Nov", LEFT(L299, 2) = "12", "Dec")</f>
        <v>Mar</v>
      </c>
      <c r="N299" s="9" t="str">
        <f t="shared" si="32"/>
        <v>2015</v>
      </c>
      <c r="O299" t="b">
        <v>1</v>
      </c>
      <c r="P299">
        <v>142</v>
      </c>
      <c r="Q299" t="b">
        <v>1</v>
      </c>
      <c r="R299" t="s">
        <v>8268</v>
      </c>
      <c r="S299" s="6">
        <f t="shared" si="28"/>
        <v>1.0064</v>
      </c>
      <c r="T299" s="8">
        <f t="shared" si="29"/>
        <v>141.74647887323943</v>
      </c>
      <c r="U299" t="str">
        <f t="shared" si="33"/>
        <v>film &amp; video</v>
      </c>
      <c r="V299" t="str">
        <f t="shared" si="34"/>
        <v>documentary</v>
      </c>
    </row>
    <row r="300" spans="1:22" ht="32" x14ac:dyDescent="0.2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2">
        <f t="shared" si="30"/>
        <v>41768.875</v>
      </c>
      <c r="K300">
        <v>1394536048</v>
      </c>
      <c r="L300" s="12" t="str">
        <f t="shared" si="31"/>
        <v>03/11/2014</v>
      </c>
      <c r="M300" s="9" t="str" cm="1">
        <f t="array" ref="M300">_xlfn.IFS(LEFT(L300, 2) = "01", "Jan", LEFT(L300, 2) = "02", "Feb", LEFT(L300, 2) = "03", "Mar", LEFT(L300, 2) = "04", "Apr", LEFT(L300, 2) = "05", "May", LEFT(L300, 2) = "06", "Jun", LEFT(L300, 2) = "07", "Jul", LEFT(L300, 2) = "08", "Aug", LEFT(L300, 2) = "09", "Sep", LEFT(L300, 2) = "10", "Oct", LEFT(L300, 2) = "11", "Nov", LEFT(L300, 2) = "12", "Dec")</f>
        <v>Mar</v>
      </c>
      <c r="N300" s="9" t="str">
        <f t="shared" si="32"/>
        <v>2014</v>
      </c>
      <c r="O300" t="b">
        <v>1</v>
      </c>
      <c r="P300">
        <v>2436</v>
      </c>
      <c r="Q300" t="b">
        <v>1</v>
      </c>
      <c r="R300" t="s">
        <v>8268</v>
      </c>
      <c r="S300" s="6">
        <f t="shared" si="28"/>
        <v>1.089324126984127</v>
      </c>
      <c r="T300" s="8">
        <f t="shared" si="29"/>
        <v>56.344351395730705</v>
      </c>
      <c r="U300" t="str">
        <f t="shared" si="33"/>
        <v>film &amp; video</v>
      </c>
      <c r="V300" t="str">
        <f t="shared" si="34"/>
        <v>documentary</v>
      </c>
    </row>
    <row r="301" spans="1:22" ht="48" x14ac:dyDescent="0.2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2">
        <f t="shared" si="30"/>
        <v>40499.266898148147</v>
      </c>
      <c r="K301">
        <v>1287379460</v>
      </c>
      <c r="L301" s="12" t="str">
        <f t="shared" si="31"/>
        <v>10/18/2010</v>
      </c>
      <c r="M301" s="9" t="str" cm="1">
        <f t="array" ref="M301">_xlfn.IFS(LEFT(L301, 2) = "01", "Jan", LEFT(L301, 2) = "02", "Feb", LEFT(L301, 2) = "03", "Mar", LEFT(L301, 2) = "04", "Apr", LEFT(L301, 2) = "05", "May", LEFT(L301, 2) = "06", "Jun", LEFT(L301, 2) = "07", "Jul", LEFT(L301, 2) = "08", "Aug", LEFT(L301, 2) = "09", "Sep", LEFT(L301, 2) = "10", "Oct", LEFT(L301, 2) = "11", "Nov", LEFT(L301, 2) = "12", "Dec")</f>
        <v>Oct</v>
      </c>
      <c r="N301" s="9" t="str">
        <f t="shared" si="32"/>
        <v>2010</v>
      </c>
      <c r="O301" t="b">
        <v>1</v>
      </c>
      <c r="P301">
        <v>244</v>
      </c>
      <c r="Q301" t="b">
        <v>1</v>
      </c>
      <c r="R301" t="s">
        <v>8268</v>
      </c>
      <c r="S301" s="6">
        <f t="shared" si="28"/>
        <v>1.789525</v>
      </c>
      <c r="T301" s="8">
        <f t="shared" si="29"/>
        <v>73.341188524590166</v>
      </c>
      <c r="U301" t="str">
        <f t="shared" si="33"/>
        <v>film &amp; video</v>
      </c>
      <c r="V301" t="str">
        <f t="shared" si="34"/>
        <v>documentary</v>
      </c>
    </row>
    <row r="302" spans="1:22" ht="48" x14ac:dyDescent="0.2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2">
        <f t="shared" si="30"/>
        <v>40657.959930555553</v>
      </c>
      <c r="K302">
        <v>1301007738</v>
      </c>
      <c r="L302" s="12" t="str">
        <f t="shared" si="31"/>
        <v>03/24/2011</v>
      </c>
      <c r="M302" s="9" t="str" cm="1">
        <f t="array" ref="M302">_xlfn.IFS(LEFT(L302, 2) = "01", "Jan", LEFT(L302, 2) = "02", "Feb", LEFT(L302, 2) = "03", "Mar", LEFT(L302, 2) = "04", "Apr", LEFT(L302, 2) = "05", "May", LEFT(L302, 2) = "06", "Jun", LEFT(L302, 2) = "07", "Jul", LEFT(L302, 2) = "08", "Aug", LEFT(L302, 2) = "09", "Sep", LEFT(L302, 2) = "10", "Oct", LEFT(L302, 2) = "11", "Nov", LEFT(L302, 2) = "12", "Dec")</f>
        <v>Mar</v>
      </c>
      <c r="N302" s="9" t="str">
        <f t="shared" si="32"/>
        <v>2011</v>
      </c>
      <c r="O302" t="b">
        <v>1</v>
      </c>
      <c r="P302">
        <v>298</v>
      </c>
      <c r="Q302" t="b">
        <v>1</v>
      </c>
      <c r="R302" t="s">
        <v>8268</v>
      </c>
      <c r="S302" s="6">
        <f t="shared" si="28"/>
        <v>1.0172264</v>
      </c>
      <c r="T302" s="8">
        <f t="shared" si="29"/>
        <v>85.337785234899329</v>
      </c>
      <c r="U302" t="str">
        <f t="shared" si="33"/>
        <v>film &amp; video</v>
      </c>
      <c r="V302" t="str">
        <f t="shared" si="34"/>
        <v>documentary</v>
      </c>
    </row>
    <row r="303" spans="1:22" ht="48" x14ac:dyDescent="0.2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2">
        <f t="shared" si="30"/>
        <v>41352.696006944447</v>
      </c>
      <c r="K303">
        <v>1360258935</v>
      </c>
      <c r="L303" s="12" t="str">
        <f t="shared" si="31"/>
        <v>02/07/2013</v>
      </c>
      <c r="M303" s="9" t="str" cm="1">
        <f t="array" ref="M303">_xlfn.IFS(LEFT(L303, 2) = "01", "Jan", LEFT(L303, 2) = "02", "Feb", LEFT(L303, 2) = "03", "Mar", LEFT(L303, 2) = "04", "Apr", LEFT(L303, 2) = "05", "May", LEFT(L303, 2) = "06", "Jun", LEFT(L303, 2) = "07", "Jul", LEFT(L303, 2) = "08", "Aug", LEFT(L303, 2) = "09", "Sep", LEFT(L303, 2) = "10", "Oct", LEFT(L303, 2) = "11", "Nov", LEFT(L303, 2) = "12", "Dec")</f>
        <v>Feb</v>
      </c>
      <c r="N303" s="9" t="str">
        <f t="shared" si="32"/>
        <v>2013</v>
      </c>
      <c r="O303" t="b">
        <v>1</v>
      </c>
      <c r="P303">
        <v>251</v>
      </c>
      <c r="Q303" t="b">
        <v>1</v>
      </c>
      <c r="R303" t="s">
        <v>8268</v>
      </c>
      <c r="S303" s="6">
        <f t="shared" si="28"/>
        <v>1.1873499999999999</v>
      </c>
      <c r="T303" s="8">
        <f t="shared" si="29"/>
        <v>61.496215139442228</v>
      </c>
      <c r="U303" t="str">
        <f t="shared" si="33"/>
        <v>film &amp; video</v>
      </c>
      <c r="V303" t="str">
        <f t="shared" si="34"/>
        <v>documentary</v>
      </c>
    </row>
    <row r="304" spans="1:22" ht="64" x14ac:dyDescent="0.2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2">
        <f t="shared" si="30"/>
        <v>40963.856921296298</v>
      </c>
      <c r="K304">
        <v>1327523638</v>
      </c>
      <c r="L304" s="12" t="str">
        <f t="shared" si="31"/>
        <v>01/25/2012</v>
      </c>
      <c r="M304" s="9" t="str" cm="1">
        <f t="array" ref="M304">_xlfn.IFS(LEFT(L304, 2) = "01", "Jan", LEFT(L304, 2) = "02", "Feb", LEFT(L304, 2) = "03", "Mar", LEFT(L304, 2) = "04", "Apr", LEFT(L304, 2) = "05", "May", LEFT(L304, 2) = "06", "Jun", LEFT(L304, 2) = "07", "Jul", LEFT(L304, 2) = "08", "Aug", LEFT(L304, 2) = "09", "Sep", LEFT(L304, 2) = "10", "Oct", LEFT(L304, 2) = "11", "Nov", LEFT(L304, 2) = "12", "Dec")</f>
        <v>Jan</v>
      </c>
      <c r="N304" s="9" t="str">
        <f t="shared" si="32"/>
        <v>2012</v>
      </c>
      <c r="O304" t="b">
        <v>1</v>
      </c>
      <c r="P304">
        <v>108</v>
      </c>
      <c r="Q304" t="b">
        <v>1</v>
      </c>
      <c r="R304" t="s">
        <v>8268</v>
      </c>
      <c r="S304" s="6">
        <f t="shared" si="28"/>
        <v>1.0045999999999999</v>
      </c>
      <c r="T304" s="8">
        <f t="shared" si="29"/>
        <v>93.018518518518519</v>
      </c>
      <c r="U304" t="str">
        <f t="shared" si="33"/>
        <v>film &amp; video</v>
      </c>
      <c r="V304" t="str">
        <f t="shared" si="34"/>
        <v>documentary</v>
      </c>
    </row>
    <row r="305" spans="1:22" ht="48" x14ac:dyDescent="0.2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2">
        <f t="shared" si="30"/>
        <v>41062.071134259262</v>
      </c>
      <c r="K305">
        <v>1336009346</v>
      </c>
      <c r="L305" s="12" t="str">
        <f t="shared" si="31"/>
        <v>05/03/2012</v>
      </c>
      <c r="M305" s="9" t="str" cm="1">
        <f t="array" ref="M305">_xlfn.IFS(LEFT(L305, 2) = "01", "Jan", LEFT(L305, 2) = "02", "Feb", LEFT(L305, 2) = "03", "Mar", LEFT(L305, 2) = "04", "Apr", LEFT(L305, 2) = "05", "May", LEFT(L305, 2) = "06", "Jun", LEFT(L305, 2) = "07", "Jul", LEFT(L305, 2) = "08", "Aug", LEFT(L305, 2) = "09", "Sep", LEFT(L305, 2) = "10", "Oct", LEFT(L305, 2) = "11", "Nov", LEFT(L305, 2) = "12", "Dec")</f>
        <v>May</v>
      </c>
      <c r="N305" s="9" t="str">
        <f t="shared" si="32"/>
        <v>2012</v>
      </c>
      <c r="O305" t="b">
        <v>1</v>
      </c>
      <c r="P305">
        <v>82</v>
      </c>
      <c r="Q305" t="b">
        <v>1</v>
      </c>
      <c r="R305" t="s">
        <v>8268</v>
      </c>
      <c r="S305" s="6">
        <f t="shared" si="28"/>
        <v>1.3746666666666667</v>
      </c>
      <c r="T305" s="8">
        <f t="shared" si="29"/>
        <v>50.292682926829265</v>
      </c>
      <c r="U305" t="str">
        <f t="shared" si="33"/>
        <v>film &amp; video</v>
      </c>
      <c r="V305" t="str">
        <f t="shared" si="34"/>
        <v>documentary</v>
      </c>
    </row>
    <row r="306" spans="1:22" ht="32" x14ac:dyDescent="0.2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2">
        <f t="shared" si="30"/>
        <v>41153.083333333336</v>
      </c>
      <c r="K306">
        <v>1343096197</v>
      </c>
      <c r="L306" s="12" t="str">
        <f t="shared" si="31"/>
        <v>07/24/2012</v>
      </c>
      <c r="M306" s="9" t="str" cm="1">
        <f t="array" ref="M306">_xlfn.IFS(LEFT(L306, 2) = "01", "Jan", LEFT(L306, 2) = "02", "Feb", LEFT(L306, 2) = "03", "Mar", LEFT(L306, 2) = "04", "Apr", LEFT(L306, 2) = "05", "May", LEFT(L306, 2) = "06", "Jun", LEFT(L306, 2) = "07", "Jul", LEFT(L306, 2) = "08", "Aug", LEFT(L306, 2) = "09", "Sep", LEFT(L306, 2) = "10", "Oct", LEFT(L306, 2) = "11", "Nov", LEFT(L306, 2) = "12", "Dec")</f>
        <v>Jul</v>
      </c>
      <c r="N306" s="9" t="str">
        <f t="shared" si="32"/>
        <v>2012</v>
      </c>
      <c r="O306" t="b">
        <v>1</v>
      </c>
      <c r="P306">
        <v>74</v>
      </c>
      <c r="Q306" t="b">
        <v>1</v>
      </c>
      <c r="R306" t="s">
        <v>8268</v>
      </c>
      <c r="S306" s="6">
        <f t="shared" si="28"/>
        <v>2.3164705882352941</v>
      </c>
      <c r="T306" s="8">
        <f t="shared" si="29"/>
        <v>106.43243243243244</v>
      </c>
      <c r="U306" t="str">
        <f t="shared" si="33"/>
        <v>film &amp; video</v>
      </c>
      <c r="V306" t="str">
        <f t="shared" si="34"/>
        <v>documentary</v>
      </c>
    </row>
    <row r="307" spans="1:22" ht="32" x14ac:dyDescent="0.2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2">
        <f t="shared" si="30"/>
        <v>40978.630196759259</v>
      </c>
      <c r="K307">
        <v>1328800049</v>
      </c>
      <c r="L307" s="12" t="str">
        <f t="shared" si="31"/>
        <v>02/09/2012</v>
      </c>
      <c r="M307" s="9" t="str" cm="1">
        <f t="array" ref="M307">_xlfn.IFS(LEFT(L307, 2) = "01", "Jan", LEFT(L307, 2) = "02", "Feb", LEFT(L307, 2) = "03", "Mar", LEFT(L307, 2) = "04", "Apr", LEFT(L307, 2) = "05", "May", LEFT(L307, 2) = "06", "Jun", LEFT(L307, 2) = "07", "Jul", LEFT(L307, 2) = "08", "Aug", LEFT(L307, 2) = "09", "Sep", LEFT(L307, 2) = "10", "Oct", LEFT(L307, 2) = "11", "Nov", LEFT(L307, 2) = "12", "Dec")</f>
        <v>Feb</v>
      </c>
      <c r="N307" s="9" t="str">
        <f t="shared" si="32"/>
        <v>2012</v>
      </c>
      <c r="O307" t="b">
        <v>1</v>
      </c>
      <c r="P307">
        <v>189</v>
      </c>
      <c r="Q307" t="b">
        <v>1</v>
      </c>
      <c r="R307" t="s">
        <v>8268</v>
      </c>
      <c r="S307" s="6">
        <f t="shared" si="28"/>
        <v>1.3033333333333332</v>
      </c>
      <c r="T307" s="8">
        <f t="shared" si="29"/>
        <v>51.719576719576722</v>
      </c>
      <c r="U307" t="str">
        <f t="shared" si="33"/>
        <v>film &amp; video</v>
      </c>
      <c r="V307" t="str">
        <f t="shared" si="34"/>
        <v>documentary</v>
      </c>
    </row>
    <row r="308" spans="1:22" ht="32" x14ac:dyDescent="0.2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2">
        <f t="shared" si="30"/>
        <v>41353.795520833337</v>
      </c>
      <c r="K308">
        <v>1362081933</v>
      </c>
      <c r="L308" s="12" t="str">
        <f t="shared" si="31"/>
        <v>02/28/2013</v>
      </c>
      <c r="M308" s="9" t="str" cm="1">
        <f t="array" ref="M308">_xlfn.IFS(LEFT(L308, 2) = "01", "Jan", LEFT(L308, 2) = "02", "Feb", LEFT(L308, 2) = "03", "Mar", LEFT(L308, 2) = "04", "Apr", LEFT(L308, 2) = "05", "May", LEFT(L308, 2) = "06", "Jun", LEFT(L308, 2) = "07", "Jul", LEFT(L308, 2) = "08", "Aug", LEFT(L308, 2) = "09", "Sep", LEFT(L308, 2) = "10", "Oct", LEFT(L308, 2) = "11", "Nov", LEFT(L308, 2) = "12", "Dec")</f>
        <v>Feb</v>
      </c>
      <c r="N308" s="9" t="str">
        <f t="shared" si="32"/>
        <v>2013</v>
      </c>
      <c r="O308" t="b">
        <v>1</v>
      </c>
      <c r="P308">
        <v>80</v>
      </c>
      <c r="Q308" t="b">
        <v>1</v>
      </c>
      <c r="R308" t="s">
        <v>8268</v>
      </c>
      <c r="S308" s="6">
        <f t="shared" si="28"/>
        <v>2.9289999999999998</v>
      </c>
      <c r="T308" s="8">
        <f t="shared" si="29"/>
        <v>36.612499999999997</v>
      </c>
      <c r="U308" t="str">
        <f t="shared" si="33"/>
        <v>film &amp; video</v>
      </c>
      <c r="V308" t="str">
        <f t="shared" si="34"/>
        <v>documentary</v>
      </c>
    </row>
    <row r="309" spans="1:22" ht="16" x14ac:dyDescent="0.2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2">
        <f t="shared" si="30"/>
        <v>41312.944456018515</v>
      </c>
      <c r="K309">
        <v>1357684801</v>
      </c>
      <c r="L309" s="12" t="str">
        <f t="shared" si="31"/>
        <v>01/08/2013</v>
      </c>
      <c r="M309" s="9" t="str" cm="1">
        <f t="array" ref="M309">_xlfn.IFS(LEFT(L309, 2) = "01", "Jan", LEFT(L309, 2) = "02", "Feb", LEFT(L309, 2) = "03", "Mar", LEFT(L309, 2) = "04", "Apr", LEFT(L309, 2) = "05", "May", LEFT(L309, 2) = "06", "Jun", LEFT(L309, 2) = "07", "Jul", LEFT(L309, 2) = "08", "Aug", LEFT(L309, 2) = "09", "Sep", LEFT(L309, 2) = "10", "Oct", LEFT(L309, 2) = "11", "Nov", LEFT(L309, 2) = "12", "Dec")</f>
        <v>Jan</v>
      </c>
      <c r="N309" s="9" t="str">
        <f t="shared" si="32"/>
        <v>2013</v>
      </c>
      <c r="O309" t="b">
        <v>1</v>
      </c>
      <c r="P309">
        <v>576</v>
      </c>
      <c r="Q309" t="b">
        <v>1</v>
      </c>
      <c r="R309" t="s">
        <v>8268</v>
      </c>
      <c r="S309" s="6">
        <f t="shared" si="28"/>
        <v>1.1131818181818183</v>
      </c>
      <c r="T309" s="8">
        <f t="shared" si="29"/>
        <v>42.517361111111114</v>
      </c>
      <c r="U309" t="str">
        <f t="shared" si="33"/>
        <v>film &amp; video</v>
      </c>
      <c r="V309" t="str">
        <f t="shared" si="34"/>
        <v>documentary</v>
      </c>
    </row>
    <row r="310" spans="1:22" ht="48" x14ac:dyDescent="0.2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2">
        <f t="shared" si="30"/>
        <v>40612.694560185184</v>
      </c>
      <c r="K310">
        <v>1295887210</v>
      </c>
      <c r="L310" s="12" t="str">
        <f t="shared" si="31"/>
        <v>01/24/2011</v>
      </c>
      <c r="M310" s="9" t="str" cm="1">
        <f t="array" ref="M310">_xlfn.IFS(LEFT(L310, 2) = "01", "Jan", LEFT(L310, 2) = "02", "Feb", LEFT(L310, 2) = "03", "Mar", LEFT(L310, 2) = "04", "Apr", LEFT(L310, 2) = "05", "May", LEFT(L310, 2) = "06", "Jun", LEFT(L310, 2) = "07", "Jul", LEFT(L310, 2) = "08", "Aug", LEFT(L310, 2) = "09", "Sep", LEFT(L310, 2) = "10", "Oct", LEFT(L310, 2) = "11", "Nov", LEFT(L310, 2) = "12", "Dec")</f>
        <v>Jan</v>
      </c>
      <c r="N310" s="9" t="str">
        <f t="shared" si="32"/>
        <v>2011</v>
      </c>
      <c r="O310" t="b">
        <v>1</v>
      </c>
      <c r="P310">
        <v>202</v>
      </c>
      <c r="Q310" t="b">
        <v>1</v>
      </c>
      <c r="R310" t="s">
        <v>8268</v>
      </c>
      <c r="S310" s="6">
        <f t="shared" si="28"/>
        <v>1.0556666666666668</v>
      </c>
      <c r="T310" s="8">
        <f t="shared" si="29"/>
        <v>62.712871287128714</v>
      </c>
      <c r="U310" t="str">
        <f t="shared" si="33"/>
        <v>film &amp; video</v>
      </c>
      <c r="V310" t="str">
        <f t="shared" si="34"/>
        <v>documentary</v>
      </c>
    </row>
    <row r="311" spans="1:22" ht="48" x14ac:dyDescent="0.2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2">
        <f t="shared" si="30"/>
        <v>41155.751550925925</v>
      </c>
      <c r="K311">
        <v>1344880934</v>
      </c>
      <c r="L311" s="12" t="str">
        <f t="shared" si="31"/>
        <v>08/13/2012</v>
      </c>
      <c r="M311" s="9" t="str" cm="1">
        <f t="array" ref="M311">_xlfn.IFS(LEFT(L311, 2) = "01", "Jan", LEFT(L311, 2) = "02", "Feb", LEFT(L311, 2) = "03", "Mar", LEFT(L311, 2) = "04", "Apr", LEFT(L311, 2) = "05", "May", LEFT(L311, 2) = "06", "Jun", LEFT(L311, 2) = "07", "Jul", LEFT(L311, 2) = "08", "Aug", LEFT(L311, 2) = "09", "Sep", LEFT(L311, 2) = "10", "Oct", LEFT(L311, 2) = "11", "Nov", LEFT(L311, 2) = "12", "Dec")</f>
        <v>Aug</v>
      </c>
      <c r="N311" s="9" t="str">
        <f t="shared" si="32"/>
        <v>2012</v>
      </c>
      <c r="O311" t="b">
        <v>1</v>
      </c>
      <c r="P311">
        <v>238</v>
      </c>
      <c r="Q311" t="b">
        <v>1</v>
      </c>
      <c r="R311" t="s">
        <v>8268</v>
      </c>
      <c r="S311" s="6">
        <f t="shared" si="28"/>
        <v>1.1894444444444445</v>
      </c>
      <c r="T311" s="8">
        <f t="shared" si="29"/>
        <v>89.957983193277315</v>
      </c>
      <c r="U311" t="str">
        <f t="shared" si="33"/>
        <v>film &amp; video</v>
      </c>
      <c r="V311" t="str">
        <f t="shared" si="34"/>
        <v>documentary</v>
      </c>
    </row>
    <row r="312" spans="1:22" ht="48" x14ac:dyDescent="0.2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2">
        <f t="shared" si="30"/>
        <v>40836.083333333336</v>
      </c>
      <c r="K312">
        <v>1317788623</v>
      </c>
      <c r="L312" s="12" t="str">
        <f t="shared" si="31"/>
        <v>10/05/2011</v>
      </c>
      <c r="M312" s="9" t="str" cm="1">
        <f t="array" ref="M312">_xlfn.IFS(LEFT(L312, 2) = "01", "Jan", LEFT(L312, 2) = "02", "Feb", LEFT(L312, 2) = "03", "Mar", LEFT(L312, 2) = "04", "Apr", LEFT(L312, 2) = "05", "May", LEFT(L312, 2) = "06", "Jun", LEFT(L312, 2) = "07", "Jul", LEFT(L312, 2) = "08", "Aug", LEFT(L312, 2) = "09", "Sep", LEFT(L312, 2) = "10", "Oct", LEFT(L312, 2) = "11", "Nov", LEFT(L312, 2) = "12", "Dec")</f>
        <v>Oct</v>
      </c>
      <c r="N312" s="9" t="str">
        <f t="shared" si="32"/>
        <v>2011</v>
      </c>
      <c r="O312" t="b">
        <v>1</v>
      </c>
      <c r="P312">
        <v>36</v>
      </c>
      <c r="Q312" t="b">
        <v>1</v>
      </c>
      <c r="R312" t="s">
        <v>8268</v>
      </c>
      <c r="S312" s="6">
        <f t="shared" si="28"/>
        <v>1.04129</v>
      </c>
      <c r="T312" s="8">
        <f t="shared" si="29"/>
        <v>28.924722222222222</v>
      </c>
      <c r="U312" t="str">
        <f t="shared" si="33"/>
        <v>film &amp; video</v>
      </c>
      <c r="V312" t="str">
        <f t="shared" si="34"/>
        <v>documentary</v>
      </c>
    </row>
    <row r="313" spans="1:22" ht="48" x14ac:dyDescent="0.2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2">
        <f t="shared" si="30"/>
        <v>40909.332638888889</v>
      </c>
      <c r="K313">
        <v>1321852592</v>
      </c>
      <c r="L313" s="12" t="str">
        <f t="shared" si="31"/>
        <v>11/21/2011</v>
      </c>
      <c r="M313" s="9" t="str" cm="1">
        <f t="array" ref="M313">_xlfn.IFS(LEFT(L313, 2) = "01", "Jan", LEFT(L313, 2) = "02", "Feb", LEFT(L313, 2) = "03", "Mar", LEFT(L313, 2) = "04", "Apr", LEFT(L313, 2) = "05", "May", LEFT(L313, 2) = "06", "Jun", LEFT(L313, 2) = "07", "Jul", LEFT(L313, 2) = "08", "Aug", LEFT(L313, 2) = "09", "Sep", LEFT(L313, 2) = "10", "Oct", LEFT(L313, 2) = "11", "Nov", LEFT(L313, 2) = "12", "Dec")</f>
        <v>Nov</v>
      </c>
      <c r="N313" s="9" t="str">
        <f t="shared" si="32"/>
        <v>2011</v>
      </c>
      <c r="O313" t="b">
        <v>1</v>
      </c>
      <c r="P313">
        <v>150</v>
      </c>
      <c r="Q313" t="b">
        <v>1</v>
      </c>
      <c r="R313" t="s">
        <v>8268</v>
      </c>
      <c r="S313" s="6">
        <f t="shared" si="28"/>
        <v>1.0410165</v>
      </c>
      <c r="T313" s="8">
        <f t="shared" si="29"/>
        <v>138.8022</v>
      </c>
      <c r="U313" t="str">
        <f t="shared" si="33"/>
        <v>film &amp; video</v>
      </c>
      <c r="V313" t="str">
        <f t="shared" si="34"/>
        <v>documentary</v>
      </c>
    </row>
    <row r="314" spans="1:22" ht="48" x14ac:dyDescent="0.2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2">
        <f t="shared" si="30"/>
        <v>41378.877685185187</v>
      </c>
      <c r="K314">
        <v>1363381432</v>
      </c>
      <c r="L314" s="12" t="str">
        <f t="shared" si="31"/>
        <v>03/15/2013</v>
      </c>
      <c r="M314" s="9" t="str" cm="1">
        <f t="array" ref="M314">_xlfn.IFS(LEFT(L314, 2) = "01", "Jan", LEFT(L314, 2) = "02", "Feb", LEFT(L314, 2) = "03", "Mar", LEFT(L314, 2) = "04", "Apr", LEFT(L314, 2) = "05", "May", LEFT(L314, 2) = "06", "Jun", LEFT(L314, 2) = "07", "Jul", LEFT(L314, 2) = "08", "Aug", LEFT(L314, 2) = "09", "Sep", LEFT(L314, 2) = "10", "Oct", LEFT(L314, 2) = "11", "Nov", LEFT(L314, 2) = "12", "Dec")</f>
        <v>Mar</v>
      </c>
      <c r="N314" s="9" t="str">
        <f t="shared" si="32"/>
        <v>2013</v>
      </c>
      <c r="O314" t="b">
        <v>1</v>
      </c>
      <c r="P314">
        <v>146</v>
      </c>
      <c r="Q314" t="b">
        <v>1</v>
      </c>
      <c r="R314" t="s">
        <v>8268</v>
      </c>
      <c r="S314" s="6">
        <f t="shared" si="28"/>
        <v>1.1187499999999999</v>
      </c>
      <c r="T314" s="8">
        <f t="shared" si="29"/>
        <v>61.301369863013697</v>
      </c>
      <c r="U314" t="str">
        <f t="shared" si="33"/>
        <v>film &amp; video</v>
      </c>
      <c r="V314" t="str">
        <f t="shared" si="34"/>
        <v>documentary</v>
      </c>
    </row>
    <row r="315" spans="1:22" ht="48" x14ac:dyDescent="0.2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2">
        <f t="shared" si="30"/>
        <v>40401.665972222225</v>
      </c>
      <c r="K315">
        <v>1277702894</v>
      </c>
      <c r="L315" s="12" t="str">
        <f t="shared" si="31"/>
        <v>06/28/2010</v>
      </c>
      <c r="M315" s="9" t="str" cm="1">
        <f t="array" ref="M315">_xlfn.IFS(LEFT(L315, 2) = "01", "Jan", LEFT(L315, 2) = "02", "Feb", LEFT(L315, 2) = "03", "Mar", LEFT(L315, 2) = "04", "Apr", LEFT(L315, 2) = "05", "May", LEFT(L315, 2) = "06", "Jun", LEFT(L315, 2) = "07", "Jul", LEFT(L315, 2) = "08", "Aug", LEFT(L315, 2) = "09", "Sep", LEFT(L315, 2) = "10", "Oct", LEFT(L315, 2) = "11", "Nov", LEFT(L315, 2) = "12", "Dec")</f>
        <v>Jun</v>
      </c>
      <c r="N315" s="9" t="str">
        <f t="shared" si="32"/>
        <v>2010</v>
      </c>
      <c r="O315" t="b">
        <v>1</v>
      </c>
      <c r="P315">
        <v>222</v>
      </c>
      <c r="Q315" t="b">
        <v>1</v>
      </c>
      <c r="R315" t="s">
        <v>8268</v>
      </c>
      <c r="S315" s="6">
        <f t="shared" si="28"/>
        <v>1.0473529411764706</v>
      </c>
      <c r="T315" s="8">
        <f t="shared" si="29"/>
        <v>80.202702702702709</v>
      </c>
      <c r="U315" t="str">
        <f t="shared" si="33"/>
        <v>film &amp; video</v>
      </c>
      <c r="V315" t="str">
        <f t="shared" si="34"/>
        <v>documentary</v>
      </c>
    </row>
    <row r="316" spans="1:22" ht="48" x14ac:dyDescent="0.2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2">
        <f t="shared" si="30"/>
        <v>41334.833194444444</v>
      </c>
      <c r="K316">
        <v>1359575988</v>
      </c>
      <c r="L316" s="12" t="str">
        <f t="shared" si="31"/>
        <v>01/30/2013</v>
      </c>
      <c r="M316" s="9" t="str" cm="1">
        <f t="array" ref="M316">_xlfn.IFS(LEFT(L316, 2) = "01", "Jan", LEFT(L316, 2) = "02", "Feb", LEFT(L316, 2) = "03", "Mar", LEFT(L316, 2) = "04", "Apr", LEFT(L316, 2) = "05", "May", LEFT(L316, 2) = "06", "Jun", LEFT(L316, 2) = "07", "Jul", LEFT(L316, 2) = "08", "Aug", LEFT(L316, 2) = "09", "Sep", LEFT(L316, 2) = "10", "Oct", LEFT(L316, 2) = "11", "Nov", LEFT(L316, 2) = "12", "Dec")</f>
        <v>Jan</v>
      </c>
      <c r="N316" s="9" t="str">
        <f t="shared" si="32"/>
        <v>2013</v>
      </c>
      <c r="O316" t="b">
        <v>1</v>
      </c>
      <c r="P316">
        <v>120</v>
      </c>
      <c r="Q316" t="b">
        <v>1</v>
      </c>
      <c r="R316" t="s">
        <v>8268</v>
      </c>
      <c r="S316" s="6">
        <f t="shared" si="28"/>
        <v>3.8515000000000001</v>
      </c>
      <c r="T316" s="8">
        <f t="shared" si="29"/>
        <v>32.095833333333331</v>
      </c>
      <c r="U316" t="str">
        <f t="shared" si="33"/>
        <v>film &amp; video</v>
      </c>
      <c r="V316" t="str">
        <f t="shared" si="34"/>
        <v>documentary</v>
      </c>
    </row>
    <row r="317" spans="1:22" ht="48" x14ac:dyDescent="0.2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2">
        <f t="shared" si="30"/>
        <v>41143.77238425926</v>
      </c>
      <c r="K317">
        <v>1343068334</v>
      </c>
      <c r="L317" s="12" t="str">
        <f t="shared" si="31"/>
        <v>07/23/2012</v>
      </c>
      <c r="M317" s="9" t="str" cm="1">
        <f t="array" ref="M317">_xlfn.IFS(LEFT(L317, 2) = "01", "Jan", LEFT(L317, 2) = "02", "Feb", LEFT(L317, 2) = "03", "Mar", LEFT(L317, 2) = "04", "Apr", LEFT(L317, 2) = "05", "May", LEFT(L317, 2) = "06", "Jun", LEFT(L317, 2) = "07", "Jul", LEFT(L317, 2) = "08", "Aug", LEFT(L317, 2) = "09", "Sep", LEFT(L317, 2) = "10", "Oct", LEFT(L317, 2) = "11", "Nov", LEFT(L317, 2) = "12", "Dec")</f>
        <v>Jul</v>
      </c>
      <c r="N317" s="9" t="str">
        <f t="shared" si="32"/>
        <v>2012</v>
      </c>
      <c r="O317" t="b">
        <v>1</v>
      </c>
      <c r="P317">
        <v>126</v>
      </c>
      <c r="Q317" t="b">
        <v>1</v>
      </c>
      <c r="R317" t="s">
        <v>8268</v>
      </c>
      <c r="S317" s="6">
        <f t="shared" si="28"/>
        <v>1.01248</v>
      </c>
      <c r="T317" s="8">
        <f t="shared" si="29"/>
        <v>200.88888888888889</v>
      </c>
      <c r="U317" t="str">
        <f t="shared" si="33"/>
        <v>film &amp; video</v>
      </c>
      <c r="V317" t="str">
        <f t="shared" si="34"/>
        <v>documentary</v>
      </c>
    </row>
    <row r="318" spans="1:22" ht="32" x14ac:dyDescent="0.2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2">
        <f t="shared" si="30"/>
        <v>41984.207638888889</v>
      </c>
      <c r="K318">
        <v>1415398197</v>
      </c>
      <c r="L318" s="12" t="str">
        <f t="shared" si="31"/>
        <v>11/07/2014</v>
      </c>
      <c r="M318" s="9" t="str" cm="1">
        <f t="array" ref="M318">_xlfn.IFS(LEFT(L318, 2) = "01", "Jan", LEFT(L318, 2) = "02", "Feb", LEFT(L318, 2) = "03", "Mar", LEFT(L318, 2) = "04", "Apr", LEFT(L318, 2) = "05", "May", LEFT(L318, 2) = "06", "Jun", LEFT(L318, 2) = "07", "Jul", LEFT(L318, 2) = "08", "Aug", LEFT(L318, 2) = "09", "Sep", LEFT(L318, 2) = "10", "Oct", LEFT(L318, 2) = "11", "Nov", LEFT(L318, 2) = "12", "Dec")</f>
        <v>Nov</v>
      </c>
      <c r="N318" s="9" t="str">
        <f t="shared" si="32"/>
        <v>2014</v>
      </c>
      <c r="O318" t="b">
        <v>1</v>
      </c>
      <c r="P318">
        <v>158</v>
      </c>
      <c r="Q318" t="b">
        <v>1</v>
      </c>
      <c r="R318" t="s">
        <v>8268</v>
      </c>
      <c r="S318" s="6">
        <f t="shared" si="28"/>
        <v>1.1377333333333333</v>
      </c>
      <c r="T318" s="8">
        <f t="shared" si="29"/>
        <v>108.01265822784811</v>
      </c>
      <c r="U318" t="str">
        <f t="shared" si="33"/>
        <v>film &amp; video</v>
      </c>
      <c r="V318" t="str">
        <f t="shared" si="34"/>
        <v>documentary</v>
      </c>
    </row>
    <row r="319" spans="1:22" ht="32" x14ac:dyDescent="0.2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2">
        <f t="shared" si="30"/>
        <v>41619.676886574074</v>
      </c>
      <c r="K319">
        <v>1384186483</v>
      </c>
      <c r="L319" s="12" t="str">
        <f t="shared" si="31"/>
        <v>11/11/2013</v>
      </c>
      <c r="M319" s="9" t="str" cm="1">
        <f t="array" ref="M319">_xlfn.IFS(LEFT(L319, 2) = "01", "Jan", LEFT(L319, 2) = "02", "Feb", LEFT(L319, 2) = "03", "Mar", LEFT(L319, 2) = "04", "Apr", LEFT(L319, 2) = "05", "May", LEFT(L319, 2) = "06", "Jun", LEFT(L319, 2) = "07", "Jul", LEFT(L319, 2) = "08", "Aug", LEFT(L319, 2) = "09", "Sep", LEFT(L319, 2) = "10", "Oct", LEFT(L319, 2) = "11", "Nov", LEFT(L319, 2) = "12", "Dec")</f>
        <v>Nov</v>
      </c>
      <c r="N319" s="9" t="str">
        <f t="shared" si="32"/>
        <v>2013</v>
      </c>
      <c r="O319" t="b">
        <v>1</v>
      </c>
      <c r="P319">
        <v>316</v>
      </c>
      <c r="Q319" t="b">
        <v>1</v>
      </c>
      <c r="R319" t="s">
        <v>8268</v>
      </c>
      <c r="S319" s="6">
        <f t="shared" si="28"/>
        <v>1.0080333333333333</v>
      </c>
      <c r="T319" s="8">
        <f t="shared" si="29"/>
        <v>95.699367088607602</v>
      </c>
      <c r="U319" t="str">
        <f t="shared" si="33"/>
        <v>film &amp; video</v>
      </c>
      <c r="V319" t="str">
        <f t="shared" si="34"/>
        <v>documentary</v>
      </c>
    </row>
    <row r="320" spans="1:22" ht="48" x14ac:dyDescent="0.2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2">
        <f t="shared" si="30"/>
        <v>41359.997118055559</v>
      </c>
      <c r="K320">
        <v>1361753751</v>
      </c>
      <c r="L320" s="12" t="str">
        <f t="shared" si="31"/>
        <v>02/25/2013</v>
      </c>
      <c r="M320" s="9" t="str" cm="1">
        <f t="array" ref="M320">_xlfn.IFS(LEFT(L320, 2) = "01", "Jan", LEFT(L320, 2) = "02", "Feb", LEFT(L320, 2) = "03", "Mar", LEFT(L320, 2) = "04", "Apr", LEFT(L320, 2) = "05", "May", LEFT(L320, 2) = "06", "Jun", LEFT(L320, 2) = "07", "Jul", LEFT(L320, 2) = "08", "Aug", LEFT(L320, 2) = "09", "Sep", LEFT(L320, 2) = "10", "Oct", LEFT(L320, 2) = "11", "Nov", LEFT(L320, 2) = "12", "Dec")</f>
        <v>Feb</v>
      </c>
      <c r="N320" s="9" t="str">
        <f t="shared" si="32"/>
        <v>2013</v>
      </c>
      <c r="O320" t="b">
        <v>1</v>
      </c>
      <c r="P320">
        <v>284</v>
      </c>
      <c r="Q320" t="b">
        <v>1</v>
      </c>
      <c r="R320" t="s">
        <v>8268</v>
      </c>
      <c r="S320" s="6">
        <f t="shared" si="28"/>
        <v>2.8332000000000002</v>
      </c>
      <c r="T320" s="8">
        <f t="shared" si="29"/>
        <v>49.880281690140848</v>
      </c>
      <c r="U320" t="str">
        <f t="shared" si="33"/>
        <v>film &amp; video</v>
      </c>
      <c r="V320" t="str">
        <f t="shared" si="34"/>
        <v>documentary</v>
      </c>
    </row>
    <row r="321" spans="1:22" ht="64" x14ac:dyDescent="0.2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2">
        <f t="shared" si="30"/>
        <v>40211.332638888889</v>
      </c>
      <c r="K321">
        <v>1257538029</v>
      </c>
      <c r="L321" s="12" t="str">
        <f t="shared" si="31"/>
        <v>11/06/2009</v>
      </c>
      <c r="M321" s="9" t="str" cm="1">
        <f t="array" ref="M321">_xlfn.IFS(LEFT(L321, 2) = "01", "Jan", LEFT(L321, 2) = "02", "Feb", LEFT(L321, 2) = "03", "Mar", LEFT(L321, 2) = "04", "Apr", LEFT(L321, 2) = "05", "May", LEFT(L321, 2) = "06", "Jun", LEFT(L321, 2) = "07", "Jul", LEFT(L321, 2) = "08", "Aug", LEFT(L321, 2) = "09", "Sep", LEFT(L321, 2) = "10", "Oct", LEFT(L321, 2) = "11", "Nov", LEFT(L321, 2) = "12", "Dec")</f>
        <v>Nov</v>
      </c>
      <c r="N321" s="9" t="str">
        <f t="shared" si="32"/>
        <v>2009</v>
      </c>
      <c r="O321" t="b">
        <v>1</v>
      </c>
      <c r="P321">
        <v>51</v>
      </c>
      <c r="Q321" t="b">
        <v>1</v>
      </c>
      <c r="R321" t="s">
        <v>8268</v>
      </c>
      <c r="S321" s="6">
        <f t="shared" si="28"/>
        <v>1.1268</v>
      </c>
      <c r="T321" s="8">
        <f t="shared" si="29"/>
        <v>110.47058823529412</v>
      </c>
      <c r="U321" t="str">
        <f t="shared" si="33"/>
        <v>film &amp; video</v>
      </c>
      <c r="V321" t="str">
        <f t="shared" si="34"/>
        <v>documentary</v>
      </c>
    </row>
    <row r="322" spans="1:22" ht="48" x14ac:dyDescent="0.2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2">
        <f t="shared" si="30"/>
        <v>42360.958333333328</v>
      </c>
      <c r="K322">
        <v>1448284433</v>
      </c>
      <c r="L322" s="12" t="str">
        <f t="shared" si="31"/>
        <v>11/23/2015</v>
      </c>
      <c r="M322" s="9" t="str" cm="1">
        <f t="array" ref="M322">_xlfn.IFS(LEFT(L322, 2) = "01", "Jan", LEFT(L322, 2) = "02", "Feb", LEFT(L322, 2) = "03", "Mar", LEFT(L322, 2) = "04", "Apr", LEFT(L322, 2) = "05", "May", LEFT(L322, 2) = "06", "Jun", LEFT(L322, 2) = "07", "Jul", LEFT(L322, 2) = "08", "Aug", LEFT(L322, 2) = "09", "Sep", LEFT(L322, 2) = "10", "Oct", LEFT(L322, 2) = "11", "Nov", LEFT(L322, 2) = "12", "Dec")</f>
        <v>Nov</v>
      </c>
      <c r="N322" s="9" t="str">
        <f t="shared" si="32"/>
        <v>2015</v>
      </c>
      <c r="O322" t="b">
        <v>1</v>
      </c>
      <c r="P322">
        <v>158</v>
      </c>
      <c r="Q322" t="b">
        <v>1</v>
      </c>
      <c r="R322" t="s">
        <v>8268</v>
      </c>
      <c r="S322" s="6">
        <f t="shared" ref="S322:S385" si="35">E322/D322</f>
        <v>1.0658000000000001</v>
      </c>
      <c r="T322" s="8">
        <f t="shared" ref="T322:T385" si="36">IFERROR(E322/P322, 0)</f>
        <v>134.91139240506328</v>
      </c>
      <c r="U322" t="str">
        <f t="shared" si="33"/>
        <v>film &amp; video</v>
      </c>
      <c r="V322" t="str">
        <f t="shared" si="34"/>
        <v>documentary</v>
      </c>
    </row>
    <row r="323" spans="1:22" ht="48" x14ac:dyDescent="0.2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2">
        <f t="shared" ref="J323:J386" si="37">(((I323/60)/60)/24)+DATE(1970,1,1)</f>
        <v>42682.488263888896</v>
      </c>
      <c r="K323">
        <v>1475577786</v>
      </c>
      <c r="L323" s="12" t="str">
        <f t="shared" ref="L323:L386" si="38">TEXT((((K323/60)/60)/24)+DATE(1970,1,1), "mm/dd/yyyy")</f>
        <v>10/04/2016</v>
      </c>
      <c r="M323" s="9" t="str" cm="1">
        <f t="array" ref="M323">_xlfn.IFS(LEFT(L323, 2) = "01", "Jan", LEFT(L323, 2) = "02", "Feb", LEFT(L323, 2) = "03", "Mar", LEFT(L323, 2) = "04", "Apr", LEFT(L323, 2) = "05", "May", LEFT(L323, 2) = "06", "Jun", LEFT(L323, 2) = "07", "Jul", LEFT(L323, 2) = "08", "Aug", LEFT(L323, 2) = "09", "Sep", LEFT(L323, 2) = "10", "Oct", LEFT(L323, 2) = "11", "Nov", LEFT(L323, 2) = "12", "Dec")</f>
        <v>Oct</v>
      </c>
      <c r="N323" s="9" t="str">
        <f t="shared" ref="N323:N386" si="39">RIGHT(L323, 4)</f>
        <v>2016</v>
      </c>
      <c r="O323" t="b">
        <v>1</v>
      </c>
      <c r="P323">
        <v>337</v>
      </c>
      <c r="Q323" t="b">
        <v>1</v>
      </c>
      <c r="R323" t="s">
        <v>8268</v>
      </c>
      <c r="S323" s="6">
        <f t="shared" si="35"/>
        <v>1.0266285714285714</v>
      </c>
      <c r="T323" s="8">
        <f t="shared" si="36"/>
        <v>106.62314540059347</v>
      </c>
      <c r="U323" t="str">
        <f t="shared" ref="U323:U386" si="40">LEFT(R323, SEARCH("/", R323) - 1)</f>
        <v>film &amp; video</v>
      </c>
      <c r="V323" t="str">
        <f t="shared" ref="V323:V386" si="41">RIGHT(R323, LEN(R323) - SEARCH("/", R323) )</f>
        <v>documentary</v>
      </c>
    </row>
    <row r="324" spans="1:22" ht="48" x14ac:dyDescent="0.2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2">
        <f t="shared" si="37"/>
        <v>42503.57</v>
      </c>
      <c r="K324">
        <v>1460554848</v>
      </c>
      <c r="L324" s="12" t="str">
        <f t="shared" si="38"/>
        <v>04/13/2016</v>
      </c>
      <c r="M324" s="9" t="str" cm="1">
        <f t="array" ref="M324">_xlfn.IFS(LEFT(L324, 2) = "01", "Jan", LEFT(L324, 2) = "02", "Feb", LEFT(L324, 2) = "03", "Mar", LEFT(L324, 2) = "04", "Apr", LEFT(L324, 2) = "05", "May", LEFT(L324, 2) = "06", "Jun", LEFT(L324, 2) = "07", "Jul", LEFT(L324, 2) = "08", "Aug", LEFT(L324, 2) = "09", "Sep", LEFT(L324, 2) = "10", "Oct", LEFT(L324, 2) = "11", "Nov", LEFT(L324, 2) = "12", "Dec")</f>
        <v>Apr</v>
      </c>
      <c r="N324" s="9" t="str">
        <f t="shared" si="39"/>
        <v>2016</v>
      </c>
      <c r="O324" t="b">
        <v>1</v>
      </c>
      <c r="P324">
        <v>186</v>
      </c>
      <c r="Q324" t="b">
        <v>1</v>
      </c>
      <c r="R324" t="s">
        <v>8268</v>
      </c>
      <c r="S324" s="6">
        <f t="shared" si="35"/>
        <v>1.0791200000000001</v>
      </c>
      <c r="T324" s="8">
        <f t="shared" si="36"/>
        <v>145.04301075268816</v>
      </c>
      <c r="U324" t="str">
        <f t="shared" si="40"/>
        <v>film &amp; video</v>
      </c>
      <c r="V324" t="str">
        <f t="shared" si="41"/>
        <v>documentary</v>
      </c>
    </row>
    <row r="325" spans="1:22" ht="48" x14ac:dyDescent="0.2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2">
        <f t="shared" si="37"/>
        <v>42725.332638888889</v>
      </c>
      <c r="K325">
        <v>1479886966</v>
      </c>
      <c r="L325" s="12" t="str">
        <f t="shared" si="38"/>
        <v>11/23/2016</v>
      </c>
      <c r="M325" s="9" t="str" cm="1">
        <f t="array" ref="M325">_xlfn.IFS(LEFT(L325, 2) = "01", "Jan", LEFT(L325, 2) = "02", "Feb", LEFT(L325, 2) = "03", "Mar", LEFT(L325, 2) = "04", "Apr", LEFT(L325, 2) = "05", "May", LEFT(L325, 2) = "06", "Jun", LEFT(L325, 2) = "07", "Jul", LEFT(L325, 2) = "08", "Aug", LEFT(L325, 2) = "09", "Sep", LEFT(L325, 2) = "10", "Oct", LEFT(L325, 2) = "11", "Nov", LEFT(L325, 2) = "12", "Dec")</f>
        <v>Nov</v>
      </c>
      <c r="N325" s="9" t="str">
        <f t="shared" si="39"/>
        <v>2016</v>
      </c>
      <c r="O325" t="b">
        <v>1</v>
      </c>
      <c r="P325">
        <v>58</v>
      </c>
      <c r="Q325" t="b">
        <v>1</v>
      </c>
      <c r="R325" t="s">
        <v>8268</v>
      </c>
      <c r="S325" s="6">
        <f t="shared" si="35"/>
        <v>1.2307407407407407</v>
      </c>
      <c r="T325" s="8">
        <f t="shared" si="36"/>
        <v>114.58620689655173</v>
      </c>
      <c r="U325" t="str">
        <f t="shared" si="40"/>
        <v>film &amp; video</v>
      </c>
      <c r="V325" t="str">
        <f t="shared" si="41"/>
        <v>documentary</v>
      </c>
    </row>
    <row r="326" spans="1:22" ht="48" x14ac:dyDescent="0.2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2">
        <f t="shared" si="37"/>
        <v>42217.626250000001</v>
      </c>
      <c r="K326">
        <v>1435590108</v>
      </c>
      <c r="L326" s="12" t="str">
        <f t="shared" si="38"/>
        <v>06/29/2015</v>
      </c>
      <c r="M326" s="9" t="str" cm="1">
        <f t="array" ref="M326">_xlfn.IFS(LEFT(L326, 2) = "01", "Jan", LEFT(L326, 2) = "02", "Feb", LEFT(L326, 2) = "03", "Mar", LEFT(L326, 2) = "04", "Apr", LEFT(L326, 2) = "05", "May", LEFT(L326, 2) = "06", "Jun", LEFT(L326, 2) = "07", "Jul", LEFT(L326, 2) = "08", "Aug", LEFT(L326, 2) = "09", "Sep", LEFT(L326, 2) = "10", "Oct", LEFT(L326, 2) = "11", "Nov", LEFT(L326, 2) = "12", "Dec")</f>
        <v>Jun</v>
      </c>
      <c r="N326" s="9" t="str">
        <f t="shared" si="39"/>
        <v>2015</v>
      </c>
      <c r="O326" t="b">
        <v>1</v>
      </c>
      <c r="P326">
        <v>82</v>
      </c>
      <c r="Q326" t="b">
        <v>1</v>
      </c>
      <c r="R326" t="s">
        <v>8268</v>
      </c>
      <c r="S326" s="6">
        <f t="shared" si="35"/>
        <v>1.016</v>
      </c>
      <c r="T326" s="8">
        <f t="shared" si="36"/>
        <v>105.3170731707317</v>
      </c>
      <c r="U326" t="str">
        <f t="shared" si="40"/>
        <v>film &amp; video</v>
      </c>
      <c r="V326" t="str">
        <f t="shared" si="41"/>
        <v>documentary</v>
      </c>
    </row>
    <row r="327" spans="1:22" ht="48" x14ac:dyDescent="0.2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2">
        <f t="shared" si="37"/>
        <v>42724.187881944439</v>
      </c>
      <c r="K327">
        <v>1479184233</v>
      </c>
      <c r="L327" s="12" t="str">
        <f t="shared" si="38"/>
        <v>11/15/2016</v>
      </c>
      <c r="M327" s="9" t="str" cm="1">
        <f t="array" ref="M327">_xlfn.IFS(LEFT(L327, 2) = "01", "Jan", LEFT(L327, 2) = "02", "Feb", LEFT(L327, 2) = "03", "Mar", LEFT(L327, 2) = "04", "Apr", LEFT(L327, 2) = "05", "May", LEFT(L327, 2) = "06", "Jun", LEFT(L327, 2) = "07", "Jul", LEFT(L327, 2) = "08", "Aug", LEFT(L327, 2) = "09", "Sep", LEFT(L327, 2) = "10", "Oct", LEFT(L327, 2) = "11", "Nov", LEFT(L327, 2) = "12", "Dec")</f>
        <v>Nov</v>
      </c>
      <c r="N327" s="9" t="str">
        <f t="shared" si="39"/>
        <v>2016</v>
      </c>
      <c r="O327" t="b">
        <v>1</v>
      </c>
      <c r="P327">
        <v>736</v>
      </c>
      <c r="Q327" t="b">
        <v>1</v>
      </c>
      <c r="R327" t="s">
        <v>8268</v>
      </c>
      <c r="S327" s="6">
        <f t="shared" si="35"/>
        <v>1.04396</v>
      </c>
      <c r="T327" s="8">
        <f t="shared" si="36"/>
        <v>70.921195652173907</v>
      </c>
      <c r="U327" t="str">
        <f t="shared" si="40"/>
        <v>film &amp; video</v>
      </c>
      <c r="V327" t="str">
        <f t="shared" si="41"/>
        <v>documentary</v>
      </c>
    </row>
    <row r="328" spans="1:22" ht="48" x14ac:dyDescent="0.2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2">
        <f t="shared" si="37"/>
        <v>42808.956250000003</v>
      </c>
      <c r="K328">
        <v>1486625606</v>
      </c>
      <c r="L328" s="12" t="str">
        <f t="shared" si="38"/>
        <v>02/09/2017</v>
      </c>
      <c r="M328" s="9" t="str" cm="1">
        <f t="array" ref="M328">_xlfn.IFS(LEFT(L328, 2) = "01", "Jan", LEFT(L328, 2) = "02", "Feb", LEFT(L328, 2) = "03", "Mar", LEFT(L328, 2) = "04", "Apr", LEFT(L328, 2) = "05", "May", LEFT(L328, 2) = "06", "Jun", LEFT(L328, 2) = "07", "Jul", LEFT(L328, 2) = "08", "Aug", LEFT(L328, 2) = "09", "Sep", LEFT(L328, 2) = "10", "Oct", LEFT(L328, 2) = "11", "Nov", LEFT(L328, 2) = "12", "Dec")</f>
        <v>Feb</v>
      </c>
      <c r="N328" s="9" t="str">
        <f t="shared" si="39"/>
        <v>2017</v>
      </c>
      <c r="O328" t="b">
        <v>1</v>
      </c>
      <c r="P328">
        <v>1151</v>
      </c>
      <c r="Q328" t="b">
        <v>1</v>
      </c>
      <c r="R328" t="s">
        <v>8268</v>
      </c>
      <c r="S328" s="6">
        <f t="shared" si="35"/>
        <v>1.1292973333333334</v>
      </c>
      <c r="T328" s="8">
        <f t="shared" si="36"/>
        <v>147.17167680278018</v>
      </c>
      <c r="U328" t="str">
        <f t="shared" si="40"/>
        <v>film &amp; video</v>
      </c>
      <c r="V328" t="str">
        <f t="shared" si="41"/>
        <v>documentary</v>
      </c>
    </row>
    <row r="329" spans="1:22" ht="48" x14ac:dyDescent="0.2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2">
        <f t="shared" si="37"/>
        <v>42085.333333333328</v>
      </c>
      <c r="K329">
        <v>1424669929</v>
      </c>
      <c r="L329" s="12" t="str">
        <f t="shared" si="38"/>
        <v>02/23/2015</v>
      </c>
      <c r="M329" s="9" t="str" cm="1">
        <f t="array" ref="M329">_xlfn.IFS(LEFT(L329, 2) = "01", "Jan", LEFT(L329, 2) = "02", "Feb", LEFT(L329, 2) = "03", "Mar", LEFT(L329, 2) = "04", "Apr", LEFT(L329, 2) = "05", "May", LEFT(L329, 2) = "06", "Jun", LEFT(L329, 2) = "07", "Jul", LEFT(L329, 2) = "08", "Aug", LEFT(L329, 2) = "09", "Sep", LEFT(L329, 2) = "10", "Oct", LEFT(L329, 2) = "11", "Nov", LEFT(L329, 2) = "12", "Dec")</f>
        <v>Feb</v>
      </c>
      <c r="N329" s="9" t="str">
        <f t="shared" si="39"/>
        <v>2015</v>
      </c>
      <c r="O329" t="b">
        <v>1</v>
      </c>
      <c r="P329">
        <v>34</v>
      </c>
      <c r="Q329" t="b">
        <v>1</v>
      </c>
      <c r="R329" t="s">
        <v>8268</v>
      </c>
      <c r="S329" s="6">
        <f t="shared" si="35"/>
        <v>1.3640000000000001</v>
      </c>
      <c r="T329" s="8">
        <f t="shared" si="36"/>
        <v>160.47058823529412</v>
      </c>
      <c r="U329" t="str">
        <f t="shared" si="40"/>
        <v>film &amp; video</v>
      </c>
      <c r="V329" t="str">
        <f t="shared" si="41"/>
        <v>documentary</v>
      </c>
    </row>
    <row r="330" spans="1:22" ht="48" x14ac:dyDescent="0.2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2">
        <f t="shared" si="37"/>
        <v>42309.166666666672</v>
      </c>
      <c r="K330">
        <v>1443739388</v>
      </c>
      <c r="L330" s="12" t="str">
        <f t="shared" si="38"/>
        <v>10/01/2015</v>
      </c>
      <c r="M330" s="9" t="str" cm="1">
        <f t="array" ref="M330">_xlfn.IFS(LEFT(L330, 2) = "01", "Jan", LEFT(L330, 2) = "02", "Feb", LEFT(L330, 2) = "03", "Mar", LEFT(L330, 2) = "04", "Apr", LEFT(L330, 2) = "05", "May", LEFT(L330, 2) = "06", "Jun", LEFT(L330, 2) = "07", "Jul", LEFT(L330, 2) = "08", "Aug", LEFT(L330, 2) = "09", "Sep", LEFT(L330, 2) = "10", "Oct", LEFT(L330, 2) = "11", "Nov", LEFT(L330, 2) = "12", "Dec")</f>
        <v>Oct</v>
      </c>
      <c r="N330" s="9" t="str">
        <f t="shared" si="39"/>
        <v>2015</v>
      </c>
      <c r="O330" t="b">
        <v>1</v>
      </c>
      <c r="P330">
        <v>498</v>
      </c>
      <c r="Q330" t="b">
        <v>1</v>
      </c>
      <c r="R330" t="s">
        <v>8268</v>
      </c>
      <c r="S330" s="6">
        <f t="shared" si="35"/>
        <v>1.036144</v>
      </c>
      <c r="T330" s="8">
        <f t="shared" si="36"/>
        <v>156.04578313253012</v>
      </c>
      <c r="U330" t="str">
        <f t="shared" si="40"/>
        <v>film &amp; video</v>
      </c>
      <c r="V330" t="str">
        <f t="shared" si="41"/>
        <v>documentary</v>
      </c>
    </row>
    <row r="331" spans="1:22" ht="48" x14ac:dyDescent="0.2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2">
        <f t="shared" si="37"/>
        <v>42315.166666666672</v>
      </c>
      <c r="K331">
        <v>1444821127</v>
      </c>
      <c r="L331" s="12" t="str">
        <f t="shared" si="38"/>
        <v>10/14/2015</v>
      </c>
      <c r="M331" s="9" t="str" cm="1">
        <f t="array" ref="M331">_xlfn.IFS(LEFT(L331, 2) = "01", "Jan", LEFT(L331, 2) = "02", "Feb", LEFT(L331, 2) = "03", "Mar", LEFT(L331, 2) = "04", "Apr", LEFT(L331, 2) = "05", "May", LEFT(L331, 2) = "06", "Jun", LEFT(L331, 2) = "07", "Jul", LEFT(L331, 2) = "08", "Aug", LEFT(L331, 2) = "09", "Sep", LEFT(L331, 2) = "10", "Oct", LEFT(L331, 2) = "11", "Nov", LEFT(L331, 2) = "12", "Dec")</f>
        <v>Oct</v>
      </c>
      <c r="N331" s="9" t="str">
        <f t="shared" si="39"/>
        <v>2015</v>
      </c>
      <c r="O331" t="b">
        <v>1</v>
      </c>
      <c r="P331">
        <v>167</v>
      </c>
      <c r="Q331" t="b">
        <v>1</v>
      </c>
      <c r="R331" t="s">
        <v>8268</v>
      </c>
      <c r="S331" s="6">
        <f t="shared" si="35"/>
        <v>1.0549999999999999</v>
      </c>
      <c r="T331" s="8">
        <f t="shared" si="36"/>
        <v>63.17365269461078</v>
      </c>
      <c r="U331" t="str">
        <f t="shared" si="40"/>
        <v>film &amp; video</v>
      </c>
      <c r="V331" t="str">
        <f t="shared" si="41"/>
        <v>documentary</v>
      </c>
    </row>
    <row r="332" spans="1:22" ht="48" x14ac:dyDescent="0.2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2">
        <f t="shared" si="37"/>
        <v>41411.165972222225</v>
      </c>
      <c r="K332">
        <v>1366028563</v>
      </c>
      <c r="L332" s="12" t="str">
        <f t="shared" si="38"/>
        <v>04/15/2013</v>
      </c>
      <c r="M332" s="9" t="str" cm="1">
        <f t="array" ref="M332">_xlfn.IFS(LEFT(L332, 2) = "01", "Jan", LEFT(L332, 2) = "02", "Feb", LEFT(L332, 2) = "03", "Mar", LEFT(L332, 2) = "04", "Apr", LEFT(L332, 2) = "05", "May", LEFT(L332, 2) = "06", "Jun", LEFT(L332, 2) = "07", "Jul", LEFT(L332, 2) = "08", "Aug", LEFT(L332, 2) = "09", "Sep", LEFT(L332, 2) = "10", "Oct", LEFT(L332, 2) = "11", "Nov", LEFT(L332, 2) = "12", "Dec")</f>
        <v>Apr</v>
      </c>
      <c r="N332" s="9" t="str">
        <f t="shared" si="39"/>
        <v>2013</v>
      </c>
      <c r="O332" t="b">
        <v>1</v>
      </c>
      <c r="P332">
        <v>340</v>
      </c>
      <c r="Q332" t="b">
        <v>1</v>
      </c>
      <c r="R332" t="s">
        <v>8268</v>
      </c>
      <c r="S332" s="6">
        <f t="shared" si="35"/>
        <v>1.0182857142857142</v>
      </c>
      <c r="T332" s="8">
        <f t="shared" si="36"/>
        <v>104.82352941176471</v>
      </c>
      <c r="U332" t="str">
        <f t="shared" si="40"/>
        <v>film &amp; video</v>
      </c>
      <c r="V332" t="str">
        <f t="shared" si="41"/>
        <v>documentary</v>
      </c>
    </row>
    <row r="333" spans="1:22" ht="48" x14ac:dyDescent="0.2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2">
        <f t="shared" si="37"/>
        <v>42538.581412037034</v>
      </c>
      <c r="K333">
        <v>1463493434</v>
      </c>
      <c r="L333" s="12" t="str">
        <f t="shared" si="38"/>
        <v>05/17/2016</v>
      </c>
      <c r="M333" s="9" t="str" cm="1">
        <f t="array" ref="M333">_xlfn.IFS(LEFT(L333, 2) = "01", "Jan", LEFT(L333, 2) = "02", "Feb", LEFT(L333, 2) = "03", "Mar", LEFT(L333, 2) = "04", "Apr", LEFT(L333, 2) = "05", "May", LEFT(L333, 2) = "06", "Jun", LEFT(L333, 2) = "07", "Jul", LEFT(L333, 2) = "08", "Aug", LEFT(L333, 2) = "09", "Sep", LEFT(L333, 2) = "10", "Oct", LEFT(L333, 2) = "11", "Nov", LEFT(L333, 2) = "12", "Dec")</f>
        <v>May</v>
      </c>
      <c r="N333" s="9" t="str">
        <f t="shared" si="39"/>
        <v>2016</v>
      </c>
      <c r="O333" t="b">
        <v>1</v>
      </c>
      <c r="P333">
        <v>438</v>
      </c>
      <c r="Q333" t="b">
        <v>1</v>
      </c>
      <c r="R333" t="s">
        <v>8268</v>
      </c>
      <c r="S333" s="6">
        <f t="shared" si="35"/>
        <v>1.0660499999999999</v>
      </c>
      <c r="T333" s="8">
        <f t="shared" si="36"/>
        <v>97.356164383561648</v>
      </c>
      <c r="U333" t="str">
        <f t="shared" si="40"/>
        <v>film &amp; video</v>
      </c>
      <c r="V333" t="str">
        <f t="shared" si="41"/>
        <v>documentary</v>
      </c>
    </row>
    <row r="334" spans="1:22" ht="48" x14ac:dyDescent="0.2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2">
        <f t="shared" si="37"/>
        <v>42305.333333333328</v>
      </c>
      <c r="K334">
        <v>1442420377</v>
      </c>
      <c r="L334" s="12" t="str">
        <f t="shared" si="38"/>
        <v>09/16/2015</v>
      </c>
      <c r="M334" s="9" t="str" cm="1">
        <f t="array" ref="M334">_xlfn.IFS(LEFT(L334, 2) = "01", "Jan", LEFT(L334, 2) = "02", "Feb", LEFT(L334, 2) = "03", "Mar", LEFT(L334, 2) = "04", "Apr", LEFT(L334, 2) = "05", "May", LEFT(L334, 2) = "06", "Jun", LEFT(L334, 2) = "07", "Jul", LEFT(L334, 2) = "08", "Aug", LEFT(L334, 2) = "09", "Sep", LEFT(L334, 2) = "10", "Oct", LEFT(L334, 2) = "11", "Nov", LEFT(L334, 2) = "12", "Dec")</f>
        <v>Sep</v>
      </c>
      <c r="N334" s="9" t="str">
        <f t="shared" si="39"/>
        <v>2015</v>
      </c>
      <c r="O334" t="b">
        <v>1</v>
      </c>
      <c r="P334">
        <v>555</v>
      </c>
      <c r="Q334" t="b">
        <v>1</v>
      </c>
      <c r="R334" t="s">
        <v>8268</v>
      </c>
      <c r="S334" s="6">
        <f t="shared" si="35"/>
        <v>1.13015</v>
      </c>
      <c r="T334" s="8">
        <f t="shared" si="36"/>
        <v>203.63063063063063</v>
      </c>
      <c r="U334" t="str">
        <f t="shared" si="40"/>
        <v>film &amp; video</v>
      </c>
      <c r="V334" t="str">
        <f t="shared" si="41"/>
        <v>documentary</v>
      </c>
    </row>
    <row r="335" spans="1:22" ht="48" x14ac:dyDescent="0.2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2">
        <f t="shared" si="37"/>
        <v>42467.59480324074</v>
      </c>
      <c r="K335">
        <v>1457450191</v>
      </c>
      <c r="L335" s="12" t="str">
        <f t="shared" si="38"/>
        <v>03/08/2016</v>
      </c>
      <c r="M335" s="9" t="str" cm="1">
        <f t="array" ref="M335">_xlfn.IFS(LEFT(L335, 2) = "01", "Jan", LEFT(L335, 2) = "02", "Feb", LEFT(L335, 2) = "03", "Mar", LEFT(L335, 2) = "04", "Apr", LEFT(L335, 2) = "05", "May", LEFT(L335, 2) = "06", "Jun", LEFT(L335, 2) = "07", "Jul", LEFT(L335, 2) = "08", "Aug", LEFT(L335, 2) = "09", "Sep", LEFT(L335, 2) = "10", "Oct", LEFT(L335, 2) = "11", "Nov", LEFT(L335, 2) = "12", "Dec")</f>
        <v>Mar</v>
      </c>
      <c r="N335" s="9" t="str">
        <f t="shared" si="39"/>
        <v>2016</v>
      </c>
      <c r="O335" t="b">
        <v>1</v>
      </c>
      <c r="P335">
        <v>266</v>
      </c>
      <c r="Q335" t="b">
        <v>1</v>
      </c>
      <c r="R335" t="s">
        <v>8268</v>
      </c>
      <c r="S335" s="6">
        <f t="shared" si="35"/>
        <v>1.252275</v>
      </c>
      <c r="T335" s="8">
        <f t="shared" si="36"/>
        <v>188.31203007518798</v>
      </c>
      <c r="U335" t="str">
        <f t="shared" si="40"/>
        <v>film &amp; video</v>
      </c>
      <c r="V335" t="str">
        <f t="shared" si="41"/>
        <v>documentary</v>
      </c>
    </row>
    <row r="336" spans="1:22" ht="48" x14ac:dyDescent="0.2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2">
        <f t="shared" si="37"/>
        <v>42139.791666666672</v>
      </c>
      <c r="K336">
        <v>1428423757</v>
      </c>
      <c r="L336" s="12" t="str">
        <f t="shared" si="38"/>
        <v>04/07/2015</v>
      </c>
      <c r="M336" s="9" t="str" cm="1">
        <f t="array" ref="M336">_xlfn.IFS(LEFT(L336, 2) = "01", "Jan", LEFT(L336, 2) = "02", "Feb", LEFT(L336, 2) = "03", "Mar", LEFT(L336, 2) = "04", "Apr", LEFT(L336, 2) = "05", "May", LEFT(L336, 2) = "06", "Jun", LEFT(L336, 2) = "07", "Jul", LEFT(L336, 2) = "08", "Aug", LEFT(L336, 2) = "09", "Sep", LEFT(L336, 2) = "10", "Oct", LEFT(L336, 2) = "11", "Nov", LEFT(L336, 2) = "12", "Dec")</f>
        <v>Apr</v>
      </c>
      <c r="N336" s="9" t="str">
        <f t="shared" si="39"/>
        <v>2015</v>
      </c>
      <c r="O336" t="b">
        <v>1</v>
      </c>
      <c r="P336">
        <v>69</v>
      </c>
      <c r="Q336" t="b">
        <v>1</v>
      </c>
      <c r="R336" t="s">
        <v>8268</v>
      </c>
      <c r="S336" s="6">
        <f t="shared" si="35"/>
        <v>1.0119</v>
      </c>
      <c r="T336" s="8">
        <f t="shared" si="36"/>
        <v>146.65217391304347</v>
      </c>
      <c r="U336" t="str">
        <f t="shared" si="40"/>
        <v>film &amp; video</v>
      </c>
      <c r="V336" t="str">
        <f t="shared" si="41"/>
        <v>documentary</v>
      </c>
    </row>
    <row r="337" spans="1:22" ht="48" x14ac:dyDescent="0.2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2">
        <f t="shared" si="37"/>
        <v>42132.916666666672</v>
      </c>
      <c r="K337">
        <v>1428428515</v>
      </c>
      <c r="L337" s="12" t="str">
        <f t="shared" si="38"/>
        <v>04/07/2015</v>
      </c>
      <c r="M337" s="9" t="str" cm="1">
        <f t="array" ref="M337">_xlfn.IFS(LEFT(L337, 2) = "01", "Jan", LEFT(L337, 2) = "02", "Feb", LEFT(L337, 2) = "03", "Mar", LEFT(L337, 2) = "04", "Apr", LEFT(L337, 2) = "05", "May", LEFT(L337, 2) = "06", "Jun", LEFT(L337, 2) = "07", "Jul", LEFT(L337, 2) = "08", "Aug", LEFT(L337, 2) = "09", "Sep", LEFT(L337, 2) = "10", "Oct", LEFT(L337, 2) = "11", "Nov", LEFT(L337, 2) = "12", "Dec")</f>
        <v>Apr</v>
      </c>
      <c r="N337" s="9" t="str">
        <f t="shared" si="39"/>
        <v>2015</v>
      </c>
      <c r="O337" t="b">
        <v>1</v>
      </c>
      <c r="P337">
        <v>80</v>
      </c>
      <c r="Q337" t="b">
        <v>1</v>
      </c>
      <c r="R337" t="s">
        <v>8268</v>
      </c>
      <c r="S337" s="6">
        <f t="shared" si="35"/>
        <v>1.0276470588235294</v>
      </c>
      <c r="T337" s="8">
        <f t="shared" si="36"/>
        <v>109.1875</v>
      </c>
      <c r="U337" t="str">
        <f t="shared" si="40"/>
        <v>film &amp; video</v>
      </c>
      <c r="V337" t="str">
        <f t="shared" si="41"/>
        <v>documentary</v>
      </c>
    </row>
    <row r="338" spans="1:22" ht="48" x14ac:dyDescent="0.2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2">
        <f t="shared" si="37"/>
        <v>42321.637939814813</v>
      </c>
      <c r="K338">
        <v>1444832318</v>
      </c>
      <c r="L338" s="12" t="str">
        <f t="shared" si="38"/>
        <v>10/14/2015</v>
      </c>
      <c r="M338" s="9" t="str" cm="1">
        <f t="array" ref="M338">_xlfn.IFS(LEFT(L338, 2) = "01", "Jan", LEFT(L338, 2) = "02", "Feb", LEFT(L338, 2) = "03", "Mar", LEFT(L338, 2) = "04", "Apr", LEFT(L338, 2) = "05", "May", LEFT(L338, 2) = "06", "Jun", LEFT(L338, 2) = "07", "Jul", LEFT(L338, 2) = "08", "Aug", LEFT(L338, 2) = "09", "Sep", LEFT(L338, 2) = "10", "Oct", LEFT(L338, 2) = "11", "Nov", LEFT(L338, 2) = "12", "Dec")</f>
        <v>Oct</v>
      </c>
      <c r="N338" s="9" t="str">
        <f t="shared" si="39"/>
        <v>2015</v>
      </c>
      <c r="O338" t="b">
        <v>1</v>
      </c>
      <c r="P338">
        <v>493</v>
      </c>
      <c r="Q338" t="b">
        <v>1</v>
      </c>
      <c r="R338" t="s">
        <v>8268</v>
      </c>
      <c r="S338" s="6">
        <f t="shared" si="35"/>
        <v>1.1683911999999999</v>
      </c>
      <c r="T338" s="8">
        <f t="shared" si="36"/>
        <v>59.249046653144013</v>
      </c>
      <c r="U338" t="str">
        <f t="shared" si="40"/>
        <v>film &amp; video</v>
      </c>
      <c r="V338" t="str">
        <f t="shared" si="41"/>
        <v>documentary</v>
      </c>
    </row>
    <row r="339" spans="1:22" ht="48" x14ac:dyDescent="0.2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2">
        <f t="shared" si="37"/>
        <v>42077.086898148147</v>
      </c>
      <c r="K339">
        <v>1423710308</v>
      </c>
      <c r="L339" s="12" t="str">
        <f t="shared" si="38"/>
        <v>02/12/2015</v>
      </c>
      <c r="M339" s="9" t="str" cm="1">
        <f t="array" ref="M339">_xlfn.IFS(LEFT(L339, 2) = "01", "Jan", LEFT(L339, 2) = "02", "Feb", LEFT(L339, 2) = "03", "Mar", LEFT(L339, 2) = "04", "Apr", LEFT(L339, 2) = "05", "May", LEFT(L339, 2) = "06", "Jun", LEFT(L339, 2) = "07", "Jul", LEFT(L339, 2) = "08", "Aug", LEFT(L339, 2) = "09", "Sep", LEFT(L339, 2) = "10", "Oct", LEFT(L339, 2) = "11", "Nov", LEFT(L339, 2) = "12", "Dec")</f>
        <v>Feb</v>
      </c>
      <c r="N339" s="9" t="str">
        <f t="shared" si="39"/>
        <v>2015</v>
      </c>
      <c r="O339" t="b">
        <v>1</v>
      </c>
      <c r="P339">
        <v>31</v>
      </c>
      <c r="Q339" t="b">
        <v>1</v>
      </c>
      <c r="R339" t="s">
        <v>8268</v>
      </c>
      <c r="S339" s="6">
        <f t="shared" si="35"/>
        <v>1.0116833333333335</v>
      </c>
      <c r="T339" s="8">
        <f t="shared" si="36"/>
        <v>97.904838709677421</v>
      </c>
      <c r="U339" t="str">
        <f t="shared" si="40"/>
        <v>film &amp; video</v>
      </c>
      <c r="V339" t="str">
        <f t="shared" si="41"/>
        <v>documentary</v>
      </c>
    </row>
    <row r="340" spans="1:22" ht="48" x14ac:dyDescent="0.2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2">
        <f t="shared" si="37"/>
        <v>42616.041666666672</v>
      </c>
      <c r="K340">
        <v>1468001290</v>
      </c>
      <c r="L340" s="12" t="str">
        <f t="shared" si="38"/>
        <v>07/08/2016</v>
      </c>
      <c r="M340" s="9" t="str" cm="1">
        <f t="array" ref="M340">_xlfn.IFS(LEFT(L340, 2) = "01", "Jan", LEFT(L340, 2) = "02", "Feb", LEFT(L340, 2) = "03", "Mar", LEFT(L340, 2) = "04", "Apr", LEFT(L340, 2) = "05", "May", LEFT(L340, 2) = "06", "Jun", LEFT(L340, 2) = "07", "Jul", LEFT(L340, 2) = "08", "Aug", LEFT(L340, 2) = "09", "Sep", LEFT(L340, 2) = "10", "Oct", LEFT(L340, 2) = "11", "Nov", LEFT(L340, 2) = "12", "Dec")</f>
        <v>Jul</v>
      </c>
      <c r="N340" s="9" t="str">
        <f t="shared" si="39"/>
        <v>2016</v>
      </c>
      <c r="O340" t="b">
        <v>1</v>
      </c>
      <c r="P340">
        <v>236</v>
      </c>
      <c r="Q340" t="b">
        <v>1</v>
      </c>
      <c r="R340" t="s">
        <v>8268</v>
      </c>
      <c r="S340" s="6">
        <f t="shared" si="35"/>
        <v>1.1013360000000001</v>
      </c>
      <c r="T340" s="8">
        <f t="shared" si="36"/>
        <v>70.000169491525426</v>
      </c>
      <c r="U340" t="str">
        <f t="shared" si="40"/>
        <v>film &amp; video</v>
      </c>
      <c r="V340" t="str">
        <f t="shared" si="41"/>
        <v>documentary</v>
      </c>
    </row>
    <row r="341" spans="1:22" ht="48" x14ac:dyDescent="0.2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2">
        <f t="shared" si="37"/>
        <v>42123.760046296295</v>
      </c>
      <c r="K341">
        <v>1427739268</v>
      </c>
      <c r="L341" s="12" t="str">
        <f t="shared" si="38"/>
        <v>03/30/2015</v>
      </c>
      <c r="M341" s="9" t="str" cm="1">
        <f t="array" ref="M341">_xlfn.IFS(LEFT(L341, 2) = "01", "Jan", LEFT(L341, 2) = "02", "Feb", LEFT(L341, 2) = "03", "Mar", LEFT(L341, 2) = "04", "Apr", LEFT(L341, 2) = "05", "May", LEFT(L341, 2) = "06", "Jun", LEFT(L341, 2) = "07", "Jul", LEFT(L341, 2) = "08", "Aug", LEFT(L341, 2) = "09", "Sep", LEFT(L341, 2) = "10", "Oct", LEFT(L341, 2) = "11", "Nov", LEFT(L341, 2) = "12", "Dec")</f>
        <v>Mar</v>
      </c>
      <c r="N341" s="9" t="str">
        <f t="shared" si="39"/>
        <v>2015</v>
      </c>
      <c r="O341" t="b">
        <v>1</v>
      </c>
      <c r="P341">
        <v>89</v>
      </c>
      <c r="Q341" t="b">
        <v>1</v>
      </c>
      <c r="R341" t="s">
        <v>8268</v>
      </c>
      <c r="S341" s="6">
        <f t="shared" si="35"/>
        <v>1.0808333333333333</v>
      </c>
      <c r="T341" s="8">
        <f t="shared" si="36"/>
        <v>72.865168539325836</v>
      </c>
      <c r="U341" t="str">
        <f t="shared" si="40"/>
        <v>film &amp; video</v>
      </c>
      <c r="V341" t="str">
        <f t="shared" si="41"/>
        <v>documentary</v>
      </c>
    </row>
    <row r="342" spans="1:22" ht="48" x14ac:dyDescent="0.2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2">
        <f t="shared" si="37"/>
        <v>42802.875</v>
      </c>
      <c r="K342">
        <v>1486397007</v>
      </c>
      <c r="L342" s="12" t="str">
        <f t="shared" si="38"/>
        <v>02/06/2017</v>
      </c>
      <c r="M342" s="9" t="str" cm="1">
        <f t="array" ref="M342">_xlfn.IFS(LEFT(L342, 2) = "01", "Jan", LEFT(L342, 2) = "02", "Feb", LEFT(L342, 2) = "03", "Mar", LEFT(L342, 2) = "04", "Apr", LEFT(L342, 2) = "05", "May", LEFT(L342, 2) = "06", "Jun", LEFT(L342, 2) = "07", "Jul", LEFT(L342, 2) = "08", "Aug", LEFT(L342, 2) = "09", "Sep", LEFT(L342, 2) = "10", "Oct", LEFT(L342, 2) = "11", "Nov", LEFT(L342, 2) = "12", "Dec")</f>
        <v>Feb</v>
      </c>
      <c r="N342" s="9" t="str">
        <f t="shared" si="39"/>
        <v>2017</v>
      </c>
      <c r="O342" t="b">
        <v>1</v>
      </c>
      <c r="P342">
        <v>299</v>
      </c>
      <c r="Q342" t="b">
        <v>1</v>
      </c>
      <c r="R342" t="s">
        <v>8268</v>
      </c>
      <c r="S342" s="6">
        <f t="shared" si="35"/>
        <v>1.2502285714285715</v>
      </c>
      <c r="T342" s="8">
        <f t="shared" si="36"/>
        <v>146.34782608695653</v>
      </c>
      <c r="U342" t="str">
        <f t="shared" si="40"/>
        <v>film &amp; video</v>
      </c>
      <c r="V342" t="str">
        <f t="shared" si="41"/>
        <v>documentary</v>
      </c>
    </row>
    <row r="343" spans="1:22" ht="48" x14ac:dyDescent="0.2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2">
        <f t="shared" si="37"/>
        <v>41913.165972222225</v>
      </c>
      <c r="K343">
        <v>1410555998</v>
      </c>
      <c r="L343" s="12" t="str">
        <f t="shared" si="38"/>
        <v>09/12/2014</v>
      </c>
      <c r="M343" s="9" t="str" cm="1">
        <f t="array" ref="M343">_xlfn.IFS(LEFT(L343, 2) = "01", "Jan", LEFT(L343, 2) = "02", "Feb", LEFT(L343, 2) = "03", "Mar", LEFT(L343, 2) = "04", "Apr", LEFT(L343, 2) = "05", "May", LEFT(L343, 2) = "06", "Jun", LEFT(L343, 2) = "07", "Jul", LEFT(L343, 2) = "08", "Aug", LEFT(L343, 2) = "09", "Sep", LEFT(L343, 2) = "10", "Oct", LEFT(L343, 2) = "11", "Nov", LEFT(L343, 2) = "12", "Dec")</f>
        <v>Sep</v>
      </c>
      <c r="N343" s="9" t="str">
        <f t="shared" si="39"/>
        <v>2014</v>
      </c>
      <c r="O343" t="b">
        <v>1</v>
      </c>
      <c r="P343">
        <v>55</v>
      </c>
      <c r="Q343" t="b">
        <v>1</v>
      </c>
      <c r="R343" t="s">
        <v>8268</v>
      </c>
      <c r="S343" s="6">
        <f t="shared" si="35"/>
        <v>1.0671428571428572</v>
      </c>
      <c r="T343" s="8">
        <f t="shared" si="36"/>
        <v>67.909090909090907</v>
      </c>
      <c r="U343" t="str">
        <f t="shared" si="40"/>
        <v>film &amp; video</v>
      </c>
      <c r="V343" t="str">
        <f t="shared" si="41"/>
        <v>documentary</v>
      </c>
    </row>
    <row r="344" spans="1:22" ht="32" x14ac:dyDescent="0.2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2">
        <f t="shared" si="37"/>
        <v>42489.780844907407</v>
      </c>
      <c r="K344">
        <v>1459363465</v>
      </c>
      <c r="L344" s="12" t="str">
        <f t="shared" si="38"/>
        <v>03/30/2016</v>
      </c>
      <c r="M344" s="9" t="str" cm="1">
        <f t="array" ref="M344">_xlfn.IFS(LEFT(L344, 2) = "01", "Jan", LEFT(L344, 2) = "02", "Feb", LEFT(L344, 2) = "03", "Mar", LEFT(L344, 2) = "04", "Apr", LEFT(L344, 2) = "05", "May", LEFT(L344, 2) = "06", "Jun", LEFT(L344, 2) = "07", "Jul", LEFT(L344, 2) = "08", "Aug", LEFT(L344, 2) = "09", "Sep", LEFT(L344, 2) = "10", "Oct", LEFT(L344, 2) = "11", "Nov", LEFT(L344, 2) = "12", "Dec")</f>
        <v>Mar</v>
      </c>
      <c r="N344" s="9" t="str">
        <f t="shared" si="39"/>
        <v>2016</v>
      </c>
      <c r="O344" t="b">
        <v>1</v>
      </c>
      <c r="P344">
        <v>325</v>
      </c>
      <c r="Q344" t="b">
        <v>1</v>
      </c>
      <c r="R344" t="s">
        <v>8268</v>
      </c>
      <c r="S344" s="6">
        <f t="shared" si="35"/>
        <v>1.0036639999999999</v>
      </c>
      <c r="T344" s="8">
        <f t="shared" si="36"/>
        <v>169.85083076923075</v>
      </c>
      <c r="U344" t="str">
        <f t="shared" si="40"/>
        <v>film &amp; video</v>
      </c>
      <c r="V344" t="str">
        <f t="shared" si="41"/>
        <v>documentary</v>
      </c>
    </row>
    <row r="345" spans="1:22" ht="48" x14ac:dyDescent="0.2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2">
        <f t="shared" si="37"/>
        <v>41957.125</v>
      </c>
      <c r="K345">
        <v>1413308545</v>
      </c>
      <c r="L345" s="12" t="str">
        <f t="shared" si="38"/>
        <v>10/14/2014</v>
      </c>
      <c r="M345" s="9" t="str" cm="1">
        <f t="array" ref="M345">_xlfn.IFS(LEFT(L345, 2) = "01", "Jan", LEFT(L345, 2) = "02", "Feb", LEFT(L345, 2) = "03", "Mar", LEFT(L345, 2) = "04", "Apr", LEFT(L345, 2) = "05", "May", LEFT(L345, 2) = "06", "Jun", LEFT(L345, 2) = "07", "Jul", LEFT(L345, 2) = "08", "Aug", LEFT(L345, 2) = "09", "Sep", LEFT(L345, 2) = "10", "Oct", LEFT(L345, 2) = "11", "Nov", LEFT(L345, 2) = "12", "Dec")</f>
        <v>Oct</v>
      </c>
      <c r="N345" s="9" t="str">
        <f t="shared" si="39"/>
        <v>2014</v>
      </c>
      <c r="O345" t="b">
        <v>1</v>
      </c>
      <c r="P345">
        <v>524</v>
      </c>
      <c r="Q345" t="b">
        <v>1</v>
      </c>
      <c r="R345" t="s">
        <v>8268</v>
      </c>
      <c r="S345" s="6">
        <f t="shared" si="35"/>
        <v>1.0202863333333334</v>
      </c>
      <c r="T345" s="8">
        <f t="shared" si="36"/>
        <v>58.413339694656486</v>
      </c>
      <c r="U345" t="str">
        <f t="shared" si="40"/>
        <v>film &amp; video</v>
      </c>
      <c r="V345" t="str">
        <f t="shared" si="41"/>
        <v>documentary</v>
      </c>
    </row>
    <row r="346" spans="1:22" ht="48" x14ac:dyDescent="0.2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2">
        <f t="shared" si="37"/>
        <v>42156.097222222219</v>
      </c>
      <c r="K346">
        <v>1429312694</v>
      </c>
      <c r="L346" s="12" t="str">
        <f t="shared" si="38"/>
        <v>04/17/2015</v>
      </c>
      <c r="M346" s="9" t="str" cm="1">
        <f t="array" ref="M346">_xlfn.IFS(LEFT(L346, 2) = "01", "Jan", LEFT(L346, 2) = "02", "Feb", LEFT(L346, 2) = "03", "Mar", LEFT(L346, 2) = "04", "Apr", LEFT(L346, 2) = "05", "May", LEFT(L346, 2) = "06", "Jun", LEFT(L346, 2) = "07", "Jul", LEFT(L346, 2) = "08", "Aug", LEFT(L346, 2) = "09", "Sep", LEFT(L346, 2) = "10", "Oct", LEFT(L346, 2) = "11", "Nov", LEFT(L346, 2) = "12", "Dec")</f>
        <v>Apr</v>
      </c>
      <c r="N346" s="9" t="str">
        <f t="shared" si="39"/>
        <v>2015</v>
      </c>
      <c r="O346" t="b">
        <v>1</v>
      </c>
      <c r="P346">
        <v>285</v>
      </c>
      <c r="Q346" t="b">
        <v>1</v>
      </c>
      <c r="R346" t="s">
        <v>8268</v>
      </c>
      <c r="S346" s="6">
        <f t="shared" si="35"/>
        <v>1.0208358208955224</v>
      </c>
      <c r="T346" s="8">
        <f t="shared" si="36"/>
        <v>119.99298245614035</v>
      </c>
      <c r="U346" t="str">
        <f t="shared" si="40"/>
        <v>film &amp; video</v>
      </c>
      <c r="V346" t="str">
        <f t="shared" si="41"/>
        <v>documentary</v>
      </c>
    </row>
    <row r="347" spans="1:22" ht="48" x14ac:dyDescent="0.2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2">
        <f t="shared" si="37"/>
        <v>42144.944328703699</v>
      </c>
      <c r="K347">
        <v>1429569590</v>
      </c>
      <c r="L347" s="12" t="str">
        <f t="shared" si="38"/>
        <v>04/20/2015</v>
      </c>
      <c r="M347" s="9" t="str" cm="1">
        <f t="array" ref="M347">_xlfn.IFS(LEFT(L347, 2) = "01", "Jan", LEFT(L347, 2) = "02", "Feb", LEFT(L347, 2) = "03", "Mar", LEFT(L347, 2) = "04", "Apr", LEFT(L347, 2) = "05", "May", LEFT(L347, 2) = "06", "Jun", LEFT(L347, 2) = "07", "Jul", LEFT(L347, 2) = "08", "Aug", LEFT(L347, 2) = "09", "Sep", LEFT(L347, 2) = "10", "Oct", LEFT(L347, 2) = "11", "Nov", LEFT(L347, 2) = "12", "Dec")</f>
        <v>Apr</v>
      </c>
      <c r="N347" s="9" t="str">
        <f t="shared" si="39"/>
        <v>2015</v>
      </c>
      <c r="O347" t="b">
        <v>1</v>
      </c>
      <c r="P347">
        <v>179</v>
      </c>
      <c r="Q347" t="b">
        <v>1</v>
      </c>
      <c r="R347" t="s">
        <v>8268</v>
      </c>
      <c r="S347" s="6">
        <f t="shared" si="35"/>
        <v>1.2327586206896552</v>
      </c>
      <c r="T347" s="8">
        <f t="shared" si="36"/>
        <v>99.860335195530723</v>
      </c>
      <c r="U347" t="str">
        <f t="shared" si="40"/>
        <v>film &amp; video</v>
      </c>
      <c r="V347" t="str">
        <f t="shared" si="41"/>
        <v>documentary</v>
      </c>
    </row>
    <row r="348" spans="1:22" ht="48" x14ac:dyDescent="0.2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2">
        <f t="shared" si="37"/>
        <v>42291.500243055561</v>
      </c>
      <c r="K348">
        <v>1442232021</v>
      </c>
      <c r="L348" s="12" t="str">
        <f t="shared" si="38"/>
        <v>09/14/2015</v>
      </c>
      <c r="M348" s="9" t="str" cm="1">
        <f t="array" ref="M348">_xlfn.IFS(LEFT(L348, 2) = "01", "Jan", LEFT(L348, 2) = "02", "Feb", LEFT(L348, 2) = "03", "Mar", LEFT(L348, 2) = "04", "Apr", LEFT(L348, 2) = "05", "May", LEFT(L348, 2) = "06", "Jun", LEFT(L348, 2) = "07", "Jul", LEFT(L348, 2) = "08", "Aug", LEFT(L348, 2) = "09", "Sep", LEFT(L348, 2) = "10", "Oct", LEFT(L348, 2) = "11", "Nov", LEFT(L348, 2) = "12", "Dec")</f>
        <v>Sep</v>
      </c>
      <c r="N348" s="9" t="str">
        <f t="shared" si="39"/>
        <v>2015</v>
      </c>
      <c r="O348" t="b">
        <v>1</v>
      </c>
      <c r="P348">
        <v>188</v>
      </c>
      <c r="Q348" t="b">
        <v>1</v>
      </c>
      <c r="R348" t="s">
        <v>8268</v>
      </c>
      <c r="S348" s="6">
        <f t="shared" si="35"/>
        <v>1.7028880000000002</v>
      </c>
      <c r="T348" s="8">
        <f t="shared" si="36"/>
        <v>90.579148936170213</v>
      </c>
      <c r="U348" t="str">
        <f t="shared" si="40"/>
        <v>film &amp; video</v>
      </c>
      <c r="V348" t="str">
        <f t="shared" si="41"/>
        <v>documentary</v>
      </c>
    </row>
    <row r="349" spans="1:22" ht="48" x14ac:dyDescent="0.2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2">
        <f t="shared" si="37"/>
        <v>42322.537141203706</v>
      </c>
      <c r="K349">
        <v>1444910009</v>
      </c>
      <c r="L349" s="12" t="str">
        <f t="shared" si="38"/>
        <v>10/15/2015</v>
      </c>
      <c r="M349" s="9" t="str" cm="1">
        <f t="array" ref="M349">_xlfn.IFS(LEFT(L349, 2) = "01", "Jan", LEFT(L349, 2) = "02", "Feb", LEFT(L349, 2) = "03", "Mar", LEFT(L349, 2) = "04", "Apr", LEFT(L349, 2) = "05", "May", LEFT(L349, 2) = "06", "Jun", LEFT(L349, 2) = "07", "Jul", LEFT(L349, 2) = "08", "Aug", LEFT(L349, 2) = "09", "Sep", LEFT(L349, 2) = "10", "Oct", LEFT(L349, 2) = "11", "Nov", LEFT(L349, 2) = "12", "Dec")</f>
        <v>Oct</v>
      </c>
      <c r="N349" s="9" t="str">
        <f t="shared" si="39"/>
        <v>2015</v>
      </c>
      <c r="O349" t="b">
        <v>1</v>
      </c>
      <c r="P349">
        <v>379</v>
      </c>
      <c r="Q349" t="b">
        <v>1</v>
      </c>
      <c r="R349" t="s">
        <v>8268</v>
      </c>
      <c r="S349" s="6">
        <f t="shared" si="35"/>
        <v>1.1159049999999999</v>
      </c>
      <c r="T349" s="8">
        <f t="shared" si="36"/>
        <v>117.77361477572559</v>
      </c>
      <c r="U349" t="str">
        <f t="shared" si="40"/>
        <v>film &amp; video</v>
      </c>
      <c r="V349" t="str">
        <f t="shared" si="41"/>
        <v>documentary</v>
      </c>
    </row>
    <row r="350" spans="1:22" ht="48" x14ac:dyDescent="0.2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2">
        <f t="shared" si="37"/>
        <v>42237.58699074074</v>
      </c>
      <c r="K350">
        <v>1437573916</v>
      </c>
      <c r="L350" s="12" t="str">
        <f t="shared" si="38"/>
        <v>07/22/2015</v>
      </c>
      <c r="M350" s="9" t="str" cm="1">
        <f t="array" ref="M350">_xlfn.IFS(LEFT(L350, 2) = "01", "Jan", LEFT(L350, 2) = "02", "Feb", LEFT(L350, 2) = "03", "Mar", LEFT(L350, 2) = "04", "Apr", LEFT(L350, 2) = "05", "May", LEFT(L350, 2) = "06", "Jun", LEFT(L350, 2) = "07", "Jul", LEFT(L350, 2) = "08", "Aug", LEFT(L350, 2) = "09", "Sep", LEFT(L350, 2) = "10", "Oct", LEFT(L350, 2) = "11", "Nov", LEFT(L350, 2) = "12", "Dec")</f>
        <v>Jul</v>
      </c>
      <c r="N350" s="9" t="str">
        <f t="shared" si="39"/>
        <v>2015</v>
      </c>
      <c r="O350" t="b">
        <v>1</v>
      </c>
      <c r="P350">
        <v>119</v>
      </c>
      <c r="Q350" t="b">
        <v>1</v>
      </c>
      <c r="R350" t="s">
        <v>8268</v>
      </c>
      <c r="S350" s="6">
        <f t="shared" si="35"/>
        <v>1.03</v>
      </c>
      <c r="T350" s="8">
        <f t="shared" si="36"/>
        <v>86.554621848739501</v>
      </c>
      <c r="U350" t="str">
        <f t="shared" si="40"/>
        <v>film &amp; video</v>
      </c>
      <c r="V350" t="str">
        <f t="shared" si="41"/>
        <v>documentary</v>
      </c>
    </row>
    <row r="351" spans="1:22" ht="32" x14ac:dyDescent="0.2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2">
        <f t="shared" si="37"/>
        <v>42790.498935185184</v>
      </c>
      <c r="K351">
        <v>1485345508</v>
      </c>
      <c r="L351" s="12" t="str">
        <f t="shared" si="38"/>
        <v>01/25/2017</v>
      </c>
      <c r="M351" s="9" t="str" cm="1">
        <f t="array" ref="M351">_xlfn.IFS(LEFT(L351, 2) = "01", "Jan", LEFT(L351, 2) = "02", "Feb", LEFT(L351, 2) = "03", "Mar", LEFT(L351, 2) = "04", "Apr", LEFT(L351, 2) = "05", "May", LEFT(L351, 2) = "06", "Jun", LEFT(L351, 2) = "07", "Jul", LEFT(L351, 2) = "08", "Aug", LEFT(L351, 2) = "09", "Sep", LEFT(L351, 2) = "10", "Oct", LEFT(L351, 2) = "11", "Nov", LEFT(L351, 2) = "12", "Dec")</f>
        <v>Jan</v>
      </c>
      <c r="N351" s="9" t="str">
        <f t="shared" si="39"/>
        <v>2017</v>
      </c>
      <c r="O351" t="b">
        <v>1</v>
      </c>
      <c r="P351">
        <v>167</v>
      </c>
      <c r="Q351" t="b">
        <v>1</v>
      </c>
      <c r="R351" t="s">
        <v>8268</v>
      </c>
      <c r="S351" s="6">
        <f t="shared" si="35"/>
        <v>1.0663570159857905</v>
      </c>
      <c r="T351" s="8">
        <f t="shared" si="36"/>
        <v>71.899281437125751</v>
      </c>
      <c r="U351" t="str">
        <f t="shared" si="40"/>
        <v>film &amp; video</v>
      </c>
      <c r="V351" t="str">
        <f t="shared" si="41"/>
        <v>documentary</v>
      </c>
    </row>
    <row r="352" spans="1:22" ht="48" x14ac:dyDescent="0.2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2">
        <f t="shared" si="37"/>
        <v>42624.165972222225</v>
      </c>
      <c r="K352">
        <v>1470274509</v>
      </c>
      <c r="L352" s="12" t="str">
        <f t="shared" si="38"/>
        <v>08/04/2016</v>
      </c>
      <c r="M352" s="9" t="str" cm="1">
        <f t="array" ref="M352">_xlfn.IFS(LEFT(L352, 2) = "01", "Jan", LEFT(L352, 2) = "02", "Feb", LEFT(L352, 2) = "03", "Mar", LEFT(L352, 2) = "04", "Apr", LEFT(L352, 2) = "05", "May", LEFT(L352, 2) = "06", "Jun", LEFT(L352, 2) = "07", "Jul", LEFT(L352, 2) = "08", "Aug", LEFT(L352, 2) = "09", "Sep", LEFT(L352, 2) = "10", "Oct", LEFT(L352, 2) = "11", "Nov", LEFT(L352, 2) = "12", "Dec")</f>
        <v>Aug</v>
      </c>
      <c r="N352" s="9" t="str">
        <f t="shared" si="39"/>
        <v>2016</v>
      </c>
      <c r="O352" t="b">
        <v>1</v>
      </c>
      <c r="P352">
        <v>221</v>
      </c>
      <c r="Q352" t="b">
        <v>1</v>
      </c>
      <c r="R352" t="s">
        <v>8268</v>
      </c>
      <c r="S352" s="6">
        <f t="shared" si="35"/>
        <v>1.1476</v>
      </c>
      <c r="T352" s="8">
        <f t="shared" si="36"/>
        <v>129.81900452488688</v>
      </c>
      <c r="U352" t="str">
        <f t="shared" si="40"/>
        <v>film &amp; video</v>
      </c>
      <c r="V352" t="str">
        <f t="shared" si="41"/>
        <v>documentary</v>
      </c>
    </row>
    <row r="353" spans="1:22" ht="48" x14ac:dyDescent="0.2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2">
        <f t="shared" si="37"/>
        <v>42467.923078703709</v>
      </c>
      <c r="K353">
        <v>1456614554</v>
      </c>
      <c r="L353" s="12" t="str">
        <f t="shared" si="38"/>
        <v>02/27/2016</v>
      </c>
      <c r="M353" s="9" t="str" cm="1">
        <f t="array" ref="M353">_xlfn.IFS(LEFT(L353, 2) = "01", "Jan", LEFT(L353, 2) = "02", "Feb", LEFT(L353, 2) = "03", "Mar", LEFT(L353, 2) = "04", "Apr", LEFT(L353, 2) = "05", "May", LEFT(L353, 2) = "06", "Jun", LEFT(L353, 2) = "07", "Jul", LEFT(L353, 2) = "08", "Aug", LEFT(L353, 2) = "09", "Sep", LEFT(L353, 2) = "10", "Oct", LEFT(L353, 2) = "11", "Nov", LEFT(L353, 2) = "12", "Dec")</f>
        <v>Feb</v>
      </c>
      <c r="N353" s="9" t="str">
        <f t="shared" si="39"/>
        <v>2016</v>
      </c>
      <c r="O353" t="b">
        <v>1</v>
      </c>
      <c r="P353">
        <v>964</v>
      </c>
      <c r="Q353" t="b">
        <v>1</v>
      </c>
      <c r="R353" t="s">
        <v>8268</v>
      </c>
      <c r="S353" s="6">
        <f t="shared" si="35"/>
        <v>1.2734117647058822</v>
      </c>
      <c r="T353" s="8">
        <f t="shared" si="36"/>
        <v>44.912863070539416</v>
      </c>
      <c r="U353" t="str">
        <f t="shared" si="40"/>
        <v>film &amp; video</v>
      </c>
      <c r="V353" t="str">
        <f t="shared" si="41"/>
        <v>documentary</v>
      </c>
    </row>
    <row r="354" spans="1:22" ht="48" x14ac:dyDescent="0.2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2">
        <f t="shared" si="37"/>
        <v>41920.167453703703</v>
      </c>
      <c r="K354">
        <v>1410148868</v>
      </c>
      <c r="L354" s="12" t="str">
        <f t="shared" si="38"/>
        <v>09/08/2014</v>
      </c>
      <c r="M354" s="9" t="str" cm="1">
        <f t="array" ref="M354">_xlfn.IFS(LEFT(L354, 2) = "01", "Jan", LEFT(L354, 2) = "02", "Feb", LEFT(L354, 2) = "03", "Mar", LEFT(L354, 2) = "04", "Apr", LEFT(L354, 2) = "05", "May", LEFT(L354, 2) = "06", "Jun", LEFT(L354, 2) = "07", "Jul", LEFT(L354, 2) = "08", "Aug", LEFT(L354, 2) = "09", "Sep", LEFT(L354, 2) = "10", "Oct", LEFT(L354, 2) = "11", "Nov", LEFT(L354, 2) = "12", "Dec")</f>
        <v>Sep</v>
      </c>
      <c r="N354" s="9" t="str">
        <f t="shared" si="39"/>
        <v>2014</v>
      </c>
      <c r="O354" t="b">
        <v>1</v>
      </c>
      <c r="P354">
        <v>286</v>
      </c>
      <c r="Q354" t="b">
        <v>1</v>
      </c>
      <c r="R354" t="s">
        <v>8268</v>
      </c>
      <c r="S354" s="6">
        <f t="shared" si="35"/>
        <v>1.1656</v>
      </c>
      <c r="T354" s="8">
        <f t="shared" si="36"/>
        <v>40.755244755244753</v>
      </c>
      <c r="U354" t="str">
        <f t="shared" si="40"/>
        <v>film &amp; video</v>
      </c>
      <c r="V354" t="str">
        <f t="shared" si="41"/>
        <v>documentary</v>
      </c>
    </row>
    <row r="355" spans="1:22" ht="48" x14ac:dyDescent="0.2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2">
        <f t="shared" si="37"/>
        <v>42327.833553240736</v>
      </c>
      <c r="K355">
        <v>1445367619</v>
      </c>
      <c r="L355" s="12" t="str">
        <f t="shared" si="38"/>
        <v>10/20/2015</v>
      </c>
      <c r="M355" s="9" t="str" cm="1">
        <f t="array" ref="M355">_xlfn.IFS(LEFT(L355, 2) = "01", "Jan", LEFT(L355, 2) = "02", "Feb", LEFT(L355, 2) = "03", "Mar", LEFT(L355, 2) = "04", "Apr", LEFT(L355, 2) = "05", "May", LEFT(L355, 2) = "06", "Jun", LEFT(L355, 2) = "07", "Jul", LEFT(L355, 2) = "08", "Aug", LEFT(L355, 2) = "09", "Sep", LEFT(L355, 2) = "10", "Oct", LEFT(L355, 2) = "11", "Nov", LEFT(L355, 2) = "12", "Dec")</f>
        <v>Oct</v>
      </c>
      <c r="N355" s="9" t="str">
        <f t="shared" si="39"/>
        <v>2015</v>
      </c>
      <c r="O355" t="b">
        <v>1</v>
      </c>
      <c r="P355">
        <v>613</v>
      </c>
      <c r="Q355" t="b">
        <v>1</v>
      </c>
      <c r="R355" t="s">
        <v>8268</v>
      </c>
      <c r="S355" s="6">
        <f t="shared" si="35"/>
        <v>1.0861819426615318</v>
      </c>
      <c r="T355" s="8">
        <f t="shared" si="36"/>
        <v>103.52394779771615</v>
      </c>
      <c r="U355" t="str">
        <f t="shared" si="40"/>
        <v>film &amp; video</v>
      </c>
      <c r="V355" t="str">
        <f t="shared" si="41"/>
        <v>documentary</v>
      </c>
    </row>
    <row r="356" spans="1:22" ht="48" x14ac:dyDescent="0.2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2">
        <f t="shared" si="37"/>
        <v>42468.786122685182</v>
      </c>
      <c r="K356">
        <v>1457553121</v>
      </c>
      <c r="L356" s="12" t="str">
        <f t="shared" si="38"/>
        <v>03/09/2016</v>
      </c>
      <c r="M356" s="9" t="str" cm="1">
        <f t="array" ref="M356">_xlfn.IFS(LEFT(L356, 2) = "01", "Jan", LEFT(L356, 2) = "02", "Feb", LEFT(L356, 2) = "03", "Mar", LEFT(L356, 2) = "04", "Apr", LEFT(L356, 2) = "05", "May", LEFT(L356, 2) = "06", "Jun", LEFT(L356, 2) = "07", "Jul", LEFT(L356, 2) = "08", "Aug", LEFT(L356, 2) = "09", "Sep", LEFT(L356, 2) = "10", "Oct", LEFT(L356, 2) = "11", "Nov", LEFT(L356, 2) = "12", "Dec")</f>
        <v>Mar</v>
      </c>
      <c r="N356" s="9" t="str">
        <f t="shared" si="39"/>
        <v>2016</v>
      </c>
      <c r="O356" t="b">
        <v>1</v>
      </c>
      <c r="P356">
        <v>29</v>
      </c>
      <c r="Q356" t="b">
        <v>1</v>
      </c>
      <c r="R356" t="s">
        <v>8268</v>
      </c>
      <c r="S356" s="6">
        <f t="shared" si="35"/>
        <v>1.0394285714285714</v>
      </c>
      <c r="T356" s="8">
        <f t="shared" si="36"/>
        <v>125.44827586206897</v>
      </c>
      <c r="U356" t="str">
        <f t="shared" si="40"/>
        <v>film &amp; video</v>
      </c>
      <c r="V356" t="str">
        <f t="shared" si="41"/>
        <v>documentary</v>
      </c>
    </row>
    <row r="357" spans="1:22" ht="32" x14ac:dyDescent="0.2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2">
        <f t="shared" si="37"/>
        <v>41974.3355787037</v>
      </c>
      <c r="K357">
        <v>1414738994</v>
      </c>
      <c r="L357" s="12" t="str">
        <f t="shared" si="38"/>
        <v>10/31/2014</v>
      </c>
      <c r="M357" s="9" t="str" cm="1">
        <f t="array" ref="M357">_xlfn.IFS(LEFT(L357, 2) = "01", "Jan", LEFT(L357, 2) = "02", "Feb", LEFT(L357, 2) = "03", "Mar", LEFT(L357, 2) = "04", "Apr", LEFT(L357, 2) = "05", "May", LEFT(L357, 2) = "06", "Jun", LEFT(L357, 2) = "07", "Jul", LEFT(L357, 2) = "08", "Aug", LEFT(L357, 2) = "09", "Sep", LEFT(L357, 2) = "10", "Oct", LEFT(L357, 2) = "11", "Nov", LEFT(L357, 2) = "12", "Dec")</f>
        <v>Oct</v>
      </c>
      <c r="N357" s="9" t="str">
        <f t="shared" si="39"/>
        <v>2014</v>
      </c>
      <c r="O357" t="b">
        <v>1</v>
      </c>
      <c r="P357">
        <v>165</v>
      </c>
      <c r="Q357" t="b">
        <v>1</v>
      </c>
      <c r="R357" t="s">
        <v>8268</v>
      </c>
      <c r="S357" s="6">
        <f t="shared" si="35"/>
        <v>1.1625714285714286</v>
      </c>
      <c r="T357" s="8">
        <f t="shared" si="36"/>
        <v>246.60606060606059</v>
      </c>
      <c r="U357" t="str">
        <f t="shared" si="40"/>
        <v>film &amp; video</v>
      </c>
      <c r="V357" t="str">
        <f t="shared" si="41"/>
        <v>documentary</v>
      </c>
    </row>
    <row r="358" spans="1:22" ht="32" x14ac:dyDescent="0.2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2">
        <f t="shared" si="37"/>
        <v>42445.761493055557</v>
      </c>
      <c r="K358">
        <v>1455563793</v>
      </c>
      <c r="L358" s="12" t="str">
        <f t="shared" si="38"/>
        <v>02/15/2016</v>
      </c>
      <c r="M358" s="9" t="str" cm="1">
        <f t="array" ref="M358">_xlfn.IFS(LEFT(L358, 2) = "01", "Jan", LEFT(L358, 2) = "02", "Feb", LEFT(L358, 2) = "03", "Mar", LEFT(L358, 2) = "04", "Apr", LEFT(L358, 2) = "05", "May", LEFT(L358, 2) = "06", "Jun", LEFT(L358, 2) = "07", "Jul", LEFT(L358, 2) = "08", "Aug", LEFT(L358, 2) = "09", "Sep", LEFT(L358, 2) = "10", "Oct", LEFT(L358, 2) = "11", "Nov", LEFT(L358, 2) = "12", "Dec")</f>
        <v>Feb</v>
      </c>
      <c r="N358" s="9" t="str">
        <f t="shared" si="39"/>
        <v>2016</v>
      </c>
      <c r="O358" t="b">
        <v>1</v>
      </c>
      <c r="P358">
        <v>97</v>
      </c>
      <c r="Q358" t="b">
        <v>1</v>
      </c>
      <c r="R358" t="s">
        <v>8268</v>
      </c>
      <c r="S358" s="6">
        <f t="shared" si="35"/>
        <v>1.0269239999999999</v>
      </c>
      <c r="T358" s="8">
        <f t="shared" si="36"/>
        <v>79.401340206185566</v>
      </c>
      <c r="U358" t="str">
        <f t="shared" si="40"/>
        <v>film &amp; video</v>
      </c>
      <c r="V358" t="str">
        <f t="shared" si="41"/>
        <v>documentary</v>
      </c>
    </row>
    <row r="359" spans="1:22" ht="48" x14ac:dyDescent="0.2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2">
        <f t="shared" si="37"/>
        <v>42118.222187499996</v>
      </c>
      <c r="K359">
        <v>1426396797</v>
      </c>
      <c r="L359" s="12" t="str">
        <f t="shared" si="38"/>
        <v>03/15/2015</v>
      </c>
      <c r="M359" s="9" t="str" cm="1">
        <f t="array" ref="M359">_xlfn.IFS(LEFT(L359, 2) = "01", "Jan", LEFT(L359, 2) = "02", "Feb", LEFT(L359, 2) = "03", "Mar", LEFT(L359, 2) = "04", "Apr", LEFT(L359, 2) = "05", "May", LEFT(L359, 2) = "06", "Jun", LEFT(L359, 2) = "07", "Jul", LEFT(L359, 2) = "08", "Aug", LEFT(L359, 2) = "09", "Sep", LEFT(L359, 2) = "10", "Oct", LEFT(L359, 2) = "11", "Nov", LEFT(L359, 2) = "12", "Dec")</f>
        <v>Mar</v>
      </c>
      <c r="N359" s="9" t="str">
        <f t="shared" si="39"/>
        <v>2015</v>
      </c>
      <c r="O359" t="b">
        <v>1</v>
      </c>
      <c r="P359">
        <v>303</v>
      </c>
      <c r="Q359" t="b">
        <v>1</v>
      </c>
      <c r="R359" t="s">
        <v>8268</v>
      </c>
      <c r="S359" s="6">
        <f t="shared" si="35"/>
        <v>1.74</v>
      </c>
      <c r="T359" s="8">
        <f t="shared" si="36"/>
        <v>86.138613861386133</v>
      </c>
      <c r="U359" t="str">
        <f t="shared" si="40"/>
        <v>film &amp; video</v>
      </c>
      <c r="V359" t="str">
        <f t="shared" si="41"/>
        <v>documentary</v>
      </c>
    </row>
    <row r="360" spans="1:22" ht="48" x14ac:dyDescent="0.2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2">
        <f t="shared" si="37"/>
        <v>42536.625</v>
      </c>
      <c r="K360">
        <v>1463517521</v>
      </c>
      <c r="L360" s="12" t="str">
        <f t="shared" si="38"/>
        <v>05/17/2016</v>
      </c>
      <c r="M360" s="9" t="str" cm="1">
        <f t="array" ref="M360">_xlfn.IFS(LEFT(L360, 2) = "01", "Jan", LEFT(L360, 2) = "02", "Feb", LEFT(L360, 2) = "03", "Mar", LEFT(L360, 2) = "04", "Apr", LEFT(L360, 2) = "05", "May", LEFT(L360, 2) = "06", "Jun", LEFT(L360, 2) = "07", "Jul", LEFT(L360, 2) = "08", "Aug", LEFT(L360, 2) = "09", "Sep", LEFT(L360, 2) = "10", "Oct", LEFT(L360, 2) = "11", "Nov", LEFT(L360, 2) = "12", "Dec")</f>
        <v>May</v>
      </c>
      <c r="N360" s="9" t="str">
        <f t="shared" si="39"/>
        <v>2016</v>
      </c>
      <c r="O360" t="b">
        <v>1</v>
      </c>
      <c r="P360">
        <v>267</v>
      </c>
      <c r="Q360" t="b">
        <v>1</v>
      </c>
      <c r="R360" t="s">
        <v>8268</v>
      </c>
      <c r="S360" s="6">
        <f t="shared" si="35"/>
        <v>1.03088</v>
      </c>
      <c r="T360" s="8">
        <f t="shared" si="36"/>
        <v>193.04868913857678</v>
      </c>
      <c r="U360" t="str">
        <f t="shared" si="40"/>
        <v>film &amp; video</v>
      </c>
      <c r="V360" t="str">
        <f t="shared" si="41"/>
        <v>documentary</v>
      </c>
    </row>
    <row r="361" spans="1:22" ht="48" x14ac:dyDescent="0.2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2">
        <f t="shared" si="37"/>
        <v>41957.216666666667</v>
      </c>
      <c r="K361">
        <v>1414028490</v>
      </c>
      <c r="L361" s="12" t="str">
        <f t="shared" si="38"/>
        <v>10/23/2014</v>
      </c>
      <c r="M361" s="9" t="str" cm="1">
        <f t="array" ref="M361">_xlfn.IFS(LEFT(L361, 2) = "01", "Jan", LEFT(L361, 2) = "02", "Feb", LEFT(L361, 2) = "03", "Mar", LEFT(L361, 2) = "04", "Apr", LEFT(L361, 2) = "05", "May", LEFT(L361, 2) = "06", "Jun", LEFT(L361, 2) = "07", "Jul", LEFT(L361, 2) = "08", "Aug", LEFT(L361, 2) = "09", "Sep", LEFT(L361, 2) = "10", "Oct", LEFT(L361, 2) = "11", "Nov", LEFT(L361, 2) = "12", "Dec")</f>
        <v>Oct</v>
      </c>
      <c r="N361" s="9" t="str">
        <f t="shared" si="39"/>
        <v>2014</v>
      </c>
      <c r="O361" t="b">
        <v>1</v>
      </c>
      <c r="P361">
        <v>302</v>
      </c>
      <c r="Q361" t="b">
        <v>1</v>
      </c>
      <c r="R361" t="s">
        <v>8268</v>
      </c>
      <c r="S361" s="6">
        <f t="shared" si="35"/>
        <v>1.0485537190082646</v>
      </c>
      <c r="T361" s="8">
        <f t="shared" si="36"/>
        <v>84.023178807947019</v>
      </c>
      <c r="U361" t="str">
        <f t="shared" si="40"/>
        <v>film &amp; video</v>
      </c>
      <c r="V361" t="str">
        <f t="shared" si="41"/>
        <v>documentary</v>
      </c>
    </row>
    <row r="362" spans="1:22" ht="48" x14ac:dyDescent="0.2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2">
        <f t="shared" si="37"/>
        <v>42208.132638888885</v>
      </c>
      <c r="K362">
        <v>1433799180</v>
      </c>
      <c r="L362" s="12" t="str">
        <f t="shared" si="38"/>
        <v>06/08/2015</v>
      </c>
      <c r="M362" s="9" t="str" cm="1">
        <f t="array" ref="M362">_xlfn.IFS(LEFT(L362, 2) = "01", "Jan", LEFT(L362, 2) = "02", "Feb", LEFT(L362, 2) = "03", "Mar", LEFT(L362, 2) = "04", "Apr", LEFT(L362, 2) = "05", "May", LEFT(L362, 2) = "06", "Jun", LEFT(L362, 2) = "07", "Jul", LEFT(L362, 2) = "08", "Aug", LEFT(L362, 2) = "09", "Sep", LEFT(L362, 2) = "10", "Oct", LEFT(L362, 2) = "11", "Nov", LEFT(L362, 2) = "12", "Dec")</f>
        <v>Jun</v>
      </c>
      <c r="N362" s="9" t="str">
        <f t="shared" si="39"/>
        <v>2015</v>
      </c>
      <c r="O362" t="b">
        <v>0</v>
      </c>
      <c r="P362">
        <v>87</v>
      </c>
      <c r="Q362" t="b">
        <v>1</v>
      </c>
      <c r="R362" t="s">
        <v>8268</v>
      </c>
      <c r="S362" s="6">
        <f t="shared" si="35"/>
        <v>1.0137499999999999</v>
      </c>
      <c r="T362" s="8">
        <f t="shared" si="36"/>
        <v>139.82758620689654</v>
      </c>
      <c r="U362" t="str">
        <f t="shared" si="40"/>
        <v>film &amp; video</v>
      </c>
      <c r="V362" t="str">
        <f t="shared" si="41"/>
        <v>documentary</v>
      </c>
    </row>
    <row r="363" spans="1:22" ht="48" x14ac:dyDescent="0.2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2">
        <f t="shared" si="37"/>
        <v>41966.042893518519</v>
      </c>
      <c r="K363">
        <v>1414108906</v>
      </c>
      <c r="L363" s="12" t="str">
        <f t="shared" si="38"/>
        <v>10/24/2014</v>
      </c>
      <c r="M363" s="9" t="str" cm="1">
        <f t="array" ref="M363">_xlfn.IFS(LEFT(L363, 2) = "01", "Jan", LEFT(L363, 2) = "02", "Feb", LEFT(L363, 2) = "03", "Mar", LEFT(L363, 2) = "04", "Apr", LEFT(L363, 2) = "05", "May", LEFT(L363, 2) = "06", "Jun", LEFT(L363, 2) = "07", "Jul", LEFT(L363, 2) = "08", "Aug", LEFT(L363, 2) = "09", "Sep", LEFT(L363, 2) = "10", "Oct", LEFT(L363, 2) = "11", "Nov", LEFT(L363, 2) = "12", "Dec")</f>
        <v>Oct</v>
      </c>
      <c r="N363" s="9" t="str">
        <f t="shared" si="39"/>
        <v>2014</v>
      </c>
      <c r="O363" t="b">
        <v>0</v>
      </c>
      <c r="P363">
        <v>354</v>
      </c>
      <c r="Q363" t="b">
        <v>1</v>
      </c>
      <c r="R363" t="s">
        <v>8268</v>
      </c>
      <c r="S363" s="6">
        <f t="shared" si="35"/>
        <v>1.1107699999999998</v>
      </c>
      <c r="T363" s="8">
        <f t="shared" si="36"/>
        <v>109.82189265536722</v>
      </c>
      <c r="U363" t="str">
        <f t="shared" si="40"/>
        <v>film &amp; video</v>
      </c>
      <c r="V363" t="str">
        <f t="shared" si="41"/>
        <v>documentary</v>
      </c>
    </row>
    <row r="364" spans="1:22" ht="48" x14ac:dyDescent="0.2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2">
        <f t="shared" si="37"/>
        <v>41859</v>
      </c>
      <c r="K364">
        <v>1405573391</v>
      </c>
      <c r="L364" s="12" t="str">
        <f t="shared" si="38"/>
        <v>07/17/2014</v>
      </c>
      <c r="M364" s="9" t="str" cm="1">
        <f t="array" ref="M364">_xlfn.IFS(LEFT(L364, 2) = "01", "Jan", LEFT(L364, 2) = "02", "Feb", LEFT(L364, 2) = "03", "Mar", LEFT(L364, 2) = "04", "Apr", LEFT(L364, 2) = "05", "May", LEFT(L364, 2) = "06", "Jun", LEFT(L364, 2) = "07", "Jul", LEFT(L364, 2) = "08", "Aug", LEFT(L364, 2) = "09", "Sep", LEFT(L364, 2) = "10", "Oct", LEFT(L364, 2) = "11", "Nov", LEFT(L364, 2) = "12", "Dec")</f>
        <v>Jul</v>
      </c>
      <c r="N364" s="9" t="str">
        <f t="shared" si="39"/>
        <v>2014</v>
      </c>
      <c r="O364" t="b">
        <v>0</v>
      </c>
      <c r="P364">
        <v>86</v>
      </c>
      <c r="Q364" t="b">
        <v>1</v>
      </c>
      <c r="R364" t="s">
        <v>8268</v>
      </c>
      <c r="S364" s="6">
        <f t="shared" si="35"/>
        <v>1.2415933781686497</v>
      </c>
      <c r="T364" s="8">
        <f t="shared" si="36"/>
        <v>139.53488372093022</v>
      </c>
      <c r="U364" t="str">
        <f t="shared" si="40"/>
        <v>film &amp; video</v>
      </c>
      <c r="V364" t="str">
        <f t="shared" si="41"/>
        <v>documentary</v>
      </c>
    </row>
    <row r="365" spans="1:22" ht="48" x14ac:dyDescent="0.2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2">
        <f t="shared" si="37"/>
        <v>40300.806944444441</v>
      </c>
      <c r="K365">
        <v>1268934736</v>
      </c>
      <c r="L365" s="12" t="str">
        <f t="shared" si="38"/>
        <v>03/18/2010</v>
      </c>
      <c r="M365" s="9" t="str" cm="1">
        <f t="array" ref="M365">_xlfn.IFS(LEFT(L365, 2) = "01", "Jan", LEFT(L365, 2) = "02", "Feb", LEFT(L365, 2) = "03", "Mar", LEFT(L365, 2) = "04", "Apr", LEFT(L365, 2) = "05", "May", LEFT(L365, 2) = "06", "Jun", LEFT(L365, 2) = "07", "Jul", LEFT(L365, 2) = "08", "Aug", LEFT(L365, 2) = "09", "Sep", LEFT(L365, 2) = "10", "Oct", LEFT(L365, 2) = "11", "Nov", LEFT(L365, 2) = "12", "Dec")</f>
        <v>Mar</v>
      </c>
      <c r="N365" s="9" t="str">
        <f t="shared" si="39"/>
        <v>2010</v>
      </c>
      <c r="O365" t="b">
        <v>0</v>
      </c>
      <c r="P365">
        <v>26</v>
      </c>
      <c r="Q365" t="b">
        <v>1</v>
      </c>
      <c r="R365" t="s">
        <v>8268</v>
      </c>
      <c r="S365" s="6">
        <f t="shared" si="35"/>
        <v>1.0133333333333334</v>
      </c>
      <c r="T365" s="8">
        <f t="shared" si="36"/>
        <v>347.84615384615387</v>
      </c>
      <c r="U365" t="str">
        <f t="shared" si="40"/>
        <v>film &amp; video</v>
      </c>
      <c r="V365" t="str">
        <f t="shared" si="41"/>
        <v>documentary</v>
      </c>
    </row>
    <row r="366" spans="1:22" ht="48" x14ac:dyDescent="0.2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2">
        <f t="shared" si="37"/>
        <v>41811.165972222225</v>
      </c>
      <c r="K366">
        <v>1400704672</v>
      </c>
      <c r="L366" s="12" t="str">
        <f t="shared" si="38"/>
        <v>05/21/2014</v>
      </c>
      <c r="M366" s="9" t="str" cm="1">
        <f t="array" ref="M366">_xlfn.IFS(LEFT(L366, 2) = "01", "Jan", LEFT(L366, 2) = "02", "Feb", LEFT(L366, 2) = "03", "Mar", LEFT(L366, 2) = "04", "Apr", LEFT(L366, 2) = "05", "May", LEFT(L366, 2) = "06", "Jun", LEFT(L366, 2) = "07", "Jul", LEFT(L366, 2) = "08", "Aug", LEFT(L366, 2) = "09", "Sep", LEFT(L366, 2) = "10", "Oct", LEFT(L366, 2) = "11", "Nov", LEFT(L366, 2) = "12", "Dec")</f>
        <v>May</v>
      </c>
      <c r="N366" s="9" t="str">
        <f t="shared" si="39"/>
        <v>2014</v>
      </c>
      <c r="O366" t="b">
        <v>0</v>
      </c>
      <c r="P366">
        <v>113</v>
      </c>
      <c r="Q366" t="b">
        <v>1</v>
      </c>
      <c r="R366" t="s">
        <v>8268</v>
      </c>
      <c r="S366" s="6">
        <f t="shared" si="35"/>
        <v>1.1016142857142857</v>
      </c>
      <c r="T366" s="8">
        <f t="shared" si="36"/>
        <v>68.24159292035398</v>
      </c>
      <c r="U366" t="str">
        <f t="shared" si="40"/>
        <v>film &amp; video</v>
      </c>
      <c r="V366" t="str">
        <f t="shared" si="41"/>
        <v>documentary</v>
      </c>
    </row>
    <row r="367" spans="1:22" ht="48" x14ac:dyDescent="0.2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2">
        <f t="shared" si="37"/>
        <v>41698.606469907405</v>
      </c>
      <c r="K367">
        <v>1391005999</v>
      </c>
      <c r="L367" s="12" t="str">
        <f t="shared" si="38"/>
        <v>01/29/2014</v>
      </c>
      <c r="M367" s="9" t="str" cm="1">
        <f t="array" ref="M367">_xlfn.IFS(LEFT(L367, 2) = "01", "Jan", LEFT(L367, 2) = "02", "Feb", LEFT(L367, 2) = "03", "Mar", LEFT(L367, 2) = "04", "Apr", LEFT(L367, 2) = "05", "May", LEFT(L367, 2) = "06", "Jun", LEFT(L367, 2) = "07", "Jul", LEFT(L367, 2) = "08", "Aug", LEFT(L367, 2) = "09", "Sep", LEFT(L367, 2) = "10", "Oct", LEFT(L367, 2) = "11", "Nov", LEFT(L367, 2) = "12", "Dec")</f>
        <v>Jan</v>
      </c>
      <c r="N367" s="9" t="str">
        <f t="shared" si="39"/>
        <v>2014</v>
      </c>
      <c r="O367" t="b">
        <v>0</v>
      </c>
      <c r="P367">
        <v>65</v>
      </c>
      <c r="Q367" t="b">
        <v>1</v>
      </c>
      <c r="R367" t="s">
        <v>8268</v>
      </c>
      <c r="S367" s="6">
        <f t="shared" si="35"/>
        <v>1.0397333333333334</v>
      </c>
      <c r="T367" s="8">
        <f t="shared" si="36"/>
        <v>239.93846153846152</v>
      </c>
      <c r="U367" t="str">
        <f t="shared" si="40"/>
        <v>film &amp; video</v>
      </c>
      <c r="V367" t="str">
        <f t="shared" si="41"/>
        <v>documentary</v>
      </c>
    </row>
    <row r="368" spans="1:22" ht="48" x14ac:dyDescent="0.2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2">
        <f t="shared" si="37"/>
        <v>41049.793032407404</v>
      </c>
      <c r="K368">
        <v>1334948518</v>
      </c>
      <c r="L368" s="12" t="str">
        <f t="shared" si="38"/>
        <v>04/20/2012</v>
      </c>
      <c r="M368" s="9" t="str" cm="1">
        <f t="array" ref="M368">_xlfn.IFS(LEFT(L368, 2) = "01", "Jan", LEFT(L368, 2) = "02", "Feb", LEFT(L368, 2) = "03", "Mar", LEFT(L368, 2) = "04", "Apr", LEFT(L368, 2) = "05", "May", LEFT(L368, 2) = "06", "Jun", LEFT(L368, 2) = "07", "Jul", LEFT(L368, 2) = "08", "Aug", LEFT(L368, 2) = "09", "Sep", LEFT(L368, 2) = "10", "Oct", LEFT(L368, 2) = "11", "Nov", LEFT(L368, 2) = "12", "Dec")</f>
        <v>Apr</v>
      </c>
      <c r="N368" s="9" t="str">
        <f t="shared" si="39"/>
        <v>2012</v>
      </c>
      <c r="O368" t="b">
        <v>0</v>
      </c>
      <c r="P368">
        <v>134</v>
      </c>
      <c r="Q368" t="b">
        <v>1</v>
      </c>
      <c r="R368" t="s">
        <v>8268</v>
      </c>
      <c r="S368" s="6">
        <f t="shared" si="35"/>
        <v>1.013157894736842</v>
      </c>
      <c r="T368" s="8">
        <f t="shared" si="36"/>
        <v>287.31343283582089</v>
      </c>
      <c r="U368" t="str">
        <f t="shared" si="40"/>
        <v>film &amp; video</v>
      </c>
      <c r="V368" t="str">
        <f t="shared" si="41"/>
        <v>documentary</v>
      </c>
    </row>
    <row r="369" spans="1:22" ht="48" x14ac:dyDescent="0.2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2">
        <f t="shared" si="37"/>
        <v>41395.207638888889</v>
      </c>
      <c r="K369">
        <v>1363960278</v>
      </c>
      <c r="L369" s="12" t="str">
        <f t="shared" si="38"/>
        <v>03/22/2013</v>
      </c>
      <c r="M369" s="9" t="str" cm="1">
        <f t="array" ref="M369">_xlfn.IFS(LEFT(L369, 2) = "01", "Jan", LEFT(L369, 2) = "02", "Feb", LEFT(L369, 2) = "03", "Mar", LEFT(L369, 2) = "04", "Apr", LEFT(L369, 2) = "05", "May", LEFT(L369, 2) = "06", "Jun", LEFT(L369, 2) = "07", "Jul", LEFT(L369, 2) = "08", "Aug", LEFT(L369, 2) = "09", "Sep", LEFT(L369, 2) = "10", "Oct", LEFT(L369, 2) = "11", "Nov", LEFT(L369, 2) = "12", "Dec")</f>
        <v>Mar</v>
      </c>
      <c r="N369" s="9" t="str">
        <f t="shared" si="39"/>
        <v>2013</v>
      </c>
      <c r="O369" t="b">
        <v>0</v>
      </c>
      <c r="P369">
        <v>119</v>
      </c>
      <c r="Q369" t="b">
        <v>1</v>
      </c>
      <c r="R369" t="s">
        <v>8268</v>
      </c>
      <c r="S369" s="6">
        <f t="shared" si="35"/>
        <v>1.033501</v>
      </c>
      <c r="T369" s="8">
        <f t="shared" si="36"/>
        <v>86.84882352941176</v>
      </c>
      <c r="U369" t="str">
        <f t="shared" si="40"/>
        <v>film &amp; video</v>
      </c>
      <c r="V369" t="str">
        <f t="shared" si="41"/>
        <v>documentary</v>
      </c>
    </row>
    <row r="370" spans="1:22" ht="48" x14ac:dyDescent="0.2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2">
        <f t="shared" si="37"/>
        <v>42078.563912037032</v>
      </c>
      <c r="K370">
        <v>1423405922</v>
      </c>
      <c r="L370" s="12" t="str">
        <f t="shared" si="38"/>
        <v>02/08/2015</v>
      </c>
      <c r="M370" s="9" t="str" cm="1">
        <f t="array" ref="M370">_xlfn.IFS(LEFT(L370, 2) = "01", "Jan", LEFT(L370, 2) = "02", "Feb", LEFT(L370, 2) = "03", "Mar", LEFT(L370, 2) = "04", "Apr", LEFT(L370, 2) = "05", "May", LEFT(L370, 2) = "06", "Jun", LEFT(L370, 2) = "07", "Jul", LEFT(L370, 2) = "08", "Aug", LEFT(L370, 2) = "09", "Sep", LEFT(L370, 2) = "10", "Oct", LEFT(L370, 2) = "11", "Nov", LEFT(L370, 2) = "12", "Dec")</f>
        <v>Feb</v>
      </c>
      <c r="N370" s="9" t="str">
        <f t="shared" si="39"/>
        <v>2015</v>
      </c>
      <c r="O370" t="b">
        <v>0</v>
      </c>
      <c r="P370">
        <v>159</v>
      </c>
      <c r="Q370" t="b">
        <v>1</v>
      </c>
      <c r="R370" t="s">
        <v>8268</v>
      </c>
      <c r="S370" s="6">
        <f t="shared" si="35"/>
        <v>1.04112</v>
      </c>
      <c r="T370" s="8">
        <f t="shared" si="36"/>
        <v>81.84905660377359</v>
      </c>
      <c r="U370" t="str">
        <f t="shared" si="40"/>
        <v>film &amp; video</v>
      </c>
      <c r="V370" t="str">
        <f t="shared" si="41"/>
        <v>documentary</v>
      </c>
    </row>
    <row r="371" spans="1:22" ht="48" x14ac:dyDescent="0.2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2">
        <f t="shared" si="37"/>
        <v>40923.551724537036</v>
      </c>
      <c r="K371">
        <v>1324041269</v>
      </c>
      <c r="L371" s="12" t="str">
        <f t="shared" si="38"/>
        <v>12/16/2011</v>
      </c>
      <c r="M371" s="9" t="str" cm="1">
        <f t="array" ref="M371">_xlfn.IFS(LEFT(L371, 2) = "01", "Jan", LEFT(L371, 2) = "02", "Feb", LEFT(L371, 2) = "03", "Mar", LEFT(L371, 2) = "04", "Apr", LEFT(L371, 2) = "05", "May", LEFT(L371, 2) = "06", "Jun", LEFT(L371, 2) = "07", "Jul", LEFT(L371, 2) = "08", "Aug", LEFT(L371, 2) = "09", "Sep", LEFT(L371, 2) = "10", "Oct", LEFT(L371, 2) = "11", "Nov", LEFT(L371, 2) = "12", "Dec")</f>
        <v>Dec</v>
      </c>
      <c r="N371" s="9" t="str">
        <f t="shared" si="39"/>
        <v>2011</v>
      </c>
      <c r="O371" t="b">
        <v>0</v>
      </c>
      <c r="P371">
        <v>167</v>
      </c>
      <c r="Q371" t="b">
        <v>1</v>
      </c>
      <c r="R371" t="s">
        <v>8268</v>
      </c>
      <c r="S371" s="6">
        <f t="shared" si="35"/>
        <v>1.1015569230769231</v>
      </c>
      <c r="T371" s="8">
        <f t="shared" si="36"/>
        <v>42.874970059880241</v>
      </c>
      <c r="U371" t="str">
        <f t="shared" si="40"/>
        <v>film &amp; video</v>
      </c>
      <c r="V371" t="str">
        <f t="shared" si="41"/>
        <v>documentary</v>
      </c>
    </row>
    <row r="372" spans="1:22" ht="48" x14ac:dyDescent="0.2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2">
        <f t="shared" si="37"/>
        <v>42741.795138888891</v>
      </c>
      <c r="K372">
        <v>1481137500</v>
      </c>
      <c r="L372" s="12" t="str">
        <f t="shared" si="38"/>
        <v>12/07/2016</v>
      </c>
      <c r="M372" s="9" t="str" cm="1">
        <f t="array" ref="M372">_xlfn.IFS(LEFT(L372, 2) = "01", "Jan", LEFT(L372, 2) = "02", "Feb", LEFT(L372, 2) = "03", "Mar", LEFT(L372, 2) = "04", "Apr", LEFT(L372, 2) = "05", "May", LEFT(L372, 2) = "06", "Jun", LEFT(L372, 2) = "07", "Jul", LEFT(L372, 2) = "08", "Aug", LEFT(L372, 2) = "09", "Sep", LEFT(L372, 2) = "10", "Oct", LEFT(L372, 2) = "11", "Nov", LEFT(L372, 2) = "12", "Dec")</f>
        <v>Dec</v>
      </c>
      <c r="N372" s="9" t="str">
        <f t="shared" si="39"/>
        <v>2016</v>
      </c>
      <c r="O372" t="b">
        <v>0</v>
      </c>
      <c r="P372">
        <v>43</v>
      </c>
      <c r="Q372" t="b">
        <v>1</v>
      </c>
      <c r="R372" t="s">
        <v>8268</v>
      </c>
      <c r="S372" s="6">
        <f t="shared" si="35"/>
        <v>1.2202</v>
      </c>
      <c r="T372" s="8">
        <f t="shared" si="36"/>
        <v>709.41860465116281</v>
      </c>
      <c r="U372" t="str">
        <f t="shared" si="40"/>
        <v>film &amp; video</v>
      </c>
      <c r="V372" t="str">
        <f t="shared" si="41"/>
        <v>documentary</v>
      </c>
    </row>
    <row r="373" spans="1:22" ht="48" x14ac:dyDescent="0.2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2">
        <f t="shared" si="37"/>
        <v>41306.767812500002</v>
      </c>
      <c r="K373">
        <v>1355855139</v>
      </c>
      <c r="L373" s="12" t="str">
        <f t="shared" si="38"/>
        <v>12/18/2012</v>
      </c>
      <c r="M373" s="9" t="str" cm="1">
        <f t="array" ref="M373">_xlfn.IFS(LEFT(L373, 2) = "01", "Jan", LEFT(L373, 2) = "02", "Feb", LEFT(L373, 2) = "03", "Mar", LEFT(L373, 2) = "04", "Apr", LEFT(L373, 2) = "05", "May", LEFT(L373, 2) = "06", "Jun", LEFT(L373, 2) = "07", "Jul", LEFT(L373, 2) = "08", "Aug", LEFT(L373, 2) = "09", "Sep", LEFT(L373, 2) = "10", "Oct", LEFT(L373, 2) = "11", "Nov", LEFT(L373, 2) = "12", "Dec")</f>
        <v>Dec</v>
      </c>
      <c r="N373" s="9" t="str">
        <f t="shared" si="39"/>
        <v>2012</v>
      </c>
      <c r="O373" t="b">
        <v>0</v>
      </c>
      <c r="P373">
        <v>1062</v>
      </c>
      <c r="Q373" t="b">
        <v>1</v>
      </c>
      <c r="R373" t="s">
        <v>8268</v>
      </c>
      <c r="S373" s="6">
        <f t="shared" si="35"/>
        <v>1.1416866666666667</v>
      </c>
      <c r="T373" s="8">
        <f t="shared" si="36"/>
        <v>161.25517890772127</v>
      </c>
      <c r="U373" t="str">
        <f t="shared" si="40"/>
        <v>film &amp; video</v>
      </c>
      <c r="V373" t="str">
        <f t="shared" si="41"/>
        <v>documentary</v>
      </c>
    </row>
    <row r="374" spans="1:22" ht="32" x14ac:dyDescent="0.2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12">
        <f t="shared" si="37"/>
        <v>42465.666666666672</v>
      </c>
      <c r="K374">
        <v>1456408244</v>
      </c>
      <c r="L374" s="12" t="str">
        <f t="shared" si="38"/>
        <v>02/25/2016</v>
      </c>
      <c r="M374" s="9" t="str" cm="1">
        <f t="array" ref="M374">_xlfn.IFS(LEFT(L374, 2) = "01", "Jan", LEFT(L374, 2) = "02", "Feb", LEFT(L374, 2) = "03", "Mar", LEFT(L374, 2) = "04", "Apr", LEFT(L374, 2) = "05", "May", LEFT(L374, 2) = "06", "Jun", LEFT(L374, 2) = "07", "Jul", LEFT(L374, 2) = "08", "Aug", LEFT(L374, 2) = "09", "Sep", LEFT(L374, 2) = "10", "Oct", LEFT(L374, 2) = "11", "Nov", LEFT(L374, 2) = "12", "Dec")</f>
        <v>Feb</v>
      </c>
      <c r="N374" s="9" t="str">
        <f t="shared" si="39"/>
        <v>2016</v>
      </c>
      <c r="O374" t="b">
        <v>0</v>
      </c>
      <c r="P374">
        <v>9</v>
      </c>
      <c r="Q374" t="b">
        <v>1</v>
      </c>
      <c r="R374" t="s">
        <v>8268</v>
      </c>
      <c r="S374" s="6">
        <f t="shared" si="35"/>
        <v>1.2533333333333334</v>
      </c>
      <c r="T374" s="8">
        <f t="shared" si="36"/>
        <v>41.777777777777779</v>
      </c>
      <c r="U374" t="str">
        <f t="shared" si="40"/>
        <v>film &amp; video</v>
      </c>
      <c r="V374" t="str">
        <f t="shared" si="41"/>
        <v>documentary</v>
      </c>
    </row>
    <row r="375" spans="1:22" ht="48" x14ac:dyDescent="0.2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2">
        <f t="shared" si="37"/>
        <v>41108.91201388889</v>
      </c>
      <c r="K375">
        <v>1340056398</v>
      </c>
      <c r="L375" s="12" t="str">
        <f t="shared" si="38"/>
        <v>06/18/2012</v>
      </c>
      <c r="M375" s="9" t="str" cm="1">
        <f t="array" ref="M375">_xlfn.IFS(LEFT(L375, 2) = "01", "Jan", LEFT(L375, 2) = "02", "Feb", LEFT(L375, 2) = "03", "Mar", LEFT(L375, 2) = "04", "Apr", LEFT(L375, 2) = "05", "May", LEFT(L375, 2) = "06", "Jun", LEFT(L375, 2) = "07", "Jul", LEFT(L375, 2) = "08", "Aug", LEFT(L375, 2) = "09", "Sep", LEFT(L375, 2) = "10", "Oct", LEFT(L375, 2) = "11", "Nov", LEFT(L375, 2) = "12", "Dec")</f>
        <v>Jun</v>
      </c>
      <c r="N375" s="9" t="str">
        <f t="shared" si="39"/>
        <v>2012</v>
      </c>
      <c r="O375" t="b">
        <v>0</v>
      </c>
      <c r="P375">
        <v>89</v>
      </c>
      <c r="Q375" t="b">
        <v>1</v>
      </c>
      <c r="R375" t="s">
        <v>8268</v>
      </c>
      <c r="S375" s="6">
        <f t="shared" si="35"/>
        <v>1.0666666666666667</v>
      </c>
      <c r="T375" s="8">
        <f t="shared" si="36"/>
        <v>89.887640449438209</v>
      </c>
      <c r="U375" t="str">
        <f t="shared" si="40"/>
        <v>film &amp; video</v>
      </c>
      <c r="V375" t="str">
        <f t="shared" si="41"/>
        <v>documentary</v>
      </c>
    </row>
    <row r="376" spans="1:22" ht="48" x14ac:dyDescent="0.2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2">
        <f t="shared" si="37"/>
        <v>40802.889247685183</v>
      </c>
      <c r="K376">
        <v>1312320031</v>
      </c>
      <c r="L376" s="12" t="str">
        <f t="shared" si="38"/>
        <v>08/02/2011</v>
      </c>
      <c r="M376" s="9" t="str" cm="1">
        <f t="array" ref="M376">_xlfn.IFS(LEFT(L376, 2) = "01", "Jan", LEFT(L376, 2) = "02", "Feb", LEFT(L376, 2) = "03", "Mar", LEFT(L376, 2) = "04", "Apr", LEFT(L376, 2) = "05", "May", LEFT(L376, 2) = "06", "Jun", LEFT(L376, 2) = "07", "Jul", LEFT(L376, 2) = "08", "Aug", LEFT(L376, 2) = "09", "Sep", LEFT(L376, 2) = "10", "Oct", LEFT(L376, 2) = "11", "Nov", LEFT(L376, 2) = "12", "Dec")</f>
        <v>Aug</v>
      </c>
      <c r="N376" s="9" t="str">
        <f t="shared" si="39"/>
        <v>2011</v>
      </c>
      <c r="O376" t="b">
        <v>0</v>
      </c>
      <c r="P376">
        <v>174</v>
      </c>
      <c r="Q376" t="b">
        <v>1</v>
      </c>
      <c r="R376" t="s">
        <v>8268</v>
      </c>
      <c r="S376" s="6">
        <f t="shared" si="35"/>
        <v>1.3065</v>
      </c>
      <c r="T376" s="8">
        <f t="shared" si="36"/>
        <v>45.051724137931032</v>
      </c>
      <c r="U376" t="str">
        <f t="shared" si="40"/>
        <v>film &amp; video</v>
      </c>
      <c r="V376" t="str">
        <f t="shared" si="41"/>
        <v>documentary</v>
      </c>
    </row>
    <row r="377" spans="1:22" ht="48" x14ac:dyDescent="0.2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2">
        <f t="shared" si="37"/>
        <v>41699.720833333333</v>
      </c>
      <c r="K377">
        <v>1390088311</v>
      </c>
      <c r="L377" s="12" t="str">
        <f t="shared" si="38"/>
        <v>01/18/2014</v>
      </c>
      <c r="M377" s="9" t="str" cm="1">
        <f t="array" ref="M377">_xlfn.IFS(LEFT(L377, 2) = "01", "Jan", LEFT(L377, 2) = "02", "Feb", LEFT(L377, 2) = "03", "Mar", LEFT(L377, 2) = "04", "Apr", LEFT(L377, 2) = "05", "May", LEFT(L377, 2) = "06", "Jun", LEFT(L377, 2) = "07", "Jul", LEFT(L377, 2) = "08", "Aug", LEFT(L377, 2) = "09", "Sep", LEFT(L377, 2) = "10", "Oct", LEFT(L377, 2) = "11", "Nov", LEFT(L377, 2) = "12", "Dec")</f>
        <v>Jan</v>
      </c>
      <c r="N377" s="9" t="str">
        <f t="shared" si="39"/>
        <v>2014</v>
      </c>
      <c r="O377" t="b">
        <v>0</v>
      </c>
      <c r="P377">
        <v>14</v>
      </c>
      <c r="Q377" t="b">
        <v>1</v>
      </c>
      <c r="R377" t="s">
        <v>8268</v>
      </c>
      <c r="S377" s="6">
        <f t="shared" si="35"/>
        <v>1.2</v>
      </c>
      <c r="T377" s="8">
        <f t="shared" si="36"/>
        <v>42.857142857142854</v>
      </c>
      <c r="U377" t="str">
        <f t="shared" si="40"/>
        <v>film &amp; video</v>
      </c>
      <c r="V377" t="str">
        <f t="shared" si="41"/>
        <v>documentary</v>
      </c>
    </row>
    <row r="378" spans="1:22" ht="48" x14ac:dyDescent="0.2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2">
        <f t="shared" si="37"/>
        <v>42607.452731481477</v>
      </c>
      <c r="K378">
        <v>1469443916</v>
      </c>
      <c r="L378" s="12" t="str">
        <f t="shared" si="38"/>
        <v>07/25/2016</v>
      </c>
      <c r="M378" s="9" t="str" cm="1">
        <f t="array" ref="M378">_xlfn.IFS(LEFT(L378, 2) = "01", "Jan", LEFT(L378, 2) = "02", "Feb", LEFT(L378, 2) = "03", "Mar", LEFT(L378, 2) = "04", "Apr", LEFT(L378, 2) = "05", "May", LEFT(L378, 2) = "06", "Jun", LEFT(L378, 2) = "07", "Jul", LEFT(L378, 2) = "08", "Aug", LEFT(L378, 2) = "09", "Sep", LEFT(L378, 2) = "10", "Oct", LEFT(L378, 2) = "11", "Nov", LEFT(L378, 2) = "12", "Dec")</f>
        <v>Jul</v>
      </c>
      <c r="N378" s="9" t="str">
        <f t="shared" si="39"/>
        <v>2016</v>
      </c>
      <c r="O378" t="b">
        <v>0</v>
      </c>
      <c r="P378">
        <v>48</v>
      </c>
      <c r="Q378" t="b">
        <v>1</v>
      </c>
      <c r="R378" t="s">
        <v>8268</v>
      </c>
      <c r="S378" s="6">
        <f t="shared" si="35"/>
        <v>1.0595918367346939</v>
      </c>
      <c r="T378" s="8">
        <f t="shared" si="36"/>
        <v>54.083333333333336</v>
      </c>
      <c r="U378" t="str">
        <f t="shared" si="40"/>
        <v>film &amp; video</v>
      </c>
      <c r="V378" t="str">
        <f t="shared" si="41"/>
        <v>documentary</v>
      </c>
    </row>
    <row r="379" spans="1:22" ht="48" x14ac:dyDescent="0.2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2">
        <f t="shared" si="37"/>
        <v>42322.292361111111</v>
      </c>
      <c r="K379">
        <v>1444888868</v>
      </c>
      <c r="L379" s="12" t="str">
        <f t="shared" si="38"/>
        <v>10/15/2015</v>
      </c>
      <c r="M379" s="9" t="str" cm="1">
        <f t="array" ref="M379">_xlfn.IFS(LEFT(L379, 2) = "01", "Jan", LEFT(L379, 2) = "02", "Feb", LEFT(L379, 2) = "03", "Mar", LEFT(L379, 2) = "04", "Apr", LEFT(L379, 2) = "05", "May", LEFT(L379, 2) = "06", "Jun", LEFT(L379, 2) = "07", "Jul", LEFT(L379, 2) = "08", "Aug", LEFT(L379, 2) = "09", "Sep", LEFT(L379, 2) = "10", "Oct", LEFT(L379, 2) = "11", "Nov", LEFT(L379, 2) = "12", "Dec")</f>
        <v>Oct</v>
      </c>
      <c r="N379" s="9" t="str">
        <f t="shared" si="39"/>
        <v>2015</v>
      </c>
      <c r="O379" t="b">
        <v>0</v>
      </c>
      <c r="P379">
        <v>133</v>
      </c>
      <c r="Q379" t="b">
        <v>1</v>
      </c>
      <c r="R379" t="s">
        <v>8268</v>
      </c>
      <c r="S379" s="6">
        <f t="shared" si="35"/>
        <v>1.1439999999999999</v>
      </c>
      <c r="T379" s="8">
        <f t="shared" si="36"/>
        <v>103.21804511278195</v>
      </c>
      <c r="U379" t="str">
        <f t="shared" si="40"/>
        <v>film &amp; video</v>
      </c>
      <c r="V379" t="str">
        <f t="shared" si="41"/>
        <v>documentary</v>
      </c>
    </row>
    <row r="380" spans="1:22" ht="48" x14ac:dyDescent="0.2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2">
        <f t="shared" si="37"/>
        <v>42394.994444444441</v>
      </c>
      <c r="K380">
        <v>1451655808</v>
      </c>
      <c r="L380" s="12" t="str">
        <f t="shared" si="38"/>
        <v>01/01/2016</v>
      </c>
      <c r="M380" s="9" t="str" cm="1">
        <f t="array" ref="M380">_xlfn.IFS(LEFT(L380, 2) = "01", "Jan", LEFT(L380, 2) = "02", "Feb", LEFT(L380, 2) = "03", "Mar", LEFT(L380, 2) = "04", "Apr", LEFT(L380, 2) = "05", "May", LEFT(L380, 2) = "06", "Jun", LEFT(L380, 2) = "07", "Jul", LEFT(L380, 2) = "08", "Aug", LEFT(L380, 2) = "09", "Sep", LEFT(L380, 2) = "10", "Oct", LEFT(L380, 2) = "11", "Nov", LEFT(L380, 2) = "12", "Dec")</f>
        <v>Jan</v>
      </c>
      <c r="N380" s="9" t="str">
        <f t="shared" si="39"/>
        <v>2016</v>
      </c>
      <c r="O380" t="b">
        <v>0</v>
      </c>
      <c r="P380">
        <v>83</v>
      </c>
      <c r="Q380" t="b">
        <v>1</v>
      </c>
      <c r="R380" t="s">
        <v>8268</v>
      </c>
      <c r="S380" s="6">
        <f t="shared" si="35"/>
        <v>1.1176666666666666</v>
      </c>
      <c r="T380" s="8">
        <f t="shared" si="36"/>
        <v>40.397590361445786</v>
      </c>
      <c r="U380" t="str">
        <f t="shared" si="40"/>
        <v>film &amp; video</v>
      </c>
      <c r="V380" t="str">
        <f t="shared" si="41"/>
        <v>documentary</v>
      </c>
    </row>
    <row r="381" spans="1:22" ht="48" x14ac:dyDescent="0.2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2">
        <f t="shared" si="37"/>
        <v>41032.688333333332</v>
      </c>
      <c r="K381">
        <v>1332174672</v>
      </c>
      <c r="L381" s="12" t="str">
        <f t="shared" si="38"/>
        <v>03/19/2012</v>
      </c>
      <c r="M381" s="9" t="str" cm="1">
        <f t="array" ref="M381">_xlfn.IFS(LEFT(L381, 2) = "01", "Jan", LEFT(L381, 2) = "02", "Feb", LEFT(L381, 2) = "03", "Mar", LEFT(L381, 2) = "04", "Apr", LEFT(L381, 2) = "05", "May", LEFT(L381, 2) = "06", "Jun", LEFT(L381, 2) = "07", "Jul", LEFT(L381, 2) = "08", "Aug", LEFT(L381, 2) = "09", "Sep", LEFT(L381, 2) = "10", "Oct", LEFT(L381, 2) = "11", "Nov", LEFT(L381, 2) = "12", "Dec")</f>
        <v>Mar</v>
      </c>
      <c r="N381" s="9" t="str">
        <f t="shared" si="39"/>
        <v>2012</v>
      </c>
      <c r="O381" t="b">
        <v>0</v>
      </c>
      <c r="P381">
        <v>149</v>
      </c>
      <c r="Q381" t="b">
        <v>1</v>
      </c>
      <c r="R381" t="s">
        <v>8268</v>
      </c>
      <c r="S381" s="6">
        <f t="shared" si="35"/>
        <v>1.1608000000000001</v>
      </c>
      <c r="T381" s="8">
        <f t="shared" si="36"/>
        <v>116.85906040268456</v>
      </c>
      <c r="U381" t="str">
        <f t="shared" si="40"/>
        <v>film &amp; video</v>
      </c>
      <c r="V381" t="str">
        <f t="shared" si="41"/>
        <v>documentary</v>
      </c>
    </row>
    <row r="382" spans="1:22" ht="48" x14ac:dyDescent="0.2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2">
        <f t="shared" si="37"/>
        <v>42392.719814814816</v>
      </c>
      <c r="K382">
        <v>1451409392</v>
      </c>
      <c r="L382" s="12" t="str">
        <f t="shared" si="38"/>
        <v>12/29/2015</v>
      </c>
      <c r="M382" s="9" t="str" cm="1">
        <f t="array" ref="M382">_xlfn.IFS(LEFT(L382, 2) = "01", "Jan", LEFT(L382, 2) = "02", "Feb", LEFT(L382, 2) = "03", "Mar", LEFT(L382, 2) = "04", "Apr", LEFT(L382, 2) = "05", "May", LEFT(L382, 2) = "06", "Jun", LEFT(L382, 2) = "07", "Jul", LEFT(L382, 2) = "08", "Aug", LEFT(L382, 2) = "09", "Sep", LEFT(L382, 2) = "10", "Oct", LEFT(L382, 2) = "11", "Nov", LEFT(L382, 2) = "12", "Dec")</f>
        <v>Dec</v>
      </c>
      <c r="N382" s="9" t="str">
        <f t="shared" si="39"/>
        <v>2015</v>
      </c>
      <c r="O382" t="b">
        <v>0</v>
      </c>
      <c r="P382">
        <v>49</v>
      </c>
      <c r="Q382" t="b">
        <v>1</v>
      </c>
      <c r="R382" t="s">
        <v>8268</v>
      </c>
      <c r="S382" s="6">
        <f t="shared" si="35"/>
        <v>1.415</v>
      </c>
      <c r="T382" s="8">
        <f t="shared" si="36"/>
        <v>115.51020408163265</v>
      </c>
      <c r="U382" t="str">
        <f t="shared" si="40"/>
        <v>film &amp; video</v>
      </c>
      <c r="V382" t="str">
        <f t="shared" si="41"/>
        <v>documentary</v>
      </c>
    </row>
    <row r="383" spans="1:22" ht="48" x14ac:dyDescent="0.2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2">
        <f t="shared" si="37"/>
        <v>41120.208333333336</v>
      </c>
      <c r="K383">
        <v>1340642717</v>
      </c>
      <c r="L383" s="12" t="str">
        <f t="shared" si="38"/>
        <v>06/25/2012</v>
      </c>
      <c r="M383" s="9" t="str" cm="1">
        <f t="array" ref="M383">_xlfn.IFS(LEFT(L383, 2) = "01", "Jan", LEFT(L383, 2) = "02", "Feb", LEFT(L383, 2) = "03", "Mar", LEFT(L383, 2) = "04", "Apr", LEFT(L383, 2) = "05", "May", LEFT(L383, 2) = "06", "Jun", LEFT(L383, 2) = "07", "Jul", LEFT(L383, 2) = "08", "Aug", LEFT(L383, 2) = "09", "Sep", LEFT(L383, 2) = "10", "Oct", LEFT(L383, 2) = "11", "Nov", LEFT(L383, 2) = "12", "Dec")</f>
        <v>Jun</v>
      </c>
      <c r="N383" s="9" t="str">
        <f t="shared" si="39"/>
        <v>2012</v>
      </c>
      <c r="O383" t="b">
        <v>0</v>
      </c>
      <c r="P383">
        <v>251</v>
      </c>
      <c r="Q383" t="b">
        <v>1</v>
      </c>
      <c r="R383" t="s">
        <v>8268</v>
      </c>
      <c r="S383" s="6">
        <f t="shared" si="35"/>
        <v>1.0472999999999999</v>
      </c>
      <c r="T383" s="8">
        <f t="shared" si="36"/>
        <v>104.31274900398407</v>
      </c>
      <c r="U383" t="str">
        <f t="shared" si="40"/>
        <v>film &amp; video</v>
      </c>
      <c r="V383" t="str">
        <f t="shared" si="41"/>
        <v>documentary</v>
      </c>
    </row>
    <row r="384" spans="1:22" ht="48" x14ac:dyDescent="0.2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2">
        <f t="shared" si="37"/>
        <v>41158.709490740745</v>
      </c>
      <c r="K384">
        <v>1345741300</v>
      </c>
      <c r="L384" s="12" t="str">
        <f t="shared" si="38"/>
        <v>08/23/2012</v>
      </c>
      <c r="M384" s="9" t="str" cm="1">
        <f t="array" ref="M384">_xlfn.IFS(LEFT(L384, 2) = "01", "Jan", LEFT(L384, 2) = "02", "Feb", LEFT(L384, 2) = "03", "Mar", LEFT(L384, 2) = "04", "Apr", LEFT(L384, 2) = "05", "May", LEFT(L384, 2) = "06", "Jun", LEFT(L384, 2) = "07", "Jul", LEFT(L384, 2) = "08", "Aug", LEFT(L384, 2) = "09", "Sep", LEFT(L384, 2) = "10", "Oct", LEFT(L384, 2) = "11", "Nov", LEFT(L384, 2) = "12", "Dec")</f>
        <v>Aug</v>
      </c>
      <c r="N384" s="9" t="str">
        <f t="shared" si="39"/>
        <v>2012</v>
      </c>
      <c r="O384" t="b">
        <v>0</v>
      </c>
      <c r="P384">
        <v>22</v>
      </c>
      <c r="Q384" t="b">
        <v>1</v>
      </c>
      <c r="R384" t="s">
        <v>8268</v>
      </c>
      <c r="S384" s="6">
        <f t="shared" si="35"/>
        <v>2.5583333333333331</v>
      </c>
      <c r="T384" s="8">
        <f t="shared" si="36"/>
        <v>69.772727272727266</v>
      </c>
      <c r="U384" t="str">
        <f t="shared" si="40"/>
        <v>film &amp; video</v>
      </c>
      <c r="V384" t="str">
        <f t="shared" si="41"/>
        <v>documentary</v>
      </c>
    </row>
    <row r="385" spans="1:22" ht="48" x14ac:dyDescent="0.2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2">
        <f t="shared" si="37"/>
        <v>41778.117581018516</v>
      </c>
      <c r="K385">
        <v>1398480559</v>
      </c>
      <c r="L385" s="12" t="str">
        <f t="shared" si="38"/>
        <v>04/26/2014</v>
      </c>
      <c r="M385" s="9" t="str" cm="1">
        <f t="array" ref="M385">_xlfn.IFS(LEFT(L385, 2) = "01", "Jan", LEFT(L385, 2) = "02", "Feb", LEFT(L385, 2) = "03", "Mar", LEFT(L385, 2) = "04", "Apr", LEFT(L385, 2) = "05", "May", LEFT(L385, 2) = "06", "Jun", LEFT(L385, 2) = "07", "Jul", LEFT(L385, 2) = "08", "Aug", LEFT(L385, 2) = "09", "Sep", LEFT(L385, 2) = "10", "Oct", LEFT(L385, 2) = "11", "Nov", LEFT(L385, 2) = "12", "Dec")</f>
        <v>Apr</v>
      </c>
      <c r="N385" s="9" t="str">
        <f t="shared" si="39"/>
        <v>2014</v>
      </c>
      <c r="O385" t="b">
        <v>0</v>
      </c>
      <c r="P385">
        <v>48</v>
      </c>
      <c r="Q385" t="b">
        <v>1</v>
      </c>
      <c r="R385" t="s">
        <v>8268</v>
      </c>
      <c r="S385" s="6">
        <f t="shared" si="35"/>
        <v>2.0670670670670672</v>
      </c>
      <c r="T385" s="8">
        <f t="shared" si="36"/>
        <v>43.020833333333336</v>
      </c>
      <c r="U385" t="str">
        <f t="shared" si="40"/>
        <v>film &amp; video</v>
      </c>
      <c r="V385" t="str">
        <f t="shared" si="41"/>
        <v>documentary</v>
      </c>
    </row>
    <row r="386" spans="1:22" ht="48" x14ac:dyDescent="0.2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2">
        <f t="shared" si="37"/>
        <v>42010.781793981485</v>
      </c>
      <c r="K386">
        <v>1417977947</v>
      </c>
      <c r="L386" s="12" t="str">
        <f t="shared" si="38"/>
        <v>12/07/2014</v>
      </c>
      <c r="M386" s="9" t="str" cm="1">
        <f t="array" ref="M386">_xlfn.IFS(LEFT(L386, 2) = "01", "Jan", LEFT(L386, 2) = "02", "Feb", LEFT(L386, 2) = "03", "Mar", LEFT(L386, 2) = "04", "Apr", LEFT(L386, 2) = "05", "May", LEFT(L386, 2) = "06", "Jun", LEFT(L386, 2) = "07", "Jul", LEFT(L386, 2) = "08", "Aug", LEFT(L386, 2) = "09", "Sep", LEFT(L386, 2) = "10", "Oct", LEFT(L386, 2) = "11", "Nov", LEFT(L386, 2) = "12", "Dec")</f>
        <v>Dec</v>
      </c>
      <c r="N386" s="9" t="str">
        <f t="shared" si="39"/>
        <v>2014</v>
      </c>
      <c r="O386" t="b">
        <v>0</v>
      </c>
      <c r="P386">
        <v>383</v>
      </c>
      <c r="Q386" t="b">
        <v>1</v>
      </c>
      <c r="R386" t="s">
        <v>8268</v>
      </c>
      <c r="S386" s="6">
        <f t="shared" ref="S386:S449" si="42">E386/D386</f>
        <v>1.1210500000000001</v>
      </c>
      <c r="T386" s="8">
        <f t="shared" ref="T386:T449" si="43">IFERROR(E386/P386, 0)</f>
        <v>58.540469973890339</v>
      </c>
      <c r="U386" t="str">
        <f t="shared" si="40"/>
        <v>film &amp; video</v>
      </c>
      <c r="V386" t="str">
        <f t="shared" si="41"/>
        <v>documentary</v>
      </c>
    </row>
    <row r="387" spans="1:22" ht="48" x14ac:dyDescent="0.2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2">
        <f t="shared" ref="J387:J450" si="44">(((I387/60)/60)/24)+DATE(1970,1,1)</f>
        <v>41964.626168981486</v>
      </c>
      <c r="K387">
        <v>1413986501</v>
      </c>
      <c r="L387" s="12" t="str">
        <f t="shared" ref="L387:L450" si="45">TEXT((((K387/60)/60)/24)+DATE(1970,1,1), "mm/dd/yyyy")</f>
        <v>10/22/2014</v>
      </c>
      <c r="M387" s="9" t="str" cm="1">
        <f t="array" ref="M387">_xlfn.IFS(LEFT(L387, 2) = "01", "Jan", LEFT(L387, 2) = "02", "Feb", LEFT(L387, 2) = "03", "Mar", LEFT(L387, 2) = "04", "Apr", LEFT(L387, 2) = "05", "May", LEFT(L387, 2) = "06", "Jun", LEFT(L387, 2) = "07", "Jul", LEFT(L387, 2) = "08", "Aug", LEFT(L387, 2) = "09", "Sep", LEFT(L387, 2) = "10", "Oct", LEFT(L387, 2) = "11", "Nov", LEFT(L387, 2) = "12", "Dec")</f>
        <v>Oct</v>
      </c>
      <c r="N387" s="9" t="str">
        <f t="shared" ref="N387:N450" si="46">RIGHT(L387, 4)</f>
        <v>2014</v>
      </c>
      <c r="O387" t="b">
        <v>0</v>
      </c>
      <c r="P387">
        <v>237</v>
      </c>
      <c r="Q387" t="b">
        <v>1</v>
      </c>
      <c r="R387" t="s">
        <v>8268</v>
      </c>
      <c r="S387" s="6">
        <f t="shared" si="42"/>
        <v>1.05982</v>
      </c>
      <c r="T387" s="8">
        <f t="shared" si="43"/>
        <v>111.79535864978902</v>
      </c>
      <c r="U387" t="str">
        <f t="shared" ref="U387:U450" si="47">LEFT(R387, SEARCH("/", R387) - 1)</f>
        <v>film &amp; video</v>
      </c>
      <c r="V387" t="str">
        <f t="shared" ref="V387:V450" si="48">RIGHT(R387, LEN(R387) - SEARCH("/", R387) )</f>
        <v>documentary</v>
      </c>
    </row>
    <row r="388" spans="1:22" ht="48" x14ac:dyDescent="0.2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2">
        <f t="shared" si="44"/>
        <v>42226.951284722221</v>
      </c>
      <c r="K388">
        <v>1437950991</v>
      </c>
      <c r="L388" s="12" t="str">
        <f t="shared" si="45"/>
        <v>07/26/2015</v>
      </c>
      <c r="M388" s="9" t="str" cm="1">
        <f t="array" ref="M388">_xlfn.IFS(LEFT(L388, 2) = "01", "Jan", LEFT(L388, 2) = "02", "Feb", LEFT(L388, 2) = "03", "Mar", LEFT(L388, 2) = "04", "Apr", LEFT(L388, 2) = "05", "May", LEFT(L388, 2) = "06", "Jun", LEFT(L388, 2) = "07", "Jul", LEFT(L388, 2) = "08", "Aug", LEFT(L388, 2) = "09", "Sep", LEFT(L388, 2) = "10", "Oct", LEFT(L388, 2) = "11", "Nov", LEFT(L388, 2) = "12", "Dec")</f>
        <v>Jul</v>
      </c>
      <c r="N388" s="9" t="str">
        <f t="shared" si="46"/>
        <v>2015</v>
      </c>
      <c r="O388" t="b">
        <v>0</v>
      </c>
      <c r="P388">
        <v>13</v>
      </c>
      <c r="Q388" t="b">
        <v>1</v>
      </c>
      <c r="R388" t="s">
        <v>8268</v>
      </c>
      <c r="S388" s="6">
        <f t="shared" si="42"/>
        <v>1.0016666666666667</v>
      </c>
      <c r="T388" s="8">
        <f t="shared" si="43"/>
        <v>46.230769230769234</v>
      </c>
      <c r="U388" t="str">
        <f t="shared" si="47"/>
        <v>film &amp; video</v>
      </c>
      <c r="V388" t="str">
        <f t="shared" si="48"/>
        <v>documentary</v>
      </c>
    </row>
    <row r="389" spans="1:22" ht="48" x14ac:dyDescent="0.2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2">
        <f t="shared" si="44"/>
        <v>42231.25</v>
      </c>
      <c r="K389">
        <v>1436976858</v>
      </c>
      <c r="L389" s="12" t="str">
        <f t="shared" si="45"/>
        <v>07/15/2015</v>
      </c>
      <c r="M389" s="9" t="str" cm="1">
        <f t="array" ref="M389">_xlfn.IFS(LEFT(L389, 2) = "01", "Jan", LEFT(L389, 2) = "02", "Feb", LEFT(L389, 2) = "03", "Mar", LEFT(L389, 2) = "04", "Apr", LEFT(L389, 2) = "05", "May", LEFT(L389, 2) = "06", "Jun", LEFT(L389, 2) = "07", "Jul", LEFT(L389, 2) = "08", "Aug", LEFT(L389, 2) = "09", "Sep", LEFT(L389, 2) = "10", "Oct", LEFT(L389, 2) = "11", "Nov", LEFT(L389, 2) = "12", "Dec")</f>
        <v>Jul</v>
      </c>
      <c r="N389" s="9" t="str">
        <f t="shared" si="46"/>
        <v>2015</v>
      </c>
      <c r="O389" t="b">
        <v>0</v>
      </c>
      <c r="P389">
        <v>562</v>
      </c>
      <c r="Q389" t="b">
        <v>1</v>
      </c>
      <c r="R389" t="s">
        <v>8268</v>
      </c>
      <c r="S389" s="6">
        <f t="shared" si="42"/>
        <v>2.1398947368421051</v>
      </c>
      <c r="T389" s="8">
        <f t="shared" si="43"/>
        <v>144.69039145907473</v>
      </c>
      <c r="U389" t="str">
        <f t="shared" si="47"/>
        <v>film &amp; video</v>
      </c>
      <c r="V389" t="str">
        <f t="shared" si="48"/>
        <v>documentary</v>
      </c>
    </row>
    <row r="390" spans="1:22" ht="48" x14ac:dyDescent="0.2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2">
        <f t="shared" si="44"/>
        <v>42579.076157407413</v>
      </c>
      <c r="K390">
        <v>1467078580</v>
      </c>
      <c r="L390" s="12" t="str">
        <f t="shared" si="45"/>
        <v>06/28/2016</v>
      </c>
      <c r="M390" s="9" t="str" cm="1">
        <f t="array" ref="M390">_xlfn.IFS(LEFT(L390, 2) = "01", "Jan", LEFT(L390, 2) = "02", "Feb", LEFT(L390, 2) = "03", "Mar", LEFT(L390, 2) = "04", "Apr", LEFT(L390, 2) = "05", "May", LEFT(L390, 2) = "06", "Jun", LEFT(L390, 2) = "07", "Jul", LEFT(L390, 2) = "08", "Aug", LEFT(L390, 2) = "09", "Sep", LEFT(L390, 2) = "10", "Oct", LEFT(L390, 2) = "11", "Nov", LEFT(L390, 2) = "12", "Dec")</f>
        <v>Jun</v>
      </c>
      <c r="N390" s="9" t="str">
        <f t="shared" si="46"/>
        <v>2016</v>
      </c>
      <c r="O390" t="b">
        <v>0</v>
      </c>
      <c r="P390">
        <v>71</v>
      </c>
      <c r="Q390" t="b">
        <v>1</v>
      </c>
      <c r="R390" t="s">
        <v>8268</v>
      </c>
      <c r="S390" s="6">
        <f t="shared" si="42"/>
        <v>1.2616000000000001</v>
      </c>
      <c r="T390" s="8">
        <f t="shared" si="43"/>
        <v>88.845070422535215</v>
      </c>
      <c r="U390" t="str">
        <f t="shared" si="47"/>
        <v>film &amp; video</v>
      </c>
      <c r="V390" t="str">
        <f t="shared" si="48"/>
        <v>documentary</v>
      </c>
    </row>
    <row r="391" spans="1:22" ht="48" x14ac:dyDescent="0.2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2">
        <f t="shared" si="44"/>
        <v>41705.957638888889</v>
      </c>
      <c r="K391">
        <v>1391477450</v>
      </c>
      <c r="L391" s="12" t="str">
        <f t="shared" si="45"/>
        <v>02/04/2014</v>
      </c>
      <c r="M391" s="9" t="str" cm="1">
        <f t="array" ref="M391">_xlfn.IFS(LEFT(L391, 2) = "01", "Jan", LEFT(L391, 2) = "02", "Feb", LEFT(L391, 2) = "03", "Mar", LEFT(L391, 2) = "04", "Apr", LEFT(L391, 2) = "05", "May", LEFT(L391, 2) = "06", "Jun", LEFT(L391, 2) = "07", "Jul", LEFT(L391, 2) = "08", "Aug", LEFT(L391, 2) = "09", "Sep", LEFT(L391, 2) = "10", "Oct", LEFT(L391, 2) = "11", "Nov", LEFT(L391, 2) = "12", "Dec")</f>
        <v>Feb</v>
      </c>
      <c r="N391" s="9" t="str">
        <f t="shared" si="46"/>
        <v>2014</v>
      </c>
      <c r="O391" t="b">
        <v>0</v>
      </c>
      <c r="P391">
        <v>1510</v>
      </c>
      <c r="Q391" t="b">
        <v>1</v>
      </c>
      <c r="R391" t="s">
        <v>8268</v>
      </c>
      <c r="S391" s="6">
        <f t="shared" si="42"/>
        <v>1.8153547058823529</v>
      </c>
      <c r="T391" s="8">
        <f t="shared" si="43"/>
        <v>81.75107284768211</v>
      </c>
      <c r="U391" t="str">
        <f t="shared" si="47"/>
        <v>film &amp; video</v>
      </c>
      <c r="V391" t="str">
        <f t="shared" si="48"/>
        <v>documentary</v>
      </c>
    </row>
    <row r="392" spans="1:22" ht="48" x14ac:dyDescent="0.2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2">
        <f t="shared" si="44"/>
        <v>42132.036712962959</v>
      </c>
      <c r="K392">
        <v>1429318372</v>
      </c>
      <c r="L392" s="12" t="str">
        <f t="shared" si="45"/>
        <v>04/18/2015</v>
      </c>
      <c r="M392" s="9" t="str" cm="1">
        <f t="array" ref="M392">_xlfn.IFS(LEFT(L392, 2) = "01", "Jan", LEFT(L392, 2) = "02", "Feb", LEFT(L392, 2) = "03", "Mar", LEFT(L392, 2) = "04", "Apr", LEFT(L392, 2) = "05", "May", LEFT(L392, 2) = "06", "Jun", LEFT(L392, 2) = "07", "Jul", LEFT(L392, 2) = "08", "Aug", LEFT(L392, 2) = "09", "Sep", LEFT(L392, 2) = "10", "Oct", LEFT(L392, 2) = "11", "Nov", LEFT(L392, 2) = "12", "Dec")</f>
        <v>Apr</v>
      </c>
      <c r="N392" s="9" t="str">
        <f t="shared" si="46"/>
        <v>2015</v>
      </c>
      <c r="O392" t="b">
        <v>0</v>
      </c>
      <c r="P392">
        <v>14</v>
      </c>
      <c r="Q392" t="b">
        <v>1</v>
      </c>
      <c r="R392" t="s">
        <v>8268</v>
      </c>
      <c r="S392" s="6">
        <f t="shared" si="42"/>
        <v>1</v>
      </c>
      <c r="T392" s="8">
        <f t="shared" si="43"/>
        <v>71.428571428571431</v>
      </c>
      <c r="U392" t="str">
        <f t="shared" si="47"/>
        <v>film &amp; video</v>
      </c>
      <c r="V392" t="str">
        <f t="shared" si="48"/>
        <v>documentary</v>
      </c>
    </row>
    <row r="393" spans="1:22" ht="48" x14ac:dyDescent="0.2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2">
        <f t="shared" si="44"/>
        <v>40895.040972222225</v>
      </c>
      <c r="K393">
        <v>1321578051</v>
      </c>
      <c r="L393" s="12" t="str">
        <f t="shared" si="45"/>
        <v>11/18/2011</v>
      </c>
      <c r="M393" s="9" t="str" cm="1">
        <f t="array" ref="M393">_xlfn.IFS(LEFT(L393, 2) = "01", "Jan", LEFT(L393, 2) = "02", "Feb", LEFT(L393, 2) = "03", "Mar", LEFT(L393, 2) = "04", "Apr", LEFT(L393, 2) = "05", "May", LEFT(L393, 2) = "06", "Jun", LEFT(L393, 2) = "07", "Jul", LEFT(L393, 2) = "08", "Aug", LEFT(L393, 2) = "09", "Sep", LEFT(L393, 2) = "10", "Oct", LEFT(L393, 2) = "11", "Nov", LEFT(L393, 2) = "12", "Dec")</f>
        <v>Nov</v>
      </c>
      <c r="N393" s="9" t="str">
        <f t="shared" si="46"/>
        <v>2011</v>
      </c>
      <c r="O393" t="b">
        <v>0</v>
      </c>
      <c r="P393">
        <v>193</v>
      </c>
      <c r="Q393" t="b">
        <v>1</v>
      </c>
      <c r="R393" t="s">
        <v>8268</v>
      </c>
      <c r="S393" s="6">
        <f t="shared" si="42"/>
        <v>1.0061</v>
      </c>
      <c r="T393" s="8">
        <f t="shared" si="43"/>
        <v>104.25906735751295</v>
      </c>
      <c r="U393" t="str">
        <f t="shared" si="47"/>
        <v>film &amp; video</v>
      </c>
      <c r="V393" t="str">
        <f t="shared" si="48"/>
        <v>documentary</v>
      </c>
    </row>
    <row r="394" spans="1:22" ht="48" x14ac:dyDescent="0.2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2">
        <f t="shared" si="44"/>
        <v>40794.125</v>
      </c>
      <c r="K394">
        <v>1312823571</v>
      </c>
      <c r="L394" s="12" t="str">
        <f t="shared" si="45"/>
        <v>08/08/2011</v>
      </c>
      <c r="M394" s="9" t="str" cm="1">
        <f t="array" ref="M394">_xlfn.IFS(LEFT(L394, 2) = "01", "Jan", LEFT(L394, 2) = "02", "Feb", LEFT(L394, 2) = "03", "Mar", LEFT(L394, 2) = "04", "Apr", LEFT(L394, 2) = "05", "May", LEFT(L394, 2) = "06", "Jun", LEFT(L394, 2) = "07", "Jul", LEFT(L394, 2) = "08", "Aug", LEFT(L394, 2) = "09", "Sep", LEFT(L394, 2) = "10", "Oct", LEFT(L394, 2) = "11", "Nov", LEFT(L394, 2) = "12", "Dec")</f>
        <v>Aug</v>
      </c>
      <c r="N394" s="9" t="str">
        <f t="shared" si="46"/>
        <v>2011</v>
      </c>
      <c r="O394" t="b">
        <v>0</v>
      </c>
      <c r="P394">
        <v>206</v>
      </c>
      <c r="Q394" t="b">
        <v>1</v>
      </c>
      <c r="R394" t="s">
        <v>8268</v>
      </c>
      <c r="S394" s="6">
        <f t="shared" si="42"/>
        <v>1.009027027027027</v>
      </c>
      <c r="T394" s="8">
        <f t="shared" si="43"/>
        <v>90.616504854368927</v>
      </c>
      <c r="U394" t="str">
        <f t="shared" si="47"/>
        <v>film &amp; video</v>
      </c>
      <c r="V394" t="str">
        <f t="shared" si="48"/>
        <v>documentary</v>
      </c>
    </row>
    <row r="395" spans="1:22" ht="32" x14ac:dyDescent="0.2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2">
        <f t="shared" si="44"/>
        <v>41557.708935185183</v>
      </c>
      <c r="K395">
        <v>1378746052</v>
      </c>
      <c r="L395" s="12" t="str">
        <f t="shared" si="45"/>
        <v>09/09/2013</v>
      </c>
      <c r="M395" s="9" t="str" cm="1">
        <f t="array" ref="M395">_xlfn.IFS(LEFT(L395, 2) = "01", "Jan", LEFT(L395, 2) = "02", "Feb", LEFT(L395, 2) = "03", "Mar", LEFT(L395, 2) = "04", "Apr", LEFT(L395, 2) = "05", "May", LEFT(L395, 2) = "06", "Jun", LEFT(L395, 2) = "07", "Jul", LEFT(L395, 2) = "08", "Aug", LEFT(L395, 2) = "09", "Sep", LEFT(L395, 2) = "10", "Oct", LEFT(L395, 2) = "11", "Nov", LEFT(L395, 2) = "12", "Dec")</f>
        <v>Sep</v>
      </c>
      <c r="N395" s="9" t="str">
        <f t="shared" si="46"/>
        <v>2013</v>
      </c>
      <c r="O395" t="b">
        <v>0</v>
      </c>
      <c r="P395">
        <v>351</v>
      </c>
      <c r="Q395" t="b">
        <v>1</v>
      </c>
      <c r="R395" t="s">
        <v>8268</v>
      </c>
      <c r="S395" s="6">
        <f t="shared" si="42"/>
        <v>1.10446</v>
      </c>
      <c r="T395" s="8">
        <f t="shared" si="43"/>
        <v>157.33048433048432</v>
      </c>
      <c r="U395" t="str">
        <f t="shared" si="47"/>
        <v>film &amp; video</v>
      </c>
      <c r="V395" t="str">
        <f t="shared" si="48"/>
        <v>documentary</v>
      </c>
    </row>
    <row r="396" spans="1:22" ht="48" x14ac:dyDescent="0.2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2">
        <f t="shared" si="44"/>
        <v>42477.776412037041</v>
      </c>
      <c r="K396">
        <v>1455737882</v>
      </c>
      <c r="L396" s="12" t="str">
        <f t="shared" si="45"/>
        <v>02/17/2016</v>
      </c>
      <c r="M396" s="9" t="str" cm="1">
        <f t="array" ref="M396">_xlfn.IFS(LEFT(L396, 2) = "01", "Jan", LEFT(L396, 2) = "02", "Feb", LEFT(L396, 2) = "03", "Mar", LEFT(L396, 2) = "04", "Apr", LEFT(L396, 2) = "05", "May", LEFT(L396, 2) = "06", "Jun", LEFT(L396, 2) = "07", "Jul", LEFT(L396, 2) = "08", "Aug", LEFT(L396, 2) = "09", "Sep", LEFT(L396, 2) = "10", "Oct", LEFT(L396, 2) = "11", "Nov", LEFT(L396, 2) = "12", "Dec")</f>
        <v>Feb</v>
      </c>
      <c r="N396" s="9" t="str">
        <f t="shared" si="46"/>
        <v>2016</v>
      </c>
      <c r="O396" t="b">
        <v>0</v>
      </c>
      <c r="P396">
        <v>50</v>
      </c>
      <c r="Q396" t="b">
        <v>1</v>
      </c>
      <c r="R396" t="s">
        <v>8268</v>
      </c>
      <c r="S396" s="6">
        <f t="shared" si="42"/>
        <v>1.118936170212766</v>
      </c>
      <c r="T396" s="8">
        <f t="shared" si="43"/>
        <v>105.18</v>
      </c>
      <c r="U396" t="str">
        <f t="shared" si="47"/>
        <v>film &amp; video</v>
      </c>
      <c r="V396" t="str">
        <f t="shared" si="48"/>
        <v>documentary</v>
      </c>
    </row>
    <row r="397" spans="1:22" ht="48" x14ac:dyDescent="0.2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2">
        <f t="shared" si="44"/>
        <v>41026.897222222222</v>
      </c>
      <c r="K397">
        <v>1332452960</v>
      </c>
      <c r="L397" s="12" t="str">
        <f t="shared" si="45"/>
        <v>03/22/2012</v>
      </c>
      <c r="M397" s="9" t="str" cm="1">
        <f t="array" ref="M397">_xlfn.IFS(LEFT(L397, 2) = "01", "Jan", LEFT(L397, 2) = "02", "Feb", LEFT(L397, 2) = "03", "Mar", LEFT(L397, 2) = "04", "Apr", LEFT(L397, 2) = "05", "May", LEFT(L397, 2) = "06", "Jun", LEFT(L397, 2) = "07", "Jul", LEFT(L397, 2) = "08", "Aug", LEFT(L397, 2) = "09", "Sep", LEFT(L397, 2) = "10", "Oct", LEFT(L397, 2) = "11", "Nov", LEFT(L397, 2) = "12", "Dec")</f>
        <v>Mar</v>
      </c>
      <c r="N397" s="9" t="str">
        <f t="shared" si="46"/>
        <v>2012</v>
      </c>
      <c r="O397" t="b">
        <v>0</v>
      </c>
      <c r="P397">
        <v>184</v>
      </c>
      <c r="Q397" t="b">
        <v>1</v>
      </c>
      <c r="R397" t="s">
        <v>8268</v>
      </c>
      <c r="S397" s="6">
        <f t="shared" si="42"/>
        <v>1.0804450000000001</v>
      </c>
      <c r="T397" s="8">
        <f t="shared" si="43"/>
        <v>58.719836956521746</v>
      </c>
      <c r="U397" t="str">
        <f t="shared" si="47"/>
        <v>film &amp; video</v>
      </c>
      <c r="V397" t="str">
        <f t="shared" si="48"/>
        <v>documentary</v>
      </c>
    </row>
    <row r="398" spans="1:22" ht="48" x14ac:dyDescent="0.2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2">
        <f t="shared" si="44"/>
        <v>41097.564884259256</v>
      </c>
      <c r="K398">
        <v>1340372006</v>
      </c>
      <c r="L398" s="12" t="str">
        <f t="shared" si="45"/>
        <v>06/22/2012</v>
      </c>
      <c r="M398" s="9" t="str" cm="1">
        <f t="array" ref="M398">_xlfn.IFS(LEFT(L398, 2) = "01", "Jan", LEFT(L398, 2) = "02", "Feb", LEFT(L398, 2) = "03", "Mar", LEFT(L398, 2) = "04", "Apr", LEFT(L398, 2) = "05", "May", LEFT(L398, 2) = "06", "Jun", LEFT(L398, 2) = "07", "Jul", LEFT(L398, 2) = "08", "Aug", LEFT(L398, 2) = "09", "Sep", LEFT(L398, 2) = "10", "Oct", LEFT(L398, 2) = "11", "Nov", LEFT(L398, 2) = "12", "Dec")</f>
        <v>Jun</v>
      </c>
      <c r="N398" s="9" t="str">
        <f t="shared" si="46"/>
        <v>2012</v>
      </c>
      <c r="O398" t="b">
        <v>0</v>
      </c>
      <c r="P398">
        <v>196</v>
      </c>
      <c r="Q398" t="b">
        <v>1</v>
      </c>
      <c r="R398" t="s">
        <v>8268</v>
      </c>
      <c r="S398" s="6">
        <f t="shared" si="42"/>
        <v>1.0666666666666667</v>
      </c>
      <c r="T398" s="8">
        <f t="shared" si="43"/>
        <v>81.632653061224488</v>
      </c>
      <c r="U398" t="str">
        <f t="shared" si="47"/>
        <v>film &amp; video</v>
      </c>
      <c r="V398" t="str">
        <f t="shared" si="48"/>
        <v>documentary</v>
      </c>
    </row>
    <row r="399" spans="1:22" ht="64" x14ac:dyDescent="0.2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2">
        <f t="shared" si="44"/>
        <v>40422.155555555553</v>
      </c>
      <c r="K399">
        <v>1279651084</v>
      </c>
      <c r="L399" s="12" t="str">
        <f t="shared" si="45"/>
        <v>07/20/2010</v>
      </c>
      <c r="M399" s="9" t="str" cm="1">
        <f t="array" ref="M399">_xlfn.IFS(LEFT(L399, 2) = "01", "Jan", LEFT(L399, 2) = "02", "Feb", LEFT(L399, 2) = "03", "Mar", LEFT(L399, 2) = "04", "Apr", LEFT(L399, 2) = "05", "May", LEFT(L399, 2) = "06", "Jun", LEFT(L399, 2) = "07", "Jul", LEFT(L399, 2) = "08", "Aug", LEFT(L399, 2) = "09", "Sep", LEFT(L399, 2) = "10", "Oct", LEFT(L399, 2) = "11", "Nov", LEFT(L399, 2) = "12", "Dec")</f>
        <v>Jul</v>
      </c>
      <c r="N399" s="9" t="str">
        <f t="shared" si="46"/>
        <v>2010</v>
      </c>
      <c r="O399" t="b">
        <v>0</v>
      </c>
      <c r="P399">
        <v>229</v>
      </c>
      <c r="Q399" t="b">
        <v>1</v>
      </c>
      <c r="R399" t="s">
        <v>8268</v>
      </c>
      <c r="S399" s="6">
        <f t="shared" si="42"/>
        <v>1.0390027322404372</v>
      </c>
      <c r="T399" s="8">
        <f t="shared" si="43"/>
        <v>56.460043668122275</v>
      </c>
      <c r="U399" t="str">
        <f t="shared" si="47"/>
        <v>film &amp; video</v>
      </c>
      <c r="V399" t="str">
        <f t="shared" si="48"/>
        <v>documentary</v>
      </c>
    </row>
    <row r="400" spans="1:22" ht="48" x14ac:dyDescent="0.2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2">
        <f t="shared" si="44"/>
        <v>42123.793124999997</v>
      </c>
      <c r="K400">
        <v>1426446126</v>
      </c>
      <c r="L400" s="12" t="str">
        <f t="shared" si="45"/>
        <v>03/15/2015</v>
      </c>
      <c r="M400" s="9" t="str" cm="1">
        <f t="array" ref="M400">_xlfn.IFS(LEFT(L400, 2) = "01", "Jan", LEFT(L400, 2) = "02", "Feb", LEFT(L400, 2) = "03", "Mar", LEFT(L400, 2) = "04", "Apr", LEFT(L400, 2) = "05", "May", LEFT(L400, 2) = "06", "Jun", LEFT(L400, 2) = "07", "Jul", LEFT(L400, 2) = "08", "Aug", LEFT(L400, 2) = "09", "Sep", LEFT(L400, 2) = "10", "Oct", LEFT(L400, 2) = "11", "Nov", LEFT(L400, 2) = "12", "Dec")</f>
        <v>Mar</v>
      </c>
      <c r="N400" s="9" t="str">
        <f t="shared" si="46"/>
        <v>2015</v>
      </c>
      <c r="O400" t="b">
        <v>0</v>
      </c>
      <c r="P400">
        <v>67</v>
      </c>
      <c r="Q400" t="b">
        <v>1</v>
      </c>
      <c r="R400" t="s">
        <v>8268</v>
      </c>
      <c r="S400" s="6">
        <f t="shared" si="42"/>
        <v>1.2516</v>
      </c>
      <c r="T400" s="8">
        <f t="shared" si="43"/>
        <v>140.1044776119403</v>
      </c>
      <c r="U400" t="str">
        <f t="shared" si="47"/>
        <v>film &amp; video</v>
      </c>
      <c r="V400" t="str">
        <f t="shared" si="48"/>
        <v>documentary</v>
      </c>
    </row>
    <row r="401" spans="1:22" ht="48" x14ac:dyDescent="0.2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2">
        <f t="shared" si="44"/>
        <v>42718.5</v>
      </c>
      <c r="K401">
        <v>1479070867</v>
      </c>
      <c r="L401" s="12" t="str">
        <f t="shared" si="45"/>
        <v>11/13/2016</v>
      </c>
      <c r="M401" s="9" t="str" cm="1">
        <f t="array" ref="M401">_xlfn.IFS(LEFT(L401, 2) = "01", "Jan", LEFT(L401, 2) = "02", "Feb", LEFT(L401, 2) = "03", "Mar", LEFT(L401, 2) = "04", "Apr", LEFT(L401, 2) = "05", "May", LEFT(L401, 2) = "06", "Jun", LEFT(L401, 2) = "07", "Jul", LEFT(L401, 2) = "08", "Aug", LEFT(L401, 2) = "09", "Sep", LEFT(L401, 2) = "10", "Oct", LEFT(L401, 2) = "11", "Nov", LEFT(L401, 2) = "12", "Dec")</f>
        <v>Nov</v>
      </c>
      <c r="N401" s="9" t="str">
        <f t="shared" si="46"/>
        <v>2016</v>
      </c>
      <c r="O401" t="b">
        <v>0</v>
      </c>
      <c r="P401">
        <v>95</v>
      </c>
      <c r="Q401" t="b">
        <v>1</v>
      </c>
      <c r="R401" t="s">
        <v>8268</v>
      </c>
      <c r="S401" s="6">
        <f t="shared" si="42"/>
        <v>1.0680499999999999</v>
      </c>
      <c r="T401" s="8">
        <f t="shared" si="43"/>
        <v>224.85263157894738</v>
      </c>
      <c r="U401" t="str">
        <f t="shared" si="47"/>
        <v>film &amp; video</v>
      </c>
      <c r="V401" t="str">
        <f t="shared" si="48"/>
        <v>documentary</v>
      </c>
    </row>
    <row r="402" spans="1:22" ht="48" x14ac:dyDescent="0.2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2">
        <f t="shared" si="44"/>
        <v>41776.145833333336</v>
      </c>
      <c r="K402">
        <v>1397661347</v>
      </c>
      <c r="L402" s="12" t="str">
        <f t="shared" si="45"/>
        <v>04/16/2014</v>
      </c>
      <c r="M402" s="9" t="str" cm="1">
        <f t="array" ref="M402">_xlfn.IFS(LEFT(L402, 2) = "01", "Jan", LEFT(L402, 2) = "02", "Feb", LEFT(L402, 2) = "03", "Mar", LEFT(L402, 2) = "04", "Apr", LEFT(L402, 2) = "05", "May", LEFT(L402, 2) = "06", "Jun", LEFT(L402, 2) = "07", "Jul", LEFT(L402, 2) = "08", "Aug", LEFT(L402, 2) = "09", "Sep", LEFT(L402, 2) = "10", "Oct", LEFT(L402, 2) = "11", "Nov", LEFT(L402, 2) = "12", "Dec")</f>
        <v>Apr</v>
      </c>
      <c r="N402" s="9" t="str">
        <f t="shared" si="46"/>
        <v>2014</v>
      </c>
      <c r="O402" t="b">
        <v>0</v>
      </c>
      <c r="P402">
        <v>62</v>
      </c>
      <c r="Q402" t="b">
        <v>1</v>
      </c>
      <c r="R402" t="s">
        <v>8268</v>
      </c>
      <c r="S402" s="6">
        <f t="shared" si="42"/>
        <v>1.1230249999999999</v>
      </c>
      <c r="T402" s="8">
        <f t="shared" si="43"/>
        <v>181.13306451612902</v>
      </c>
      <c r="U402" t="str">
        <f t="shared" si="47"/>
        <v>film &amp; video</v>
      </c>
      <c r="V402" t="str">
        <f t="shared" si="48"/>
        <v>documentary</v>
      </c>
    </row>
    <row r="403" spans="1:22" ht="48" x14ac:dyDescent="0.2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2">
        <f t="shared" si="44"/>
        <v>40762.842245370368</v>
      </c>
      <c r="K403">
        <v>1310155970</v>
      </c>
      <c r="L403" s="12" t="str">
        <f t="shared" si="45"/>
        <v>07/08/2011</v>
      </c>
      <c r="M403" s="9" t="str" cm="1">
        <f t="array" ref="M403">_xlfn.IFS(LEFT(L403, 2) = "01", "Jan", LEFT(L403, 2) = "02", "Feb", LEFT(L403, 2) = "03", "Mar", LEFT(L403, 2) = "04", "Apr", LEFT(L403, 2) = "05", "May", LEFT(L403, 2) = "06", "Jun", LEFT(L403, 2) = "07", "Jul", LEFT(L403, 2) = "08", "Aug", LEFT(L403, 2) = "09", "Sep", LEFT(L403, 2) = "10", "Oct", LEFT(L403, 2) = "11", "Nov", LEFT(L403, 2) = "12", "Dec")</f>
        <v>Jul</v>
      </c>
      <c r="N403" s="9" t="str">
        <f t="shared" si="46"/>
        <v>2011</v>
      </c>
      <c r="O403" t="b">
        <v>0</v>
      </c>
      <c r="P403">
        <v>73</v>
      </c>
      <c r="Q403" t="b">
        <v>1</v>
      </c>
      <c r="R403" t="s">
        <v>8268</v>
      </c>
      <c r="S403" s="6">
        <f t="shared" si="42"/>
        <v>1.0381199999999999</v>
      </c>
      <c r="T403" s="8">
        <f t="shared" si="43"/>
        <v>711.04109589041093</v>
      </c>
      <c r="U403" t="str">
        <f t="shared" si="47"/>
        <v>film &amp; video</v>
      </c>
      <c r="V403" t="str">
        <f t="shared" si="48"/>
        <v>documentary</v>
      </c>
    </row>
    <row r="404" spans="1:22" ht="48" x14ac:dyDescent="0.2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2">
        <f t="shared" si="44"/>
        <v>42313.58121527778</v>
      </c>
      <c r="K404">
        <v>1444913817</v>
      </c>
      <c r="L404" s="12" t="str">
        <f t="shared" si="45"/>
        <v>10/15/2015</v>
      </c>
      <c r="M404" s="9" t="str" cm="1">
        <f t="array" ref="M404">_xlfn.IFS(LEFT(L404, 2) = "01", "Jan", LEFT(L404, 2) = "02", "Feb", LEFT(L404, 2) = "03", "Mar", LEFT(L404, 2) = "04", "Apr", LEFT(L404, 2) = "05", "May", LEFT(L404, 2) = "06", "Jun", LEFT(L404, 2) = "07", "Jul", LEFT(L404, 2) = "08", "Aug", LEFT(L404, 2) = "09", "Sep", LEFT(L404, 2) = "10", "Oct", LEFT(L404, 2) = "11", "Nov", LEFT(L404, 2) = "12", "Dec")</f>
        <v>Oct</v>
      </c>
      <c r="N404" s="9" t="str">
        <f t="shared" si="46"/>
        <v>2015</v>
      </c>
      <c r="O404" t="b">
        <v>0</v>
      </c>
      <c r="P404">
        <v>43</v>
      </c>
      <c r="Q404" t="b">
        <v>1</v>
      </c>
      <c r="R404" t="s">
        <v>8268</v>
      </c>
      <c r="S404" s="6">
        <f t="shared" si="42"/>
        <v>1.4165000000000001</v>
      </c>
      <c r="T404" s="8">
        <f t="shared" si="43"/>
        <v>65.883720930232556</v>
      </c>
      <c r="U404" t="str">
        <f t="shared" si="47"/>
        <v>film &amp; video</v>
      </c>
      <c r="V404" t="str">
        <f t="shared" si="48"/>
        <v>documentary</v>
      </c>
    </row>
    <row r="405" spans="1:22" ht="48" x14ac:dyDescent="0.2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2">
        <f t="shared" si="44"/>
        <v>40765.297222222223</v>
      </c>
      <c r="K405">
        <v>1308900441</v>
      </c>
      <c r="L405" s="12" t="str">
        <f t="shared" si="45"/>
        <v>06/24/2011</v>
      </c>
      <c r="M405" s="9" t="str" cm="1">
        <f t="array" ref="M405">_xlfn.IFS(LEFT(L405, 2) = "01", "Jan", LEFT(L405, 2) = "02", "Feb", LEFT(L405, 2) = "03", "Mar", LEFT(L405, 2) = "04", "Apr", LEFT(L405, 2) = "05", "May", LEFT(L405, 2) = "06", "Jun", LEFT(L405, 2) = "07", "Jul", LEFT(L405, 2) = "08", "Aug", LEFT(L405, 2) = "09", "Sep", LEFT(L405, 2) = "10", "Oct", LEFT(L405, 2) = "11", "Nov", LEFT(L405, 2) = "12", "Dec")</f>
        <v>Jun</v>
      </c>
      <c r="N405" s="9" t="str">
        <f t="shared" si="46"/>
        <v>2011</v>
      </c>
      <c r="O405" t="b">
        <v>0</v>
      </c>
      <c r="P405">
        <v>70</v>
      </c>
      <c r="Q405" t="b">
        <v>1</v>
      </c>
      <c r="R405" t="s">
        <v>8268</v>
      </c>
      <c r="S405" s="6">
        <f t="shared" si="42"/>
        <v>1.0526</v>
      </c>
      <c r="T405" s="8">
        <f t="shared" si="43"/>
        <v>75.185714285714283</v>
      </c>
      <c r="U405" t="str">
        <f t="shared" si="47"/>
        <v>film &amp; video</v>
      </c>
      <c r="V405" t="str">
        <f t="shared" si="48"/>
        <v>documentary</v>
      </c>
    </row>
    <row r="406" spans="1:22" ht="48" x14ac:dyDescent="0.2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2">
        <f t="shared" si="44"/>
        <v>41675.961111111108</v>
      </c>
      <c r="K406">
        <v>1389107062</v>
      </c>
      <c r="L406" s="12" t="str">
        <f t="shared" si="45"/>
        <v>01/07/2014</v>
      </c>
      <c r="M406" s="9" t="str" cm="1">
        <f t="array" ref="M406">_xlfn.IFS(LEFT(L406, 2) = "01", "Jan", LEFT(L406, 2) = "02", "Feb", LEFT(L406, 2) = "03", "Mar", LEFT(L406, 2) = "04", "Apr", LEFT(L406, 2) = "05", "May", LEFT(L406, 2) = "06", "Jun", LEFT(L406, 2) = "07", "Jul", LEFT(L406, 2) = "08", "Aug", LEFT(L406, 2) = "09", "Sep", LEFT(L406, 2) = "10", "Oct", LEFT(L406, 2) = "11", "Nov", LEFT(L406, 2) = "12", "Dec")</f>
        <v>Jan</v>
      </c>
      <c r="N406" s="9" t="str">
        <f t="shared" si="46"/>
        <v>2014</v>
      </c>
      <c r="O406" t="b">
        <v>0</v>
      </c>
      <c r="P406">
        <v>271</v>
      </c>
      <c r="Q406" t="b">
        <v>1</v>
      </c>
      <c r="R406" t="s">
        <v>8268</v>
      </c>
      <c r="S406" s="6">
        <f t="shared" si="42"/>
        <v>1.0309142857142857</v>
      </c>
      <c r="T406" s="8">
        <f t="shared" si="43"/>
        <v>133.14391143911439</v>
      </c>
      <c r="U406" t="str">
        <f t="shared" si="47"/>
        <v>film &amp; video</v>
      </c>
      <c r="V406" t="str">
        <f t="shared" si="48"/>
        <v>documentary</v>
      </c>
    </row>
    <row r="407" spans="1:22" ht="32" x14ac:dyDescent="0.2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2">
        <f t="shared" si="44"/>
        <v>41704.08494212963</v>
      </c>
      <c r="K407">
        <v>1391479339</v>
      </c>
      <c r="L407" s="12" t="str">
        <f t="shared" si="45"/>
        <v>02/04/2014</v>
      </c>
      <c r="M407" s="9" t="str" cm="1">
        <f t="array" ref="M407">_xlfn.IFS(LEFT(L407, 2) = "01", "Jan", LEFT(L407, 2) = "02", "Feb", LEFT(L407, 2) = "03", "Mar", LEFT(L407, 2) = "04", "Apr", LEFT(L407, 2) = "05", "May", LEFT(L407, 2) = "06", "Jun", LEFT(L407, 2) = "07", "Jul", LEFT(L407, 2) = "08", "Aug", LEFT(L407, 2) = "09", "Sep", LEFT(L407, 2) = "10", "Oct", LEFT(L407, 2) = "11", "Nov", LEFT(L407, 2) = "12", "Dec")</f>
        <v>Feb</v>
      </c>
      <c r="N407" s="9" t="str">
        <f t="shared" si="46"/>
        <v>2014</v>
      </c>
      <c r="O407" t="b">
        <v>0</v>
      </c>
      <c r="P407">
        <v>55</v>
      </c>
      <c r="Q407" t="b">
        <v>1</v>
      </c>
      <c r="R407" t="s">
        <v>8268</v>
      </c>
      <c r="S407" s="6">
        <f t="shared" si="42"/>
        <v>1.0765957446808512</v>
      </c>
      <c r="T407" s="8">
        <f t="shared" si="43"/>
        <v>55.2</v>
      </c>
      <c r="U407" t="str">
        <f t="shared" si="47"/>
        <v>film &amp; video</v>
      </c>
      <c r="V407" t="str">
        <f t="shared" si="48"/>
        <v>documentary</v>
      </c>
    </row>
    <row r="408" spans="1:22" ht="48" x14ac:dyDescent="0.2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2">
        <f t="shared" si="44"/>
        <v>40672.249305555553</v>
      </c>
      <c r="K408">
        <v>1301975637</v>
      </c>
      <c r="L408" s="12" t="str">
        <f t="shared" si="45"/>
        <v>04/05/2011</v>
      </c>
      <c r="M408" s="9" t="str" cm="1">
        <f t="array" ref="M408">_xlfn.IFS(LEFT(L408, 2) = "01", "Jan", LEFT(L408, 2) = "02", "Feb", LEFT(L408, 2) = "03", "Mar", LEFT(L408, 2) = "04", "Apr", LEFT(L408, 2) = "05", "May", LEFT(L408, 2) = "06", "Jun", LEFT(L408, 2) = "07", "Jul", LEFT(L408, 2) = "08", "Aug", LEFT(L408, 2) = "09", "Sep", LEFT(L408, 2) = "10", "Oct", LEFT(L408, 2) = "11", "Nov", LEFT(L408, 2) = "12", "Dec")</f>
        <v>Apr</v>
      </c>
      <c r="N408" s="9" t="str">
        <f t="shared" si="46"/>
        <v>2011</v>
      </c>
      <c r="O408" t="b">
        <v>0</v>
      </c>
      <c r="P408">
        <v>35</v>
      </c>
      <c r="Q408" t="b">
        <v>1</v>
      </c>
      <c r="R408" t="s">
        <v>8268</v>
      </c>
      <c r="S408" s="6">
        <f t="shared" si="42"/>
        <v>1.0770464285714285</v>
      </c>
      <c r="T408" s="8">
        <f t="shared" si="43"/>
        <v>86.163714285714292</v>
      </c>
      <c r="U408" t="str">
        <f t="shared" si="47"/>
        <v>film &amp; video</v>
      </c>
      <c r="V408" t="str">
        <f t="shared" si="48"/>
        <v>documentary</v>
      </c>
    </row>
    <row r="409" spans="1:22" ht="48" x14ac:dyDescent="0.2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2">
        <f t="shared" si="44"/>
        <v>40866.912615740745</v>
      </c>
      <c r="K409">
        <v>1316552050</v>
      </c>
      <c r="L409" s="12" t="str">
        <f t="shared" si="45"/>
        <v>09/20/2011</v>
      </c>
      <c r="M409" s="9" t="str" cm="1">
        <f t="array" ref="M409">_xlfn.IFS(LEFT(L409, 2) = "01", "Jan", LEFT(L409, 2) = "02", "Feb", LEFT(L409, 2) = "03", "Mar", LEFT(L409, 2) = "04", "Apr", LEFT(L409, 2) = "05", "May", LEFT(L409, 2) = "06", "Jun", LEFT(L409, 2) = "07", "Jul", LEFT(L409, 2) = "08", "Aug", LEFT(L409, 2) = "09", "Sep", LEFT(L409, 2) = "10", "Oct", LEFT(L409, 2) = "11", "Nov", LEFT(L409, 2) = "12", "Dec")</f>
        <v>Sep</v>
      </c>
      <c r="N409" s="9" t="str">
        <f t="shared" si="46"/>
        <v>2011</v>
      </c>
      <c r="O409" t="b">
        <v>0</v>
      </c>
      <c r="P409">
        <v>22</v>
      </c>
      <c r="Q409" t="b">
        <v>1</v>
      </c>
      <c r="R409" t="s">
        <v>8268</v>
      </c>
      <c r="S409" s="6">
        <f t="shared" si="42"/>
        <v>1.0155000000000001</v>
      </c>
      <c r="T409" s="8">
        <f t="shared" si="43"/>
        <v>92.318181818181813</v>
      </c>
      <c r="U409" t="str">
        <f t="shared" si="47"/>
        <v>film &amp; video</v>
      </c>
      <c r="V409" t="str">
        <f t="shared" si="48"/>
        <v>documentary</v>
      </c>
    </row>
    <row r="410" spans="1:22" ht="48" x14ac:dyDescent="0.2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2">
        <f t="shared" si="44"/>
        <v>41583.777662037035</v>
      </c>
      <c r="K410">
        <v>1380217190</v>
      </c>
      <c r="L410" s="12" t="str">
        <f t="shared" si="45"/>
        <v>09/26/2013</v>
      </c>
      <c r="M410" s="9" t="str" cm="1">
        <f t="array" ref="M410">_xlfn.IFS(LEFT(L410, 2) = "01", "Jan", LEFT(L410, 2) = "02", "Feb", LEFT(L410, 2) = "03", "Mar", LEFT(L410, 2) = "04", "Apr", LEFT(L410, 2) = "05", "May", LEFT(L410, 2) = "06", "Jun", LEFT(L410, 2) = "07", "Jul", LEFT(L410, 2) = "08", "Aug", LEFT(L410, 2) = "09", "Sep", LEFT(L410, 2) = "10", "Oct", LEFT(L410, 2) = "11", "Nov", LEFT(L410, 2) = "12", "Dec")</f>
        <v>Sep</v>
      </c>
      <c r="N410" s="9" t="str">
        <f t="shared" si="46"/>
        <v>2013</v>
      </c>
      <c r="O410" t="b">
        <v>0</v>
      </c>
      <c r="P410">
        <v>38</v>
      </c>
      <c r="Q410" t="b">
        <v>1</v>
      </c>
      <c r="R410" t="s">
        <v>8268</v>
      </c>
      <c r="S410" s="6">
        <f t="shared" si="42"/>
        <v>1.0143766666666667</v>
      </c>
      <c r="T410" s="8">
        <f t="shared" si="43"/>
        <v>160.16473684210527</v>
      </c>
      <c r="U410" t="str">
        <f t="shared" si="47"/>
        <v>film &amp; video</v>
      </c>
      <c r="V410" t="str">
        <f t="shared" si="48"/>
        <v>documentary</v>
      </c>
    </row>
    <row r="411" spans="1:22" ht="48" x14ac:dyDescent="0.2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12">
        <f t="shared" si="44"/>
        <v>42573.862777777773</v>
      </c>
      <c r="K411">
        <v>1466628144</v>
      </c>
      <c r="L411" s="12" t="str">
        <f t="shared" si="45"/>
        <v>06/22/2016</v>
      </c>
      <c r="M411" s="9" t="str" cm="1">
        <f t="array" ref="M411">_xlfn.IFS(LEFT(L411, 2) = "01", "Jan", LEFT(L411, 2) = "02", "Feb", LEFT(L411, 2) = "03", "Mar", LEFT(L411, 2) = "04", "Apr", LEFT(L411, 2) = "05", "May", LEFT(L411, 2) = "06", "Jun", LEFT(L411, 2) = "07", "Jul", LEFT(L411, 2) = "08", "Aug", LEFT(L411, 2) = "09", "Sep", LEFT(L411, 2) = "10", "Oct", LEFT(L411, 2) = "11", "Nov", LEFT(L411, 2) = "12", "Dec")</f>
        <v>Jun</v>
      </c>
      <c r="N411" s="9" t="str">
        <f t="shared" si="46"/>
        <v>2016</v>
      </c>
      <c r="O411" t="b">
        <v>0</v>
      </c>
      <c r="P411">
        <v>15</v>
      </c>
      <c r="Q411" t="b">
        <v>1</v>
      </c>
      <c r="R411" t="s">
        <v>8268</v>
      </c>
      <c r="S411" s="6">
        <f t="shared" si="42"/>
        <v>1.3680000000000001</v>
      </c>
      <c r="T411" s="8">
        <f t="shared" si="43"/>
        <v>45.6</v>
      </c>
      <c r="U411" t="str">
        <f t="shared" si="47"/>
        <v>film &amp; video</v>
      </c>
      <c r="V411" t="str">
        <f t="shared" si="48"/>
        <v>documentary</v>
      </c>
    </row>
    <row r="412" spans="1:22" ht="48" x14ac:dyDescent="0.2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2">
        <f t="shared" si="44"/>
        <v>42173.981446759266</v>
      </c>
      <c r="K412">
        <v>1429486397</v>
      </c>
      <c r="L412" s="12" t="str">
        <f t="shared" si="45"/>
        <v>04/19/2015</v>
      </c>
      <c r="M412" s="9" t="str" cm="1">
        <f t="array" ref="M412">_xlfn.IFS(LEFT(L412, 2) = "01", "Jan", LEFT(L412, 2) = "02", "Feb", LEFT(L412, 2) = "03", "Mar", LEFT(L412, 2) = "04", "Apr", LEFT(L412, 2) = "05", "May", LEFT(L412, 2) = "06", "Jun", LEFT(L412, 2) = "07", "Jul", LEFT(L412, 2) = "08", "Aug", LEFT(L412, 2) = "09", "Sep", LEFT(L412, 2) = "10", "Oct", LEFT(L412, 2) = "11", "Nov", LEFT(L412, 2) = "12", "Dec")</f>
        <v>Apr</v>
      </c>
      <c r="N412" s="9" t="str">
        <f t="shared" si="46"/>
        <v>2015</v>
      </c>
      <c r="O412" t="b">
        <v>0</v>
      </c>
      <c r="P412">
        <v>7</v>
      </c>
      <c r="Q412" t="b">
        <v>1</v>
      </c>
      <c r="R412" t="s">
        <v>8268</v>
      </c>
      <c r="S412" s="6">
        <f t="shared" si="42"/>
        <v>1.2829999999999999</v>
      </c>
      <c r="T412" s="8">
        <f t="shared" si="43"/>
        <v>183.28571428571428</v>
      </c>
      <c r="U412" t="str">
        <f t="shared" si="47"/>
        <v>film &amp; video</v>
      </c>
      <c r="V412" t="str">
        <f t="shared" si="48"/>
        <v>documentary</v>
      </c>
    </row>
    <row r="413" spans="1:22" ht="48" x14ac:dyDescent="0.2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2">
        <f t="shared" si="44"/>
        <v>41630.208333333336</v>
      </c>
      <c r="K413">
        <v>1384920804</v>
      </c>
      <c r="L413" s="12" t="str">
        <f t="shared" si="45"/>
        <v>11/20/2013</v>
      </c>
      <c r="M413" s="9" t="str" cm="1">
        <f t="array" ref="M413">_xlfn.IFS(LEFT(L413, 2) = "01", "Jan", LEFT(L413, 2) = "02", "Feb", LEFT(L413, 2) = "03", "Mar", LEFT(L413, 2) = "04", "Apr", LEFT(L413, 2) = "05", "May", LEFT(L413, 2) = "06", "Jun", LEFT(L413, 2) = "07", "Jul", LEFT(L413, 2) = "08", "Aug", LEFT(L413, 2) = "09", "Sep", LEFT(L413, 2) = "10", "Oct", LEFT(L413, 2) = "11", "Nov", LEFT(L413, 2) = "12", "Dec")</f>
        <v>Nov</v>
      </c>
      <c r="N413" s="9" t="str">
        <f t="shared" si="46"/>
        <v>2013</v>
      </c>
      <c r="O413" t="b">
        <v>0</v>
      </c>
      <c r="P413">
        <v>241</v>
      </c>
      <c r="Q413" t="b">
        <v>1</v>
      </c>
      <c r="R413" t="s">
        <v>8268</v>
      </c>
      <c r="S413" s="6">
        <f t="shared" si="42"/>
        <v>1.0105</v>
      </c>
      <c r="T413" s="8">
        <f t="shared" si="43"/>
        <v>125.78838174273859</v>
      </c>
      <c r="U413" t="str">
        <f t="shared" si="47"/>
        <v>film &amp; video</v>
      </c>
      <c r="V413" t="str">
        <f t="shared" si="48"/>
        <v>documentary</v>
      </c>
    </row>
    <row r="414" spans="1:22" ht="48" x14ac:dyDescent="0.2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2">
        <f t="shared" si="44"/>
        <v>41115.742800925924</v>
      </c>
      <c r="K414">
        <v>1341856178</v>
      </c>
      <c r="L414" s="12" t="str">
        <f t="shared" si="45"/>
        <v>07/09/2012</v>
      </c>
      <c r="M414" s="9" t="str" cm="1">
        <f t="array" ref="M414">_xlfn.IFS(LEFT(L414, 2) = "01", "Jan", LEFT(L414, 2) = "02", "Feb", LEFT(L414, 2) = "03", "Mar", LEFT(L414, 2) = "04", "Apr", LEFT(L414, 2) = "05", "May", LEFT(L414, 2) = "06", "Jun", LEFT(L414, 2) = "07", "Jul", LEFT(L414, 2) = "08", "Aug", LEFT(L414, 2) = "09", "Sep", LEFT(L414, 2) = "10", "Oct", LEFT(L414, 2) = "11", "Nov", LEFT(L414, 2) = "12", "Dec")</f>
        <v>Jul</v>
      </c>
      <c r="N414" s="9" t="str">
        <f t="shared" si="46"/>
        <v>2012</v>
      </c>
      <c r="O414" t="b">
        <v>0</v>
      </c>
      <c r="P414">
        <v>55</v>
      </c>
      <c r="Q414" t="b">
        <v>1</v>
      </c>
      <c r="R414" t="s">
        <v>8268</v>
      </c>
      <c r="S414" s="6">
        <f t="shared" si="42"/>
        <v>1.2684</v>
      </c>
      <c r="T414" s="8">
        <f t="shared" si="43"/>
        <v>57.654545454545456</v>
      </c>
      <c r="U414" t="str">
        <f t="shared" si="47"/>
        <v>film &amp; video</v>
      </c>
      <c r="V414" t="str">
        <f t="shared" si="48"/>
        <v>documentary</v>
      </c>
    </row>
    <row r="415" spans="1:22" ht="48" x14ac:dyDescent="0.2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2">
        <f t="shared" si="44"/>
        <v>41109.877442129626</v>
      </c>
      <c r="K415">
        <v>1340139811</v>
      </c>
      <c r="L415" s="12" t="str">
        <f t="shared" si="45"/>
        <v>06/19/2012</v>
      </c>
      <c r="M415" s="9" t="str" cm="1">
        <f t="array" ref="M415">_xlfn.IFS(LEFT(L415, 2) = "01", "Jan", LEFT(L415, 2) = "02", "Feb", LEFT(L415, 2) = "03", "Mar", LEFT(L415, 2) = "04", "Apr", LEFT(L415, 2) = "05", "May", LEFT(L415, 2) = "06", "Jun", LEFT(L415, 2) = "07", "Jul", LEFT(L415, 2) = "08", "Aug", LEFT(L415, 2) = "09", "Sep", LEFT(L415, 2) = "10", "Oct", LEFT(L415, 2) = "11", "Nov", LEFT(L415, 2) = "12", "Dec")</f>
        <v>Jun</v>
      </c>
      <c r="N415" s="9" t="str">
        <f t="shared" si="46"/>
        <v>2012</v>
      </c>
      <c r="O415" t="b">
        <v>0</v>
      </c>
      <c r="P415">
        <v>171</v>
      </c>
      <c r="Q415" t="b">
        <v>1</v>
      </c>
      <c r="R415" t="s">
        <v>8268</v>
      </c>
      <c r="S415" s="6">
        <f t="shared" si="42"/>
        <v>1.0508593749999999</v>
      </c>
      <c r="T415" s="8">
        <f t="shared" si="43"/>
        <v>78.660818713450297</v>
      </c>
      <c r="U415" t="str">
        <f t="shared" si="47"/>
        <v>film &amp; video</v>
      </c>
      <c r="V415" t="str">
        <f t="shared" si="48"/>
        <v>documentary</v>
      </c>
    </row>
    <row r="416" spans="1:22" ht="48" x14ac:dyDescent="0.2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2">
        <f t="shared" si="44"/>
        <v>41559.063252314816</v>
      </c>
      <c r="K416">
        <v>1378949465</v>
      </c>
      <c r="L416" s="12" t="str">
        <f t="shared" si="45"/>
        <v>09/12/2013</v>
      </c>
      <c r="M416" s="9" t="str" cm="1">
        <f t="array" ref="M416">_xlfn.IFS(LEFT(L416, 2) = "01", "Jan", LEFT(L416, 2) = "02", "Feb", LEFT(L416, 2) = "03", "Mar", LEFT(L416, 2) = "04", "Apr", LEFT(L416, 2) = "05", "May", LEFT(L416, 2) = "06", "Jun", LEFT(L416, 2) = "07", "Jul", LEFT(L416, 2) = "08", "Aug", LEFT(L416, 2) = "09", "Sep", LEFT(L416, 2) = "10", "Oct", LEFT(L416, 2) = "11", "Nov", LEFT(L416, 2) = "12", "Dec")</f>
        <v>Sep</v>
      </c>
      <c r="N416" s="9" t="str">
        <f t="shared" si="46"/>
        <v>2013</v>
      </c>
      <c r="O416" t="b">
        <v>0</v>
      </c>
      <c r="P416">
        <v>208</v>
      </c>
      <c r="Q416" t="b">
        <v>1</v>
      </c>
      <c r="R416" t="s">
        <v>8268</v>
      </c>
      <c r="S416" s="6">
        <f t="shared" si="42"/>
        <v>1.0285405405405406</v>
      </c>
      <c r="T416" s="8">
        <f t="shared" si="43"/>
        <v>91.480769230769226</v>
      </c>
      <c r="U416" t="str">
        <f t="shared" si="47"/>
        <v>film &amp; video</v>
      </c>
      <c r="V416" t="str">
        <f t="shared" si="48"/>
        <v>documentary</v>
      </c>
    </row>
    <row r="417" spans="1:22" ht="64" x14ac:dyDescent="0.2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2">
        <f t="shared" si="44"/>
        <v>41929.5</v>
      </c>
      <c r="K417">
        <v>1411417602</v>
      </c>
      <c r="L417" s="12" t="str">
        <f t="shared" si="45"/>
        <v>09/22/2014</v>
      </c>
      <c r="M417" s="9" t="str" cm="1">
        <f t="array" ref="M417">_xlfn.IFS(LEFT(L417, 2) = "01", "Jan", LEFT(L417, 2) = "02", "Feb", LEFT(L417, 2) = "03", "Mar", LEFT(L417, 2) = "04", "Apr", LEFT(L417, 2) = "05", "May", LEFT(L417, 2) = "06", "Jun", LEFT(L417, 2) = "07", "Jul", LEFT(L417, 2) = "08", "Aug", LEFT(L417, 2) = "09", "Sep", LEFT(L417, 2) = "10", "Oct", LEFT(L417, 2) = "11", "Nov", LEFT(L417, 2) = "12", "Dec")</f>
        <v>Sep</v>
      </c>
      <c r="N417" s="9" t="str">
        <f t="shared" si="46"/>
        <v>2014</v>
      </c>
      <c r="O417" t="b">
        <v>0</v>
      </c>
      <c r="P417">
        <v>21</v>
      </c>
      <c r="Q417" t="b">
        <v>1</v>
      </c>
      <c r="R417" t="s">
        <v>8268</v>
      </c>
      <c r="S417" s="6">
        <f t="shared" si="42"/>
        <v>1.0214714285714286</v>
      </c>
      <c r="T417" s="8">
        <f t="shared" si="43"/>
        <v>68.09809523809524</v>
      </c>
      <c r="U417" t="str">
        <f t="shared" si="47"/>
        <v>film &amp; video</v>
      </c>
      <c r="V417" t="str">
        <f t="shared" si="48"/>
        <v>documentary</v>
      </c>
    </row>
    <row r="418" spans="1:22" ht="32" x14ac:dyDescent="0.2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2">
        <f t="shared" si="44"/>
        <v>41678.396192129629</v>
      </c>
      <c r="K418">
        <v>1389259831</v>
      </c>
      <c r="L418" s="12" t="str">
        <f t="shared" si="45"/>
        <v>01/09/2014</v>
      </c>
      <c r="M418" s="9" t="str" cm="1">
        <f t="array" ref="M418">_xlfn.IFS(LEFT(L418, 2) = "01", "Jan", LEFT(L418, 2) = "02", "Feb", LEFT(L418, 2) = "03", "Mar", LEFT(L418, 2) = "04", "Apr", LEFT(L418, 2) = "05", "May", LEFT(L418, 2) = "06", "Jun", LEFT(L418, 2) = "07", "Jul", LEFT(L418, 2) = "08", "Aug", LEFT(L418, 2) = "09", "Sep", LEFT(L418, 2) = "10", "Oct", LEFT(L418, 2) = "11", "Nov", LEFT(L418, 2) = "12", "Dec")</f>
        <v>Jan</v>
      </c>
      <c r="N418" s="9" t="str">
        <f t="shared" si="46"/>
        <v>2014</v>
      </c>
      <c r="O418" t="b">
        <v>0</v>
      </c>
      <c r="P418">
        <v>25</v>
      </c>
      <c r="Q418" t="b">
        <v>1</v>
      </c>
      <c r="R418" t="s">
        <v>8268</v>
      </c>
      <c r="S418" s="6">
        <f t="shared" si="42"/>
        <v>1.2021700000000002</v>
      </c>
      <c r="T418" s="8">
        <f t="shared" si="43"/>
        <v>48.086800000000004</v>
      </c>
      <c r="U418" t="str">
        <f t="shared" si="47"/>
        <v>film &amp; video</v>
      </c>
      <c r="V418" t="str">
        <f t="shared" si="48"/>
        <v>documentary</v>
      </c>
    </row>
    <row r="419" spans="1:22" ht="48" x14ac:dyDescent="0.2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2">
        <f t="shared" si="44"/>
        <v>41372.189583333333</v>
      </c>
      <c r="K419">
        <v>1364426260</v>
      </c>
      <c r="L419" s="12" t="str">
        <f t="shared" si="45"/>
        <v>03/27/2013</v>
      </c>
      <c r="M419" s="9" t="str" cm="1">
        <f t="array" ref="M419">_xlfn.IFS(LEFT(L419, 2) = "01", "Jan", LEFT(L419, 2) = "02", "Feb", LEFT(L419, 2) = "03", "Mar", LEFT(L419, 2) = "04", "Apr", LEFT(L419, 2) = "05", "May", LEFT(L419, 2) = "06", "Jun", LEFT(L419, 2) = "07", "Jul", LEFT(L419, 2) = "08", "Aug", LEFT(L419, 2) = "09", "Sep", LEFT(L419, 2) = "10", "Oct", LEFT(L419, 2) = "11", "Nov", LEFT(L419, 2) = "12", "Dec")</f>
        <v>Mar</v>
      </c>
      <c r="N419" s="9" t="str">
        <f t="shared" si="46"/>
        <v>2013</v>
      </c>
      <c r="O419" t="b">
        <v>0</v>
      </c>
      <c r="P419">
        <v>52</v>
      </c>
      <c r="Q419" t="b">
        <v>1</v>
      </c>
      <c r="R419" t="s">
        <v>8268</v>
      </c>
      <c r="S419" s="6">
        <f t="shared" si="42"/>
        <v>1.0024761904761905</v>
      </c>
      <c r="T419" s="8">
        <f t="shared" si="43"/>
        <v>202.42307692307693</v>
      </c>
      <c r="U419" t="str">
        <f t="shared" si="47"/>
        <v>film &amp; video</v>
      </c>
      <c r="V419" t="str">
        <f t="shared" si="48"/>
        <v>documentary</v>
      </c>
    </row>
    <row r="420" spans="1:22" ht="48" x14ac:dyDescent="0.2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2">
        <f t="shared" si="44"/>
        <v>42208.282372685186</v>
      </c>
      <c r="K420">
        <v>1435041997</v>
      </c>
      <c r="L420" s="12" t="str">
        <f t="shared" si="45"/>
        <v>06/23/2015</v>
      </c>
      <c r="M420" s="9" t="str" cm="1">
        <f t="array" ref="M420">_xlfn.IFS(LEFT(L420, 2) = "01", "Jan", LEFT(L420, 2) = "02", "Feb", LEFT(L420, 2) = "03", "Mar", LEFT(L420, 2) = "04", "Apr", LEFT(L420, 2) = "05", "May", LEFT(L420, 2) = "06", "Jun", LEFT(L420, 2) = "07", "Jul", LEFT(L420, 2) = "08", "Aug", LEFT(L420, 2) = "09", "Sep", LEFT(L420, 2) = "10", "Oct", LEFT(L420, 2) = "11", "Nov", LEFT(L420, 2) = "12", "Dec")</f>
        <v>Jun</v>
      </c>
      <c r="N420" s="9" t="str">
        <f t="shared" si="46"/>
        <v>2015</v>
      </c>
      <c r="O420" t="b">
        <v>0</v>
      </c>
      <c r="P420">
        <v>104</v>
      </c>
      <c r="Q420" t="b">
        <v>1</v>
      </c>
      <c r="R420" t="s">
        <v>8268</v>
      </c>
      <c r="S420" s="6">
        <f t="shared" si="42"/>
        <v>1.0063392857142857</v>
      </c>
      <c r="T420" s="8">
        <f t="shared" si="43"/>
        <v>216.75</v>
      </c>
      <c r="U420" t="str">
        <f t="shared" si="47"/>
        <v>film &amp; video</v>
      </c>
      <c r="V420" t="str">
        <f t="shared" si="48"/>
        <v>documentary</v>
      </c>
    </row>
    <row r="421" spans="1:22" ht="48" x14ac:dyDescent="0.2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2">
        <f t="shared" si="44"/>
        <v>41454.842442129629</v>
      </c>
      <c r="K421">
        <v>1367352787</v>
      </c>
      <c r="L421" s="12" t="str">
        <f t="shared" si="45"/>
        <v>04/30/2013</v>
      </c>
      <c r="M421" s="9" t="str" cm="1">
        <f t="array" ref="M421">_xlfn.IFS(LEFT(L421, 2) = "01", "Jan", LEFT(L421, 2) = "02", "Feb", LEFT(L421, 2) = "03", "Mar", LEFT(L421, 2) = "04", "Apr", LEFT(L421, 2) = "05", "May", LEFT(L421, 2) = "06", "Jun", LEFT(L421, 2) = "07", "Jul", LEFT(L421, 2) = "08", "Aug", LEFT(L421, 2) = "09", "Sep", LEFT(L421, 2) = "10", "Oct", LEFT(L421, 2) = "11", "Nov", LEFT(L421, 2) = "12", "Dec")</f>
        <v>Apr</v>
      </c>
      <c r="N421" s="9" t="str">
        <f t="shared" si="46"/>
        <v>2013</v>
      </c>
      <c r="O421" t="b">
        <v>0</v>
      </c>
      <c r="P421">
        <v>73</v>
      </c>
      <c r="Q421" t="b">
        <v>1</v>
      </c>
      <c r="R421" t="s">
        <v>8268</v>
      </c>
      <c r="S421" s="6">
        <f t="shared" si="42"/>
        <v>1.004375</v>
      </c>
      <c r="T421" s="8">
        <f t="shared" si="43"/>
        <v>110.06849315068493</v>
      </c>
      <c r="U421" t="str">
        <f t="shared" si="47"/>
        <v>film &amp; video</v>
      </c>
      <c r="V421" t="str">
        <f t="shared" si="48"/>
        <v>documentary</v>
      </c>
    </row>
    <row r="422" spans="1:22" ht="48" x14ac:dyDescent="0.2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2">
        <f t="shared" si="44"/>
        <v>41712.194803240738</v>
      </c>
      <c r="K422">
        <v>1392183631</v>
      </c>
      <c r="L422" s="12" t="str">
        <f t="shared" si="45"/>
        <v>02/12/2014</v>
      </c>
      <c r="M422" s="9" t="str" cm="1">
        <f t="array" ref="M422">_xlfn.IFS(LEFT(L422, 2) = "01", "Jan", LEFT(L422, 2) = "02", "Feb", LEFT(L422, 2) = "03", "Mar", LEFT(L422, 2) = "04", "Apr", LEFT(L422, 2) = "05", "May", LEFT(L422, 2) = "06", "Jun", LEFT(L422, 2) = "07", "Jul", LEFT(L422, 2) = "08", "Aug", LEFT(L422, 2) = "09", "Sep", LEFT(L422, 2) = "10", "Oct", LEFT(L422, 2) = "11", "Nov", LEFT(L422, 2) = "12", "Dec")</f>
        <v>Feb</v>
      </c>
      <c r="N422" s="9" t="str">
        <f t="shared" si="46"/>
        <v>2014</v>
      </c>
      <c r="O422" t="b">
        <v>0</v>
      </c>
      <c r="P422">
        <v>3</v>
      </c>
      <c r="Q422" t="b">
        <v>0</v>
      </c>
      <c r="R422" t="s">
        <v>8269</v>
      </c>
      <c r="S422" s="6">
        <f t="shared" si="42"/>
        <v>4.3939393939393936E-3</v>
      </c>
      <c r="T422" s="8">
        <f t="shared" si="43"/>
        <v>4.833333333333333</v>
      </c>
      <c r="U422" t="str">
        <f t="shared" si="47"/>
        <v>film &amp; video</v>
      </c>
      <c r="V422" t="str">
        <f t="shared" si="48"/>
        <v>animation</v>
      </c>
    </row>
    <row r="423" spans="1:22" ht="48" x14ac:dyDescent="0.2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12">
        <f t="shared" si="44"/>
        <v>42237.491388888884</v>
      </c>
      <c r="K423">
        <v>1434973656</v>
      </c>
      <c r="L423" s="12" t="str">
        <f t="shared" si="45"/>
        <v>06/22/2015</v>
      </c>
      <c r="M423" s="9" t="str" cm="1">
        <f t="array" ref="M423">_xlfn.IFS(LEFT(L423, 2) = "01", "Jan", LEFT(L423, 2) = "02", "Feb", LEFT(L423, 2) = "03", "Mar", LEFT(L423, 2) = "04", "Apr", LEFT(L423, 2) = "05", "May", LEFT(L423, 2) = "06", "Jun", LEFT(L423, 2) = "07", "Jul", LEFT(L423, 2) = "08", "Aug", LEFT(L423, 2) = "09", "Sep", LEFT(L423, 2) = "10", "Oct", LEFT(L423, 2) = "11", "Nov", LEFT(L423, 2) = "12", "Dec")</f>
        <v>Jun</v>
      </c>
      <c r="N423" s="9" t="str">
        <f t="shared" si="46"/>
        <v>2015</v>
      </c>
      <c r="O423" t="b">
        <v>0</v>
      </c>
      <c r="P423">
        <v>6</v>
      </c>
      <c r="Q423" t="b">
        <v>0</v>
      </c>
      <c r="R423" t="s">
        <v>8269</v>
      </c>
      <c r="S423" s="6">
        <f t="shared" si="42"/>
        <v>2.0066666666666667E-2</v>
      </c>
      <c r="T423" s="8">
        <f t="shared" si="43"/>
        <v>50.166666666666664</v>
      </c>
      <c r="U423" t="str">
        <f t="shared" si="47"/>
        <v>film &amp; video</v>
      </c>
      <c r="V423" t="str">
        <f t="shared" si="48"/>
        <v>animation</v>
      </c>
    </row>
    <row r="424" spans="1:22" ht="48" x14ac:dyDescent="0.2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2">
        <f t="shared" si="44"/>
        <v>41893.260381944441</v>
      </c>
      <c r="K424">
        <v>1407824097</v>
      </c>
      <c r="L424" s="12" t="str">
        <f t="shared" si="45"/>
        <v>08/12/2014</v>
      </c>
      <c r="M424" s="9" t="str" cm="1">
        <f t="array" ref="M424">_xlfn.IFS(LEFT(L424, 2) = "01", "Jan", LEFT(L424, 2) = "02", "Feb", LEFT(L424, 2) = "03", "Mar", LEFT(L424, 2) = "04", "Apr", LEFT(L424, 2) = "05", "May", LEFT(L424, 2) = "06", "Jun", LEFT(L424, 2) = "07", "Jul", LEFT(L424, 2) = "08", "Aug", LEFT(L424, 2) = "09", "Sep", LEFT(L424, 2) = "10", "Oct", LEFT(L424, 2) = "11", "Nov", LEFT(L424, 2) = "12", "Dec")</f>
        <v>Aug</v>
      </c>
      <c r="N424" s="9" t="str">
        <f t="shared" si="46"/>
        <v>2014</v>
      </c>
      <c r="O424" t="b">
        <v>0</v>
      </c>
      <c r="P424">
        <v>12</v>
      </c>
      <c r="Q424" t="b">
        <v>0</v>
      </c>
      <c r="R424" t="s">
        <v>8269</v>
      </c>
      <c r="S424" s="6">
        <f t="shared" si="42"/>
        <v>1.0749999999999999E-2</v>
      </c>
      <c r="T424" s="8">
        <f t="shared" si="43"/>
        <v>35.833333333333336</v>
      </c>
      <c r="U424" t="str">
        <f t="shared" si="47"/>
        <v>film &amp; video</v>
      </c>
      <c r="V424" t="str">
        <f t="shared" si="48"/>
        <v>animation</v>
      </c>
    </row>
    <row r="425" spans="1:22" ht="48" x14ac:dyDescent="0.2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12">
        <f t="shared" si="44"/>
        <v>41430.92627314815</v>
      </c>
      <c r="K425">
        <v>1367878430</v>
      </c>
      <c r="L425" s="12" t="str">
        <f t="shared" si="45"/>
        <v>05/06/2013</v>
      </c>
      <c r="M425" s="9" t="str" cm="1">
        <f t="array" ref="M425">_xlfn.IFS(LEFT(L425, 2) = "01", "Jan", LEFT(L425, 2) = "02", "Feb", LEFT(L425, 2) = "03", "Mar", LEFT(L425, 2) = "04", "Apr", LEFT(L425, 2) = "05", "May", LEFT(L425, 2) = "06", "Jun", LEFT(L425, 2) = "07", "Jul", LEFT(L425, 2) = "08", "Aug", LEFT(L425, 2) = "09", "Sep", LEFT(L425, 2) = "10", "Oct", LEFT(L425, 2) = "11", "Nov", LEFT(L425, 2) = "12", "Dec")</f>
        <v>May</v>
      </c>
      <c r="N425" s="9" t="str">
        <f t="shared" si="46"/>
        <v>2013</v>
      </c>
      <c r="O425" t="b">
        <v>0</v>
      </c>
      <c r="P425">
        <v>13</v>
      </c>
      <c r="Q425" t="b">
        <v>0</v>
      </c>
      <c r="R425" t="s">
        <v>8269</v>
      </c>
      <c r="S425" s="6">
        <f t="shared" si="42"/>
        <v>7.6499999999999997E-3</v>
      </c>
      <c r="T425" s="8">
        <f t="shared" si="43"/>
        <v>11.76923076923077</v>
      </c>
      <c r="U425" t="str">
        <f t="shared" si="47"/>
        <v>film &amp; video</v>
      </c>
      <c r="V425" t="str">
        <f t="shared" si="48"/>
        <v>animation</v>
      </c>
    </row>
    <row r="426" spans="1:22" ht="48" x14ac:dyDescent="0.2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2">
        <f t="shared" si="44"/>
        <v>40994.334479166668</v>
      </c>
      <c r="K426">
        <v>1327568499</v>
      </c>
      <c r="L426" s="12" t="str">
        <f t="shared" si="45"/>
        <v>01/26/2012</v>
      </c>
      <c r="M426" s="9" t="str" cm="1">
        <f t="array" ref="M426">_xlfn.IFS(LEFT(L426, 2) = "01", "Jan", LEFT(L426, 2) = "02", "Feb", LEFT(L426, 2) = "03", "Mar", LEFT(L426, 2) = "04", "Apr", LEFT(L426, 2) = "05", "May", LEFT(L426, 2) = "06", "Jun", LEFT(L426, 2) = "07", "Jul", LEFT(L426, 2) = "08", "Aug", LEFT(L426, 2) = "09", "Sep", LEFT(L426, 2) = "10", "Oct", LEFT(L426, 2) = "11", "Nov", LEFT(L426, 2) = "12", "Dec")</f>
        <v>Jan</v>
      </c>
      <c r="N426" s="9" t="str">
        <f t="shared" si="46"/>
        <v>2012</v>
      </c>
      <c r="O426" t="b">
        <v>0</v>
      </c>
      <c r="P426">
        <v>5</v>
      </c>
      <c r="Q426" t="b">
        <v>0</v>
      </c>
      <c r="R426" t="s">
        <v>8269</v>
      </c>
      <c r="S426" s="6">
        <f t="shared" si="42"/>
        <v>6.7966666666666675E-2</v>
      </c>
      <c r="T426" s="8">
        <f t="shared" si="43"/>
        <v>40.78</v>
      </c>
      <c r="U426" t="str">
        <f t="shared" si="47"/>
        <v>film &amp; video</v>
      </c>
      <c r="V426" t="str">
        <f t="shared" si="48"/>
        <v>animation</v>
      </c>
    </row>
    <row r="427" spans="1:22" ht="48" x14ac:dyDescent="0.2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12">
        <f t="shared" si="44"/>
        <v>42335.902824074074</v>
      </c>
      <c r="K427">
        <v>1443472804</v>
      </c>
      <c r="L427" s="12" t="str">
        <f t="shared" si="45"/>
        <v>09/28/2015</v>
      </c>
      <c r="M427" s="9" t="str" cm="1">
        <f t="array" ref="M427">_xlfn.IFS(LEFT(L427, 2) = "01", "Jan", LEFT(L427, 2) = "02", "Feb", LEFT(L427, 2) = "03", "Mar", LEFT(L427, 2) = "04", "Apr", LEFT(L427, 2) = "05", "May", LEFT(L427, 2) = "06", "Jun", LEFT(L427, 2) = "07", "Jul", LEFT(L427, 2) = "08", "Aug", LEFT(L427, 2) = "09", "Sep", LEFT(L427, 2) = "10", "Oct", LEFT(L427, 2) = "11", "Nov", LEFT(L427, 2) = "12", "Dec")</f>
        <v>Sep</v>
      </c>
      <c r="N427" s="9" t="str">
        <f t="shared" si="46"/>
        <v>2015</v>
      </c>
      <c r="O427" t="b">
        <v>0</v>
      </c>
      <c r="P427">
        <v>2</v>
      </c>
      <c r="Q427" t="b">
        <v>0</v>
      </c>
      <c r="R427" t="s">
        <v>8269</v>
      </c>
      <c r="S427" s="6">
        <f t="shared" si="42"/>
        <v>1.2E-4</v>
      </c>
      <c r="T427" s="8">
        <f t="shared" si="43"/>
        <v>3</v>
      </c>
      <c r="U427" t="str">
        <f t="shared" si="47"/>
        <v>film &amp; video</v>
      </c>
      <c r="V427" t="str">
        <f t="shared" si="48"/>
        <v>animation</v>
      </c>
    </row>
    <row r="428" spans="1:22" ht="48" x14ac:dyDescent="0.2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2">
        <f t="shared" si="44"/>
        <v>42430.711967592593</v>
      </c>
      <c r="K428">
        <v>1454259914</v>
      </c>
      <c r="L428" s="12" t="str">
        <f t="shared" si="45"/>
        <v>01/31/2016</v>
      </c>
      <c r="M428" s="9" t="str" cm="1">
        <f t="array" ref="M428">_xlfn.IFS(LEFT(L428, 2) = "01", "Jan", LEFT(L428, 2) = "02", "Feb", LEFT(L428, 2) = "03", "Mar", LEFT(L428, 2) = "04", "Apr", LEFT(L428, 2) = "05", "May", LEFT(L428, 2) = "06", "Jun", LEFT(L428, 2) = "07", "Jul", LEFT(L428, 2) = "08", "Aug", LEFT(L428, 2) = "09", "Sep", LEFT(L428, 2) = "10", "Oct", LEFT(L428, 2) = "11", "Nov", LEFT(L428, 2) = "12", "Dec")</f>
        <v>Jan</v>
      </c>
      <c r="N428" s="9" t="str">
        <f t="shared" si="46"/>
        <v>2016</v>
      </c>
      <c r="O428" t="b">
        <v>0</v>
      </c>
      <c r="P428">
        <v>8</v>
      </c>
      <c r="Q428" t="b">
        <v>0</v>
      </c>
      <c r="R428" t="s">
        <v>8269</v>
      </c>
      <c r="S428" s="6">
        <f t="shared" si="42"/>
        <v>1.3299999999999999E-2</v>
      </c>
      <c r="T428" s="8">
        <f t="shared" si="43"/>
        <v>16.625</v>
      </c>
      <c r="U428" t="str">
        <f t="shared" si="47"/>
        <v>film &amp; video</v>
      </c>
      <c r="V428" t="str">
        <f t="shared" si="48"/>
        <v>animation</v>
      </c>
    </row>
    <row r="429" spans="1:22" ht="48" x14ac:dyDescent="0.2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12">
        <f t="shared" si="44"/>
        <v>42299.790972222225</v>
      </c>
      <c r="K429">
        <v>1444340940</v>
      </c>
      <c r="L429" s="12" t="str">
        <f t="shared" si="45"/>
        <v>10/08/2015</v>
      </c>
      <c r="M429" s="9" t="str" cm="1">
        <f t="array" ref="M429">_xlfn.IFS(LEFT(L429, 2) = "01", "Jan", LEFT(L429, 2) = "02", "Feb", LEFT(L429, 2) = "03", "Mar", LEFT(L429, 2) = "04", "Apr", LEFT(L429, 2) = "05", "May", LEFT(L429, 2) = "06", "Jun", LEFT(L429, 2) = "07", "Jul", LEFT(L429, 2) = "08", "Aug", LEFT(L429, 2) = "09", "Sep", LEFT(L429, 2) = "10", "Oct", LEFT(L429, 2) = "11", "Nov", LEFT(L429, 2) = "12", "Dec")</f>
        <v>Oct</v>
      </c>
      <c r="N429" s="9" t="str">
        <f t="shared" si="46"/>
        <v>2015</v>
      </c>
      <c r="O429" t="b">
        <v>0</v>
      </c>
      <c r="P429">
        <v>0</v>
      </c>
      <c r="Q429" t="b">
        <v>0</v>
      </c>
      <c r="R429" t="s">
        <v>8269</v>
      </c>
      <c r="S429" s="6">
        <f t="shared" si="42"/>
        <v>0</v>
      </c>
      <c r="T429" s="8">
        <f t="shared" si="43"/>
        <v>0</v>
      </c>
      <c r="U429" t="str">
        <f t="shared" si="47"/>
        <v>film &amp; video</v>
      </c>
      <c r="V429" t="str">
        <f t="shared" si="48"/>
        <v>animation</v>
      </c>
    </row>
    <row r="430" spans="1:22" ht="32" x14ac:dyDescent="0.2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12">
        <f t="shared" si="44"/>
        <v>41806.916666666664</v>
      </c>
      <c r="K430">
        <v>1400523845</v>
      </c>
      <c r="L430" s="12" t="str">
        <f t="shared" si="45"/>
        <v>05/19/2014</v>
      </c>
      <c r="M430" s="9" t="str" cm="1">
        <f t="array" ref="M430">_xlfn.IFS(LEFT(L430, 2) = "01", "Jan", LEFT(L430, 2) = "02", "Feb", LEFT(L430, 2) = "03", "Mar", LEFT(L430, 2) = "04", "Apr", LEFT(L430, 2) = "05", "May", LEFT(L430, 2) = "06", "Jun", LEFT(L430, 2) = "07", "Jul", LEFT(L430, 2) = "08", "Aug", LEFT(L430, 2) = "09", "Sep", LEFT(L430, 2) = "10", "Oct", LEFT(L430, 2) = "11", "Nov", LEFT(L430, 2) = "12", "Dec")</f>
        <v>May</v>
      </c>
      <c r="N430" s="9" t="str">
        <f t="shared" si="46"/>
        <v>2014</v>
      </c>
      <c r="O430" t="b">
        <v>0</v>
      </c>
      <c r="P430">
        <v>13</v>
      </c>
      <c r="Q430" t="b">
        <v>0</v>
      </c>
      <c r="R430" t="s">
        <v>8269</v>
      </c>
      <c r="S430" s="6">
        <f t="shared" si="42"/>
        <v>5.6333333333333332E-2</v>
      </c>
      <c r="T430" s="8">
        <f t="shared" si="43"/>
        <v>52</v>
      </c>
      <c r="U430" t="str">
        <f t="shared" si="47"/>
        <v>film &amp; video</v>
      </c>
      <c r="V430" t="str">
        <f t="shared" si="48"/>
        <v>animation</v>
      </c>
    </row>
    <row r="431" spans="1:22" ht="64" x14ac:dyDescent="0.2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12">
        <f t="shared" si="44"/>
        <v>40144.207638888889</v>
      </c>
      <c r="K431">
        <v>1252964282</v>
      </c>
      <c r="L431" s="12" t="str">
        <f t="shared" si="45"/>
        <v>09/14/2009</v>
      </c>
      <c r="M431" s="9" t="str" cm="1">
        <f t="array" ref="M431">_xlfn.IFS(LEFT(L431, 2) = "01", "Jan", LEFT(L431, 2) = "02", "Feb", LEFT(L431, 2) = "03", "Mar", LEFT(L431, 2) = "04", "Apr", LEFT(L431, 2) = "05", "May", LEFT(L431, 2) = "06", "Jun", LEFT(L431, 2) = "07", "Jul", LEFT(L431, 2) = "08", "Aug", LEFT(L431, 2) = "09", "Sep", LEFT(L431, 2) = "10", "Oct", LEFT(L431, 2) = "11", "Nov", LEFT(L431, 2) = "12", "Dec")</f>
        <v>Sep</v>
      </c>
      <c r="N431" s="9" t="str">
        <f t="shared" si="46"/>
        <v>2009</v>
      </c>
      <c r="O431" t="b">
        <v>0</v>
      </c>
      <c r="P431">
        <v>0</v>
      </c>
      <c r="Q431" t="b">
        <v>0</v>
      </c>
      <c r="R431" t="s">
        <v>8269</v>
      </c>
      <c r="S431" s="6">
        <f t="shared" si="42"/>
        <v>0</v>
      </c>
      <c r="T431" s="8">
        <f t="shared" si="43"/>
        <v>0</v>
      </c>
      <c r="U431" t="str">
        <f t="shared" si="47"/>
        <v>film &amp; video</v>
      </c>
      <c r="V431" t="str">
        <f t="shared" si="48"/>
        <v>animation</v>
      </c>
    </row>
    <row r="432" spans="1:22" ht="32" x14ac:dyDescent="0.2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12">
        <f t="shared" si="44"/>
        <v>41528.107256944444</v>
      </c>
      <c r="K432">
        <v>1377570867</v>
      </c>
      <c r="L432" s="12" t="str">
        <f t="shared" si="45"/>
        <v>08/27/2013</v>
      </c>
      <c r="M432" s="9" t="str" cm="1">
        <f t="array" ref="M432">_xlfn.IFS(LEFT(L432, 2) = "01", "Jan", LEFT(L432, 2) = "02", "Feb", LEFT(L432, 2) = "03", "Mar", LEFT(L432, 2) = "04", "Apr", LEFT(L432, 2) = "05", "May", LEFT(L432, 2) = "06", "Jun", LEFT(L432, 2) = "07", "Jul", LEFT(L432, 2) = "08", "Aug", LEFT(L432, 2) = "09", "Sep", LEFT(L432, 2) = "10", "Oct", LEFT(L432, 2) = "11", "Nov", LEFT(L432, 2) = "12", "Dec")</f>
        <v>Aug</v>
      </c>
      <c r="N432" s="9" t="str">
        <f t="shared" si="46"/>
        <v>2013</v>
      </c>
      <c r="O432" t="b">
        <v>0</v>
      </c>
      <c r="P432">
        <v>5</v>
      </c>
      <c r="Q432" t="b">
        <v>0</v>
      </c>
      <c r="R432" t="s">
        <v>8269</v>
      </c>
      <c r="S432" s="6">
        <f t="shared" si="42"/>
        <v>2.4E-2</v>
      </c>
      <c r="T432" s="8">
        <f t="shared" si="43"/>
        <v>4.8</v>
      </c>
      <c r="U432" t="str">
        <f t="shared" si="47"/>
        <v>film &amp; video</v>
      </c>
      <c r="V432" t="str">
        <f t="shared" si="48"/>
        <v>animation</v>
      </c>
    </row>
    <row r="433" spans="1:22" ht="48" x14ac:dyDescent="0.2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12">
        <f t="shared" si="44"/>
        <v>42556.871331018512</v>
      </c>
      <c r="K433">
        <v>1465160083</v>
      </c>
      <c r="L433" s="12" t="str">
        <f t="shared" si="45"/>
        <v>06/05/2016</v>
      </c>
      <c r="M433" s="9" t="str" cm="1">
        <f t="array" ref="M433">_xlfn.IFS(LEFT(L433, 2) = "01", "Jan", LEFT(L433, 2) = "02", "Feb", LEFT(L433, 2) = "03", "Mar", LEFT(L433, 2) = "04", "Apr", LEFT(L433, 2) = "05", "May", LEFT(L433, 2) = "06", "Jun", LEFT(L433, 2) = "07", "Jul", LEFT(L433, 2) = "08", "Aug", LEFT(L433, 2) = "09", "Sep", LEFT(L433, 2) = "10", "Oct", LEFT(L433, 2) = "11", "Nov", LEFT(L433, 2) = "12", "Dec")</f>
        <v>Jun</v>
      </c>
      <c r="N433" s="9" t="str">
        <f t="shared" si="46"/>
        <v>2016</v>
      </c>
      <c r="O433" t="b">
        <v>0</v>
      </c>
      <c r="P433">
        <v>8</v>
      </c>
      <c r="Q433" t="b">
        <v>0</v>
      </c>
      <c r="R433" t="s">
        <v>8269</v>
      </c>
      <c r="S433" s="6">
        <f t="shared" si="42"/>
        <v>0.13833333333333334</v>
      </c>
      <c r="T433" s="8">
        <f t="shared" si="43"/>
        <v>51.875</v>
      </c>
      <c r="U433" t="str">
        <f t="shared" si="47"/>
        <v>film &amp; video</v>
      </c>
      <c r="V433" t="str">
        <f t="shared" si="48"/>
        <v>animation</v>
      </c>
    </row>
    <row r="434" spans="1:22" ht="48" x14ac:dyDescent="0.2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2">
        <f t="shared" si="44"/>
        <v>42298.726631944446</v>
      </c>
      <c r="K434">
        <v>1440264381</v>
      </c>
      <c r="L434" s="12" t="str">
        <f t="shared" si="45"/>
        <v>08/22/2015</v>
      </c>
      <c r="M434" s="9" t="str" cm="1">
        <f t="array" ref="M434">_xlfn.IFS(LEFT(L434, 2) = "01", "Jan", LEFT(L434, 2) = "02", "Feb", LEFT(L434, 2) = "03", "Mar", LEFT(L434, 2) = "04", "Apr", LEFT(L434, 2) = "05", "May", LEFT(L434, 2) = "06", "Jun", LEFT(L434, 2) = "07", "Jul", LEFT(L434, 2) = "08", "Aug", LEFT(L434, 2) = "09", "Sep", LEFT(L434, 2) = "10", "Oct", LEFT(L434, 2) = "11", "Nov", LEFT(L434, 2) = "12", "Dec")</f>
        <v>Aug</v>
      </c>
      <c r="N434" s="9" t="str">
        <f t="shared" si="46"/>
        <v>2015</v>
      </c>
      <c r="O434" t="b">
        <v>0</v>
      </c>
      <c r="P434">
        <v>8</v>
      </c>
      <c r="Q434" t="b">
        <v>0</v>
      </c>
      <c r="R434" t="s">
        <v>8269</v>
      </c>
      <c r="S434" s="6">
        <f t="shared" si="42"/>
        <v>9.5000000000000001E-2</v>
      </c>
      <c r="T434" s="8">
        <f t="shared" si="43"/>
        <v>71.25</v>
      </c>
      <c r="U434" t="str">
        <f t="shared" si="47"/>
        <v>film &amp; video</v>
      </c>
      <c r="V434" t="str">
        <f t="shared" si="48"/>
        <v>animation</v>
      </c>
    </row>
    <row r="435" spans="1:22" ht="64" x14ac:dyDescent="0.2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12">
        <f t="shared" si="44"/>
        <v>42288.629884259266</v>
      </c>
      <c r="K435">
        <v>1439392022</v>
      </c>
      <c r="L435" s="12" t="str">
        <f t="shared" si="45"/>
        <v>08/12/2015</v>
      </c>
      <c r="M435" s="9" t="str" cm="1">
        <f t="array" ref="M435">_xlfn.IFS(LEFT(L435, 2) = "01", "Jan", LEFT(L435, 2) = "02", "Feb", LEFT(L435, 2) = "03", "Mar", LEFT(L435, 2) = "04", "Apr", LEFT(L435, 2) = "05", "May", LEFT(L435, 2) = "06", "Jun", LEFT(L435, 2) = "07", "Jul", LEFT(L435, 2) = "08", "Aug", LEFT(L435, 2) = "09", "Sep", LEFT(L435, 2) = "10", "Oct", LEFT(L435, 2) = "11", "Nov", LEFT(L435, 2) = "12", "Dec")</f>
        <v>Aug</v>
      </c>
      <c r="N435" s="9" t="str">
        <f t="shared" si="46"/>
        <v>2015</v>
      </c>
      <c r="O435" t="b">
        <v>0</v>
      </c>
      <c r="P435">
        <v>0</v>
      </c>
      <c r="Q435" t="b">
        <v>0</v>
      </c>
      <c r="R435" t="s">
        <v>8269</v>
      </c>
      <c r="S435" s="6">
        <f t="shared" si="42"/>
        <v>0</v>
      </c>
      <c r="T435" s="8">
        <f t="shared" si="43"/>
        <v>0</v>
      </c>
      <c r="U435" t="str">
        <f t="shared" si="47"/>
        <v>film &amp; video</v>
      </c>
      <c r="V435" t="str">
        <f t="shared" si="48"/>
        <v>animation</v>
      </c>
    </row>
    <row r="436" spans="1:22" ht="48" x14ac:dyDescent="0.2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2">
        <f t="shared" si="44"/>
        <v>41609.876180555555</v>
      </c>
      <c r="K436">
        <v>1383076902</v>
      </c>
      <c r="L436" s="12" t="str">
        <f t="shared" si="45"/>
        <v>10/29/2013</v>
      </c>
      <c r="M436" s="9" t="str" cm="1">
        <f t="array" ref="M436">_xlfn.IFS(LEFT(L436, 2) = "01", "Jan", LEFT(L436, 2) = "02", "Feb", LEFT(L436, 2) = "03", "Mar", LEFT(L436, 2) = "04", "Apr", LEFT(L436, 2) = "05", "May", LEFT(L436, 2) = "06", "Jun", LEFT(L436, 2) = "07", "Jul", LEFT(L436, 2) = "08", "Aug", LEFT(L436, 2) = "09", "Sep", LEFT(L436, 2) = "10", "Oct", LEFT(L436, 2) = "11", "Nov", LEFT(L436, 2) = "12", "Dec")</f>
        <v>Oct</v>
      </c>
      <c r="N436" s="9" t="str">
        <f t="shared" si="46"/>
        <v>2013</v>
      </c>
      <c r="O436" t="b">
        <v>0</v>
      </c>
      <c r="P436">
        <v>2</v>
      </c>
      <c r="Q436" t="b">
        <v>0</v>
      </c>
      <c r="R436" t="s">
        <v>8269</v>
      </c>
      <c r="S436" s="6">
        <f t="shared" si="42"/>
        <v>0.05</v>
      </c>
      <c r="T436" s="8">
        <f t="shared" si="43"/>
        <v>62.5</v>
      </c>
      <c r="U436" t="str">
        <f t="shared" si="47"/>
        <v>film &amp; video</v>
      </c>
      <c r="V436" t="str">
        <f t="shared" si="48"/>
        <v>animation</v>
      </c>
    </row>
    <row r="437" spans="1:22" ht="48" x14ac:dyDescent="0.2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12">
        <f t="shared" si="44"/>
        <v>41530.747453703705</v>
      </c>
      <c r="K437">
        <v>1376502980</v>
      </c>
      <c r="L437" s="12" t="str">
        <f t="shared" si="45"/>
        <v>08/14/2013</v>
      </c>
      <c r="M437" s="9" t="str" cm="1">
        <f t="array" ref="M437">_xlfn.IFS(LEFT(L437, 2) = "01", "Jan", LEFT(L437, 2) = "02", "Feb", LEFT(L437, 2) = "03", "Mar", LEFT(L437, 2) = "04", "Apr", LEFT(L437, 2) = "05", "May", LEFT(L437, 2) = "06", "Jun", LEFT(L437, 2) = "07", "Jul", LEFT(L437, 2) = "08", "Aug", LEFT(L437, 2) = "09", "Sep", LEFT(L437, 2) = "10", "Oct", LEFT(L437, 2) = "11", "Nov", LEFT(L437, 2) = "12", "Dec")</f>
        <v>Aug</v>
      </c>
      <c r="N437" s="9" t="str">
        <f t="shared" si="46"/>
        <v>2013</v>
      </c>
      <c r="O437" t="b">
        <v>0</v>
      </c>
      <c r="P437">
        <v>3</v>
      </c>
      <c r="Q437" t="b">
        <v>0</v>
      </c>
      <c r="R437" t="s">
        <v>8269</v>
      </c>
      <c r="S437" s="6">
        <f t="shared" si="42"/>
        <v>2.7272727272727273E-5</v>
      </c>
      <c r="T437" s="8">
        <f t="shared" si="43"/>
        <v>1</v>
      </c>
      <c r="U437" t="str">
        <f t="shared" si="47"/>
        <v>film &amp; video</v>
      </c>
      <c r="V437" t="str">
        <f t="shared" si="48"/>
        <v>animation</v>
      </c>
    </row>
    <row r="438" spans="1:22" ht="48" x14ac:dyDescent="0.2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12">
        <f t="shared" si="44"/>
        <v>41486.36241898148</v>
      </c>
      <c r="K438">
        <v>1372668113</v>
      </c>
      <c r="L438" s="12" t="str">
        <f t="shared" si="45"/>
        <v>07/01/2013</v>
      </c>
      <c r="M438" s="9" t="str" cm="1">
        <f t="array" ref="M438">_xlfn.IFS(LEFT(L438, 2) = "01", "Jan", LEFT(L438, 2) = "02", "Feb", LEFT(L438, 2) = "03", "Mar", LEFT(L438, 2) = "04", "Apr", LEFT(L438, 2) = "05", "May", LEFT(L438, 2) = "06", "Jun", LEFT(L438, 2) = "07", "Jul", LEFT(L438, 2) = "08", "Aug", LEFT(L438, 2) = "09", "Sep", LEFT(L438, 2) = "10", "Oct", LEFT(L438, 2) = "11", "Nov", LEFT(L438, 2) = "12", "Dec")</f>
        <v>Jul</v>
      </c>
      <c r="N438" s="9" t="str">
        <f t="shared" si="46"/>
        <v>2013</v>
      </c>
      <c r="O438" t="b">
        <v>0</v>
      </c>
      <c r="P438">
        <v>0</v>
      </c>
      <c r="Q438" t="b">
        <v>0</v>
      </c>
      <c r="R438" t="s">
        <v>8269</v>
      </c>
      <c r="S438" s="6">
        <f t="shared" si="42"/>
        <v>0</v>
      </c>
      <c r="T438" s="8">
        <f t="shared" si="43"/>
        <v>0</v>
      </c>
      <c r="U438" t="str">
        <f t="shared" si="47"/>
        <v>film &amp; video</v>
      </c>
      <c r="V438" t="str">
        <f t="shared" si="48"/>
        <v>animation</v>
      </c>
    </row>
    <row r="439" spans="1:22" ht="48" x14ac:dyDescent="0.2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12">
        <f t="shared" si="44"/>
        <v>42651.31858796296</v>
      </c>
      <c r="K439">
        <v>1470728326</v>
      </c>
      <c r="L439" s="12" t="str">
        <f t="shared" si="45"/>
        <v>08/09/2016</v>
      </c>
      <c r="M439" s="9" t="str" cm="1">
        <f t="array" ref="M439">_xlfn.IFS(LEFT(L439, 2) = "01", "Jan", LEFT(L439, 2) = "02", "Feb", LEFT(L439, 2) = "03", "Mar", LEFT(L439, 2) = "04", "Apr", LEFT(L439, 2) = "05", "May", LEFT(L439, 2) = "06", "Jun", LEFT(L439, 2) = "07", "Jul", LEFT(L439, 2) = "08", "Aug", LEFT(L439, 2) = "09", "Sep", LEFT(L439, 2) = "10", "Oct", LEFT(L439, 2) = "11", "Nov", LEFT(L439, 2) = "12", "Dec")</f>
        <v>Aug</v>
      </c>
      <c r="N439" s="9" t="str">
        <f t="shared" si="46"/>
        <v>2016</v>
      </c>
      <c r="O439" t="b">
        <v>0</v>
      </c>
      <c r="P439">
        <v>0</v>
      </c>
      <c r="Q439" t="b">
        <v>0</v>
      </c>
      <c r="R439" t="s">
        <v>8269</v>
      </c>
      <c r="S439" s="6">
        <f t="shared" si="42"/>
        <v>0</v>
      </c>
      <c r="T439" s="8">
        <f t="shared" si="43"/>
        <v>0</v>
      </c>
      <c r="U439" t="str">
        <f t="shared" si="47"/>
        <v>film &amp; video</v>
      </c>
      <c r="V439" t="str">
        <f t="shared" si="48"/>
        <v>animation</v>
      </c>
    </row>
    <row r="440" spans="1:22" ht="48" x14ac:dyDescent="0.2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2">
        <f t="shared" si="44"/>
        <v>42326.302754629629</v>
      </c>
      <c r="K440">
        <v>1445235358</v>
      </c>
      <c r="L440" s="12" t="str">
        <f t="shared" si="45"/>
        <v>10/19/2015</v>
      </c>
      <c r="M440" s="9" t="str" cm="1">
        <f t="array" ref="M440">_xlfn.IFS(LEFT(L440, 2) = "01", "Jan", LEFT(L440, 2) = "02", "Feb", LEFT(L440, 2) = "03", "Mar", LEFT(L440, 2) = "04", "Apr", LEFT(L440, 2) = "05", "May", LEFT(L440, 2) = "06", "Jun", LEFT(L440, 2) = "07", "Jul", LEFT(L440, 2) = "08", "Aug", LEFT(L440, 2) = "09", "Sep", LEFT(L440, 2) = "10", "Oct", LEFT(L440, 2) = "11", "Nov", LEFT(L440, 2) = "12", "Dec")</f>
        <v>Oct</v>
      </c>
      <c r="N440" s="9" t="str">
        <f t="shared" si="46"/>
        <v>2015</v>
      </c>
      <c r="O440" t="b">
        <v>0</v>
      </c>
      <c r="P440">
        <v>11</v>
      </c>
      <c r="Q440" t="b">
        <v>0</v>
      </c>
      <c r="R440" t="s">
        <v>8269</v>
      </c>
      <c r="S440" s="6">
        <f t="shared" si="42"/>
        <v>9.3799999999999994E-2</v>
      </c>
      <c r="T440" s="8">
        <f t="shared" si="43"/>
        <v>170.54545454545453</v>
      </c>
      <c r="U440" t="str">
        <f t="shared" si="47"/>
        <v>film &amp; video</v>
      </c>
      <c r="V440" t="str">
        <f t="shared" si="48"/>
        <v>animation</v>
      </c>
    </row>
    <row r="441" spans="1:22" ht="48" x14ac:dyDescent="0.2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12">
        <f t="shared" si="44"/>
        <v>41929.761782407404</v>
      </c>
      <c r="K441">
        <v>1412705818</v>
      </c>
      <c r="L441" s="12" t="str">
        <f t="shared" si="45"/>
        <v>10/07/2014</v>
      </c>
      <c r="M441" s="9" t="str" cm="1">
        <f t="array" ref="M441">_xlfn.IFS(LEFT(L441, 2) = "01", "Jan", LEFT(L441, 2) = "02", "Feb", LEFT(L441, 2) = "03", "Mar", LEFT(L441, 2) = "04", "Apr", LEFT(L441, 2) = "05", "May", LEFT(L441, 2) = "06", "Jun", LEFT(L441, 2) = "07", "Jul", LEFT(L441, 2) = "08", "Aug", LEFT(L441, 2) = "09", "Sep", LEFT(L441, 2) = "10", "Oct", LEFT(L441, 2) = "11", "Nov", LEFT(L441, 2) = "12", "Dec")</f>
        <v>Oct</v>
      </c>
      <c r="N441" s="9" t="str">
        <f t="shared" si="46"/>
        <v>2014</v>
      </c>
      <c r="O441" t="b">
        <v>0</v>
      </c>
      <c r="P441">
        <v>0</v>
      </c>
      <c r="Q441" t="b">
        <v>0</v>
      </c>
      <c r="R441" t="s">
        <v>8269</v>
      </c>
      <c r="S441" s="6">
        <f t="shared" si="42"/>
        <v>0</v>
      </c>
      <c r="T441" s="8">
        <f t="shared" si="43"/>
        <v>0</v>
      </c>
      <c r="U441" t="str">
        <f t="shared" si="47"/>
        <v>film &amp; video</v>
      </c>
      <c r="V441" t="str">
        <f t="shared" si="48"/>
        <v>animation</v>
      </c>
    </row>
    <row r="442" spans="1:22" ht="48" x14ac:dyDescent="0.2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12">
        <f t="shared" si="44"/>
        <v>42453.943900462968</v>
      </c>
      <c r="K442">
        <v>1456270753</v>
      </c>
      <c r="L442" s="12" t="str">
        <f t="shared" si="45"/>
        <v>02/23/2016</v>
      </c>
      <c r="M442" s="9" t="str" cm="1">
        <f t="array" ref="M442">_xlfn.IFS(LEFT(L442, 2) = "01", "Jan", LEFT(L442, 2) = "02", "Feb", LEFT(L442, 2) = "03", "Mar", LEFT(L442, 2) = "04", "Apr", LEFT(L442, 2) = "05", "May", LEFT(L442, 2) = "06", "Jun", LEFT(L442, 2) = "07", "Jul", LEFT(L442, 2) = "08", "Aug", LEFT(L442, 2) = "09", "Sep", LEFT(L442, 2) = "10", "Oct", LEFT(L442, 2) = "11", "Nov", LEFT(L442, 2) = "12", "Dec")</f>
        <v>Feb</v>
      </c>
      <c r="N442" s="9" t="str">
        <f t="shared" si="46"/>
        <v>2016</v>
      </c>
      <c r="O442" t="b">
        <v>0</v>
      </c>
      <c r="P442">
        <v>1</v>
      </c>
      <c r="Q442" t="b">
        <v>0</v>
      </c>
      <c r="R442" t="s">
        <v>8269</v>
      </c>
      <c r="S442" s="6">
        <f t="shared" si="42"/>
        <v>1E-3</v>
      </c>
      <c r="T442" s="8">
        <f t="shared" si="43"/>
        <v>5</v>
      </c>
      <c r="U442" t="str">
        <f t="shared" si="47"/>
        <v>film &amp; video</v>
      </c>
      <c r="V442" t="str">
        <f t="shared" si="48"/>
        <v>animation</v>
      </c>
    </row>
    <row r="443" spans="1:22" ht="48" x14ac:dyDescent="0.2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12">
        <f t="shared" si="44"/>
        <v>41580.793935185182</v>
      </c>
      <c r="K443">
        <v>1380826996</v>
      </c>
      <c r="L443" s="12" t="str">
        <f t="shared" si="45"/>
        <v>10/03/2013</v>
      </c>
      <c r="M443" s="9" t="str" cm="1">
        <f t="array" ref="M443">_xlfn.IFS(LEFT(L443, 2) = "01", "Jan", LEFT(L443, 2) = "02", "Feb", LEFT(L443, 2) = "03", "Mar", LEFT(L443, 2) = "04", "Apr", LEFT(L443, 2) = "05", "May", LEFT(L443, 2) = "06", "Jun", LEFT(L443, 2) = "07", "Jul", LEFT(L443, 2) = "08", "Aug", LEFT(L443, 2) = "09", "Sep", LEFT(L443, 2) = "10", "Oct", LEFT(L443, 2) = "11", "Nov", LEFT(L443, 2) = "12", "Dec")</f>
        <v>Oct</v>
      </c>
      <c r="N443" s="9" t="str">
        <f t="shared" si="46"/>
        <v>2013</v>
      </c>
      <c r="O443" t="b">
        <v>0</v>
      </c>
      <c r="P443">
        <v>0</v>
      </c>
      <c r="Q443" t="b">
        <v>0</v>
      </c>
      <c r="R443" t="s">
        <v>8269</v>
      </c>
      <c r="S443" s="6">
        <f t="shared" si="42"/>
        <v>0</v>
      </c>
      <c r="T443" s="8">
        <f t="shared" si="43"/>
        <v>0</v>
      </c>
      <c r="U443" t="str">
        <f t="shared" si="47"/>
        <v>film &amp; video</v>
      </c>
      <c r="V443" t="str">
        <f t="shared" si="48"/>
        <v>animation</v>
      </c>
    </row>
    <row r="444" spans="1:22" ht="16" x14ac:dyDescent="0.2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2">
        <f t="shared" si="44"/>
        <v>42054.888692129629</v>
      </c>
      <c r="K444">
        <v>1421788783</v>
      </c>
      <c r="L444" s="12" t="str">
        <f t="shared" si="45"/>
        <v>01/20/2015</v>
      </c>
      <c r="M444" s="9" t="str" cm="1">
        <f t="array" ref="M444">_xlfn.IFS(LEFT(L444, 2) = "01", "Jan", LEFT(L444, 2) = "02", "Feb", LEFT(L444, 2) = "03", "Mar", LEFT(L444, 2) = "04", "Apr", LEFT(L444, 2) = "05", "May", LEFT(L444, 2) = "06", "Jun", LEFT(L444, 2) = "07", "Jul", LEFT(L444, 2) = "08", "Aug", LEFT(L444, 2) = "09", "Sep", LEFT(L444, 2) = "10", "Oct", LEFT(L444, 2) = "11", "Nov", LEFT(L444, 2) = "12", "Dec")</f>
        <v>Jan</v>
      </c>
      <c r="N444" s="9" t="str">
        <f t="shared" si="46"/>
        <v>2015</v>
      </c>
      <c r="O444" t="b">
        <v>0</v>
      </c>
      <c r="P444">
        <v>17</v>
      </c>
      <c r="Q444" t="b">
        <v>0</v>
      </c>
      <c r="R444" t="s">
        <v>8269</v>
      </c>
      <c r="S444" s="6">
        <f t="shared" si="42"/>
        <v>0.39358823529411763</v>
      </c>
      <c r="T444" s="8">
        <f t="shared" si="43"/>
        <v>393.58823529411762</v>
      </c>
      <c r="U444" t="str">
        <f t="shared" si="47"/>
        <v>film &amp; video</v>
      </c>
      <c r="V444" t="str">
        <f t="shared" si="48"/>
        <v>animation</v>
      </c>
    </row>
    <row r="445" spans="1:22" ht="48" x14ac:dyDescent="0.2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12">
        <f t="shared" si="44"/>
        <v>41680.015057870369</v>
      </c>
      <c r="K445">
        <v>1389399701</v>
      </c>
      <c r="L445" s="12" t="str">
        <f t="shared" si="45"/>
        <v>01/11/2014</v>
      </c>
      <c r="M445" s="9" t="str" cm="1">
        <f t="array" ref="M445">_xlfn.IFS(LEFT(L445, 2) = "01", "Jan", LEFT(L445, 2) = "02", "Feb", LEFT(L445, 2) = "03", "Mar", LEFT(L445, 2) = "04", "Apr", LEFT(L445, 2) = "05", "May", LEFT(L445, 2) = "06", "Jun", LEFT(L445, 2) = "07", "Jul", LEFT(L445, 2) = "08", "Aug", LEFT(L445, 2) = "09", "Sep", LEFT(L445, 2) = "10", "Oct", LEFT(L445, 2) = "11", "Nov", LEFT(L445, 2) = "12", "Dec")</f>
        <v>Jan</v>
      </c>
      <c r="N445" s="9" t="str">
        <f t="shared" si="46"/>
        <v>2014</v>
      </c>
      <c r="O445" t="b">
        <v>0</v>
      </c>
      <c r="P445">
        <v>2</v>
      </c>
      <c r="Q445" t="b">
        <v>0</v>
      </c>
      <c r="R445" t="s">
        <v>8269</v>
      </c>
      <c r="S445" s="6">
        <f t="shared" si="42"/>
        <v>1E-3</v>
      </c>
      <c r="T445" s="8">
        <f t="shared" si="43"/>
        <v>5</v>
      </c>
      <c r="U445" t="str">
        <f t="shared" si="47"/>
        <v>film &amp; video</v>
      </c>
      <c r="V445" t="str">
        <f t="shared" si="48"/>
        <v>animation</v>
      </c>
    </row>
    <row r="446" spans="1:22" ht="32" x14ac:dyDescent="0.2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12">
        <f t="shared" si="44"/>
        <v>40954.906956018516</v>
      </c>
      <c r="K446">
        <v>1324158361</v>
      </c>
      <c r="L446" s="12" t="str">
        <f t="shared" si="45"/>
        <v>12/17/2011</v>
      </c>
      <c r="M446" s="9" t="str" cm="1">
        <f t="array" ref="M446">_xlfn.IFS(LEFT(L446, 2) = "01", "Jan", LEFT(L446, 2) = "02", "Feb", LEFT(L446, 2) = "03", "Mar", LEFT(L446, 2) = "04", "Apr", LEFT(L446, 2) = "05", "May", LEFT(L446, 2) = "06", "Jun", LEFT(L446, 2) = "07", "Jul", LEFT(L446, 2) = "08", "Aug", LEFT(L446, 2) = "09", "Sep", LEFT(L446, 2) = "10", "Oct", LEFT(L446, 2) = "11", "Nov", LEFT(L446, 2) = "12", "Dec")</f>
        <v>Dec</v>
      </c>
      <c r="N446" s="9" t="str">
        <f t="shared" si="46"/>
        <v>2011</v>
      </c>
      <c r="O446" t="b">
        <v>0</v>
      </c>
      <c r="P446">
        <v>1</v>
      </c>
      <c r="Q446" t="b">
        <v>0</v>
      </c>
      <c r="R446" t="s">
        <v>8269</v>
      </c>
      <c r="S446" s="6">
        <f t="shared" si="42"/>
        <v>0.05</v>
      </c>
      <c r="T446" s="8">
        <f t="shared" si="43"/>
        <v>50</v>
      </c>
      <c r="U446" t="str">
        <f t="shared" si="47"/>
        <v>film &amp; video</v>
      </c>
      <c r="V446" t="str">
        <f t="shared" si="48"/>
        <v>animation</v>
      </c>
    </row>
    <row r="447" spans="1:22" ht="48" x14ac:dyDescent="0.2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12">
        <f t="shared" si="44"/>
        <v>42145.335358796292</v>
      </c>
      <c r="K447">
        <v>1430899375</v>
      </c>
      <c r="L447" s="12" t="str">
        <f t="shared" si="45"/>
        <v>05/06/2015</v>
      </c>
      <c r="M447" s="9" t="str" cm="1">
        <f t="array" ref="M447">_xlfn.IFS(LEFT(L447, 2) = "01", "Jan", LEFT(L447, 2) = "02", "Feb", LEFT(L447, 2) = "03", "Mar", LEFT(L447, 2) = "04", "Apr", LEFT(L447, 2) = "05", "May", LEFT(L447, 2) = "06", "Jun", LEFT(L447, 2) = "07", "Jul", LEFT(L447, 2) = "08", "Aug", LEFT(L447, 2) = "09", "Sep", LEFT(L447, 2) = "10", "Oct", LEFT(L447, 2) = "11", "Nov", LEFT(L447, 2) = "12", "Dec")</f>
        <v>May</v>
      </c>
      <c r="N447" s="9" t="str">
        <f t="shared" si="46"/>
        <v>2015</v>
      </c>
      <c r="O447" t="b">
        <v>0</v>
      </c>
      <c r="P447">
        <v>2</v>
      </c>
      <c r="Q447" t="b">
        <v>0</v>
      </c>
      <c r="R447" t="s">
        <v>8269</v>
      </c>
      <c r="S447" s="6">
        <f t="shared" si="42"/>
        <v>3.3333333333333335E-5</v>
      </c>
      <c r="T447" s="8">
        <f t="shared" si="43"/>
        <v>1</v>
      </c>
      <c r="U447" t="str">
        <f t="shared" si="47"/>
        <v>film &amp; video</v>
      </c>
      <c r="V447" t="str">
        <f t="shared" si="48"/>
        <v>animation</v>
      </c>
    </row>
    <row r="448" spans="1:22" ht="48" x14ac:dyDescent="0.2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2">
        <f t="shared" si="44"/>
        <v>42067.083564814813</v>
      </c>
      <c r="K448">
        <v>1422842420</v>
      </c>
      <c r="L448" s="12" t="str">
        <f t="shared" si="45"/>
        <v>02/02/2015</v>
      </c>
      <c r="M448" s="9" t="str" cm="1">
        <f t="array" ref="M448">_xlfn.IFS(LEFT(L448, 2) = "01", "Jan", LEFT(L448, 2) = "02", "Feb", LEFT(L448, 2) = "03", "Mar", LEFT(L448, 2) = "04", "Apr", LEFT(L448, 2) = "05", "May", LEFT(L448, 2) = "06", "Jun", LEFT(L448, 2) = "07", "Jul", LEFT(L448, 2) = "08", "Aug", LEFT(L448, 2) = "09", "Sep", LEFT(L448, 2) = "10", "Oct", LEFT(L448, 2) = "11", "Nov", LEFT(L448, 2) = "12", "Dec")</f>
        <v>Feb</v>
      </c>
      <c r="N448" s="9" t="str">
        <f t="shared" si="46"/>
        <v>2015</v>
      </c>
      <c r="O448" t="b">
        <v>0</v>
      </c>
      <c r="P448">
        <v>16</v>
      </c>
      <c r="Q448" t="b">
        <v>0</v>
      </c>
      <c r="R448" t="s">
        <v>8269</v>
      </c>
      <c r="S448" s="6">
        <f t="shared" si="42"/>
        <v>7.2952380952380949E-2</v>
      </c>
      <c r="T448" s="8">
        <f t="shared" si="43"/>
        <v>47.875</v>
      </c>
      <c r="U448" t="str">
        <f t="shared" si="47"/>
        <v>film &amp; video</v>
      </c>
      <c r="V448" t="str">
        <f t="shared" si="48"/>
        <v>animation</v>
      </c>
    </row>
    <row r="449" spans="1:22" ht="48" x14ac:dyDescent="0.2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12">
        <f t="shared" si="44"/>
        <v>41356.513460648144</v>
      </c>
      <c r="K449">
        <v>1361884763</v>
      </c>
      <c r="L449" s="12" t="str">
        <f t="shared" si="45"/>
        <v>02/26/2013</v>
      </c>
      <c r="M449" s="9" t="str" cm="1">
        <f t="array" ref="M449">_xlfn.IFS(LEFT(L449, 2) = "01", "Jan", LEFT(L449, 2) = "02", "Feb", LEFT(L449, 2) = "03", "Mar", LEFT(L449, 2) = "04", "Apr", LEFT(L449, 2) = "05", "May", LEFT(L449, 2) = "06", "Jun", LEFT(L449, 2) = "07", "Jul", LEFT(L449, 2) = "08", "Aug", LEFT(L449, 2) = "09", "Sep", LEFT(L449, 2) = "10", "Oct", LEFT(L449, 2) = "11", "Nov", LEFT(L449, 2) = "12", "Dec")</f>
        <v>Feb</v>
      </c>
      <c r="N449" s="9" t="str">
        <f t="shared" si="46"/>
        <v>2013</v>
      </c>
      <c r="O449" t="b">
        <v>0</v>
      </c>
      <c r="P449">
        <v>1</v>
      </c>
      <c r="Q449" t="b">
        <v>0</v>
      </c>
      <c r="R449" t="s">
        <v>8269</v>
      </c>
      <c r="S449" s="6">
        <f t="shared" si="42"/>
        <v>1.6666666666666666E-4</v>
      </c>
      <c r="T449" s="8">
        <f t="shared" si="43"/>
        <v>5</v>
      </c>
      <c r="U449" t="str">
        <f t="shared" si="47"/>
        <v>film &amp; video</v>
      </c>
      <c r="V449" t="str">
        <f t="shared" si="48"/>
        <v>animation</v>
      </c>
    </row>
    <row r="450" spans="1:22" ht="48" x14ac:dyDescent="0.2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2">
        <f t="shared" si="44"/>
        <v>41773.758043981477</v>
      </c>
      <c r="K450">
        <v>1398363095</v>
      </c>
      <c r="L450" s="12" t="str">
        <f t="shared" si="45"/>
        <v>04/24/2014</v>
      </c>
      <c r="M450" s="9" t="str" cm="1">
        <f t="array" ref="M450">_xlfn.IFS(LEFT(L450, 2) = "01", "Jan", LEFT(L450, 2) = "02", "Feb", LEFT(L450, 2) = "03", "Mar", LEFT(L450, 2) = "04", "Apr", LEFT(L450, 2) = "05", "May", LEFT(L450, 2) = "06", "Jun", LEFT(L450, 2) = "07", "Jul", LEFT(L450, 2) = "08", "Aug", LEFT(L450, 2) = "09", "Sep", LEFT(L450, 2) = "10", "Oct", LEFT(L450, 2) = "11", "Nov", LEFT(L450, 2) = "12", "Dec")</f>
        <v>Apr</v>
      </c>
      <c r="N450" s="9" t="str">
        <f t="shared" si="46"/>
        <v>2014</v>
      </c>
      <c r="O450" t="b">
        <v>0</v>
      </c>
      <c r="P450">
        <v>4</v>
      </c>
      <c r="Q450" t="b">
        <v>0</v>
      </c>
      <c r="R450" t="s">
        <v>8269</v>
      </c>
      <c r="S450" s="6">
        <f t="shared" ref="S450:S513" si="49">E450/D450</f>
        <v>3.2804E-2</v>
      </c>
      <c r="T450" s="8">
        <f t="shared" ref="T450:T513" si="50">IFERROR(E450/P450, 0)</f>
        <v>20.502500000000001</v>
      </c>
      <c r="U450" t="str">
        <f t="shared" si="47"/>
        <v>film &amp; video</v>
      </c>
      <c r="V450" t="str">
        <f t="shared" si="48"/>
        <v>animation</v>
      </c>
    </row>
    <row r="451" spans="1:22" ht="48" x14ac:dyDescent="0.2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12">
        <f t="shared" ref="J451:J514" si="51">(((I451/60)/60)/24)+DATE(1970,1,1)</f>
        <v>41564.568113425928</v>
      </c>
      <c r="K451">
        <v>1379425085</v>
      </c>
      <c r="L451" s="12" t="str">
        <f t="shared" ref="L451:L514" si="52">TEXT((((K451/60)/60)/24)+DATE(1970,1,1), "mm/dd/yyyy")</f>
        <v>09/17/2013</v>
      </c>
      <c r="M451" s="9" t="str" cm="1">
        <f t="array" ref="M451">_xlfn.IFS(LEFT(L451, 2) = "01", "Jan", LEFT(L451, 2) = "02", "Feb", LEFT(L451, 2) = "03", "Mar", LEFT(L451, 2) = "04", "Apr", LEFT(L451, 2) = "05", "May", LEFT(L451, 2) = "06", "Jun", LEFT(L451, 2) = "07", "Jul", LEFT(L451, 2) = "08", "Aug", LEFT(L451, 2) = "09", "Sep", LEFT(L451, 2) = "10", "Oct", LEFT(L451, 2) = "11", "Nov", LEFT(L451, 2) = "12", "Dec")</f>
        <v>Sep</v>
      </c>
      <c r="N451" s="9" t="str">
        <f t="shared" ref="N451:N514" si="53">RIGHT(L451, 4)</f>
        <v>2013</v>
      </c>
      <c r="O451" t="b">
        <v>0</v>
      </c>
      <c r="P451">
        <v>5</v>
      </c>
      <c r="Q451" t="b">
        <v>0</v>
      </c>
      <c r="R451" t="s">
        <v>8269</v>
      </c>
      <c r="S451" s="6">
        <f t="shared" si="49"/>
        <v>2.2499999999999999E-2</v>
      </c>
      <c r="T451" s="8">
        <f t="shared" si="50"/>
        <v>9</v>
      </c>
      <c r="U451" t="str">
        <f t="shared" ref="U451:U514" si="54">LEFT(R451, SEARCH("/", R451) - 1)</f>
        <v>film &amp; video</v>
      </c>
      <c r="V451" t="str">
        <f t="shared" ref="V451:V514" si="55">RIGHT(R451, LEN(R451) - SEARCH("/", R451) )</f>
        <v>animation</v>
      </c>
    </row>
    <row r="452" spans="1:22" ht="48" x14ac:dyDescent="0.2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12">
        <f t="shared" si="51"/>
        <v>41684.946759259255</v>
      </c>
      <c r="K452">
        <v>1389825800</v>
      </c>
      <c r="L452" s="12" t="str">
        <f t="shared" si="52"/>
        <v>01/15/2014</v>
      </c>
      <c r="M452" s="9" t="str" cm="1">
        <f t="array" ref="M452">_xlfn.IFS(LEFT(L452, 2) = "01", "Jan", LEFT(L452, 2) = "02", "Feb", LEFT(L452, 2) = "03", "Mar", LEFT(L452, 2) = "04", "Apr", LEFT(L452, 2) = "05", "May", LEFT(L452, 2) = "06", "Jun", LEFT(L452, 2) = "07", "Jul", LEFT(L452, 2) = "08", "Aug", LEFT(L452, 2) = "09", "Sep", LEFT(L452, 2) = "10", "Oct", LEFT(L452, 2) = "11", "Nov", LEFT(L452, 2) = "12", "Dec")</f>
        <v>Jan</v>
      </c>
      <c r="N452" s="9" t="str">
        <f t="shared" si="53"/>
        <v>2014</v>
      </c>
      <c r="O452" t="b">
        <v>0</v>
      </c>
      <c r="P452">
        <v>7</v>
      </c>
      <c r="Q452" t="b">
        <v>0</v>
      </c>
      <c r="R452" t="s">
        <v>8269</v>
      </c>
      <c r="S452" s="6">
        <f t="shared" si="49"/>
        <v>7.92E-3</v>
      </c>
      <c r="T452" s="8">
        <f t="shared" si="50"/>
        <v>56.571428571428569</v>
      </c>
      <c r="U452" t="str">
        <f t="shared" si="54"/>
        <v>film &amp; video</v>
      </c>
      <c r="V452" t="str">
        <f t="shared" si="55"/>
        <v>animation</v>
      </c>
    </row>
    <row r="453" spans="1:22" ht="48" x14ac:dyDescent="0.2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12">
        <f t="shared" si="51"/>
        <v>41664.715173611112</v>
      </c>
      <c r="K453">
        <v>1388077791</v>
      </c>
      <c r="L453" s="12" t="str">
        <f t="shared" si="52"/>
        <v>12/26/2013</v>
      </c>
      <c r="M453" s="9" t="str" cm="1">
        <f t="array" ref="M453">_xlfn.IFS(LEFT(L453, 2) = "01", "Jan", LEFT(L453, 2) = "02", "Feb", LEFT(L453, 2) = "03", "Mar", LEFT(L453, 2) = "04", "Apr", LEFT(L453, 2) = "05", "May", LEFT(L453, 2) = "06", "Jun", LEFT(L453, 2) = "07", "Jul", LEFT(L453, 2) = "08", "Aug", LEFT(L453, 2) = "09", "Sep", LEFT(L453, 2) = "10", "Oct", LEFT(L453, 2) = "11", "Nov", LEFT(L453, 2) = "12", "Dec")</f>
        <v>Dec</v>
      </c>
      <c r="N453" s="9" t="str">
        <f t="shared" si="53"/>
        <v>2013</v>
      </c>
      <c r="O453" t="b">
        <v>0</v>
      </c>
      <c r="P453">
        <v>0</v>
      </c>
      <c r="Q453" t="b">
        <v>0</v>
      </c>
      <c r="R453" t="s">
        <v>8269</v>
      </c>
      <c r="S453" s="6">
        <f t="shared" si="49"/>
        <v>0</v>
      </c>
      <c r="T453" s="8">
        <f t="shared" si="50"/>
        <v>0</v>
      </c>
      <c r="U453" t="str">
        <f t="shared" si="54"/>
        <v>film &amp; video</v>
      </c>
      <c r="V453" t="str">
        <f t="shared" si="55"/>
        <v>animation</v>
      </c>
    </row>
    <row r="454" spans="1:22" ht="32" x14ac:dyDescent="0.2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2">
        <f t="shared" si="51"/>
        <v>42137.703877314809</v>
      </c>
      <c r="K454">
        <v>1428944015</v>
      </c>
      <c r="L454" s="12" t="str">
        <f t="shared" si="52"/>
        <v>04/13/2015</v>
      </c>
      <c r="M454" s="9" t="str" cm="1">
        <f t="array" ref="M454">_xlfn.IFS(LEFT(L454, 2) = "01", "Jan", LEFT(L454, 2) = "02", "Feb", LEFT(L454, 2) = "03", "Mar", LEFT(L454, 2) = "04", "Apr", LEFT(L454, 2) = "05", "May", LEFT(L454, 2) = "06", "Jun", LEFT(L454, 2) = "07", "Jul", LEFT(L454, 2) = "08", "Aug", LEFT(L454, 2) = "09", "Sep", LEFT(L454, 2) = "10", "Oct", LEFT(L454, 2) = "11", "Nov", LEFT(L454, 2) = "12", "Dec")</f>
        <v>Apr</v>
      </c>
      <c r="N454" s="9" t="str">
        <f t="shared" si="53"/>
        <v>2015</v>
      </c>
      <c r="O454" t="b">
        <v>0</v>
      </c>
      <c r="P454">
        <v>12</v>
      </c>
      <c r="Q454" t="b">
        <v>0</v>
      </c>
      <c r="R454" t="s">
        <v>8269</v>
      </c>
      <c r="S454" s="6">
        <f t="shared" si="49"/>
        <v>0.64</v>
      </c>
      <c r="T454" s="8">
        <f t="shared" si="50"/>
        <v>40</v>
      </c>
      <c r="U454" t="str">
        <f t="shared" si="54"/>
        <v>film &amp; video</v>
      </c>
      <c r="V454" t="str">
        <f t="shared" si="55"/>
        <v>animation</v>
      </c>
    </row>
    <row r="455" spans="1:22" ht="48" x14ac:dyDescent="0.2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12">
        <f t="shared" si="51"/>
        <v>42054.824988425928</v>
      </c>
      <c r="K455">
        <v>1422992879</v>
      </c>
      <c r="L455" s="12" t="str">
        <f t="shared" si="52"/>
        <v>02/03/2015</v>
      </c>
      <c r="M455" s="9" t="str" cm="1">
        <f t="array" ref="M455">_xlfn.IFS(LEFT(L455, 2) = "01", "Jan", LEFT(L455, 2) = "02", "Feb", LEFT(L455, 2) = "03", "Mar", LEFT(L455, 2) = "04", "Apr", LEFT(L455, 2) = "05", "May", LEFT(L455, 2) = "06", "Jun", LEFT(L455, 2) = "07", "Jul", LEFT(L455, 2) = "08", "Aug", LEFT(L455, 2) = "09", "Sep", LEFT(L455, 2) = "10", "Oct", LEFT(L455, 2) = "11", "Nov", LEFT(L455, 2) = "12", "Dec")</f>
        <v>Feb</v>
      </c>
      <c r="N455" s="9" t="str">
        <f t="shared" si="53"/>
        <v>2015</v>
      </c>
      <c r="O455" t="b">
        <v>0</v>
      </c>
      <c r="P455">
        <v>2</v>
      </c>
      <c r="Q455" t="b">
        <v>0</v>
      </c>
      <c r="R455" t="s">
        <v>8269</v>
      </c>
      <c r="S455" s="6">
        <f t="shared" si="49"/>
        <v>2.740447957839262E-4</v>
      </c>
      <c r="T455" s="8">
        <f t="shared" si="50"/>
        <v>13</v>
      </c>
      <c r="U455" t="str">
        <f t="shared" si="54"/>
        <v>film &amp; video</v>
      </c>
      <c r="V455" t="str">
        <f t="shared" si="55"/>
        <v>animation</v>
      </c>
    </row>
    <row r="456" spans="1:22" ht="48" x14ac:dyDescent="0.2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12">
        <f t="shared" si="51"/>
        <v>41969.551388888889</v>
      </c>
      <c r="K456">
        <v>1414343571</v>
      </c>
      <c r="L456" s="12" t="str">
        <f t="shared" si="52"/>
        <v>10/26/2014</v>
      </c>
      <c r="M456" s="9" t="str" cm="1">
        <f t="array" ref="M456">_xlfn.IFS(LEFT(L456, 2) = "01", "Jan", LEFT(L456, 2) = "02", "Feb", LEFT(L456, 2) = "03", "Mar", LEFT(L456, 2) = "04", "Apr", LEFT(L456, 2) = "05", "May", LEFT(L456, 2) = "06", "Jun", LEFT(L456, 2) = "07", "Jul", LEFT(L456, 2) = "08", "Aug", LEFT(L456, 2) = "09", "Sep", LEFT(L456, 2) = "10", "Oct", LEFT(L456, 2) = "11", "Nov", LEFT(L456, 2) = "12", "Dec")</f>
        <v>Oct</v>
      </c>
      <c r="N456" s="9" t="str">
        <f t="shared" si="53"/>
        <v>2014</v>
      </c>
      <c r="O456" t="b">
        <v>0</v>
      </c>
      <c r="P456">
        <v>5</v>
      </c>
      <c r="Q456" t="b">
        <v>0</v>
      </c>
      <c r="R456" t="s">
        <v>8269</v>
      </c>
      <c r="S456" s="6">
        <f t="shared" si="49"/>
        <v>8.2000000000000007E-3</v>
      </c>
      <c r="T456" s="8">
        <f t="shared" si="50"/>
        <v>16.399999999999999</v>
      </c>
      <c r="U456" t="str">
        <f t="shared" si="54"/>
        <v>film &amp; video</v>
      </c>
      <c r="V456" t="str">
        <f t="shared" si="55"/>
        <v>animation</v>
      </c>
    </row>
    <row r="457" spans="1:22" ht="48" x14ac:dyDescent="0.2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12">
        <f t="shared" si="51"/>
        <v>41016.021527777775</v>
      </c>
      <c r="K457">
        <v>1330733022</v>
      </c>
      <c r="L457" s="12" t="str">
        <f t="shared" si="52"/>
        <v>03/03/2012</v>
      </c>
      <c r="M457" s="9" t="str" cm="1">
        <f t="array" ref="M457">_xlfn.IFS(LEFT(L457, 2) = "01", "Jan", LEFT(L457, 2) = "02", "Feb", LEFT(L457, 2) = "03", "Mar", LEFT(L457, 2) = "04", "Apr", LEFT(L457, 2) = "05", "May", LEFT(L457, 2) = "06", "Jun", LEFT(L457, 2) = "07", "Jul", LEFT(L457, 2) = "08", "Aug", LEFT(L457, 2) = "09", "Sep", LEFT(L457, 2) = "10", "Oct", LEFT(L457, 2) = "11", "Nov", LEFT(L457, 2) = "12", "Dec")</f>
        <v>Mar</v>
      </c>
      <c r="N457" s="9" t="str">
        <f t="shared" si="53"/>
        <v>2012</v>
      </c>
      <c r="O457" t="b">
        <v>0</v>
      </c>
      <c r="P457">
        <v>2</v>
      </c>
      <c r="Q457" t="b">
        <v>0</v>
      </c>
      <c r="R457" t="s">
        <v>8269</v>
      </c>
      <c r="S457" s="6">
        <f t="shared" si="49"/>
        <v>6.9230769230769226E-4</v>
      </c>
      <c r="T457" s="8">
        <f t="shared" si="50"/>
        <v>22.5</v>
      </c>
      <c r="U457" t="str">
        <f t="shared" si="54"/>
        <v>film &amp; video</v>
      </c>
      <c r="V457" t="str">
        <f t="shared" si="55"/>
        <v>animation</v>
      </c>
    </row>
    <row r="458" spans="1:22" ht="48" x14ac:dyDescent="0.2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12">
        <f t="shared" si="51"/>
        <v>41569.165972222225</v>
      </c>
      <c r="K458">
        <v>1380559201</v>
      </c>
      <c r="L458" s="12" t="str">
        <f t="shared" si="52"/>
        <v>09/30/2013</v>
      </c>
      <c r="M458" s="9" t="str" cm="1">
        <f t="array" ref="M458">_xlfn.IFS(LEFT(L458, 2) = "01", "Jan", LEFT(L458, 2) = "02", "Feb", LEFT(L458, 2) = "03", "Mar", LEFT(L458, 2) = "04", "Apr", LEFT(L458, 2) = "05", "May", LEFT(L458, 2) = "06", "Jun", LEFT(L458, 2) = "07", "Jul", LEFT(L458, 2) = "08", "Aug", LEFT(L458, 2) = "09", "Sep", LEFT(L458, 2) = "10", "Oct", LEFT(L458, 2) = "11", "Nov", LEFT(L458, 2) = "12", "Dec")</f>
        <v>Sep</v>
      </c>
      <c r="N458" s="9" t="str">
        <f t="shared" si="53"/>
        <v>2013</v>
      </c>
      <c r="O458" t="b">
        <v>0</v>
      </c>
      <c r="P458">
        <v>3</v>
      </c>
      <c r="Q458" t="b">
        <v>0</v>
      </c>
      <c r="R458" t="s">
        <v>8269</v>
      </c>
      <c r="S458" s="6">
        <f t="shared" si="49"/>
        <v>6.8631863186318634E-3</v>
      </c>
      <c r="T458" s="8">
        <f t="shared" si="50"/>
        <v>20.333333333333332</v>
      </c>
      <c r="U458" t="str">
        <f t="shared" si="54"/>
        <v>film &amp; video</v>
      </c>
      <c r="V458" t="str">
        <f t="shared" si="55"/>
        <v>animation</v>
      </c>
    </row>
    <row r="459" spans="1:22" ht="48" x14ac:dyDescent="0.2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12">
        <f t="shared" si="51"/>
        <v>41867.767500000002</v>
      </c>
      <c r="K459">
        <v>1405621512</v>
      </c>
      <c r="L459" s="12" t="str">
        <f t="shared" si="52"/>
        <v>07/17/2014</v>
      </c>
      <c r="M459" s="9" t="str" cm="1">
        <f t="array" ref="M459">_xlfn.IFS(LEFT(L459, 2) = "01", "Jan", LEFT(L459, 2) = "02", "Feb", LEFT(L459, 2) = "03", "Mar", LEFT(L459, 2) = "04", "Apr", LEFT(L459, 2) = "05", "May", LEFT(L459, 2) = "06", "Jun", LEFT(L459, 2) = "07", "Jul", LEFT(L459, 2) = "08", "Aug", LEFT(L459, 2) = "09", "Sep", LEFT(L459, 2) = "10", "Oct", LEFT(L459, 2) = "11", "Nov", LEFT(L459, 2) = "12", "Dec")</f>
        <v>Jul</v>
      </c>
      <c r="N459" s="9" t="str">
        <f t="shared" si="53"/>
        <v>2014</v>
      </c>
      <c r="O459" t="b">
        <v>0</v>
      </c>
      <c r="P459">
        <v>0</v>
      </c>
      <c r="Q459" t="b">
        <v>0</v>
      </c>
      <c r="R459" t="s">
        <v>8269</v>
      </c>
      <c r="S459" s="6">
        <f t="shared" si="49"/>
        <v>0</v>
      </c>
      <c r="T459" s="8">
        <f t="shared" si="50"/>
        <v>0</v>
      </c>
      <c r="U459" t="str">
        <f t="shared" si="54"/>
        <v>film &amp; video</v>
      </c>
      <c r="V459" t="str">
        <f t="shared" si="55"/>
        <v>animation</v>
      </c>
    </row>
    <row r="460" spans="1:22" ht="48" x14ac:dyDescent="0.2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12">
        <f t="shared" si="51"/>
        <v>41408.69976851852</v>
      </c>
      <c r="K460">
        <v>1365958060</v>
      </c>
      <c r="L460" s="12" t="str">
        <f t="shared" si="52"/>
        <v>04/14/2013</v>
      </c>
      <c r="M460" s="9" t="str" cm="1">
        <f t="array" ref="M460">_xlfn.IFS(LEFT(L460, 2) = "01", "Jan", LEFT(L460, 2) = "02", "Feb", LEFT(L460, 2) = "03", "Mar", LEFT(L460, 2) = "04", "Apr", LEFT(L460, 2) = "05", "May", LEFT(L460, 2) = "06", "Jun", LEFT(L460, 2) = "07", "Jul", LEFT(L460, 2) = "08", "Aug", LEFT(L460, 2) = "09", "Sep", LEFT(L460, 2) = "10", "Oct", LEFT(L460, 2) = "11", "Nov", LEFT(L460, 2) = "12", "Dec")</f>
        <v>Apr</v>
      </c>
      <c r="N460" s="9" t="str">
        <f t="shared" si="53"/>
        <v>2013</v>
      </c>
      <c r="O460" t="b">
        <v>0</v>
      </c>
      <c r="P460">
        <v>49</v>
      </c>
      <c r="Q460" t="b">
        <v>0</v>
      </c>
      <c r="R460" t="s">
        <v>8269</v>
      </c>
      <c r="S460" s="6">
        <f t="shared" si="49"/>
        <v>8.2100000000000006E-2</v>
      </c>
      <c r="T460" s="8">
        <f t="shared" si="50"/>
        <v>16.755102040816325</v>
      </c>
      <c r="U460" t="str">
        <f t="shared" si="54"/>
        <v>film &amp; video</v>
      </c>
      <c r="V460" t="str">
        <f t="shared" si="55"/>
        <v>animation</v>
      </c>
    </row>
    <row r="461" spans="1:22" ht="48" x14ac:dyDescent="0.2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12">
        <f t="shared" si="51"/>
        <v>40860.682025462964</v>
      </c>
      <c r="K461">
        <v>1316013727</v>
      </c>
      <c r="L461" s="12" t="str">
        <f t="shared" si="52"/>
        <v>09/14/2011</v>
      </c>
      <c r="M461" s="9" t="str" cm="1">
        <f t="array" ref="M461">_xlfn.IFS(LEFT(L461, 2) = "01", "Jan", LEFT(L461, 2) = "02", "Feb", LEFT(L461, 2) = "03", "Mar", LEFT(L461, 2) = "04", "Apr", LEFT(L461, 2) = "05", "May", LEFT(L461, 2) = "06", "Jun", LEFT(L461, 2) = "07", "Jul", LEFT(L461, 2) = "08", "Aug", LEFT(L461, 2) = "09", "Sep", LEFT(L461, 2) = "10", "Oct", LEFT(L461, 2) = "11", "Nov", LEFT(L461, 2) = "12", "Dec")</f>
        <v>Sep</v>
      </c>
      <c r="N461" s="9" t="str">
        <f t="shared" si="53"/>
        <v>2011</v>
      </c>
      <c r="O461" t="b">
        <v>0</v>
      </c>
      <c r="P461">
        <v>1</v>
      </c>
      <c r="Q461" t="b">
        <v>0</v>
      </c>
      <c r="R461" t="s">
        <v>8269</v>
      </c>
      <c r="S461" s="6">
        <f t="shared" si="49"/>
        <v>6.4102564102564103E-4</v>
      </c>
      <c r="T461" s="8">
        <f t="shared" si="50"/>
        <v>25</v>
      </c>
      <c r="U461" t="str">
        <f t="shared" si="54"/>
        <v>film &amp; video</v>
      </c>
      <c r="V461" t="str">
        <f t="shared" si="55"/>
        <v>animation</v>
      </c>
    </row>
    <row r="462" spans="1:22" ht="32" x14ac:dyDescent="0.2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12">
        <f t="shared" si="51"/>
        <v>41791.166666666664</v>
      </c>
      <c r="K462">
        <v>1398862875</v>
      </c>
      <c r="L462" s="12" t="str">
        <f t="shared" si="52"/>
        <v>04/30/2014</v>
      </c>
      <c r="M462" s="9" t="str" cm="1">
        <f t="array" ref="M462">_xlfn.IFS(LEFT(L462, 2) = "01", "Jan", LEFT(L462, 2) = "02", "Feb", LEFT(L462, 2) = "03", "Mar", LEFT(L462, 2) = "04", "Apr", LEFT(L462, 2) = "05", "May", LEFT(L462, 2) = "06", "Jun", LEFT(L462, 2) = "07", "Jul", LEFT(L462, 2) = "08", "Aug", LEFT(L462, 2) = "09", "Sep", LEFT(L462, 2) = "10", "Oct", LEFT(L462, 2) = "11", "Nov", LEFT(L462, 2) = "12", "Dec")</f>
        <v>Apr</v>
      </c>
      <c r="N462" s="9" t="str">
        <f t="shared" si="53"/>
        <v>2014</v>
      </c>
      <c r="O462" t="b">
        <v>0</v>
      </c>
      <c r="P462">
        <v>2</v>
      </c>
      <c r="Q462" t="b">
        <v>0</v>
      </c>
      <c r="R462" t="s">
        <v>8269</v>
      </c>
      <c r="S462" s="6">
        <f t="shared" si="49"/>
        <v>2.9411764705882353E-3</v>
      </c>
      <c r="T462" s="8">
        <f t="shared" si="50"/>
        <v>12.5</v>
      </c>
      <c r="U462" t="str">
        <f t="shared" si="54"/>
        <v>film &amp; video</v>
      </c>
      <c r="V462" t="str">
        <f t="shared" si="55"/>
        <v>animation</v>
      </c>
    </row>
    <row r="463" spans="1:22" ht="48" x14ac:dyDescent="0.2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12">
        <f t="shared" si="51"/>
        <v>41427.84684027778</v>
      </c>
      <c r="K463">
        <v>1368476367</v>
      </c>
      <c r="L463" s="12" t="str">
        <f t="shared" si="52"/>
        <v>05/13/2013</v>
      </c>
      <c r="M463" s="9" t="str" cm="1">
        <f t="array" ref="M463">_xlfn.IFS(LEFT(L463, 2) = "01", "Jan", LEFT(L463, 2) = "02", "Feb", LEFT(L463, 2) = "03", "Mar", LEFT(L463, 2) = "04", "Apr", LEFT(L463, 2) = "05", "May", LEFT(L463, 2) = "06", "Jun", LEFT(L463, 2) = "07", "Jul", LEFT(L463, 2) = "08", "Aug", LEFT(L463, 2) = "09", "Sep", LEFT(L463, 2) = "10", "Oct", LEFT(L463, 2) = "11", "Nov", LEFT(L463, 2) = "12", "Dec")</f>
        <v>May</v>
      </c>
      <c r="N463" s="9" t="str">
        <f t="shared" si="53"/>
        <v>2013</v>
      </c>
      <c r="O463" t="b">
        <v>0</v>
      </c>
      <c r="P463">
        <v>0</v>
      </c>
      <c r="Q463" t="b">
        <v>0</v>
      </c>
      <c r="R463" t="s">
        <v>8269</v>
      </c>
      <c r="S463" s="6">
        <f t="shared" si="49"/>
        <v>0</v>
      </c>
      <c r="T463" s="8">
        <f t="shared" si="50"/>
        <v>0</v>
      </c>
      <c r="U463" t="str">
        <f t="shared" si="54"/>
        <v>film &amp; video</v>
      </c>
      <c r="V463" t="str">
        <f t="shared" si="55"/>
        <v>animation</v>
      </c>
    </row>
    <row r="464" spans="1:22" ht="48" x14ac:dyDescent="0.2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12">
        <f t="shared" si="51"/>
        <v>40765.126631944448</v>
      </c>
      <c r="K464">
        <v>1307761341</v>
      </c>
      <c r="L464" s="12" t="str">
        <f t="shared" si="52"/>
        <v>06/11/2011</v>
      </c>
      <c r="M464" s="9" t="str" cm="1">
        <f t="array" ref="M464">_xlfn.IFS(LEFT(L464, 2) = "01", "Jan", LEFT(L464, 2) = "02", "Feb", LEFT(L464, 2) = "03", "Mar", LEFT(L464, 2) = "04", "Apr", LEFT(L464, 2) = "05", "May", LEFT(L464, 2) = "06", "Jun", LEFT(L464, 2) = "07", "Jul", LEFT(L464, 2) = "08", "Aug", LEFT(L464, 2) = "09", "Sep", LEFT(L464, 2) = "10", "Oct", LEFT(L464, 2) = "11", "Nov", LEFT(L464, 2) = "12", "Dec")</f>
        <v>Jun</v>
      </c>
      <c r="N464" s="9" t="str">
        <f t="shared" si="53"/>
        <v>2011</v>
      </c>
      <c r="O464" t="b">
        <v>0</v>
      </c>
      <c r="P464">
        <v>0</v>
      </c>
      <c r="Q464" t="b">
        <v>0</v>
      </c>
      <c r="R464" t="s">
        <v>8269</v>
      </c>
      <c r="S464" s="6">
        <f t="shared" si="49"/>
        <v>0</v>
      </c>
      <c r="T464" s="8">
        <f t="shared" si="50"/>
        <v>0</v>
      </c>
      <c r="U464" t="str">
        <f t="shared" si="54"/>
        <v>film &amp; video</v>
      </c>
      <c r="V464" t="str">
        <f t="shared" si="55"/>
        <v>animation</v>
      </c>
    </row>
    <row r="465" spans="1:22" ht="48" x14ac:dyDescent="0.2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2">
        <f t="shared" si="51"/>
        <v>40810.710104166668</v>
      </c>
      <c r="K465">
        <v>1311699753</v>
      </c>
      <c r="L465" s="12" t="str">
        <f t="shared" si="52"/>
        <v>07/26/2011</v>
      </c>
      <c r="M465" s="9" t="str" cm="1">
        <f t="array" ref="M465">_xlfn.IFS(LEFT(L465, 2) = "01", "Jan", LEFT(L465, 2) = "02", "Feb", LEFT(L465, 2) = "03", "Mar", LEFT(L465, 2) = "04", "Apr", LEFT(L465, 2) = "05", "May", LEFT(L465, 2) = "06", "Jun", LEFT(L465, 2) = "07", "Jul", LEFT(L465, 2) = "08", "Aug", LEFT(L465, 2) = "09", "Sep", LEFT(L465, 2) = "10", "Oct", LEFT(L465, 2) = "11", "Nov", LEFT(L465, 2) = "12", "Dec")</f>
        <v>Jul</v>
      </c>
      <c r="N465" s="9" t="str">
        <f t="shared" si="53"/>
        <v>2011</v>
      </c>
      <c r="O465" t="b">
        <v>0</v>
      </c>
      <c r="P465">
        <v>11</v>
      </c>
      <c r="Q465" t="b">
        <v>0</v>
      </c>
      <c r="R465" t="s">
        <v>8269</v>
      </c>
      <c r="S465" s="6">
        <f t="shared" si="49"/>
        <v>2.2727272727272728E-2</v>
      </c>
      <c r="T465" s="8">
        <f t="shared" si="50"/>
        <v>113.63636363636364</v>
      </c>
      <c r="U465" t="str">
        <f t="shared" si="54"/>
        <v>film &amp; video</v>
      </c>
      <c r="V465" t="str">
        <f t="shared" si="55"/>
        <v>animation</v>
      </c>
    </row>
    <row r="466" spans="1:22" ht="32" x14ac:dyDescent="0.2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12">
        <f t="shared" si="51"/>
        <v>42508.848784722228</v>
      </c>
      <c r="K466">
        <v>1461874935</v>
      </c>
      <c r="L466" s="12" t="str">
        <f t="shared" si="52"/>
        <v>04/28/2016</v>
      </c>
      <c r="M466" s="9" t="str" cm="1">
        <f t="array" ref="M466">_xlfn.IFS(LEFT(L466, 2) = "01", "Jan", LEFT(L466, 2) = "02", "Feb", LEFT(L466, 2) = "03", "Mar", LEFT(L466, 2) = "04", "Apr", LEFT(L466, 2) = "05", "May", LEFT(L466, 2) = "06", "Jun", LEFT(L466, 2) = "07", "Jul", LEFT(L466, 2) = "08", "Aug", LEFT(L466, 2) = "09", "Sep", LEFT(L466, 2) = "10", "Oct", LEFT(L466, 2) = "11", "Nov", LEFT(L466, 2) = "12", "Dec")</f>
        <v>Apr</v>
      </c>
      <c r="N466" s="9" t="str">
        <f t="shared" si="53"/>
        <v>2016</v>
      </c>
      <c r="O466" t="b">
        <v>0</v>
      </c>
      <c r="P466">
        <v>1</v>
      </c>
      <c r="Q466" t="b">
        <v>0</v>
      </c>
      <c r="R466" t="s">
        <v>8269</v>
      </c>
      <c r="S466" s="6">
        <f t="shared" si="49"/>
        <v>9.9009900990099011E-4</v>
      </c>
      <c r="T466" s="8">
        <f t="shared" si="50"/>
        <v>1</v>
      </c>
      <c r="U466" t="str">
        <f t="shared" si="54"/>
        <v>film &amp; video</v>
      </c>
      <c r="V466" t="str">
        <f t="shared" si="55"/>
        <v>animation</v>
      </c>
    </row>
    <row r="467" spans="1:22" ht="16" x14ac:dyDescent="0.2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2">
        <f t="shared" si="51"/>
        <v>41817.120069444441</v>
      </c>
      <c r="K467">
        <v>1402455174</v>
      </c>
      <c r="L467" s="12" t="str">
        <f t="shared" si="52"/>
        <v>06/11/2014</v>
      </c>
      <c r="M467" s="9" t="str" cm="1">
        <f t="array" ref="M467">_xlfn.IFS(LEFT(L467, 2) = "01", "Jan", LEFT(L467, 2) = "02", "Feb", LEFT(L467, 2) = "03", "Mar", LEFT(L467, 2) = "04", "Apr", LEFT(L467, 2) = "05", "May", LEFT(L467, 2) = "06", "Jun", LEFT(L467, 2) = "07", "Jul", LEFT(L467, 2) = "08", "Aug", LEFT(L467, 2) = "09", "Sep", LEFT(L467, 2) = "10", "Oct", LEFT(L467, 2) = "11", "Nov", LEFT(L467, 2) = "12", "Dec")</f>
        <v>Jun</v>
      </c>
      <c r="N467" s="9" t="str">
        <f t="shared" si="53"/>
        <v>2014</v>
      </c>
      <c r="O467" t="b">
        <v>0</v>
      </c>
      <c r="P467">
        <v>8</v>
      </c>
      <c r="Q467" t="b">
        <v>0</v>
      </c>
      <c r="R467" t="s">
        <v>8269</v>
      </c>
      <c r="S467" s="6">
        <f t="shared" si="49"/>
        <v>0.26953125</v>
      </c>
      <c r="T467" s="8">
        <f t="shared" si="50"/>
        <v>17.25</v>
      </c>
      <c r="U467" t="str">
        <f t="shared" si="54"/>
        <v>film &amp; video</v>
      </c>
      <c r="V467" t="str">
        <f t="shared" si="55"/>
        <v>animation</v>
      </c>
    </row>
    <row r="468" spans="1:22" ht="48" x14ac:dyDescent="0.2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12">
        <f t="shared" si="51"/>
        <v>41159.942870370374</v>
      </c>
      <c r="K468">
        <v>1344465464</v>
      </c>
      <c r="L468" s="12" t="str">
        <f t="shared" si="52"/>
        <v>08/08/2012</v>
      </c>
      <c r="M468" s="9" t="str" cm="1">
        <f t="array" ref="M468">_xlfn.IFS(LEFT(L468, 2) = "01", "Jan", LEFT(L468, 2) = "02", "Feb", LEFT(L468, 2) = "03", "Mar", LEFT(L468, 2) = "04", "Apr", LEFT(L468, 2) = "05", "May", LEFT(L468, 2) = "06", "Jun", LEFT(L468, 2) = "07", "Jul", LEFT(L468, 2) = "08", "Aug", LEFT(L468, 2) = "09", "Sep", LEFT(L468, 2) = "10", "Oct", LEFT(L468, 2) = "11", "Nov", LEFT(L468, 2) = "12", "Dec")</f>
        <v>Aug</v>
      </c>
      <c r="N468" s="9" t="str">
        <f t="shared" si="53"/>
        <v>2012</v>
      </c>
      <c r="O468" t="b">
        <v>0</v>
      </c>
      <c r="P468">
        <v>5</v>
      </c>
      <c r="Q468" t="b">
        <v>0</v>
      </c>
      <c r="R468" t="s">
        <v>8269</v>
      </c>
      <c r="S468" s="6">
        <f t="shared" si="49"/>
        <v>7.6E-3</v>
      </c>
      <c r="T468" s="8">
        <f t="shared" si="50"/>
        <v>15.2</v>
      </c>
      <c r="U468" t="str">
        <f t="shared" si="54"/>
        <v>film &amp; video</v>
      </c>
      <c r="V468" t="str">
        <f t="shared" si="55"/>
        <v>animation</v>
      </c>
    </row>
    <row r="469" spans="1:22" ht="48" x14ac:dyDescent="0.2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2">
        <f t="shared" si="51"/>
        <v>41180.679791666669</v>
      </c>
      <c r="K469">
        <v>1344961134</v>
      </c>
      <c r="L469" s="12" t="str">
        <f t="shared" si="52"/>
        <v>08/14/2012</v>
      </c>
      <c r="M469" s="9" t="str" cm="1">
        <f t="array" ref="M469">_xlfn.IFS(LEFT(L469, 2) = "01", "Jan", LEFT(L469, 2) = "02", "Feb", LEFT(L469, 2) = "03", "Mar", LEFT(L469, 2) = "04", "Apr", LEFT(L469, 2) = "05", "May", LEFT(L469, 2) = "06", "Jun", LEFT(L469, 2) = "07", "Jul", LEFT(L469, 2) = "08", "Aug", LEFT(L469, 2) = "09", "Sep", LEFT(L469, 2) = "10", "Oct", LEFT(L469, 2) = "11", "Nov", LEFT(L469, 2) = "12", "Dec")</f>
        <v>Aug</v>
      </c>
      <c r="N469" s="9" t="str">
        <f t="shared" si="53"/>
        <v>2012</v>
      </c>
      <c r="O469" t="b">
        <v>0</v>
      </c>
      <c r="P469">
        <v>39</v>
      </c>
      <c r="Q469" t="b">
        <v>0</v>
      </c>
      <c r="R469" t="s">
        <v>8269</v>
      </c>
      <c r="S469" s="6">
        <f t="shared" si="49"/>
        <v>0.21575</v>
      </c>
      <c r="T469" s="8">
        <f t="shared" si="50"/>
        <v>110.64102564102564</v>
      </c>
      <c r="U469" t="str">
        <f t="shared" si="54"/>
        <v>film &amp; video</v>
      </c>
      <c r="V469" t="str">
        <f t="shared" si="55"/>
        <v>animation</v>
      </c>
    </row>
    <row r="470" spans="1:22" ht="48" x14ac:dyDescent="0.2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12">
        <f t="shared" si="51"/>
        <v>41101.160474537035</v>
      </c>
      <c r="K470">
        <v>1336795283</v>
      </c>
      <c r="L470" s="12" t="str">
        <f t="shared" si="52"/>
        <v>05/12/2012</v>
      </c>
      <c r="M470" s="9" t="str" cm="1">
        <f t="array" ref="M470">_xlfn.IFS(LEFT(L470, 2) = "01", "Jan", LEFT(L470, 2) = "02", "Feb", LEFT(L470, 2) = "03", "Mar", LEFT(L470, 2) = "04", "Apr", LEFT(L470, 2) = "05", "May", LEFT(L470, 2) = "06", "Jun", LEFT(L470, 2) = "07", "Jul", LEFT(L470, 2) = "08", "Aug", LEFT(L470, 2) = "09", "Sep", LEFT(L470, 2) = "10", "Oct", LEFT(L470, 2) = "11", "Nov", LEFT(L470, 2) = "12", "Dec")</f>
        <v>May</v>
      </c>
      <c r="N470" s="9" t="str">
        <f t="shared" si="53"/>
        <v>2012</v>
      </c>
      <c r="O470" t="b">
        <v>0</v>
      </c>
      <c r="P470">
        <v>0</v>
      </c>
      <c r="Q470" t="b">
        <v>0</v>
      </c>
      <c r="R470" t="s">
        <v>8269</v>
      </c>
      <c r="S470" s="6">
        <f t="shared" si="49"/>
        <v>0</v>
      </c>
      <c r="T470" s="8">
        <f t="shared" si="50"/>
        <v>0</v>
      </c>
      <c r="U470" t="str">
        <f t="shared" si="54"/>
        <v>film &amp; video</v>
      </c>
      <c r="V470" t="str">
        <f t="shared" si="55"/>
        <v>animation</v>
      </c>
    </row>
    <row r="471" spans="1:22" ht="32" x14ac:dyDescent="0.2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12">
        <f t="shared" si="51"/>
        <v>41887.989861111113</v>
      </c>
      <c r="K471">
        <v>1404776724</v>
      </c>
      <c r="L471" s="12" t="str">
        <f t="shared" si="52"/>
        <v>07/07/2014</v>
      </c>
      <c r="M471" s="9" t="str" cm="1">
        <f t="array" ref="M471">_xlfn.IFS(LEFT(L471, 2) = "01", "Jan", LEFT(L471, 2) = "02", "Feb", LEFT(L471, 2) = "03", "Mar", LEFT(L471, 2) = "04", "Apr", LEFT(L471, 2) = "05", "May", LEFT(L471, 2) = "06", "Jun", LEFT(L471, 2) = "07", "Jul", LEFT(L471, 2) = "08", "Aug", LEFT(L471, 2) = "09", "Sep", LEFT(L471, 2) = "10", "Oct", LEFT(L471, 2) = "11", "Nov", LEFT(L471, 2) = "12", "Dec")</f>
        <v>Jul</v>
      </c>
      <c r="N471" s="9" t="str">
        <f t="shared" si="53"/>
        <v>2014</v>
      </c>
      <c r="O471" t="b">
        <v>0</v>
      </c>
      <c r="P471">
        <v>0</v>
      </c>
      <c r="Q471" t="b">
        <v>0</v>
      </c>
      <c r="R471" t="s">
        <v>8269</v>
      </c>
      <c r="S471" s="6">
        <f t="shared" si="49"/>
        <v>0</v>
      </c>
      <c r="T471" s="8">
        <f t="shared" si="50"/>
        <v>0</v>
      </c>
      <c r="U471" t="str">
        <f t="shared" si="54"/>
        <v>film &amp; video</v>
      </c>
      <c r="V471" t="str">
        <f t="shared" si="55"/>
        <v>animation</v>
      </c>
    </row>
    <row r="472" spans="1:22" ht="48" x14ac:dyDescent="0.2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12">
        <f t="shared" si="51"/>
        <v>41655.166666666664</v>
      </c>
      <c r="K472">
        <v>1385524889</v>
      </c>
      <c r="L472" s="12" t="str">
        <f t="shared" si="52"/>
        <v>11/27/2013</v>
      </c>
      <c r="M472" s="9" t="str" cm="1">
        <f t="array" ref="M472">_xlfn.IFS(LEFT(L472, 2) = "01", "Jan", LEFT(L472, 2) = "02", "Feb", LEFT(L472, 2) = "03", "Mar", LEFT(L472, 2) = "04", "Apr", LEFT(L472, 2) = "05", "May", LEFT(L472, 2) = "06", "Jun", LEFT(L472, 2) = "07", "Jul", LEFT(L472, 2) = "08", "Aug", LEFT(L472, 2) = "09", "Sep", LEFT(L472, 2) = "10", "Oct", LEFT(L472, 2) = "11", "Nov", LEFT(L472, 2) = "12", "Dec")</f>
        <v>Nov</v>
      </c>
      <c r="N472" s="9" t="str">
        <f t="shared" si="53"/>
        <v>2013</v>
      </c>
      <c r="O472" t="b">
        <v>0</v>
      </c>
      <c r="P472">
        <v>2</v>
      </c>
      <c r="Q472" t="b">
        <v>0</v>
      </c>
      <c r="R472" t="s">
        <v>8269</v>
      </c>
      <c r="S472" s="6">
        <f t="shared" si="49"/>
        <v>1.0200000000000001E-2</v>
      </c>
      <c r="T472" s="8">
        <f t="shared" si="50"/>
        <v>25.5</v>
      </c>
      <c r="U472" t="str">
        <f t="shared" si="54"/>
        <v>film &amp; video</v>
      </c>
      <c r="V472" t="str">
        <f t="shared" si="55"/>
        <v>animation</v>
      </c>
    </row>
    <row r="473" spans="1:22" ht="64" x14ac:dyDescent="0.2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2">
        <f t="shared" si="51"/>
        <v>41748.680312500001</v>
      </c>
      <c r="K473">
        <v>1394039979</v>
      </c>
      <c r="L473" s="12" t="str">
        <f t="shared" si="52"/>
        <v>03/05/2014</v>
      </c>
      <c r="M473" s="9" t="str" cm="1">
        <f t="array" ref="M473">_xlfn.IFS(LEFT(L473, 2) = "01", "Jan", LEFT(L473, 2) = "02", "Feb", LEFT(L473, 2) = "03", "Mar", LEFT(L473, 2) = "04", "Apr", LEFT(L473, 2) = "05", "May", LEFT(L473, 2) = "06", "Jun", LEFT(L473, 2) = "07", "Jul", LEFT(L473, 2) = "08", "Aug", LEFT(L473, 2) = "09", "Sep", LEFT(L473, 2) = "10", "Oct", LEFT(L473, 2) = "11", "Nov", LEFT(L473, 2) = "12", "Dec")</f>
        <v>Mar</v>
      </c>
      <c r="N473" s="9" t="str">
        <f t="shared" si="53"/>
        <v>2014</v>
      </c>
      <c r="O473" t="b">
        <v>0</v>
      </c>
      <c r="P473">
        <v>170</v>
      </c>
      <c r="Q473" t="b">
        <v>0</v>
      </c>
      <c r="R473" t="s">
        <v>8269</v>
      </c>
      <c r="S473" s="6">
        <f t="shared" si="49"/>
        <v>0.11892727272727273</v>
      </c>
      <c r="T473" s="8">
        <f t="shared" si="50"/>
        <v>38.476470588235294</v>
      </c>
      <c r="U473" t="str">
        <f t="shared" si="54"/>
        <v>film &amp; video</v>
      </c>
      <c r="V473" t="str">
        <f t="shared" si="55"/>
        <v>animation</v>
      </c>
    </row>
    <row r="474" spans="1:22" ht="48" x14ac:dyDescent="0.2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2">
        <f t="shared" si="51"/>
        <v>41874.922662037039</v>
      </c>
      <c r="K474">
        <v>1406239718</v>
      </c>
      <c r="L474" s="12" t="str">
        <f t="shared" si="52"/>
        <v>07/24/2014</v>
      </c>
      <c r="M474" s="9" t="str" cm="1">
        <f t="array" ref="M474">_xlfn.IFS(LEFT(L474, 2) = "01", "Jan", LEFT(L474, 2) = "02", "Feb", LEFT(L474, 2) = "03", "Mar", LEFT(L474, 2) = "04", "Apr", LEFT(L474, 2) = "05", "May", LEFT(L474, 2) = "06", "Jun", LEFT(L474, 2) = "07", "Jul", LEFT(L474, 2) = "08", "Aug", LEFT(L474, 2) = "09", "Sep", LEFT(L474, 2) = "10", "Oct", LEFT(L474, 2) = "11", "Nov", LEFT(L474, 2) = "12", "Dec")</f>
        <v>Jul</v>
      </c>
      <c r="N474" s="9" t="str">
        <f t="shared" si="53"/>
        <v>2014</v>
      </c>
      <c r="O474" t="b">
        <v>0</v>
      </c>
      <c r="P474">
        <v>5</v>
      </c>
      <c r="Q474" t="b">
        <v>0</v>
      </c>
      <c r="R474" t="s">
        <v>8269</v>
      </c>
      <c r="S474" s="6">
        <f t="shared" si="49"/>
        <v>0.17624999999999999</v>
      </c>
      <c r="T474" s="8">
        <f t="shared" si="50"/>
        <v>28.2</v>
      </c>
      <c r="U474" t="str">
        <f t="shared" si="54"/>
        <v>film &amp; video</v>
      </c>
      <c r="V474" t="str">
        <f t="shared" si="55"/>
        <v>animation</v>
      </c>
    </row>
    <row r="475" spans="1:22" ht="48" x14ac:dyDescent="0.2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12">
        <f t="shared" si="51"/>
        <v>41899.698136574072</v>
      </c>
      <c r="K475">
        <v>1408380319</v>
      </c>
      <c r="L475" s="12" t="str">
        <f t="shared" si="52"/>
        <v>08/18/2014</v>
      </c>
      <c r="M475" s="9" t="str" cm="1">
        <f t="array" ref="M475">_xlfn.IFS(LEFT(L475, 2) = "01", "Jan", LEFT(L475, 2) = "02", "Feb", LEFT(L475, 2) = "03", "Mar", LEFT(L475, 2) = "04", "Apr", LEFT(L475, 2) = "05", "May", LEFT(L475, 2) = "06", "Jun", LEFT(L475, 2) = "07", "Jul", LEFT(L475, 2) = "08", "Aug", LEFT(L475, 2) = "09", "Sep", LEFT(L475, 2) = "10", "Oct", LEFT(L475, 2) = "11", "Nov", LEFT(L475, 2) = "12", "Dec")</f>
        <v>Aug</v>
      </c>
      <c r="N475" s="9" t="str">
        <f t="shared" si="53"/>
        <v>2014</v>
      </c>
      <c r="O475" t="b">
        <v>0</v>
      </c>
      <c r="P475">
        <v>14</v>
      </c>
      <c r="Q475" t="b">
        <v>0</v>
      </c>
      <c r="R475" t="s">
        <v>8269</v>
      </c>
      <c r="S475" s="6">
        <f t="shared" si="49"/>
        <v>2.87E-2</v>
      </c>
      <c r="T475" s="8">
        <f t="shared" si="50"/>
        <v>61.5</v>
      </c>
      <c r="U475" t="str">
        <f t="shared" si="54"/>
        <v>film &amp; video</v>
      </c>
      <c r="V475" t="str">
        <f t="shared" si="55"/>
        <v>animation</v>
      </c>
    </row>
    <row r="476" spans="1:22" ht="48" x14ac:dyDescent="0.2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12">
        <f t="shared" si="51"/>
        <v>42783.329039351855</v>
      </c>
      <c r="K476">
        <v>1484726029</v>
      </c>
      <c r="L476" s="12" t="str">
        <f t="shared" si="52"/>
        <v>01/18/2017</v>
      </c>
      <c r="M476" s="9" t="str" cm="1">
        <f t="array" ref="M476">_xlfn.IFS(LEFT(L476, 2) = "01", "Jan", LEFT(L476, 2) = "02", "Feb", LEFT(L476, 2) = "03", "Mar", LEFT(L476, 2) = "04", "Apr", LEFT(L476, 2) = "05", "May", LEFT(L476, 2) = "06", "Jun", LEFT(L476, 2) = "07", "Jul", LEFT(L476, 2) = "08", "Aug", LEFT(L476, 2) = "09", "Sep", LEFT(L476, 2) = "10", "Oct", LEFT(L476, 2) = "11", "Nov", LEFT(L476, 2) = "12", "Dec")</f>
        <v>Jan</v>
      </c>
      <c r="N476" s="9" t="str">
        <f t="shared" si="53"/>
        <v>2017</v>
      </c>
      <c r="O476" t="b">
        <v>0</v>
      </c>
      <c r="P476">
        <v>1</v>
      </c>
      <c r="Q476" t="b">
        <v>0</v>
      </c>
      <c r="R476" t="s">
        <v>8269</v>
      </c>
      <c r="S476" s="6">
        <f t="shared" si="49"/>
        <v>3.0303030303030303E-4</v>
      </c>
      <c r="T476" s="8">
        <f t="shared" si="50"/>
        <v>1</v>
      </c>
      <c r="U476" t="str">
        <f t="shared" si="54"/>
        <v>film &amp; video</v>
      </c>
      <c r="V476" t="str">
        <f t="shared" si="55"/>
        <v>animation</v>
      </c>
    </row>
    <row r="477" spans="1:22" ht="48" x14ac:dyDescent="0.2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12">
        <f t="shared" si="51"/>
        <v>42130.086145833338</v>
      </c>
      <c r="K477">
        <v>1428285843</v>
      </c>
      <c r="L477" s="12" t="str">
        <f t="shared" si="52"/>
        <v>04/06/2015</v>
      </c>
      <c r="M477" s="9" t="str" cm="1">
        <f t="array" ref="M477">_xlfn.IFS(LEFT(L477, 2) = "01", "Jan", LEFT(L477, 2) = "02", "Feb", LEFT(L477, 2) = "03", "Mar", LEFT(L477, 2) = "04", "Apr", LEFT(L477, 2) = "05", "May", LEFT(L477, 2) = "06", "Jun", LEFT(L477, 2) = "07", "Jul", LEFT(L477, 2) = "08", "Aug", LEFT(L477, 2) = "09", "Sep", LEFT(L477, 2) = "10", "Oct", LEFT(L477, 2) = "11", "Nov", LEFT(L477, 2) = "12", "Dec")</f>
        <v>Apr</v>
      </c>
      <c r="N477" s="9" t="str">
        <f t="shared" si="53"/>
        <v>2015</v>
      </c>
      <c r="O477" t="b">
        <v>0</v>
      </c>
      <c r="P477">
        <v>0</v>
      </c>
      <c r="Q477" t="b">
        <v>0</v>
      </c>
      <c r="R477" t="s">
        <v>8269</v>
      </c>
      <c r="S477" s="6">
        <f t="shared" si="49"/>
        <v>0</v>
      </c>
      <c r="T477" s="8">
        <f t="shared" si="50"/>
        <v>0</v>
      </c>
      <c r="U477" t="str">
        <f t="shared" si="54"/>
        <v>film &amp; video</v>
      </c>
      <c r="V477" t="str">
        <f t="shared" si="55"/>
        <v>animation</v>
      </c>
    </row>
    <row r="478" spans="1:22" ht="32" x14ac:dyDescent="0.2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2">
        <f t="shared" si="51"/>
        <v>41793.165972222225</v>
      </c>
      <c r="K478">
        <v>1398727441</v>
      </c>
      <c r="L478" s="12" t="str">
        <f t="shared" si="52"/>
        <v>04/28/2014</v>
      </c>
      <c r="M478" s="9" t="str" cm="1">
        <f t="array" ref="M478">_xlfn.IFS(LEFT(L478, 2) = "01", "Jan", LEFT(L478, 2) = "02", "Feb", LEFT(L478, 2) = "03", "Mar", LEFT(L478, 2) = "04", "Apr", LEFT(L478, 2) = "05", "May", LEFT(L478, 2) = "06", "Jun", LEFT(L478, 2) = "07", "Jul", LEFT(L478, 2) = "08", "Aug", LEFT(L478, 2) = "09", "Sep", LEFT(L478, 2) = "10", "Oct", LEFT(L478, 2) = "11", "Nov", LEFT(L478, 2) = "12", "Dec")</f>
        <v>Apr</v>
      </c>
      <c r="N478" s="9" t="str">
        <f t="shared" si="53"/>
        <v>2014</v>
      </c>
      <c r="O478" t="b">
        <v>0</v>
      </c>
      <c r="P478">
        <v>124</v>
      </c>
      <c r="Q478" t="b">
        <v>0</v>
      </c>
      <c r="R478" t="s">
        <v>8269</v>
      </c>
      <c r="S478" s="6">
        <f t="shared" si="49"/>
        <v>2.2302681818181819E-2</v>
      </c>
      <c r="T478" s="8">
        <f t="shared" si="50"/>
        <v>39.569274193548388</v>
      </c>
      <c r="U478" t="str">
        <f t="shared" si="54"/>
        <v>film &amp; video</v>
      </c>
      <c r="V478" t="str">
        <f t="shared" si="55"/>
        <v>animation</v>
      </c>
    </row>
    <row r="479" spans="1:22" ht="48" x14ac:dyDescent="0.2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12">
        <f t="shared" si="51"/>
        <v>41047.83488425926</v>
      </c>
      <c r="K479">
        <v>1332187334</v>
      </c>
      <c r="L479" s="12" t="str">
        <f t="shared" si="52"/>
        <v>03/19/2012</v>
      </c>
      <c r="M479" s="9" t="str" cm="1">
        <f t="array" ref="M479">_xlfn.IFS(LEFT(L479, 2) = "01", "Jan", LEFT(L479, 2) = "02", "Feb", LEFT(L479, 2) = "03", "Mar", LEFT(L479, 2) = "04", "Apr", LEFT(L479, 2) = "05", "May", LEFT(L479, 2) = "06", "Jun", LEFT(L479, 2) = "07", "Jul", LEFT(L479, 2) = "08", "Aug", LEFT(L479, 2) = "09", "Sep", LEFT(L479, 2) = "10", "Oct", LEFT(L479, 2) = "11", "Nov", LEFT(L479, 2) = "12", "Dec")</f>
        <v>Mar</v>
      </c>
      <c r="N479" s="9" t="str">
        <f t="shared" si="53"/>
        <v>2012</v>
      </c>
      <c r="O479" t="b">
        <v>0</v>
      </c>
      <c r="P479">
        <v>0</v>
      </c>
      <c r="Q479" t="b">
        <v>0</v>
      </c>
      <c r="R479" t="s">
        <v>8269</v>
      </c>
      <c r="S479" s="6">
        <f t="shared" si="49"/>
        <v>0</v>
      </c>
      <c r="T479" s="8">
        <f t="shared" si="50"/>
        <v>0</v>
      </c>
      <c r="U479" t="str">
        <f t="shared" si="54"/>
        <v>film &amp; video</v>
      </c>
      <c r="V479" t="str">
        <f t="shared" si="55"/>
        <v>animation</v>
      </c>
    </row>
    <row r="480" spans="1:22" ht="48" x14ac:dyDescent="0.2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12">
        <f t="shared" si="51"/>
        <v>42095.869317129633</v>
      </c>
      <c r="K480">
        <v>1425333109</v>
      </c>
      <c r="L480" s="12" t="str">
        <f t="shared" si="52"/>
        <v>03/02/2015</v>
      </c>
      <c r="M480" s="9" t="str" cm="1">
        <f t="array" ref="M480">_xlfn.IFS(LEFT(L480, 2) = "01", "Jan", LEFT(L480, 2) = "02", "Feb", LEFT(L480, 2) = "03", "Mar", LEFT(L480, 2) = "04", "Apr", LEFT(L480, 2) = "05", "May", LEFT(L480, 2) = "06", "Jun", LEFT(L480, 2) = "07", "Jul", LEFT(L480, 2) = "08", "Aug", LEFT(L480, 2) = "09", "Sep", LEFT(L480, 2) = "10", "Oct", LEFT(L480, 2) = "11", "Nov", LEFT(L480, 2) = "12", "Dec")</f>
        <v>Mar</v>
      </c>
      <c r="N480" s="9" t="str">
        <f t="shared" si="53"/>
        <v>2015</v>
      </c>
      <c r="O480" t="b">
        <v>0</v>
      </c>
      <c r="P480">
        <v>0</v>
      </c>
      <c r="Q480" t="b">
        <v>0</v>
      </c>
      <c r="R480" t="s">
        <v>8269</v>
      </c>
      <c r="S480" s="6">
        <f t="shared" si="49"/>
        <v>0</v>
      </c>
      <c r="T480" s="8">
        <f t="shared" si="50"/>
        <v>0</v>
      </c>
      <c r="U480" t="str">
        <f t="shared" si="54"/>
        <v>film &amp; video</v>
      </c>
      <c r="V480" t="str">
        <f t="shared" si="55"/>
        <v>animation</v>
      </c>
    </row>
    <row r="481" spans="1:22" ht="48" x14ac:dyDescent="0.2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2">
        <f t="shared" si="51"/>
        <v>41964.449479166666</v>
      </c>
      <c r="K481">
        <v>1411379235</v>
      </c>
      <c r="L481" s="12" t="str">
        <f t="shared" si="52"/>
        <v>09/22/2014</v>
      </c>
      <c r="M481" s="9" t="str" cm="1">
        <f t="array" ref="M481">_xlfn.IFS(LEFT(L481, 2) = "01", "Jan", LEFT(L481, 2) = "02", "Feb", LEFT(L481, 2) = "03", "Mar", LEFT(L481, 2) = "04", "Apr", LEFT(L481, 2) = "05", "May", LEFT(L481, 2) = "06", "Jun", LEFT(L481, 2) = "07", "Jul", LEFT(L481, 2) = "08", "Aug", LEFT(L481, 2) = "09", "Sep", LEFT(L481, 2) = "10", "Oct", LEFT(L481, 2) = "11", "Nov", LEFT(L481, 2) = "12", "Dec")</f>
        <v>Sep</v>
      </c>
      <c r="N481" s="9" t="str">
        <f t="shared" si="53"/>
        <v>2014</v>
      </c>
      <c r="O481" t="b">
        <v>0</v>
      </c>
      <c r="P481">
        <v>55</v>
      </c>
      <c r="Q481" t="b">
        <v>0</v>
      </c>
      <c r="R481" t="s">
        <v>8269</v>
      </c>
      <c r="S481" s="6">
        <f t="shared" si="49"/>
        <v>0.3256</v>
      </c>
      <c r="T481" s="8">
        <f t="shared" si="50"/>
        <v>88.8</v>
      </c>
      <c r="U481" t="str">
        <f t="shared" si="54"/>
        <v>film &amp; video</v>
      </c>
      <c r="V481" t="str">
        <f t="shared" si="55"/>
        <v>animation</v>
      </c>
    </row>
    <row r="482" spans="1:22" ht="48" x14ac:dyDescent="0.2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2">
        <f t="shared" si="51"/>
        <v>41495.500173611108</v>
      </c>
      <c r="K482">
        <v>1373457615</v>
      </c>
      <c r="L482" s="12" t="str">
        <f t="shared" si="52"/>
        <v>07/10/2013</v>
      </c>
      <c r="M482" s="9" t="str" cm="1">
        <f t="array" ref="M482">_xlfn.IFS(LEFT(L482, 2) = "01", "Jan", LEFT(L482, 2) = "02", "Feb", LEFT(L482, 2) = "03", "Mar", LEFT(L482, 2) = "04", "Apr", LEFT(L482, 2) = "05", "May", LEFT(L482, 2) = "06", "Jun", LEFT(L482, 2) = "07", "Jul", LEFT(L482, 2) = "08", "Aug", LEFT(L482, 2) = "09", "Sep", LEFT(L482, 2) = "10", "Oct", LEFT(L482, 2) = "11", "Nov", LEFT(L482, 2) = "12", "Dec")</f>
        <v>Jul</v>
      </c>
      <c r="N482" s="9" t="str">
        <f t="shared" si="53"/>
        <v>2013</v>
      </c>
      <c r="O482" t="b">
        <v>0</v>
      </c>
      <c r="P482">
        <v>140</v>
      </c>
      <c r="Q482" t="b">
        <v>0</v>
      </c>
      <c r="R482" t="s">
        <v>8269</v>
      </c>
      <c r="S482" s="6">
        <f t="shared" si="49"/>
        <v>0.19409999999999999</v>
      </c>
      <c r="T482" s="8">
        <f t="shared" si="50"/>
        <v>55.457142857142856</v>
      </c>
      <c r="U482" t="str">
        <f t="shared" si="54"/>
        <v>film &amp; video</v>
      </c>
      <c r="V482" t="str">
        <f t="shared" si="55"/>
        <v>animation</v>
      </c>
    </row>
    <row r="483" spans="1:22" ht="48" x14ac:dyDescent="0.2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2">
        <f t="shared" si="51"/>
        <v>41192.672326388885</v>
      </c>
      <c r="K483">
        <v>1347293289</v>
      </c>
      <c r="L483" s="12" t="str">
        <f t="shared" si="52"/>
        <v>09/10/2012</v>
      </c>
      <c r="M483" s="9" t="str" cm="1">
        <f t="array" ref="M483">_xlfn.IFS(LEFT(L483, 2) = "01", "Jan", LEFT(L483, 2) = "02", "Feb", LEFT(L483, 2) = "03", "Mar", LEFT(L483, 2) = "04", "Apr", LEFT(L483, 2) = "05", "May", LEFT(L483, 2) = "06", "Jun", LEFT(L483, 2) = "07", "Jul", LEFT(L483, 2) = "08", "Aug", LEFT(L483, 2) = "09", "Sep", LEFT(L483, 2) = "10", "Oct", LEFT(L483, 2) = "11", "Nov", LEFT(L483, 2) = "12", "Dec")</f>
        <v>Sep</v>
      </c>
      <c r="N483" s="9" t="str">
        <f t="shared" si="53"/>
        <v>2012</v>
      </c>
      <c r="O483" t="b">
        <v>0</v>
      </c>
      <c r="P483">
        <v>21</v>
      </c>
      <c r="Q483" t="b">
        <v>0</v>
      </c>
      <c r="R483" t="s">
        <v>8269</v>
      </c>
      <c r="S483" s="6">
        <f t="shared" si="49"/>
        <v>6.0999999999999999E-2</v>
      </c>
      <c r="T483" s="8">
        <f t="shared" si="50"/>
        <v>87.142857142857139</v>
      </c>
      <c r="U483" t="str">
        <f t="shared" si="54"/>
        <v>film &amp; video</v>
      </c>
      <c r="V483" t="str">
        <f t="shared" si="55"/>
        <v>animation</v>
      </c>
    </row>
    <row r="484" spans="1:22" ht="48" x14ac:dyDescent="0.2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12">
        <f t="shared" si="51"/>
        <v>42474.606944444444</v>
      </c>
      <c r="K484">
        <v>1458336690</v>
      </c>
      <c r="L484" s="12" t="str">
        <f t="shared" si="52"/>
        <v>03/18/2016</v>
      </c>
      <c r="M484" s="9" t="str" cm="1">
        <f t="array" ref="M484">_xlfn.IFS(LEFT(L484, 2) = "01", "Jan", LEFT(L484, 2) = "02", "Feb", LEFT(L484, 2) = "03", "Mar", LEFT(L484, 2) = "04", "Apr", LEFT(L484, 2) = "05", "May", LEFT(L484, 2) = "06", "Jun", LEFT(L484, 2) = "07", "Jul", LEFT(L484, 2) = "08", "Aug", LEFT(L484, 2) = "09", "Sep", LEFT(L484, 2) = "10", "Oct", LEFT(L484, 2) = "11", "Nov", LEFT(L484, 2) = "12", "Dec")</f>
        <v>Mar</v>
      </c>
      <c r="N484" s="9" t="str">
        <f t="shared" si="53"/>
        <v>2016</v>
      </c>
      <c r="O484" t="b">
        <v>0</v>
      </c>
      <c r="P484">
        <v>1</v>
      </c>
      <c r="Q484" t="b">
        <v>0</v>
      </c>
      <c r="R484" t="s">
        <v>8269</v>
      </c>
      <c r="S484" s="6">
        <f t="shared" si="49"/>
        <v>1E-3</v>
      </c>
      <c r="T484" s="8">
        <f t="shared" si="50"/>
        <v>10</v>
      </c>
      <c r="U484" t="str">
        <f t="shared" si="54"/>
        <v>film &amp; video</v>
      </c>
      <c r="V484" t="str">
        <f t="shared" si="55"/>
        <v>animation</v>
      </c>
    </row>
    <row r="485" spans="1:22" ht="48" x14ac:dyDescent="0.2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2">
        <f t="shared" si="51"/>
        <v>41303.197592592594</v>
      </c>
      <c r="K485">
        <v>1354250672</v>
      </c>
      <c r="L485" s="12" t="str">
        <f t="shared" si="52"/>
        <v>11/30/2012</v>
      </c>
      <c r="M485" s="9" t="str" cm="1">
        <f t="array" ref="M485">_xlfn.IFS(LEFT(L485, 2) = "01", "Jan", LEFT(L485, 2) = "02", "Feb", LEFT(L485, 2) = "03", "Mar", LEFT(L485, 2) = "04", "Apr", LEFT(L485, 2) = "05", "May", LEFT(L485, 2) = "06", "Jun", LEFT(L485, 2) = "07", "Jul", LEFT(L485, 2) = "08", "Aug", LEFT(L485, 2) = "09", "Sep", LEFT(L485, 2) = "10", "Oct", LEFT(L485, 2) = "11", "Nov", LEFT(L485, 2) = "12", "Dec")</f>
        <v>Nov</v>
      </c>
      <c r="N485" s="9" t="str">
        <f t="shared" si="53"/>
        <v>2012</v>
      </c>
      <c r="O485" t="b">
        <v>0</v>
      </c>
      <c r="P485">
        <v>147</v>
      </c>
      <c r="Q485" t="b">
        <v>0</v>
      </c>
      <c r="R485" t="s">
        <v>8269</v>
      </c>
      <c r="S485" s="6">
        <f t="shared" si="49"/>
        <v>0.502</v>
      </c>
      <c r="T485" s="8">
        <f t="shared" si="50"/>
        <v>51.224489795918366</v>
      </c>
      <c r="U485" t="str">
        <f t="shared" si="54"/>
        <v>film &amp; video</v>
      </c>
      <c r="V485" t="str">
        <f t="shared" si="55"/>
        <v>animation</v>
      </c>
    </row>
    <row r="486" spans="1:22" ht="64" x14ac:dyDescent="0.2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2">
        <f t="shared" si="51"/>
        <v>42313.981157407412</v>
      </c>
      <c r="K486">
        <v>1443220372</v>
      </c>
      <c r="L486" s="12" t="str">
        <f t="shared" si="52"/>
        <v>09/25/2015</v>
      </c>
      <c r="M486" s="9" t="str" cm="1">
        <f t="array" ref="M486">_xlfn.IFS(LEFT(L486, 2) = "01", "Jan", LEFT(L486, 2) = "02", "Feb", LEFT(L486, 2) = "03", "Mar", LEFT(L486, 2) = "04", "Apr", LEFT(L486, 2) = "05", "May", LEFT(L486, 2) = "06", "Jun", LEFT(L486, 2) = "07", "Jul", LEFT(L486, 2) = "08", "Aug", LEFT(L486, 2) = "09", "Sep", LEFT(L486, 2) = "10", "Oct", LEFT(L486, 2) = "11", "Nov", LEFT(L486, 2) = "12", "Dec")</f>
        <v>Sep</v>
      </c>
      <c r="N486" s="9" t="str">
        <f t="shared" si="53"/>
        <v>2015</v>
      </c>
      <c r="O486" t="b">
        <v>0</v>
      </c>
      <c r="P486">
        <v>11</v>
      </c>
      <c r="Q486" t="b">
        <v>0</v>
      </c>
      <c r="R486" t="s">
        <v>8269</v>
      </c>
      <c r="S486" s="6">
        <f t="shared" si="49"/>
        <v>1.8625E-3</v>
      </c>
      <c r="T486" s="8">
        <f t="shared" si="50"/>
        <v>13.545454545454545</v>
      </c>
      <c r="U486" t="str">
        <f t="shared" si="54"/>
        <v>film &amp; video</v>
      </c>
      <c r="V486" t="str">
        <f t="shared" si="55"/>
        <v>animation</v>
      </c>
    </row>
    <row r="487" spans="1:22" ht="32" x14ac:dyDescent="0.2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2">
        <f t="shared" si="51"/>
        <v>41411.50577546296</v>
      </c>
      <c r="K487">
        <v>1366200499</v>
      </c>
      <c r="L487" s="12" t="str">
        <f t="shared" si="52"/>
        <v>04/17/2013</v>
      </c>
      <c r="M487" s="9" t="str" cm="1">
        <f t="array" ref="M487">_xlfn.IFS(LEFT(L487, 2) = "01", "Jan", LEFT(L487, 2) = "02", "Feb", LEFT(L487, 2) = "03", "Mar", LEFT(L487, 2) = "04", "Apr", LEFT(L487, 2) = "05", "May", LEFT(L487, 2) = "06", "Jun", LEFT(L487, 2) = "07", "Jul", LEFT(L487, 2) = "08", "Aug", LEFT(L487, 2) = "09", "Sep", LEFT(L487, 2) = "10", "Oct", LEFT(L487, 2) = "11", "Nov", LEFT(L487, 2) = "12", "Dec")</f>
        <v>Apr</v>
      </c>
      <c r="N487" s="9" t="str">
        <f t="shared" si="53"/>
        <v>2013</v>
      </c>
      <c r="O487" t="b">
        <v>0</v>
      </c>
      <c r="P487">
        <v>125</v>
      </c>
      <c r="Q487" t="b">
        <v>0</v>
      </c>
      <c r="R487" t="s">
        <v>8269</v>
      </c>
      <c r="S487" s="6">
        <f t="shared" si="49"/>
        <v>0.21906971229845085</v>
      </c>
      <c r="T487" s="8">
        <f t="shared" si="50"/>
        <v>66.520080000000007</v>
      </c>
      <c r="U487" t="str">
        <f t="shared" si="54"/>
        <v>film &amp; video</v>
      </c>
      <c r="V487" t="str">
        <f t="shared" si="55"/>
        <v>animation</v>
      </c>
    </row>
    <row r="488" spans="1:22" ht="48" x14ac:dyDescent="0.2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12">
        <f t="shared" si="51"/>
        <v>41791.94258101852</v>
      </c>
      <c r="K488">
        <v>1399070239</v>
      </c>
      <c r="L488" s="12" t="str">
        <f t="shared" si="52"/>
        <v>05/02/2014</v>
      </c>
      <c r="M488" s="9" t="str" cm="1">
        <f t="array" ref="M488">_xlfn.IFS(LEFT(L488, 2) = "01", "Jan", LEFT(L488, 2) = "02", "Feb", LEFT(L488, 2) = "03", "Mar", LEFT(L488, 2) = "04", "Apr", LEFT(L488, 2) = "05", "May", LEFT(L488, 2) = "06", "Jun", LEFT(L488, 2) = "07", "Jul", LEFT(L488, 2) = "08", "Aug", LEFT(L488, 2) = "09", "Sep", LEFT(L488, 2) = "10", "Oct", LEFT(L488, 2) = "11", "Nov", LEFT(L488, 2) = "12", "Dec")</f>
        <v>May</v>
      </c>
      <c r="N488" s="9" t="str">
        <f t="shared" si="53"/>
        <v>2014</v>
      </c>
      <c r="O488" t="b">
        <v>0</v>
      </c>
      <c r="P488">
        <v>1</v>
      </c>
      <c r="Q488" t="b">
        <v>0</v>
      </c>
      <c r="R488" t="s">
        <v>8269</v>
      </c>
      <c r="S488" s="6">
        <f t="shared" si="49"/>
        <v>9.0909090909090904E-5</v>
      </c>
      <c r="T488" s="8">
        <f t="shared" si="50"/>
        <v>50</v>
      </c>
      <c r="U488" t="str">
        <f t="shared" si="54"/>
        <v>film &amp; video</v>
      </c>
      <c r="V488" t="str">
        <f t="shared" si="55"/>
        <v>animation</v>
      </c>
    </row>
    <row r="489" spans="1:22" ht="48" x14ac:dyDescent="0.2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12">
        <f t="shared" si="51"/>
        <v>42729.636504629627</v>
      </c>
      <c r="K489">
        <v>1477491394</v>
      </c>
      <c r="L489" s="12" t="str">
        <f t="shared" si="52"/>
        <v>10/26/2016</v>
      </c>
      <c r="M489" s="9" t="str" cm="1">
        <f t="array" ref="M489">_xlfn.IFS(LEFT(L489, 2) = "01", "Jan", LEFT(L489, 2) = "02", "Feb", LEFT(L489, 2) = "03", "Mar", LEFT(L489, 2) = "04", "Apr", LEFT(L489, 2) = "05", "May", LEFT(L489, 2) = "06", "Jun", LEFT(L489, 2) = "07", "Jul", LEFT(L489, 2) = "08", "Aug", LEFT(L489, 2) = "09", "Sep", LEFT(L489, 2) = "10", "Oct", LEFT(L489, 2) = "11", "Nov", LEFT(L489, 2) = "12", "Dec")</f>
        <v>Oct</v>
      </c>
      <c r="N489" s="9" t="str">
        <f t="shared" si="53"/>
        <v>2016</v>
      </c>
      <c r="O489" t="b">
        <v>0</v>
      </c>
      <c r="P489">
        <v>0</v>
      </c>
      <c r="Q489" t="b">
        <v>0</v>
      </c>
      <c r="R489" t="s">
        <v>8269</v>
      </c>
      <c r="S489" s="6">
        <f t="shared" si="49"/>
        <v>0</v>
      </c>
      <c r="T489" s="8">
        <f t="shared" si="50"/>
        <v>0</v>
      </c>
      <c r="U489" t="str">
        <f t="shared" si="54"/>
        <v>film &amp; video</v>
      </c>
      <c r="V489" t="str">
        <f t="shared" si="55"/>
        <v>animation</v>
      </c>
    </row>
    <row r="490" spans="1:22" ht="32" x14ac:dyDescent="0.2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12">
        <f t="shared" si="51"/>
        <v>42744.054398148146</v>
      </c>
      <c r="K490">
        <v>1481332700</v>
      </c>
      <c r="L490" s="12" t="str">
        <f t="shared" si="52"/>
        <v>12/10/2016</v>
      </c>
      <c r="M490" s="9" t="str" cm="1">
        <f t="array" ref="M490">_xlfn.IFS(LEFT(L490, 2) = "01", "Jan", LEFT(L490, 2) = "02", "Feb", LEFT(L490, 2) = "03", "Mar", LEFT(L490, 2) = "04", "Apr", LEFT(L490, 2) = "05", "May", LEFT(L490, 2) = "06", "Jun", LEFT(L490, 2) = "07", "Jul", LEFT(L490, 2) = "08", "Aug", LEFT(L490, 2) = "09", "Sep", LEFT(L490, 2) = "10", "Oct", LEFT(L490, 2) = "11", "Nov", LEFT(L490, 2) = "12", "Dec")</f>
        <v>Dec</v>
      </c>
      <c r="N490" s="9" t="str">
        <f t="shared" si="53"/>
        <v>2016</v>
      </c>
      <c r="O490" t="b">
        <v>0</v>
      </c>
      <c r="P490">
        <v>0</v>
      </c>
      <c r="Q490" t="b">
        <v>0</v>
      </c>
      <c r="R490" t="s">
        <v>8269</v>
      </c>
      <c r="S490" s="6">
        <f t="shared" si="49"/>
        <v>0</v>
      </c>
      <c r="T490" s="8">
        <f t="shared" si="50"/>
        <v>0</v>
      </c>
      <c r="U490" t="str">
        <f t="shared" si="54"/>
        <v>film &amp; video</v>
      </c>
      <c r="V490" t="str">
        <f t="shared" si="55"/>
        <v>animation</v>
      </c>
    </row>
    <row r="491" spans="1:22" ht="48" x14ac:dyDescent="0.2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12">
        <f t="shared" si="51"/>
        <v>40913.481249999997</v>
      </c>
      <c r="K491">
        <v>1323084816</v>
      </c>
      <c r="L491" s="12" t="str">
        <f t="shared" si="52"/>
        <v>12/05/2011</v>
      </c>
      <c r="M491" s="9" t="str" cm="1">
        <f t="array" ref="M491">_xlfn.IFS(LEFT(L491, 2) = "01", "Jan", LEFT(L491, 2) = "02", "Feb", LEFT(L491, 2) = "03", "Mar", LEFT(L491, 2) = "04", "Apr", LEFT(L491, 2) = "05", "May", LEFT(L491, 2) = "06", "Jun", LEFT(L491, 2) = "07", "Jul", LEFT(L491, 2) = "08", "Aug", LEFT(L491, 2) = "09", "Sep", LEFT(L491, 2) = "10", "Oct", LEFT(L491, 2) = "11", "Nov", LEFT(L491, 2) = "12", "Dec")</f>
        <v>Dec</v>
      </c>
      <c r="N491" s="9" t="str">
        <f t="shared" si="53"/>
        <v>2011</v>
      </c>
      <c r="O491" t="b">
        <v>0</v>
      </c>
      <c r="P491">
        <v>3</v>
      </c>
      <c r="Q491" t="b">
        <v>0</v>
      </c>
      <c r="R491" t="s">
        <v>8269</v>
      </c>
      <c r="S491" s="6">
        <f t="shared" si="49"/>
        <v>2.8667813379201833E-3</v>
      </c>
      <c r="T491" s="8">
        <f t="shared" si="50"/>
        <v>71.666666666666671</v>
      </c>
      <c r="U491" t="str">
        <f t="shared" si="54"/>
        <v>film &amp; video</v>
      </c>
      <c r="V491" t="str">
        <f t="shared" si="55"/>
        <v>animation</v>
      </c>
    </row>
    <row r="492" spans="1:22" ht="16" x14ac:dyDescent="0.2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12">
        <f t="shared" si="51"/>
        <v>41143.968576388892</v>
      </c>
      <c r="K492">
        <v>1343085285</v>
      </c>
      <c r="L492" s="12" t="str">
        <f t="shared" si="52"/>
        <v>07/23/2012</v>
      </c>
      <c r="M492" s="9" t="str" cm="1">
        <f t="array" ref="M492">_xlfn.IFS(LEFT(L492, 2) = "01", "Jan", LEFT(L492, 2) = "02", "Feb", LEFT(L492, 2) = "03", "Mar", LEFT(L492, 2) = "04", "Apr", LEFT(L492, 2) = "05", "May", LEFT(L492, 2) = "06", "Jun", LEFT(L492, 2) = "07", "Jul", LEFT(L492, 2) = "08", "Aug", LEFT(L492, 2) = "09", "Sep", LEFT(L492, 2) = "10", "Oct", LEFT(L492, 2) = "11", "Nov", LEFT(L492, 2) = "12", "Dec")</f>
        <v>Jul</v>
      </c>
      <c r="N492" s="9" t="str">
        <f t="shared" si="53"/>
        <v>2012</v>
      </c>
      <c r="O492" t="b">
        <v>0</v>
      </c>
      <c r="P492">
        <v>0</v>
      </c>
      <c r="Q492" t="b">
        <v>0</v>
      </c>
      <c r="R492" t="s">
        <v>8269</v>
      </c>
      <c r="S492" s="6">
        <f t="shared" si="49"/>
        <v>0</v>
      </c>
      <c r="T492" s="8">
        <f t="shared" si="50"/>
        <v>0</v>
      </c>
      <c r="U492" t="str">
        <f t="shared" si="54"/>
        <v>film &amp; video</v>
      </c>
      <c r="V492" t="str">
        <f t="shared" si="55"/>
        <v>animation</v>
      </c>
    </row>
    <row r="493" spans="1:22" ht="48" x14ac:dyDescent="0.2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12">
        <f t="shared" si="51"/>
        <v>42396.982627314821</v>
      </c>
      <c r="K493">
        <v>1451345699</v>
      </c>
      <c r="L493" s="12" t="str">
        <f t="shared" si="52"/>
        <v>12/28/2015</v>
      </c>
      <c r="M493" s="9" t="str" cm="1">
        <f t="array" ref="M493">_xlfn.IFS(LEFT(L493, 2) = "01", "Jan", LEFT(L493, 2) = "02", "Feb", LEFT(L493, 2) = "03", "Mar", LEFT(L493, 2) = "04", "Apr", LEFT(L493, 2) = "05", "May", LEFT(L493, 2) = "06", "Jun", LEFT(L493, 2) = "07", "Jul", LEFT(L493, 2) = "08", "Aug", LEFT(L493, 2) = "09", "Sep", LEFT(L493, 2) = "10", "Oct", LEFT(L493, 2) = "11", "Nov", LEFT(L493, 2) = "12", "Dec")</f>
        <v>Dec</v>
      </c>
      <c r="N493" s="9" t="str">
        <f t="shared" si="53"/>
        <v>2015</v>
      </c>
      <c r="O493" t="b">
        <v>0</v>
      </c>
      <c r="P493">
        <v>0</v>
      </c>
      <c r="Q493" t="b">
        <v>0</v>
      </c>
      <c r="R493" t="s">
        <v>8269</v>
      </c>
      <c r="S493" s="6">
        <f t="shared" si="49"/>
        <v>0</v>
      </c>
      <c r="T493" s="8">
        <f t="shared" si="50"/>
        <v>0</v>
      </c>
      <c r="U493" t="str">
        <f t="shared" si="54"/>
        <v>film &amp; video</v>
      </c>
      <c r="V493" t="str">
        <f t="shared" si="55"/>
        <v>animation</v>
      </c>
    </row>
    <row r="494" spans="1:22" ht="48" x14ac:dyDescent="0.2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12">
        <f t="shared" si="51"/>
        <v>42656.03506944445</v>
      </c>
      <c r="K494">
        <v>1471135830</v>
      </c>
      <c r="L494" s="12" t="str">
        <f t="shared" si="52"/>
        <v>08/14/2016</v>
      </c>
      <c r="M494" s="9" t="str" cm="1">
        <f t="array" ref="M494">_xlfn.IFS(LEFT(L494, 2) = "01", "Jan", LEFT(L494, 2) = "02", "Feb", LEFT(L494, 2) = "03", "Mar", LEFT(L494, 2) = "04", "Apr", LEFT(L494, 2) = "05", "May", LEFT(L494, 2) = "06", "Jun", LEFT(L494, 2) = "07", "Jul", LEFT(L494, 2) = "08", "Aug", LEFT(L494, 2) = "09", "Sep", LEFT(L494, 2) = "10", "Oct", LEFT(L494, 2) = "11", "Nov", LEFT(L494, 2) = "12", "Dec")</f>
        <v>Aug</v>
      </c>
      <c r="N494" s="9" t="str">
        <f t="shared" si="53"/>
        <v>2016</v>
      </c>
      <c r="O494" t="b">
        <v>0</v>
      </c>
      <c r="P494">
        <v>0</v>
      </c>
      <c r="Q494" t="b">
        <v>0</v>
      </c>
      <c r="R494" t="s">
        <v>8269</v>
      </c>
      <c r="S494" s="6">
        <f t="shared" si="49"/>
        <v>0</v>
      </c>
      <c r="T494" s="8">
        <f t="shared" si="50"/>
        <v>0</v>
      </c>
      <c r="U494" t="str">
        <f t="shared" si="54"/>
        <v>film &amp; video</v>
      </c>
      <c r="V494" t="str">
        <f t="shared" si="55"/>
        <v>animation</v>
      </c>
    </row>
    <row r="495" spans="1:22" ht="48" x14ac:dyDescent="0.2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12">
        <f t="shared" si="51"/>
        <v>42144.726134259254</v>
      </c>
      <c r="K495">
        <v>1429550738</v>
      </c>
      <c r="L495" s="12" t="str">
        <f t="shared" si="52"/>
        <v>04/20/2015</v>
      </c>
      <c r="M495" s="9" t="str" cm="1">
        <f t="array" ref="M495">_xlfn.IFS(LEFT(L495, 2) = "01", "Jan", LEFT(L495, 2) = "02", "Feb", LEFT(L495, 2) = "03", "Mar", LEFT(L495, 2) = "04", "Apr", LEFT(L495, 2) = "05", "May", LEFT(L495, 2) = "06", "Jun", LEFT(L495, 2) = "07", "Jul", LEFT(L495, 2) = "08", "Aug", LEFT(L495, 2) = "09", "Sep", LEFT(L495, 2) = "10", "Oct", LEFT(L495, 2) = "11", "Nov", LEFT(L495, 2) = "12", "Dec")</f>
        <v>Apr</v>
      </c>
      <c r="N495" s="9" t="str">
        <f t="shared" si="53"/>
        <v>2015</v>
      </c>
      <c r="O495" t="b">
        <v>0</v>
      </c>
      <c r="P495">
        <v>0</v>
      </c>
      <c r="Q495" t="b">
        <v>0</v>
      </c>
      <c r="R495" t="s">
        <v>8269</v>
      </c>
      <c r="S495" s="6">
        <f t="shared" si="49"/>
        <v>0</v>
      </c>
      <c r="T495" s="8">
        <f t="shared" si="50"/>
        <v>0</v>
      </c>
      <c r="U495" t="str">
        <f t="shared" si="54"/>
        <v>film &amp; video</v>
      </c>
      <c r="V495" t="str">
        <f t="shared" si="55"/>
        <v>animation</v>
      </c>
    </row>
    <row r="496" spans="1:22" ht="48" x14ac:dyDescent="0.2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12">
        <f t="shared" si="51"/>
        <v>41823.125</v>
      </c>
      <c r="K496">
        <v>1402343765</v>
      </c>
      <c r="L496" s="12" t="str">
        <f t="shared" si="52"/>
        <v>06/09/2014</v>
      </c>
      <c r="M496" s="9" t="str" cm="1">
        <f t="array" ref="M496">_xlfn.IFS(LEFT(L496, 2) = "01", "Jan", LEFT(L496, 2) = "02", "Feb", LEFT(L496, 2) = "03", "Mar", LEFT(L496, 2) = "04", "Apr", LEFT(L496, 2) = "05", "May", LEFT(L496, 2) = "06", "Jun", LEFT(L496, 2) = "07", "Jul", LEFT(L496, 2) = "08", "Aug", LEFT(L496, 2) = "09", "Sep", LEFT(L496, 2) = "10", "Oct", LEFT(L496, 2) = "11", "Nov", LEFT(L496, 2) = "12", "Dec")</f>
        <v>Jun</v>
      </c>
      <c r="N496" s="9" t="str">
        <f t="shared" si="53"/>
        <v>2014</v>
      </c>
      <c r="O496" t="b">
        <v>0</v>
      </c>
      <c r="P496">
        <v>3</v>
      </c>
      <c r="Q496" t="b">
        <v>0</v>
      </c>
      <c r="R496" t="s">
        <v>8269</v>
      </c>
      <c r="S496" s="6">
        <f t="shared" si="49"/>
        <v>1.5499999999999999E-3</v>
      </c>
      <c r="T496" s="8">
        <f t="shared" si="50"/>
        <v>10.333333333333334</v>
      </c>
      <c r="U496" t="str">
        <f t="shared" si="54"/>
        <v>film &amp; video</v>
      </c>
      <c r="V496" t="str">
        <f t="shared" si="55"/>
        <v>animation</v>
      </c>
    </row>
    <row r="497" spans="1:22" ht="48" x14ac:dyDescent="0.2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12">
        <f t="shared" si="51"/>
        <v>42201.827604166669</v>
      </c>
      <c r="K497">
        <v>1434484305</v>
      </c>
      <c r="L497" s="12" t="str">
        <f t="shared" si="52"/>
        <v>06/16/2015</v>
      </c>
      <c r="M497" s="9" t="str" cm="1">
        <f t="array" ref="M497">_xlfn.IFS(LEFT(L497, 2) = "01", "Jan", LEFT(L497, 2) = "02", "Feb", LEFT(L497, 2) = "03", "Mar", LEFT(L497, 2) = "04", "Apr", LEFT(L497, 2) = "05", "May", LEFT(L497, 2) = "06", "Jun", LEFT(L497, 2) = "07", "Jul", LEFT(L497, 2) = "08", "Aug", LEFT(L497, 2) = "09", "Sep", LEFT(L497, 2) = "10", "Oct", LEFT(L497, 2) = "11", "Nov", LEFT(L497, 2) = "12", "Dec")</f>
        <v>Jun</v>
      </c>
      <c r="N497" s="9" t="str">
        <f t="shared" si="53"/>
        <v>2015</v>
      </c>
      <c r="O497" t="b">
        <v>0</v>
      </c>
      <c r="P497">
        <v>0</v>
      </c>
      <c r="Q497" t="b">
        <v>0</v>
      </c>
      <c r="R497" t="s">
        <v>8269</v>
      </c>
      <c r="S497" s="6">
        <f t="shared" si="49"/>
        <v>0</v>
      </c>
      <c r="T497" s="8">
        <f t="shared" si="50"/>
        <v>0</v>
      </c>
      <c r="U497" t="str">
        <f t="shared" si="54"/>
        <v>film &amp; video</v>
      </c>
      <c r="V497" t="str">
        <f t="shared" si="55"/>
        <v>animation</v>
      </c>
    </row>
    <row r="498" spans="1:22" ht="32" x14ac:dyDescent="0.2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12">
        <f t="shared" si="51"/>
        <v>41680.93141203704</v>
      </c>
      <c r="K498">
        <v>1386886874</v>
      </c>
      <c r="L498" s="12" t="str">
        <f t="shared" si="52"/>
        <v>12/12/2013</v>
      </c>
      <c r="M498" s="9" t="str" cm="1">
        <f t="array" ref="M498">_xlfn.IFS(LEFT(L498, 2) = "01", "Jan", LEFT(L498, 2) = "02", "Feb", LEFT(L498, 2) = "03", "Mar", LEFT(L498, 2) = "04", "Apr", LEFT(L498, 2) = "05", "May", LEFT(L498, 2) = "06", "Jun", LEFT(L498, 2) = "07", "Jul", LEFT(L498, 2) = "08", "Aug", LEFT(L498, 2) = "09", "Sep", LEFT(L498, 2) = "10", "Oct", LEFT(L498, 2) = "11", "Nov", LEFT(L498, 2) = "12", "Dec")</f>
        <v>Dec</v>
      </c>
      <c r="N498" s="9" t="str">
        <f t="shared" si="53"/>
        <v>2013</v>
      </c>
      <c r="O498" t="b">
        <v>0</v>
      </c>
      <c r="P498">
        <v>1</v>
      </c>
      <c r="Q498" t="b">
        <v>0</v>
      </c>
      <c r="R498" t="s">
        <v>8269</v>
      </c>
      <c r="S498" s="6">
        <f t="shared" si="49"/>
        <v>1.6666666666666667E-5</v>
      </c>
      <c r="T498" s="8">
        <f t="shared" si="50"/>
        <v>1</v>
      </c>
      <c r="U498" t="str">
        <f t="shared" si="54"/>
        <v>film &amp; video</v>
      </c>
      <c r="V498" t="str">
        <f t="shared" si="55"/>
        <v>animation</v>
      </c>
    </row>
    <row r="499" spans="1:22" ht="16" x14ac:dyDescent="0.2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12">
        <f t="shared" si="51"/>
        <v>41998.208333333328</v>
      </c>
      <c r="K499">
        <v>1414889665</v>
      </c>
      <c r="L499" s="12" t="str">
        <f t="shared" si="52"/>
        <v>11/02/2014</v>
      </c>
      <c r="M499" s="9" t="str" cm="1">
        <f t="array" ref="M499">_xlfn.IFS(LEFT(L499, 2) = "01", "Jan", LEFT(L499, 2) = "02", "Feb", LEFT(L499, 2) = "03", "Mar", LEFT(L499, 2) = "04", "Apr", LEFT(L499, 2) = "05", "May", LEFT(L499, 2) = "06", "Jun", LEFT(L499, 2) = "07", "Jul", LEFT(L499, 2) = "08", "Aug", LEFT(L499, 2) = "09", "Sep", LEFT(L499, 2) = "10", "Oct", LEFT(L499, 2) = "11", "Nov", LEFT(L499, 2) = "12", "Dec")</f>
        <v>Nov</v>
      </c>
      <c r="N499" s="9" t="str">
        <f t="shared" si="53"/>
        <v>2014</v>
      </c>
      <c r="O499" t="b">
        <v>0</v>
      </c>
      <c r="P499">
        <v>3</v>
      </c>
      <c r="Q499" t="b">
        <v>0</v>
      </c>
      <c r="R499" t="s">
        <v>8269</v>
      </c>
      <c r="S499" s="6">
        <f t="shared" si="49"/>
        <v>6.6964285714285711E-3</v>
      </c>
      <c r="T499" s="8">
        <f t="shared" si="50"/>
        <v>10</v>
      </c>
      <c r="U499" t="str">
        <f t="shared" si="54"/>
        <v>film &amp; video</v>
      </c>
      <c r="V499" t="str">
        <f t="shared" si="55"/>
        <v>animation</v>
      </c>
    </row>
    <row r="500" spans="1:22" ht="48" x14ac:dyDescent="0.2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2">
        <f t="shared" si="51"/>
        <v>40900.762141203704</v>
      </c>
      <c r="K500">
        <v>1321035449</v>
      </c>
      <c r="L500" s="12" t="str">
        <f t="shared" si="52"/>
        <v>11/11/2011</v>
      </c>
      <c r="M500" s="9" t="str" cm="1">
        <f t="array" ref="M500">_xlfn.IFS(LEFT(L500, 2) = "01", "Jan", LEFT(L500, 2) = "02", "Feb", LEFT(L500, 2) = "03", "Mar", LEFT(L500, 2) = "04", "Apr", LEFT(L500, 2) = "05", "May", LEFT(L500, 2) = "06", "Jun", LEFT(L500, 2) = "07", "Jul", LEFT(L500, 2) = "08", "Aug", LEFT(L500, 2) = "09", "Sep", LEFT(L500, 2) = "10", "Oct", LEFT(L500, 2) = "11", "Nov", LEFT(L500, 2) = "12", "Dec")</f>
        <v>Nov</v>
      </c>
      <c r="N500" s="9" t="str">
        <f t="shared" si="53"/>
        <v>2011</v>
      </c>
      <c r="O500" t="b">
        <v>0</v>
      </c>
      <c r="P500">
        <v>22</v>
      </c>
      <c r="Q500" t="b">
        <v>0</v>
      </c>
      <c r="R500" t="s">
        <v>8269</v>
      </c>
      <c r="S500" s="6">
        <f t="shared" si="49"/>
        <v>4.5985132395404561E-2</v>
      </c>
      <c r="T500" s="8">
        <f t="shared" si="50"/>
        <v>136.09090909090909</v>
      </c>
      <c r="U500" t="str">
        <f t="shared" si="54"/>
        <v>film &amp; video</v>
      </c>
      <c r="V500" t="str">
        <f t="shared" si="55"/>
        <v>animation</v>
      </c>
    </row>
    <row r="501" spans="1:22" ht="64" x14ac:dyDescent="0.2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2">
        <f t="shared" si="51"/>
        <v>40098.874305555553</v>
      </c>
      <c r="K501">
        <v>1250630968</v>
      </c>
      <c r="L501" s="12" t="str">
        <f t="shared" si="52"/>
        <v>08/18/2009</v>
      </c>
      <c r="M501" s="9" t="str" cm="1">
        <f t="array" ref="M501">_xlfn.IFS(LEFT(L501, 2) = "01", "Jan", LEFT(L501, 2) = "02", "Feb", LEFT(L501, 2) = "03", "Mar", LEFT(L501, 2) = "04", "Apr", LEFT(L501, 2) = "05", "May", LEFT(L501, 2) = "06", "Jun", LEFT(L501, 2) = "07", "Jul", LEFT(L501, 2) = "08", "Aug", LEFT(L501, 2) = "09", "Sep", LEFT(L501, 2) = "10", "Oct", LEFT(L501, 2) = "11", "Nov", LEFT(L501, 2) = "12", "Dec")</f>
        <v>Aug</v>
      </c>
      <c r="N501" s="9" t="str">
        <f t="shared" si="53"/>
        <v>2009</v>
      </c>
      <c r="O501" t="b">
        <v>0</v>
      </c>
      <c r="P501">
        <v>26</v>
      </c>
      <c r="Q501" t="b">
        <v>0</v>
      </c>
      <c r="R501" t="s">
        <v>8269</v>
      </c>
      <c r="S501" s="6">
        <f t="shared" si="49"/>
        <v>9.5500000000000002E-2</v>
      </c>
      <c r="T501" s="8">
        <f t="shared" si="50"/>
        <v>73.461538461538467</v>
      </c>
      <c r="U501" t="str">
        <f t="shared" si="54"/>
        <v>film &amp; video</v>
      </c>
      <c r="V501" t="str">
        <f t="shared" si="55"/>
        <v>animation</v>
      </c>
    </row>
    <row r="502" spans="1:22" ht="64" x14ac:dyDescent="0.2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12">
        <f t="shared" si="51"/>
        <v>40306.927777777775</v>
      </c>
      <c r="K502">
        <v>1268255751</v>
      </c>
      <c r="L502" s="12" t="str">
        <f t="shared" si="52"/>
        <v>03/10/2010</v>
      </c>
      <c r="M502" s="9" t="str" cm="1">
        <f t="array" ref="M502">_xlfn.IFS(LEFT(L502, 2) = "01", "Jan", LEFT(L502, 2) = "02", "Feb", LEFT(L502, 2) = "03", "Mar", LEFT(L502, 2) = "04", "Apr", LEFT(L502, 2) = "05", "May", LEFT(L502, 2) = "06", "Jun", LEFT(L502, 2) = "07", "Jul", LEFT(L502, 2) = "08", "Aug", LEFT(L502, 2) = "09", "Sep", LEFT(L502, 2) = "10", "Oct", LEFT(L502, 2) = "11", "Nov", LEFT(L502, 2) = "12", "Dec")</f>
        <v>Mar</v>
      </c>
      <c r="N502" s="9" t="str">
        <f t="shared" si="53"/>
        <v>2010</v>
      </c>
      <c r="O502" t="b">
        <v>0</v>
      </c>
      <c r="P502">
        <v>4</v>
      </c>
      <c r="Q502" t="b">
        <v>0</v>
      </c>
      <c r="R502" t="s">
        <v>8269</v>
      </c>
      <c r="S502" s="6">
        <f t="shared" si="49"/>
        <v>3.307692307692308E-2</v>
      </c>
      <c r="T502" s="8">
        <f t="shared" si="50"/>
        <v>53.75</v>
      </c>
      <c r="U502" t="str">
        <f t="shared" si="54"/>
        <v>film &amp; video</v>
      </c>
      <c r="V502" t="str">
        <f t="shared" si="55"/>
        <v>animation</v>
      </c>
    </row>
    <row r="503" spans="1:22" ht="48" x14ac:dyDescent="0.2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12">
        <f t="shared" si="51"/>
        <v>40733.234386574077</v>
      </c>
      <c r="K503">
        <v>1307597851</v>
      </c>
      <c r="L503" s="12" t="str">
        <f t="shared" si="52"/>
        <v>06/09/2011</v>
      </c>
      <c r="M503" s="9" t="str" cm="1">
        <f t="array" ref="M503">_xlfn.IFS(LEFT(L503, 2) = "01", "Jan", LEFT(L503, 2) = "02", "Feb", LEFT(L503, 2) = "03", "Mar", LEFT(L503, 2) = "04", "Apr", LEFT(L503, 2) = "05", "May", LEFT(L503, 2) = "06", "Jun", LEFT(L503, 2) = "07", "Jul", LEFT(L503, 2) = "08", "Aug", LEFT(L503, 2) = "09", "Sep", LEFT(L503, 2) = "10", "Oct", LEFT(L503, 2) = "11", "Nov", LEFT(L503, 2) = "12", "Dec")</f>
        <v>Jun</v>
      </c>
      <c r="N503" s="9" t="str">
        <f t="shared" si="53"/>
        <v>2011</v>
      </c>
      <c r="O503" t="b">
        <v>0</v>
      </c>
      <c r="P503">
        <v>0</v>
      </c>
      <c r="Q503" t="b">
        <v>0</v>
      </c>
      <c r="R503" t="s">
        <v>8269</v>
      </c>
      <c r="S503" s="6">
        <f t="shared" si="49"/>
        <v>0</v>
      </c>
      <c r="T503" s="8">
        <f t="shared" si="50"/>
        <v>0</v>
      </c>
      <c r="U503" t="str">
        <f t="shared" si="54"/>
        <v>film &amp; video</v>
      </c>
      <c r="V503" t="str">
        <f t="shared" si="55"/>
        <v>animation</v>
      </c>
    </row>
    <row r="504" spans="1:22" ht="48" x14ac:dyDescent="0.2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2">
        <f t="shared" si="51"/>
        <v>40986.511863425927</v>
      </c>
      <c r="K504">
        <v>1329484625</v>
      </c>
      <c r="L504" s="12" t="str">
        <f t="shared" si="52"/>
        <v>02/17/2012</v>
      </c>
      <c r="M504" s="9" t="str" cm="1">
        <f t="array" ref="M504">_xlfn.IFS(LEFT(L504, 2) = "01", "Jan", LEFT(L504, 2) = "02", "Feb", LEFT(L504, 2) = "03", "Mar", LEFT(L504, 2) = "04", "Apr", LEFT(L504, 2) = "05", "May", LEFT(L504, 2) = "06", "Jun", LEFT(L504, 2) = "07", "Jul", LEFT(L504, 2) = "08", "Aug", LEFT(L504, 2) = "09", "Sep", LEFT(L504, 2) = "10", "Oct", LEFT(L504, 2) = "11", "Nov", LEFT(L504, 2) = "12", "Dec")</f>
        <v>Feb</v>
      </c>
      <c r="N504" s="9" t="str">
        <f t="shared" si="53"/>
        <v>2012</v>
      </c>
      <c r="O504" t="b">
        <v>0</v>
      </c>
      <c r="P504">
        <v>4</v>
      </c>
      <c r="Q504" t="b">
        <v>0</v>
      </c>
      <c r="R504" t="s">
        <v>8269</v>
      </c>
      <c r="S504" s="6">
        <f t="shared" si="49"/>
        <v>1.15E-2</v>
      </c>
      <c r="T504" s="8">
        <f t="shared" si="50"/>
        <v>57.5</v>
      </c>
      <c r="U504" t="str">
        <f t="shared" si="54"/>
        <v>film &amp; video</v>
      </c>
      <c r="V504" t="str">
        <f t="shared" si="55"/>
        <v>animation</v>
      </c>
    </row>
    <row r="505" spans="1:22" ht="48" x14ac:dyDescent="0.2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12">
        <f t="shared" si="51"/>
        <v>42021.526655092588</v>
      </c>
      <c r="K505">
        <v>1418906303</v>
      </c>
      <c r="L505" s="12" t="str">
        <f t="shared" si="52"/>
        <v>12/18/2014</v>
      </c>
      <c r="M505" s="9" t="str" cm="1">
        <f t="array" ref="M505">_xlfn.IFS(LEFT(L505, 2) = "01", "Jan", LEFT(L505, 2) = "02", "Feb", LEFT(L505, 2) = "03", "Mar", LEFT(L505, 2) = "04", "Apr", LEFT(L505, 2) = "05", "May", LEFT(L505, 2) = "06", "Jun", LEFT(L505, 2) = "07", "Jul", LEFT(L505, 2) = "08", "Aug", LEFT(L505, 2) = "09", "Sep", LEFT(L505, 2) = "10", "Oct", LEFT(L505, 2) = "11", "Nov", LEFT(L505, 2) = "12", "Dec")</f>
        <v>Dec</v>
      </c>
      <c r="N505" s="9" t="str">
        <f t="shared" si="53"/>
        <v>2014</v>
      </c>
      <c r="O505" t="b">
        <v>0</v>
      </c>
      <c r="P505">
        <v>9</v>
      </c>
      <c r="Q505" t="b">
        <v>0</v>
      </c>
      <c r="R505" t="s">
        <v>8269</v>
      </c>
      <c r="S505" s="6">
        <f t="shared" si="49"/>
        <v>1.7538461538461537E-2</v>
      </c>
      <c r="T505" s="8">
        <f t="shared" si="50"/>
        <v>12.666666666666666</v>
      </c>
      <c r="U505" t="str">
        <f t="shared" si="54"/>
        <v>film &amp; video</v>
      </c>
      <c r="V505" t="str">
        <f t="shared" si="55"/>
        <v>animation</v>
      </c>
    </row>
    <row r="506" spans="1:22" ht="48" x14ac:dyDescent="0.2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2">
        <f t="shared" si="51"/>
        <v>41009.941979166666</v>
      </c>
      <c r="K506">
        <v>1328916987</v>
      </c>
      <c r="L506" s="12" t="str">
        <f t="shared" si="52"/>
        <v>02/10/2012</v>
      </c>
      <c r="M506" s="9" t="str" cm="1">
        <f t="array" ref="M506">_xlfn.IFS(LEFT(L506, 2) = "01", "Jan", LEFT(L506, 2) = "02", "Feb", LEFT(L506, 2) = "03", "Mar", LEFT(L506, 2) = "04", "Apr", LEFT(L506, 2) = "05", "May", LEFT(L506, 2) = "06", "Jun", LEFT(L506, 2) = "07", "Jul", LEFT(L506, 2) = "08", "Aug", LEFT(L506, 2) = "09", "Sep", LEFT(L506, 2) = "10", "Oct", LEFT(L506, 2) = "11", "Nov", LEFT(L506, 2) = "12", "Dec")</f>
        <v>Feb</v>
      </c>
      <c r="N506" s="9" t="str">
        <f t="shared" si="53"/>
        <v>2012</v>
      </c>
      <c r="O506" t="b">
        <v>0</v>
      </c>
      <c r="P506">
        <v>5</v>
      </c>
      <c r="Q506" t="b">
        <v>0</v>
      </c>
      <c r="R506" t="s">
        <v>8269</v>
      </c>
      <c r="S506" s="6">
        <f t="shared" si="49"/>
        <v>1.3673469387755101E-2</v>
      </c>
      <c r="T506" s="8">
        <f t="shared" si="50"/>
        <v>67</v>
      </c>
      <c r="U506" t="str">
        <f t="shared" si="54"/>
        <v>film &amp; video</v>
      </c>
      <c r="V506" t="str">
        <f t="shared" si="55"/>
        <v>animation</v>
      </c>
    </row>
    <row r="507" spans="1:22" ht="48" x14ac:dyDescent="0.2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12">
        <f t="shared" si="51"/>
        <v>42363.098217592589</v>
      </c>
      <c r="K507">
        <v>1447122086</v>
      </c>
      <c r="L507" s="12" t="str">
        <f t="shared" si="52"/>
        <v>11/10/2015</v>
      </c>
      <c r="M507" s="9" t="str" cm="1">
        <f t="array" ref="M507">_xlfn.IFS(LEFT(L507, 2) = "01", "Jan", LEFT(L507, 2) = "02", "Feb", LEFT(L507, 2) = "03", "Mar", LEFT(L507, 2) = "04", "Apr", LEFT(L507, 2) = "05", "May", LEFT(L507, 2) = "06", "Jun", LEFT(L507, 2) = "07", "Jul", LEFT(L507, 2) = "08", "Aug", LEFT(L507, 2) = "09", "Sep", LEFT(L507, 2) = "10", "Oct", LEFT(L507, 2) = "11", "Nov", LEFT(L507, 2) = "12", "Dec")</f>
        <v>Nov</v>
      </c>
      <c r="N507" s="9" t="str">
        <f t="shared" si="53"/>
        <v>2015</v>
      </c>
      <c r="O507" t="b">
        <v>0</v>
      </c>
      <c r="P507">
        <v>14</v>
      </c>
      <c r="Q507" t="b">
        <v>0</v>
      </c>
      <c r="R507" t="s">
        <v>8269</v>
      </c>
      <c r="S507" s="6">
        <f t="shared" si="49"/>
        <v>4.3333333333333331E-3</v>
      </c>
      <c r="T507" s="8">
        <f t="shared" si="50"/>
        <v>3.7142857142857144</v>
      </c>
      <c r="U507" t="str">
        <f t="shared" si="54"/>
        <v>film &amp; video</v>
      </c>
      <c r="V507" t="str">
        <f t="shared" si="55"/>
        <v>animation</v>
      </c>
    </row>
    <row r="508" spans="1:22" ht="48" x14ac:dyDescent="0.2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2">
        <f t="shared" si="51"/>
        <v>41496.552314814813</v>
      </c>
      <c r="K508">
        <v>1373548520</v>
      </c>
      <c r="L508" s="12" t="str">
        <f t="shared" si="52"/>
        <v>07/11/2013</v>
      </c>
      <c r="M508" s="9" t="str" cm="1">
        <f t="array" ref="M508">_xlfn.IFS(LEFT(L508, 2) = "01", "Jan", LEFT(L508, 2) = "02", "Feb", LEFT(L508, 2) = "03", "Mar", LEFT(L508, 2) = "04", "Apr", LEFT(L508, 2) = "05", "May", LEFT(L508, 2) = "06", "Jun", LEFT(L508, 2) = "07", "Jul", LEFT(L508, 2) = "08", "Aug", LEFT(L508, 2) = "09", "Sep", LEFT(L508, 2) = "10", "Oct", LEFT(L508, 2) = "11", "Nov", LEFT(L508, 2) = "12", "Dec")</f>
        <v>Jul</v>
      </c>
      <c r="N508" s="9" t="str">
        <f t="shared" si="53"/>
        <v>2013</v>
      </c>
      <c r="O508" t="b">
        <v>0</v>
      </c>
      <c r="P508">
        <v>1</v>
      </c>
      <c r="Q508" t="b">
        <v>0</v>
      </c>
      <c r="R508" t="s">
        <v>8269</v>
      </c>
      <c r="S508" s="6">
        <f t="shared" si="49"/>
        <v>1.25E-3</v>
      </c>
      <c r="T508" s="8">
        <f t="shared" si="50"/>
        <v>250</v>
      </c>
      <c r="U508" t="str">
        <f t="shared" si="54"/>
        <v>film &amp; video</v>
      </c>
      <c r="V508" t="str">
        <f t="shared" si="55"/>
        <v>animation</v>
      </c>
    </row>
    <row r="509" spans="1:22" ht="48" x14ac:dyDescent="0.2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2">
        <f t="shared" si="51"/>
        <v>41201.958993055552</v>
      </c>
      <c r="K509">
        <v>1346799657</v>
      </c>
      <c r="L509" s="12" t="str">
        <f t="shared" si="52"/>
        <v>09/04/2012</v>
      </c>
      <c r="M509" s="9" t="str" cm="1">
        <f t="array" ref="M509">_xlfn.IFS(LEFT(L509, 2) = "01", "Jan", LEFT(L509, 2) = "02", "Feb", LEFT(L509, 2) = "03", "Mar", LEFT(L509, 2) = "04", "Apr", LEFT(L509, 2) = "05", "May", LEFT(L509, 2) = "06", "Jun", LEFT(L509, 2) = "07", "Jul", LEFT(L509, 2) = "08", "Aug", LEFT(L509, 2) = "09", "Sep", LEFT(L509, 2) = "10", "Oct", LEFT(L509, 2) = "11", "Nov", LEFT(L509, 2) = "12", "Dec")</f>
        <v>Sep</v>
      </c>
      <c r="N509" s="9" t="str">
        <f t="shared" si="53"/>
        <v>2012</v>
      </c>
      <c r="O509" t="b">
        <v>0</v>
      </c>
      <c r="P509">
        <v>10</v>
      </c>
      <c r="Q509" t="b">
        <v>0</v>
      </c>
      <c r="R509" t="s">
        <v>8269</v>
      </c>
      <c r="S509" s="6">
        <f t="shared" si="49"/>
        <v>3.2000000000000001E-2</v>
      </c>
      <c r="T509" s="8">
        <f t="shared" si="50"/>
        <v>64</v>
      </c>
      <c r="U509" t="str">
        <f t="shared" si="54"/>
        <v>film &amp; video</v>
      </c>
      <c r="V509" t="str">
        <f t="shared" si="55"/>
        <v>animation</v>
      </c>
    </row>
    <row r="510" spans="1:22" ht="48" x14ac:dyDescent="0.2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12">
        <f t="shared" si="51"/>
        <v>41054.593055555553</v>
      </c>
      <c r="K510">
        <v>1332808501</v>
      </c>
      <c r="L510" s="12" t="str">
        <f t="shared" si="52"/>
        <v>03/27/2012</v>
      </c>
      <c r="M510" s="9" t="str" cm="1">
        <f t="array" ref="M510">_xlfn.IFS(LEFT(L510, 2) = "01", "Jan", LEFT(L510, 2) = "02", "Feb", LEFT(L510, 2) = "03", "Mar", LEFT(L510, 2) = "04", "Apr", LEFT(L510, 2) = "05", "May", LEFT(L510, 2) = "06", "Jun", LEFT(L510, 2) = "07", "Jul", LEFT(L510, 2) = "08", "Aug", LEFT(L510, 2) = "09", "Sep", LEFT(L510, 2) = "10", "Oct", LEFT(L510, 2) = "11", "Nov", LEFT(L510, 2) = "12", "Dec")</f>
        <v>Mar</v>
      </c>
      <c r="N510" s="9" t="str">
        <f t="shared" si="53"/>
        <v>2012</v>
      </c>
      <c r="O510" t="b">
        <v>0</v>
      </c>
      <c r="P510">
        <v>3</v>
      </c>
      <c r="Q510" t="b">
        <v>0</v>
      </c>
      <c r="R510" t="s">
        <v>8269</v>
      </c>
      <c r="S510" s="6">
        <f t="shared" si="49"/>
        <v>8.0000000000000002E-3</v>
      </c>
      <c r="T510" s="8">
        <f t="shared" si="50"/>
        <v>133.33333333333334</v>
      </c>
      <c r="U510" t="str">
        <f t="shared" si="54"/>
        <v>film &amp; video</v>
      </c>
      <c r="V510" t="str">
        <f t="shared" si="55"/>
        <v>animation</v>
      </c>
    </row>
    <row r="511" spans="1:22" ht="48" x14ac:dyDescent="0.2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12">
        <f t="shared" si="51"/>
        <v>42183.631597222222</v>
      </c>
      <c r="K511">
        <v>1432912170</v>
      </c>
      <c r="L511" s="12" t="str">
        <f t="shared" si="52"/>
        <v>05/29/2015</v>
      </c>
      <c r="M511" s="9" t="str" cm="1">
        <f t="array" ref="M511">_xlfn.IFS(LEFT(L511, 2) = "01", "Jan", LEFT(L511, 2) = "02", "Feb", LEFT(L511, 2) = "03", "Mar", LEFT(L511, 2) = "04", "Apr", LEFT(L511, 2) = "05", "May", LEFT(L511, 2) = "06", "Jun", LEFT(L511, 2) = "07", "Jul", LEFT(L511, 2) = "08", "Aug", LEFT(L511, 2) = "09", "Sep", LEFT(L511, 2) = "10", "Oct", LEFT(L511, 2) = "11", "Nov", LEFT(L511, 2) = "12", "Dec")</f>
        <v>May</v>
      </c>
      <c r="N511" s="9" t="str">
        <f t="shared" si="53"/>
        <v>2015</v>
      </c>
      <c r="O511" t="b">
        <v>0</v>
      </c>
      <c r="P511">
        <v>1</v>
      </c>
      <c r="Q511" t="b">
        <v>0</v>
      </c>
      <c r="R511" t="s">
        <v>8269</v>
      </c>
      <c r="S511" s="6">
        <f t="shared" si="49"/>
        <v>2E-3</v>
      </c>
      <c r="T511" s="8">
        <f t="shared" si="50"/>
        <v>10</v>
      </c>
      <c r="U511" t="str">
        <f t="shared" si="54"/>
        <v>film &amp; video</v>
      </c>
      <c r="V511" t="str">
        <f t="shared" si="55"/>
        <v>animation</v>
      </c>
    </row>
    <row r="512" spans="1:22" ht="48" x14ac:dyDescent="0.2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12">
        <f t="shared" si="51"/>
        <v>42430.176377314812</v>
      </c>
      <c r="K512">
        <v>1454213639</v>
      </c>
      <c r="L512" s="12" t="str">
        <f t="shared" si="52"/>
        <v>01/31/2016</v>
      </c>
      <c r="M512" s="9" t="str" cm="1">
        <f t="array" ref="M512">_xlfn.IFS(LEFT(L512, 2) = "01", "Jan", LEFT(L512, 2) = "02", "Feb", LEFT(L512, 2) = "03", "Mar", LEFT(L512, 2) = "04", "Apr", LEFT(L512, 2) = "05", "May", LEFT(L512, 2) = "06", "Jun", LEFT(L512, 2) = "07", "Jul", LEFT(L512, 2) = "08", "Aug", LEFT(L512, 2) = "09", "Sep", LEFT(L512, 2) = "10", "Oct", LEFT(L512, 2) = "11", "Nov", LEFT(L512, 2) = "12", "Dec")</f>
        <v>Jan</v>
      </c>
      <c r="N512" s="9" t="str">
        <f t="shared" si="53"/>
        <v>2016</v>
      </c>
      <c r="O512" t="b">
        <v>0</v>
      </c>
      <c r="P512">
        <v>0</v>
      </c>
      <c r="Q512" t="b">
        <v>0</v>
      </c>
      <c r="R512" t="s">
        <v>8269</v>
      </c>
      <c r="S512" s="6">
        <f t="shared" si="49"/>
        <v>0</v>
      </c>
      <c r="T512" s="8">
        <f t="shared" si="50"/>
        <v>0</v>
      </c>
      <c r="U512" t="str">
        <f t="shared" si="54"/>
        <v>film &amp; video</v>
      </c>
      <c r="V512" t="str">
        <f t="shared" si="55"/>
        <v>animation</v>
      </c>
    </row>
    <row r="513" spans="1:22" ht="48" x14ac:dyDescent="0.2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12">
        <f t="shared" si="51"/>
        <v>41370.261365740742</v>
      </c>
      <c r="K513">
        <v>1362640582</v>
      </c>
      <c r="L513" s="12" t="str">
        <f t="shared" si="52"/>
        <v>03/07/2013</v>
      </c>
      <c r="M513" s="9" t="str" cm="1">
        <f t="array" ref="M513">_xlfn.IFS(LEFT(L513, 2) = "01", "Jan", LEFT(L513, 2) = "02", "Feb", LEFT(L513, 2) = "03", "Mar", LEFT(L513, 2) = "04", "Apr", LEFT(L513, 2) = "05", "May", LEFT(L513, 2) = "06", "Jun", LEFT(L513, 2) = "07", "Jul", LEFT(L513, 2) = "08", "Aug", LEFT(L513, 2) = "09", "Sep", LEFT(L513, 2) = "10", "Oct", LEFT(L513, 2) = "11", "Nov", LEFT(L513, 2) = "12", "Dec")</f>
        <v>Mar</v>
      </c>
      <c r="N513" s="9" t="str">
        <f t="shared" si="53"/>
        <v>2013</v>
      </c>
      <c r="O513" t="b">
        <v>0</v>
      </c>
      <c r="P513">
        <v>5</v>
      </c>
      <c r="Q513" t="b">
        <v>0</v>
      </c>
      <c r="R513" t="s">
        <v>8269</v>
      </c>
      <c r="S513" s="6">
        <f t="shared" si="49"/>
        <v>0.03</v>
      </c>
      <c r="T513" s="8">
        <f t="shared" si="50"/>
        <v>30</v>
      </c>
      <c r="U513" t="str">
        <f t="shared" si="54"/>
        <v>film &amp; video</v>
      </c>
      <c r="V513" t="str">
        <f t="shared" si="55"/>
        <v>animation</v>
      </c>
    </row>
    <row r="514" spans="1:22" ht="48" x14ac:dyDescent="0.2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12">
        <f t="shared" si="51"/>
        <v>42694.783877314811</v>
      </c>
      <c r="K514">
        <v>1475776127</v>
      </c>
      <c r="L514" s="12" t="str">
        <f t="shared" si="52"/>
        <v>10/06/2016</v>
      </c>
      <c r="M514" s="9" t="str" cm="1">
        <f t="array" ref="M514">_xlfn.IFS(LEFT(L514, 2) = "01", "Jan", LEFT(L514, 2) = "02", "Feb", LEFT(L514, 2) = "03", "Mar", LEFT(L514, 2) = "04", "Apr", LEFT(L514, 2) = "05", "May", LEFT(L514, 2) = "06", "Jun", LEFT(L514, 2) = "07", "Jul", LEFT(L514, 2) = "08", "Aug", LEFT(L514, 2) = "09", "Sep", LEFT(L514, 2) = "10", "Oct", LEFT(L514, 2) = "11", "Nov", LEFT(L514, 2) = "12", "Dec")</f>
        <v>Oct</v>
      </c>
      <c r="N514" s="9" t="str">
        <f t="shared" si="53"/>
        <v>2016</v>
      </c>
      <c r="O514" t="b">
        <v>0</v>
      </c>
      <c r="P514">
        <v>2</v>
      </c>
      <c r="Q514" t="b">
        <v>0</v>
      </c>
      <c r="R514" t="s">
        <v>8269</v>
      </c>
      <c r="S514" s="6">
        <f t="shared" ref="S514:S577" si="56">E514/D514</f>
        <v>1.3749999999999999E-3</v>
      </c>
      <c r="T514" s="8">
        <f t="shared" ref="T514:T577" si="57">IFERROR(E514/P514, 0)</f>
        <v>5.5</v>
      </c>
      <c r="U514" t="str">
        <f t="shared" si="54"/>
        <v>film &amp; video</v>
      </c>
      <c r="V514" t="str">
        <f t="shared" si="55"/>
        <v>animation</v>
      </c>
    </row>
    <row r="515" spans="1:22" ht="32" x14ac:dyDescent="0.2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2">
        <f t="shared" ref="J515:J578" si="58">(((I515/60)/60)/24)+DATE(1970,1,1)</f>
        <v>42597.291666666672</v>
      </c>
      <c r="K515">
        <v>1467387705</v>
      </c>
      <c r="L515" s="12" t="str">
        <f t="shared" ref="L515:L578" si="59">TEXT((((K515/60)/60)/24)+DATE(1970,1,1), "mm/dd/yyyy")</f>
        <v>07/01/2016</v>
      </c>
      <c r="M515" s="9" t="str" cm="1">
        <f t="array" ref="M515">_xlfn.IFS(LEFT(L515, 2) = "01", "Jan", LEFT(L515, 2) = "02", "Feb", LEFT(L515, 2) = "03", "Mar", LEFT(L515, 2) = "04", "Apr", LEFT(L515, 2) = "05", "May", LEFT(L515, 2) = "06", "Jun", LEFT(L515, 2) = "07", "Jul", LEFT(L515, 2) = "08", "Aug", LEFT(L515, 2) = "09", "Sep", LEFT(L515, 2) = "10", "Oct", LEFT(L515, 2) = "11", "Nov", LEFT(L515, 2) = "12", "Dec")</f>
        <v>Jul</v>
      </c>
      <c r="N515" s="9" t="str">
        <f t="shared" ref="N515:N578" si="60">RIGHT(L515, 4)</f>
        <v>2016</v>
      </c>
      <c r="O515" t="b">
        <v>0</v>
      </c>
      <c r="P515">
        <v>68</v>
      </c>
      <c r="Q515" t="b">
        <v>0</v>
      </c>
      <c r="R515" t="s">
        <v>8269</v>
      </c>
      <c r="S515" s="6">
        <f t="shared" si="56"/>
        <v>0.13924</v>
      </c>
      <c r="T515" s="8">
        <f t="shared" si="57"/>
        <v>102.38235294117646</v>
      </c>
      <c r="U515" t="str">
        <f t="shared" ref="U515:U578" si="61">LEFT(R515, SEARCH("/", R515) - 1)</f>
        <v>film &amp; video</v>
      </c>
      <c r="V515" t="str">
        <f t="shared" ref="V515:V578" si="62">RIGHT(R515, LEN(R515) - SEARCH("/", R515) )</f>
        <v>animation</v>
      </c>
    </row>
    <row r="516" spans="1:22" ht="48" x14ac:dyDescent="0.2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12">
        <f t="shared" si="58"/>
        <v>41860.613969907405</v>
      </c>
      <c r="K516">
        <v>1405003447</v>
      </c>
      <c r="L516" s="12" t="str">
        <f t="shared" si="59"/>
        <v>07/10/2014</v>
      </c>
      <c r="M516" s="9" t="str" cm="1">
        <f t="array" ref="M516">_xlfn.IFS(LEFT(L516, 2) = "01", "Jan", LEFT(L516, 2) = "02", "Feb", LEFT(L516, 2) = "03", "Mar", LEFT(L516, 2) = "04", "Apr", LEFT(L516, 2) = "05", "May", LEFT(L516, 2) = "06", "Jun", LEFT(L516, 2) = "07", "Jul", LEFT(L516, 2) = "08", "Aug", LEFT(L516, 2) = "09", "Sep", LEFT(L516, 2) = "10", "Oct", LEFT(L516, 2) = "11", "Nov", LEFT(L516, 2) = "12", "Dec")</f>
        <v>Jul</v>
      </c>
      <c r="N516" s="9" t="str">
        <f t="shared" si="60"/>
        <v>2014</v>
      </c>
      <c r="O516" t="b">
        <v>0</v>
      </c>
      <c r="P516">
        <v>3</v>
      </c>
      <c r="Q516" t="b">
        <v>0</v>
      </c>
      <c r="R516" t="s">
        <v>8269</v>
      </c>
      <c r="S516" s="6">
        <f t="shared" si="56"/>
        <v>3.3333333333333333E-2</v>
      </c>
      <c r="T516" s="8">
        <f t="shared" si="57"/>
        <v>16.666666666666668</v>
      </c>
      <c r="U516" t="str">
        <f t="shared" si="61"/>
        <v>film &amp; video</v>
      </c>
      <c r="V516" t="str">
        <f t="shared" si="62"/>
        <v>animation</v>
      </c>
    </row>
    <row r="517" spans="1:22" ht="48" x14ac:dyDescent="0.2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2">
        <f t="shared" si="58"/>
        <v>42367.490752314814</v>
      </c>
      <c r="K517">
        <v>1447933601</v>
      </c>
      <c r="L517" s="12" t="str">
        <f t="shared" si="59"/>
        <v>11/19/2015</v>
      </c>
      <c r="M517" s="9" t="str" cm="1">
        <f t="array" ref="M517">_xlfn.IFS(LEFT(L517, 2) = "01", "Jan", LEFT(L517, 2) = "02", "Feb", LEFT(L517, 2) = "03", "Mar", LEFT(L517, 2) = "04", "Apr", LEFT(L517, 2) = "05", "May", LEFT(L517, 2) = "06", "Jun", LEFT(L517, 2) = "07", "Jul", LEFT(L517, 2) = "08", "Aug", LEFT(L517, 2) = "09", "Sep", LEFT(L517, 2) = "10", "Oct", LEFT(L517, 2) = "11", "Nov", LEFT(L517, 2) = "12", "Dec")</f>
        <v>Nov</v>
      </c>
      <c r="N517" s="9" t="str">
        <f t="shared" si="60"/>
        <v>2015</v>
      </c>
      <c r="O517" t="b">
        <v>0</v>
      </c>
      <c r="P517">
        <v>34</v>
      </c>
      <c r="Q517" t="b">
        <v>0</v>
      </c>
      <c r="R517" t="s">
        <v>8269</v>
      </c>
      <c r="S517" s="6">
        <f t="shared" si="56"/>
        <v>0.25413402061855672</v>
      </c>
      <c r="T517" s="8">
        <f t="shared" si="57"/>
        <v>725.02941176470586</v>
      </c>
      <c r="U517" t="str">
        <f t="shared" si="61"/>
        <v>film &amp; video</v>
      </c>
      <c r="V517" t="str">
        <f t="shared" si="62"/>
        <v>animation</v>
      </c>
    </row>
    <row r="518" spans="1:22" ht="32" x14ac:dyDescent="0.2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12">
        <f t="shared" si="58"/>
        <v>42151.778703703705</v>
      </c>
      <c r="K518">
        <v>1427568080</v>
      </c>
      <c r="L518" s="12" t="str">
        <f t="shared" si="59"/>
        <v>03/28/2015</v>
      </c>
      <c r="M518" s="9" t="str" cm="1">
        <f t="array" ref="M518">_xlfn.IFS(LEFT(L518, 2) = "01", "Jan", LEFT(L518, 2) = "02", "Feb", LEFT(L518, 2) = "03", "Mar", LEFT(L518, 2) = "04", "Apr", LEFT(L518, 2) = "05", "May", LEFT(L518, 2) = "06", "Jun", LEFT(L518, 2) = "07", "Jul", LEFT(L518, 2) = "08", "Aug", LEFT(L518, 2) = "09", "Sep", LEFT(L518, 2) = "10", "Oct", LEFT(L518, 2) = "11", "Nov", LEFT(L518, 2) = "12", "Dec")</f>
        <v>Mar</v>
      </c>
      <c r="N518" s="9" t="str">
        <f t="shared" si="60"/>
        <v>2015</v>
      </c>
      <c r="O518" t="b">
        <v>0</v>
      </c>
      <c r="P518">
        <v>0</v>
      </c>
      <c r="Q518" t="b">
        <v>0</v>
      </c>
      <c r="R518" t="s">
        <v>8269</v>
      </c>
      <c r="S518" s="6">
        <f t="shared" si="56"/>
        <v>0</v>
      </c>
      <c r="T518" s="8">
        <f t="shared" si="57"/>
        <v>0</v>
      </c>
      <c r="U518" t="str">
        <f t="shared" si="61"/>
        <v>film &amp; video</v>
      </c>
      <c r="V518" t="str">
        <f t="shared" si="62"/>
        <v>animation</v>
      </c>
    </row>
    <row r="519" spans="1:22" ht="48" x14ac:dyDescent="0.2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2">
        <f t="shared" si="58"/>
        <v>42768.615289351852</v>
      </c>
      <c r="K519">
        <v>1483454761</v>
      </c>
      <c r="L519" s="12" t="str">
        <f t="shared" si="59"/>
        <v>01/03/2017</v>
      </c>
      <c r="M519" s="9" t="str" cm="1">
        <f t="array" ref="M519">_xlfn.IFS(LEFT(L519, 2) = "01", "Jan", LEFT(L519, 2) = "02", "Feb", LEFT(L519, 2) = "03", "Mar", LEFT(L519, 2) = "04", "Apr", LEFT(L519, 2) = "05", "May", LEFT(L519, 2) = "06", "Jun", LEFT(L519, 2) = "07", "Jul", LEFT(L519, 2) = "08", "Aug", LEFT(L519, 2) = "09", "Sep", LEFT(L519, 2) = "10", "Oct", LEFT(L519, 2) = "11", "Nov", LEFT(L519, 2) = "12", "Dec")</f>
        <v>Jan</v>
      </c>
      <c r="N519" s="9" t="str">
        <f t="shared" si="60"/>
        <v>2017</v>
      </c>
      <c r="O519" t="b">
        <v>0</v>
      </c>
      <c r="P519">
        <v>3</v>
      </c>
      <c r="Q519" t="b">
        <v>0</v>
      </c>
      <c r="R519" t="s">
        <v>8269</v>
      </c>
      <c r="S519" s="6">
        <f t="shared" si="56"/>
        <v>1.3666666666666667E-2</v>
      </c>
      <c r="T519" s="8">
        <f t="shared" si="57"/>
        <v>68.333333333333329</v>
      </c>
      <c r="U519" t="str">
        <f t="shared" si="61"/>
        <v>film &amp; video</v>
      </c>
      <c r="V519" t="str">
        <f t="shared" si="62"/>
        <v>animation</v>
      </c>
    </row>
    <row r="520" spans="1:22" ht="48" x14ac:dyDescent="0.2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12">
        <f t="shared" si="58"/>
        <v>42253.615277777775</v>
      </c>
      <c r="K520">
        <v>1438958824</v>
      </c>
      <c r="L520" s="12" t="str">
        <f t="shared" si="59"/>
        <v>08/07/2015</v>
      </c>
      <c r="M520" s="9" t="str" cm="1">
        <f t="array" ref="M520">_xlfn.IFS(LEFT(L520, 2) = "01", "Jan", LEFT(L520, 2) = "02", "Feb", LEFT(L520, 2) = "03", "Mar", LEFT(L520, 2) = "04", "Apr", LEFT(L520, 2) = "05", "May", LEFT(L520, 2) = "06", "Jun", LEFT(L520, 2) = "07", "Jul", LEFT(L520, 2) = "08", "Aug", LEFT(L520, 2) = "09", "Sep", LEFT(L520, 2) = "10", "Oct", LEFT(L520, 2) = "11", "Nov", LEFT(L520, 2) = "12", "Dec")</f>
        <v>Aug</v>
      </c>
      <c r="N520" s="9" t="str">
        <f t="shared" si="60"/>
        <v>2015</v>
      </c>
      <c r="O520" t="b">
        <v>0</v>
      </c>
      <c r="P520">
        <v>0</v>
      </c>
      <c r="Q520" t="b">
        <v>0</v>
      </c>
      <c r="R520" t="s">
        <v>8269</v>
      </c>
      <c r="S520" s="6">
        <f t="shared" si="56"/>
        <v>0</v>
      </c>
      <c r="T520" s="8">
        <f t="shared" si="57"/>
        <v>0</v>
      </c>
      <c r="U520" t="str">
        <f t="shared" si="61"/>
        <v>film &amp; video</v>
      </c>
      <c r="V520" t="str">
        <f t="shared" si="62"/>
        <v>animation</v>
      </c>
    </row>
    <row r="521" spans="1:22" ht="48" x14ac:dyDescent="0.2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2">
        <f t="shared" si="58"/>
        <v>41248.391446759262</v>
      </c>
      <c r="K521">
        <v>1352107421</v>
      </c>
      <c r="L521" s="12" t="str">
        <f t="shared" si="59"/>
        <v>11/05/2012</v>
      </c>
      <c r="M521" s="9" t="str" cm="1">
        <f t="array" ref="M521">_xlfn.IFS(LEFT(L521, 2) = "01", "Jan", LEFT(L521, 2) = "02", "Feb", LEFT(L521, 2) = "03", "Mar", LEFT(L521, 2) = "04", "Apr", LEFT(L521, 2) = "05", "May", LEFT(L521, 2) = "06", "Jun", LEFT(L521, 2) = "07", "Jul", LEFT(L521, 2) = "08", "Aug", LEFT(L521, 2) = "09", "Sep", LEFT(L521, 2) = "10", "Oct", LEFT(L521, 2) = "11", "Nov", LEFT(L521, 2) = "12", "Dec")</f>
        <v>Nov</v>
      </c>
      <c r="N521" s="9" t="str">
        <f t="shared" si="60"/>
        <v>2012</v>
      </c>
      <c r="O521" t="b">
        <v>0</v>
      </c>
      <c r="P521">
        <v>70</v>
      </c>
      <c r="Q521" t="b">
        <v>0</v>
      </c>
      <c r="R521" t="s">
        <v>8269</v>
      </c>
      <c r="S521" s="6">
        <f t="shared" si="56"/>
        <v>0.22881426547787684</v>
      </c>
      <c r="T521" s="8">
        <f t="shared" si="57"/>
        <v>39.228571428571428</v>
      </c>
      <c r="U521" t="str">
        <f t="shared" si="61"/>
        <v>film &amp; video</v>
      </c>
      <c r="V521" t="str">
        <f t="shared" si="62"/>
        <v>animation</v>
      </c>
    </row>
    <row r="522" spans="1:22" ht="48" x14ac:dyDescent="0.2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2">
        <f t="shared" si="58"/>
        <v>42348.702094907407</v>
      </c>
      <c r="K522">
        <v>1447174261</v>
      </c>
      <c r="L522" s="12" t="str">
        <f t="shared" si="59"/>
        <v>11/10/2015</v>
      </c>
      <c r="M522" s="9" t="str" cm="1">
        <f t="array" ref="M522">_xlfn.IFS(LEFT(L522, 2) = "01", "Jan", LEFT(L522, 2) = "02", "Feb", LEFT(L522, 2) = "03", "Mar", LEFT(L522, 2) = "04", "Apr", LEFT(L522, 2) = "05", "May", LEFT(L522, 2) = "06", "Jun", LEFT(L522, 2) = "07", "Jul", LEFT(L522, 2) = "08", "Aug", LEFT(L522, 2) = "09", "Sep", LEFT(L522, 2) = "10", "Oct", LEFT(L522, 2) = "11", "Nov", LEFT(L522, 2) = "12", "Dec")</f>
        <v>Nov</v>
      </c>
      <c r="N522" s="9" t="str">
        <f t="shared" si="60"/>
        <v>2015</v>
      </c>
      <c r="O522" t="b">
        <v>0</v>
      </c>
      <c r="P522">
        <v>34</v>
      </c>
      <c r="Q522" t="b">
        <v>1</v>
      </c>
      <c r="R522" t="s">
        <v>8270</v>
      </c>
      <c r="S522" s="6">
        <f t="shared" si="56"/>
        <v>1.0209999999999999</v>
      </c>
      <c r="T522" s="8">
        <f t="shared" si="57"/>
        <v>150.14705882352942</v>
      </c>
      <c r="U522" t="str">
        <f t="shared" si="61"/>
        <v>theater</v>
      </c>
      <c r="V522" t="str">
        <f t="shared" si="62"/>
        <v>plays</v>
      </c>
    </row>
    <row r="523" spans="1:22" ht="48" x14ac:dyDescent="0.2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2">
        <f t="shared" si="58"/>
        <v>42675.207638888889</v>
      </c>
      <c r="K523">
        <v>1475460819</v>
      </c>
      <c r="L523" s="12" t="str">
        <f t="shared" si="59"/>
        <v>10/03/2016</v>
      </c>
      <c r="M523" s="9" t="str" cm="1">
        <f t="array" ref="M523">_xlfn.IFS(LEFT(L523, 2) = "01", "Jan", LEFT(L523, 2) = "02", "Feb", LEFT(L523, 2) = "03", "Mar", LEFT(L523, 2) = "04", "Apr", LEFT(L523, 2) = "05", "May", LEFT(L523, 2) = "06", "Jun", LEFT(L523, 2) = "07", "Jul", LEFT(L523, 2) = "08", "Aug", LEFT(L523, 2) = "09", "Sep", LEFT(L523, 2) = "10", "Oct", LEFT(L523, 2) = "11", "Nov", LEFT(L523, 2) = "12", "Dec")</f>
        <v>Oct</v>
      </c>
      <c r="N523" s="9" t="str">
        <f t="shared" si="60"/>
        <v>2016</v>
      </c>
      <c r="O523" t="b">
        <v>0</v>
      </c>
      <c r="P523">
        <v>56</v>
      </c>
      <c r="Q523" t="b">
        <v>1</v>
      </c>
      <c r="R523" t="s">
        <v>8270</v>
      </c>
      <c r="S523" s="6">
        <f t="shared" si="56"/>
        <v>1.0464</v>
      </c>
      <c r="T523" s="8">
        <f t="shared" si="57"/>
        <v>93.428571428571431</v>
      </c>
      <c r="U523" t="str">
        <f t="shared" si="61"/>
        <v>theater</v>
      </c>
      <c r="V523" t="str">
        <f t="shared" si="62"/>
        <v>plays</v>
      </c>
    </row>
    <row r="524" spans="1:22" ht="48" x14ac:dyDescent="0.2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2">
        <f t="shared" si="58"/>
        <v>42449.999131944445</v>
      </c>
      <c r="K524">
        <v>1456793925</v>
      </c>
      <c r="L524" s="12" t="str">
        <f t="shared" si="59"/>
        <v>03/01/2016</v>
      </c>
      <c r="M524" s="9" t="str" cm="1">
        <f t="array" ref="M524">_xlfn.IFS(LEFT(L524, 2) = "01", "Jan", LEFT(L524, 2) = "02", "Feb", LEFT(L524, 2) = "03", "Mar", LEFT(L524, 2) = "04", "Apr", LEFT(L524, 2) = "05", "May", LEFT(L524, 2) = "06", "Jun", LEFT(L524, 2) = "07", "Jul", LEFT(L524, 2) = "08", "Aug", LEFT(L524, 2) = "09", "Sep", LEFT(L524, 2) = "10", "Oct", LEFT(L524, 2) = "11", "Nov", LEFT(L524, 2) = "12", "Dec")</f>
        <v>Mar</v>
      </c>
      <c r="N524" s="9" t="str">
        <f t="shared" si="60"/>
        <v>2016</v>
      </c>
      <c r="O524" t="b">
        <v>0</v>
      </c>
      <c r="P524">
        <v>31</v>
      </c>
      <c r="Q524" t="b">
        <v>1</v>
      </c>
      <c r="R524" t="s">
        <v>8270</v>
      </c>
      <c r="S524" s="6">
        <f t="shared" si="56"/>
        <v>1.1466666666666667</v>
      </c>
      <c r="T524" s="8">
        <f t="shared" si="57"/>
        <v>110.96774193548387</v>
      </c>
      <c r="U524" t="str">
        <f t="shared" si="61"/>
        <v>theater</v>
      </c>
      <c r="V524" t="str">
        <f t="shared" si="62"/>
        <v>plays</v>
      </c>
    </row>
    <row r="525" spans="1:22" ht="48" x14ac:dyDescent="0.2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2">
        <f t="shared" si="58"/>
        <v>42268.13282407407</v>
      </c>
      <c r="K525">
        <v>1440213076</v>
      </c>
      <c r="L525" s="12" t="str">
        <f t="shared" si="59"/>
        <v>08/22/2015</v>
      </c>
      <c r="M525" s="9" t="str" cm="1">
        <f t="array" ref="M525">_xlfn.IFS(LEFT(L525, 2) = "01", "Jan", LEFT(L525, 2) = "02", "Feb", LEFT(L525, 2) = "03", "Mar", LEFT(L525, 2) = "04", "Apr", LEFT(L525, 2) = "05", "May", LEFT(L525, 2) = "06", "Jun", LEFT(L525, 2) = "07", "Jul", LEFT(L525, 2) = "08", "Aug", LEFT(L525, 2) = "09", "Sep", LEFT(L525, 2) = "10", "Oct", LEFT(L525, 2) = "11", "Nov", LEFT(L525, 2) = "12", "Dec")</f>
        <v>Aug</v>
      </c>
      <c r="N525" s="9" t="str">
        <f t="shared" si="60"/>
        <v>2015</v>
      </c>
      <c r="O525" t="b">
        <v>0</v>
      </c>
      <c r="P525">
        <v>84</v>
      </c>
      <c r="Q525" t="b">
        <v>1</v>
      </c>
      <c r="R525" t="s">
        <v>8270</v>
      </c>
      <c r="S525" s="6">
        <f t="shared" si="56"/>
        <v>1.206</v>
      </c>
      <c r="T525" s="8">
        <f t="shared" si="57"/>
        <v>71.785714285714292</v>
      </c>
      <c r="U525" t="str">
        <f t="shared" si="61"/>
        <v>theater</v>
      </c>
      <c r="V525" t="str">
        <f t="shared" si="62"/>
        <v>plays</v>
      </c>
    </row>
    <row r="526" spans="1:22" ht="48" x14ac:dyDescent="0.2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2">
        <f t="shared" si="58"/>
        <v>42522.717233796298</v>
      </c>
      <c r="K526">
        <v>1462209169</v>
      </c>
      <c r="L526" s="12" t="str">
        <f t="shared" si="59"/>
        <v>05/02/2016</v>
      </c>
      <c r="M526" s="9" t="str" cm="1">
        <f t="array" ref="M526">_xlfn.IFS(LEFT(L526, 2) = "01", "Jan", LEFT(L526, 2) = "02", "Feb", LEFT(L526, 2) = "03", "Mar", LEFT(L526, 2) = "04", "Apr", LEFT(L526, 2) = "05", "May", LEFT(L526, 2) = "06", "Jun", LEFT(L526, 2) = "07", "Jul", LEFT(L526, 2) = "08", "Aug", LEFT(L526, 2) = "09", "Sep", LEFT(L526, 2) = "10", "Oct", LEFT(L526, 2) = "11", "Nov", LEFT(L526, 2) = "12", "Dec")</f>
        <v>May</v>
      </c>
      <c r="N526" s="9" t="str">
        <f t="shared" si="60"/>
        <v>2016</v>
      </c>
      <c r="O526" t="b">
        <v>0</v>
      </c>
      <c r="P526">
        <v>130</v>
      </c>
      <c r="Q526" t="b">
        <v>1</v>
      </c>
      <c r="R526" t="s">
        <v>8270</v>
      </c>
      <c r="S526" s="6">
        <f t="shared" si="56"/>
        <v>1.0867285714285715</v>
      </c>
      <c r="T526" s="8">
        <f t="shared" si="57"/>
        <v>29.258076923076924</v>
      </c>
      <c r="U526" t="str">
        <f t="shared" si="61"/>
        <v>theater</v>
      </c>
      <c r="V526" t="str">
        <f t="shared" si="62"/>
        <v>plays</v>
      </c>
    </row>
    <row r="527" spans="1:22" ht="48" x14ac:dyDescent="0.2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2">
        <f t="shared" si="58"/>
        <v>41895.400937500002</v>
      </c>
      <c r="K527">
        <v>1406713041</v>
      </c>
      <c r="L527" s="12" t="str">
        <f t="shared" si="59"/>
        <v>07/30/2014</v>
      </c>
      <c r="M527" s="9" t="str" cm="1">
        <f t="array" ref="M527">_xlfn.IFS(LEFT(L527, 2) = "01", "Jan", LEFT(L527, 2) = "02", "Feb", LEFT(L527, 2) = "03", "Mar", LEFT(L527, 2) = "04", "Apr", LEFT(L527, 2) = "05", "May", LEFT(L527, 2) = "06", "Jun", LEFT(L527, 2) = "07", "Jul", LEFT(L527, 2) = "08", "Aug", LEFT(L527, 2) = "09", "Sep", LEFT(L527, 2) = "10", "Oct", LEFT(L527, 2) = "11", "Nov", LEFT(L527, 2) = "12", "Dec")</f>
        <v>Jul</v>
      </c>
      <c r="N527" s="9" t="str">
        <f t="shared" si="60"/>
        <v>2014</v>
      </c>
      <c r="O527" t="b">
        <v>0</v>
      </c>
      <c r="P527">
        <v>12</v>
      </c>
      <c r="Q527" t="b">
        <v>1</v>
      </c>
      <c r="R527" t="s">
        <v>8270</v>
      </c>
      <c r="S527" s="6">
        <f t="shared" si="56"/>
        <v>1</v>
      </c>
      <c r="T527" s="8">
        <f t="shared" si="57"/>
        <v>1000</v>
      </c>
      <c r="U527" t="str">
        <f t="shared" si="61"/>
        <v>theater</v>
      </c>
      <c r="V527" t="str">
        <f t="shared" si="62"/>
        <v>plays</v>
      </c>
    </row>
    <row r="528" spans="1:22" ht="48" x14ac:dyDescent="0.2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2">
        <f t="shared" si="58"/>
        <v>42223.708333333328</v>
      </c>
      <c r="K528">
        <v>1436278344</v>
      </c>
      <c r="L528" s="12" t="str">
        <f t="shared" si="59"/>
        <v>07/07/2015</v>
      </c>
      <c r="M528" s="9" t="str" cm="1">
        <f t="array" ref="M528">_xlfn.IFS(LEFT(L528, 2) = "01", "Jan", LEFT(L528, 2) = "02", "Feb", LEFT(L528, 2) = "03", "Mar", LEFT(L528, 2) = "04", "Apr", LEFT(L528, 2) = "05", "May", LEFT(L528, 2) = "06", "Jun", LEFT(L528, 2) = "07", "Jul", LEFT(L528, 2) = "08", "Aug", LEFT(L528, 2) = "09", "Sep", LEFT(L528, 2) = "10", "Oct", LEFT(L528, 2) = "11", "Nov", LEFT(L528, 2) = "12", "Dec")</f>
        <v>Jul</v>
      </c>
      <c r="N528" s="9" t="str">
        <f t="shared" si="60"/>
        <v>2015</v>
      </c>
      <c r="O528" t="b">
        <v>0</v>
      </c>
      <c r="P528">
        <v>23</v>
      </c>
      <c r="Q528" t="b">
        <v>1</v>
      </c>
      <c r="R528" t="s">
        <v>8270</v>
      </c>
      <c r="S528" s="6">
        <f t="shared" si="56"/>
        <v>1.1399999999999999</v>
      </c>
      <c r="T528" s="8">
        <f t="shared" si="57"/>
        <v>74.347826086956516</v>
      </c>
      <c r="U528" t="str">
        <f t="shared" si="61"/>
        <v>theater</v>
      </c>
      <c r="V528" t="str">
        <f t="shared" si="62"/>
        <v>plays</v>
      </c>
    </row>
    <row r="529" spans="1:22" ht="48" x14ac:dyDescent="0.2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2">
        <f t="shared" si="58"/>
        <v>42783.670138888891</v>
      </c>
      <c r="K529">
        <v>1484715366</v>
      </c>
      <c r="L529" s="12" t="str">
        <f t="shared" si="59"/>
        <v>01/18/2017</v>
      </c>
      <c r="M529" s="9" t="str" cm="1">
        <f t="array" ref="M529">_xlfn.IFS(LEFT(L529, 2) = "01", "Jan", LEFT(L529, 2) = "02", "Feb", LEFT(L529, 2) = "03", "Mar", LEFT(L529, 2) = "04", "Apr", LEFT(L529, 2) = "05", "May", LEFT(L529, 2) = "06", "Jun", LEFT(L529, 2) = "07", "Jul", LEFT(L529, 2) = "08", "Aug", LEFT(L529, 2) = "09", "Sep", LEFT(L529, 2) = "10", "Oct", LEFT(L529, 2) = "11", "Nov", LEFT(L529, 2) = "12", "Dec")</f>
        <v>Jan</v>
      </c>
      <c r="N529" s="9" t="str">
        <f t="shared" si="60"/>
        <v>2017</v>
      </c>
      <c r="O529" t="b">
        <v>0</v>
      </c>
      <c r="P529">
        <v>158</v>
      </c>
      <c r="Q529" t="b">
        <v>1</v>
      </c>
      <c r="R529" t="s">
        <v>8270</v>
      </c>
      <c r="S529" s="6">
        <f t="shared" si="56"/>
        <v>1.0085</v>
      </c>
      <c r="T529" s="8">
        <f t="shared" si="57"/>
        <v>63.829113924050631</v>
      </c>
      <c r="U529" t="str">
        <f t="shared" si="61"/>
        <v>theater</v>
      </c>
      <c r="V529" t="str">
        <f t="shared" si="62"/>
        <v>plays</v>
      </c>
    </row>
    <row r="530" spans="1:22" ht="16" x14ac:dyDescent="0.2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2">
        <f t="shared" si="58"/>
        <v>42176.888888888891</v>
      </c>
      <c r="K530">
        <v>1433109907</v>
      </c>
      <c r="L530" s="12" t="str">
        <f t="shared" si="59"/>
        <v>05/31/2015</v>
      </c>
      <c r="M530" s="9" t="str" cm="1">
        <f t="array" ref="M530">_xlfn.IFS(LEFT(L530, 2) = "01", "Jan", LEFT(L530, 2) = "02", "Feb", LEFT(L530, 2) = "03", "Mar", LEFT(L530, 2) = "04", "Apr", LEFT(L530, 2) = "05", "May", LEFT(L530, 2) = "06", "Jun", LEFT(L530, 2) = "07", "Jul", LEFT(L530, 2) = "08", "Aug", LEFT(L530, 2) = "09", "Sep", LEFT(L530, 2) = "10", "Oct", LEFT(L530, 2) = "11", "Nov", LEFT(L530, 2) = "12", "Dec")</f>
        <v>May</v>
      </c>
      <c r="N530" s="9" t="str">
        <f t="shared" si="60"/>
        <v>2015</v>
      </c>
      <c r="O530" t="b">
        <v>0</v>
      </c>
      <c r="P530">
        <v>30</v>
      </c>
      <c r="Q530" t="b">
        <v>1</v>
      </c>
      <c r="R530" t="s">
        <v>8270</v>
      </c>
      <c r="S530" s="6">
        <f t="shared" si="56"/>
        <v>1.1565217391304348</v>
      </c>
      <c r="T530" s="8">
        <f t="shared" si="57"/>
        <v>44.333333333333336</v>
      </c>
      <c r="U530" t="str">
        <f t="shared" si="61"/>
        <v>theater</v>
      </c>
      <c r="V530" t="str">
        <f t="shared" si="62"/>
        <v>plays</v>
      </c>
    </row>
    <row r="531" spans="1:22" ht="48" x14ac:dyDescent="0.2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2">
        <f t="shared" si="58"/>
        <v>42746.208333333328</v>
      </c>
      <c r="K531">
        <v>1482281094</v>
      </c>
      <c r="L531" s="12" t="str">
        <f t="shared" si="59"/>
        <v>12/21/2016</v>
      </c>
      <c r="M531" s="9" t="str" cm="1">
        <f t="array" ref="M531">_xlfn.IFS(LEFT(L531, 2) = "01", "Jan", LEFT(L531, 2) = "02", "Feb", LEFT(L531, 2) = "03", "Mar", LEFT(L531, 2) = "04", "Apr", LEFT(L531, 2) = "05", "May", LEFT(L531, 2) = "06", "Jun", LEFT(L531, 2) = "07", "Jul", LEFT(L531, 2) = "08", "Aug", LEFT(L531, 2) = "09", "Sep", LEFT(L531, 2) = "10", "Oct", LEFT(L531, 2) = "11", "Nov", LEFT(L531, 2) = "12", "Dec")</f>
        <v>Dec</v>
      </c>
      <c r="N531" s="9" t="str">
        <f t="shared" si="60"/>
        <v>2016</v>
      </c>
      <c r="O531" t="b">
        <v>0</v>
      </c>
      <c r="P531">
        <v>18</v>
      </c>
      <c r="Q531" t="b">
        <v>1</v>
      </c>
      <c r="R531" t="s">
        <v>8270</v>
      </c>
      <c r="S531" s="6">
        <f t="shared" si="56"/>
        <v>1.3041666666666667</v>
      </c>
      <c r="T531" s="8">
        <f t="shared" si="57"/>
        <v>86.944444444444443</v>
      </c>
      <c r="U531" t="str">
        <f t="shared" si="61"/>
        <v>theater</v>
      </c>
      <c r="V531" t="str">
        <f t="shared" si="62"/>
        <v>plays</v>
      </c>
    </row>
    <row r="532" spans="1:22" ht="48" x14ac:dyDescent="0.2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2">
        <f t="shared" si="58"/>
        <v>42179.083333333328</v>
      </c>
      <c r="K532">
        <v>1433254268</v>
      </c>
      <c r="L532" s="12" t="str">
        <f t="shared" si="59"/>
        <v>06/02/2015</v>
      </c>
      <c r="M532" s="9" t="str" cm="1">
        <f t="array" ref="M532">_xlfn.IFS(LEFT(L532, 2) = "01", "Jan", LEFT(L532, 2) = "02", "Feb", LEFT(L532, 2) = "03", "Mar", LEFT(L532, 2) = "04", "Apr", LEFT(L532, 2) = "05", "May", LEFT(L532, 2) = "06", "Jun", LEFT(L532, 2) = "07", "Jul", LEFT(L532, 2) = "08", "Aug", LEFT(L532, 2) = "09", "Sep", LEFT(L532, 2) = "10", "Oct", LEFT(L532, 2) = "11", "Nov", LEFT(L532, 2) = "12", "Dec")</f>
        <v>Jun</v>
      </c>
      <c r="N532" s="9" t="str">
        <f t="shared" si="60"/>
        <v>2015</v>
      </c>
      <c r="O532" t="b">
        <v>0</v>
      </c>
      <c r="P532">
        <v>29</v>
      </c>
      <c r="Q532" t="b">
        <v>1</v>
      </c>
      <c r="R532" t="s">
        <v>8270</v>
      </c>
      <c r="S532" s="6">
        <f t="shared" si="56"/>
        <v>1.0778267254038179</v>
      </c>
      <c r="T532" s="8">
        <f t="shared" si="57"/>
        <v>126.55172413793103</v>
      </c>
      <c r="U532" t="str">
        <f t="shared" si="61"/>
        <v>theater</v>
      </c>
      <c r="V532" t="str">
        <f t="shared" si="62"/>
        <v>plays</v>
      </c>
    </row>
    <row r="533" spans="1:22" ht="48" x14ac:dyDescent="0.2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2">
        <f t="shared" si="58"/>
        <v>42721.290972222225</v>
      </c>
      <c r="K533">
        <v>1478050429</v>
      </c>
      <c r="L533" s="12" t="str">
        <f t="shared" si="59"/>
        <v>11/02/2016</v>
      </c>
      <c r="M533" s="9" t="str" cm="1">
        <f t="array" ref="M533">_xlfn.IFS(LEFT(L533, 2) = "01", "Jan", LEFT(L533, 2) = "02", "Feb", LEFT(L533, 2) = "03", "Mar", LEFT(L533, 2) = "04", "Apr", LEFT(L533, 2) = "05", "May", LEFT(L533, 2) = "06", "Jun", LEFT(L533, 2) = "07", "Jul", LEFT(L533, 2) = "08", "Aug", LEFT(L533, 2) = "09", "Sep", LEFT(L533, 2) = "10", "Oct", LEFT(L533, 2) = "11", "Nov", LEFT(L533, 2) = "12", "Dec")</f>
        <v>Nov</v>
      </c>
      <c r="N533" s="9" t="str">
        <f t="shared" si="60"/>
        <v>2016</v>
      </c>
      <c r="O533" t="b">
        <v>0</v>
      </c>
      <c r="P533">
        <v>31</v>
      </c>
      <c r="Q533" t="b">
        <v>1</v>
      </c>
      <c r="R533" t="s">
        <v>8270</v>
      </c>
      <c r="S533" s="6">
        <f t="shared" si="56"/>
        <v>1</v>
      </c>
      <c r="T533" s="8">
        <f t="shared" si="57"/>
        <v>129.03225806451613</v>
      </c>
      <c r="U533" t="str">
        <f t="shared" si="61"/>
        <v>theater</v>
      </c>
      <c r="V533" t="str">
        <f t="shared" si="62"/>
        <v>plays</v>
      </c>
    </row>
    <row r="534" spans="1:22" ht="48" x14ac:dyDescent="0.2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2">
        <f t="shared" si="58"/>
        <v>42503.007037037038</v>
      </c>
      <c r="K534">
        <v>1460506208</v>
      </c>
      <c r="L534" s="12" t="str">
        <f t="shared" si="59"/>
        <v>04/13/2016</v>
      </c>
      <c r="M534" s="9" t="str" cm="1">
        <f t="array" ref="M534">_xlfn.IFS(LEFT(L534, 2) = "01", "Jan", LEFT(L534, 2) = "02", "Feb", LEFT(L534, 2) = "03", "Mar", LEFT(L534, 2) = "04", "Apr", LEFT(L534, 2) = "05", "May", LEFT(L534, 2) = "06", "Jun", LEFT(L534, 2) = "07", "Jul", LEFT(L534, 2) = "08", "Aug", LEFT(L534, 2) = "09", "Sep", LEFT(L534, 2) = "10", "Oct", LEFT(L534, 2) = "11", "Nov", LEFT(L534, 2) = "12", "Dec")</f>
        <v>Apr</v>
      </c>
      <c r="N534" s="9" t="str">
        <f t="shared" si="60"/>
        <v>2016</v>
      </c>
      <c r="O534" t="b">
        <v>0</v>
      </c>
      <c r="P534">
        <v>173</v>
      </c>
      <c r="Q534" t="b">
        <v>1</v>
      </c>
      <c r="R534" t="s">
        <v>8270</v>
      </c>
      <c r="S534" s="6">
        <f t="shared" si="56"/>
        <v>1.2324999999999999</v>
      </c>
      <c r="T534" s="8">
        <f t="shared" si="57"/>
        <v>71.242774566473983</v>
      </c>
      <c r="U534" t="str">
        <f t="shared" si="61"/>
        <v>theater</v>
      </c>
      <c r="V534" t="str">
        <f t="shared" si="62"/>
        <v>plays</v>
      </c>
    </row>
    <row r="535" spans="1:22" ht="48" x14ac:dyDescent="0.2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2">
        <f t="shared" si="58"/>
        <v>42506.43478009259</v>
      </c>
      <c r="K535">
        <v>1461320765</v>
      </c>
      <c r="L535" s="12" t="str">
        <f t="shared" si="59"/>
        <v>04/22/2016</v>
      </c>
      <c r="M535" s="9" t="str" cm="1">
        <f t="array" ref="M535">_xlfn.IFS(LEFT(L535, 2) = "01", "Jan", LEFT(L535, 2) = "02", "Feb", LEFT(L535, 2) = "03", "Mar", LEFT(L535, 2) = "04", "Apr", LEFT(L535, 2) = "05", "May", LEFT(L535, 2) = "06", "Jun", LEFT(L535, 2) = "07", "Jul", LEFT(L535, 2) = "08", "Aug", LEFT(L535, 2) = "09", "Sep", LEFT(L535, 2) = "10", "Oct", LEFT(L535, 2) = "11", "Nov", LEFT(L535, 2) = "12", "Dec")</f>
        <v>Apr</v>
      </c>
      <c r="N535" s="9" t="str">
        <f t="shared" si="60"/>
        <v>2016</v>
      </c>
      <c r="O535" t="b">
        <v>0</v>
      </c>
      <c r="P535">
        <v>17</v>
      </c>
      <c r="Q535" t="b">
        <v>1</v>
      </c>
      <c r="R535" t="s">
        <v>8270</v>
      </c>
      <c r="S535" s="6">
        <f t="shared" si="56"/>
        <v>1.002</v>
      </c>
      <c r="T535" s="8">
        <f t="shared" si="57"/>
        <v>117.88235294117646</v>
      </c>
      <c r="U535" t="str">
        <f t="shared" si="61"/>
        <v>theater</v>
      </c>
      <c r="V535" t="str">
        <f t="shared" si="62"/>
        <v>plays</v>
      </c>
    </row>
    <row r="536" spans="1:22" ht="48" x14ac:dyDescent="0.2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2">
        <f t="shared" si="58"/>
        <v>42309.958333333328</v>
      </c>
      <c r="K536">
        <v>1443036470</v>
      </c>
      <c r="L536" s="12" t="str">
        <f t="shared" si="59"/>
        <v>09/23/2015</v>
      </c>
      <c r="M536" s="9" t="str" cm="1">
        <f t="array" ref="M536">_xlfn.IFS(LEFT(L536, 2) = "01", "Jan", LEFT(L536, 2) = "02", "Feb", LEFT(L536, 2) = "03", "Mar", LEFT(L536, 2) = "04", "Apr", LEFT(L536, 2) = "05", "May", LEFT(L536, 2) = "06", "Jun", LEFT(L536, 2) = "07", "Jul", LEFT(L536, 2) = "08", "Aug", LEFT(L536, 2) = "09", "Sep", LEFT(L536, 2) = "10", "Oct", LEFT(L536, 2) = "11", "Nov", LEFT(L536, 2) = "12", "Dec")</f>
        <v>Sep</v>
      </c>
      <c r="N536" s="9" t="str">
        <f t="shared" si="60"/>
        <v>2015</v>
      </c>
      <c r="O536" t="b">
        <v>0</v>
      </c>
      <c r="P536">
        <v>48</v>
      </c>
      <c r="Q536" t="b">
        <v>1</v>
      </c>
      <c r="R536" t="s">
        <v>8270</v>
      </c>
      <c r="S536" s="6">
        <f t="shared" si="56"/>
        <v>1.0466666666666666</v>
      </c>
      <c r="T536" s="8">
        <f t="shared" si="57"/>
        <v>327.08333333333331</v>
      </c>
      <c r="U536" t="str">
        <f t="shared" si="61"/>
        <v>theater</v>
      </c>
      <c r="V536" t="str">
        <f t="shared" si="62"/>
        <v>plays</v>
      </c>
    </row>
    <row r="537" spans="1:22" ht="32" x14ac:dyDescent="0.2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2">
        <f t="shared" si="58"/>
        <v>42741.545196759253</v>
      </c>
      <c r="K537">
        <v>1481115905</v>
      </c>
      <c r="L537" s="12" t="str">
        <f t="shared" si="59"/>
        <v>12/07/2016</v>
      </c>
      <c r="M537" s="9" t="str" cm="1">
        <f t="array" ref="M537">_xlfn.IFS(LEFT(L537, 2) = "01", "Jan", LEFT(L537, 2) = "02", "Feb", LEFT(L537, 2) = "03", "Mar", LEFT(L537, 2) = "04", "Apr", LEFT(L537, 2) = "05", "May", LEFT(L537, 2) = "06", "Jun", LEFT(L537, 2) = "07", "Jul", LEFT(L537, 2) = "08", "Aug", LEFT(L537, 2) = "09", "Sep", LEFT(L537, 2) = "10", "Oct", LEFT(L537, 2) = "11", "Nov", LEFT(L537, 2) = "12", "Dec")</f>
        <v>Dec</v>
      </c>
      <c r="N537" s="9" t="str">
        <f t="shared" si="60"/>
        <v>2016</v>
      </c>
      <c r="O537" t="b">
        <v>0</v>
      </c>
      <c r="P537">
        <v>59</v>
      </c>
      <c r="Q537" t="b">
        <v>1</v>
      </c>
      <c r="R537" t="s">
        <v>8270</v>
      </c>
      <c r="S537" s="6">
        <f t="shared" si="56"/>
        <v>1.0249999999999999</v>
      </c>
      <c r="T537" s="8">
        <f t="shared" si="57"/>
        <v>34.745762711864408</v>
      </c>
      <c r="U537" t="str">
        <f t="shared" si="61"/>
        <v>theater</v>
      </c>
      <c r="V537" t="str">
        <f t="shared" si="62"/>
        <v>plays</v>
      </c>
    </row>
    <row r="538" spans="1:22" ht="48" x14ac:dyDescent="0.2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2">
        <f t="shared" si="58"/>
        <v>42219.75</v>
      </c>
      <c r="K538">
        <v>1435133807</v>
      </c>
      <c r="L538" s="12" t="str">
        <f t="shared" si="59"/>
        <v>06/24/2015</v>
      </c>
      <c r="M538" s="9" t="str" cm="1">
        <f t="array" ref="M538">_xlfn.IFS(LEFT(L538, 2) = "01", "Jan", LEFT(L538, 2) = "02", "Feb", LEFT(L538, 2) = "03", "Mar", LEFT(L538, 2) = "04", "Apr", LEFT(L538, 2) = "05", "May", LEFT(L538, 2) = "06", "Jun", LEFT(L538, 2) = "07", "Jul", LEFT(L538, 2) = "08", "Aug", LEFT(L538, 2) = "09", "Sep", LEFT(L538, 2) = "10", "Oct", LEFT(L538, 2) = "11", "Nov", LEFT(L538, 2) = "12", "Dec")</f>
        <v>Jun</v>
      </c>
      <c r="N538" s="9" t="str">
        <f t="shared" si="60"/>
        <v>2015</v>
      </c>
      <c r="O538" t="b">
        <v>0</v>
      </c>
      <c r="P538">
        <v>39</v>
      </c>
      <c r="Q538" t="b">
        <v>1</v>
      </c>
      <c r="R538" t="s">
        <v>8270</v>
      </c>
      <c r="S538" s="6">
        <f t="shared" si="56"/>
        <v>1.1825757575757576</v>
      </c>
      <c r="T538" s="8">
        <f t="shared" si="57"/>
        <v>100.06410256410257</v>
      </c>
      <c r="U538" t="str">
        <f t="shared" si="61"/>
        <v>theater</v>
      </c>
      <c r="V538" t="str">
        <f t="shared" si="62"/>
        <v>plays</v>
      </c>
    </row>
    <row r="539" spans="1:22" ht="48" x14ac:dyDescent="0.2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2">
        <f t="shared" si="58"/>
        <v>42312.810081018513</v>
      </c>
      <c r="K539">
        <v>1444069591</v>
      </c>
      <c r="L539" s="12" t="str">
        <f t="shared" si="59"/>
        <v>10/05/2015</v>
      </c>
      <c r="M539" s="9" t="str" cm="1">
        <f t="array" ref="M539">_xlfn.IFS(LEFT(L539, 2) = "01", "Jan", LEFT(L539, 2) = "02", "Feb", LEFT(L539, 2) = "03", "Mar", LEFT(L539, 2) = "04", "Apr", LEFT(L539, 2) = "05", "May", LEFT(L539, 2) = "06", "Jun", LEFT(L539, 2) = "07", "Jul", LEFT(L539, 2) = "08", "Aug", LEFT(L539, 2) = "09", "Sep", LEFT(L539, 2) = "10", "Oct", LEFT(L539, 2) = "11", "Nov", LEFT(L539, 2) = "12", "Dec")</f>
        <v>Oct</v>
      </c>
      <c r="N539" s="9" t="str">
        <f t="shared" si="60"/>
        <v>2015</v>
      </c>
      <c r="O539" t="b">
        <v>0</v>
      </c>
      <c r="P539">
        <v>59</v>
      </c>
      <c r="Q539" t="b">
        <v>1</v>
      </c>
      <c r="R539" t="s">
        <v>8270</v>
      </c>
      <c r="S539" s="6">
        <f t="shared" si="56"/>
        <v>1.2050000000000001</v>
      </c>
      <c r="T539" s="8">
        <f t="shared" si="57"/>
        <v>40.847457627118644</v>
      </c>
      <c r="U539" t="str">
        <f t="shared" si="61"/>
        <v>theater</v>
      </c>
      <c r="V539" t="str">
        <f t="shared" si="62"/>
        <v>plays</v>
      </c>
    </row>
    <row r="540" spans="1:22" ht="48" x14ac:dyDescent="0.2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2">
        <f t="shared" si="58"/>
        <v>42503.794710648144</v>
      </c>
      <c r="K540">
        <v>1460574263</v>
      </c>
      <c r="L540" s="12" t="str">
        <f t="shared" si="59"/>
        <v>04/13/2016</v>
      </c>
      <c r="M540" s="9" t="str" cm="1">
        <f t="array" ref="M540">_xlfn.IFS(LEFT(L540, 2) = "01", "Jan", LEFT(L540, 2) = "02", "Feb", LEFT(L540, 2) = "03", "Mar", LEFT(L540, 2) = "04", "Apr", LEFT(L540, 2) = "05", "May", LEFT(L540, 2) = "06", "Jun", LEFT(L540, 2) = "07", "Jul", LEFT(L540, 2) = "08", "Aug", LEFT(L540, 2) = "09", "Sep", LEFT(L540, 2) = "10", "Oct", LEFT(L540, 2) = "11", "Nov", LEFT(L540, 2) = "12", "Dec")</f>
        <v>Apr</v>
      </c>
      <c r="N540" s="9" t="str">
        <f t="shared" si="60"/>
        <v>2016</v>
      </c>
      <c r="O540" t="b">
        <v>0</v>
      </c>
      <c r="P540">
        <v>60</v>
      </c>
      <c r="Q540" t="b">
        <v>1</v>
      </c>
      <c r="R540" t="s">
        <v>8270</v>
      </c>
      <c r="S540" s="6">
        <f t="shared" si="56"/>
        <v>3.0242</v>
      </c>
      <c r="T540" s="8">
        <f t="shared" si="57"/>
        <v>252.01666666666668</v>
      </c>
      <c r="U540" t="str">
        <f t="shared" si="61"/>
        <v>theater</v>
      </c>
      <c r="V540" t="str">
        <f t="shared" si="62"/>
        <v>plays</v>
      </c>
    </row>
    <row r="541" spans="1:22" ht="48" x14ac:dyDescent="0.2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2">
        <f t="shared" si="58"/>
        <v>42556.049849537041</v>
      </c>
      <c r="K541">
        <v>1465866707</v>
      </c>
      <c r="L541" s="12" t="str">
        <f t="shared" si="59"/>
        <v>06/14/2016</v>
      </c>
      <c r="M541" s="9" t="str" cm="1">
        <f t="array" ref="M541">_xlfn.IFS(LEFT(L541, 2) = "01", "Jan", LEFT(L541, 2) = "02", "Feb", LEFT(L541, 2) = "03", "Mar", LEFT(L541, 2) = "04", "Apr", LEFT(L541, 2) = "05", "May", LEFT(L541, 2) = "06", "Jun", LEFT(L541, 2) = "07", "Jul", LEFT(L541, 2) = "08", "Aug", LEFT(L541, 2) = "09", "Sep", LEFT(L541, 2) = "10", "Oct", LEFT(L541, 2) = "11", "Nov", LEFT(L541, 2) = "12", "Dec")</f>
        <v>Jun</v>
      </c>
      <c r="N541" s="9" t="str">
        <f t="shared" si="60"/>
        <v>2016</v>
      </c>
      <c r="O541" t="b">
        <v>0</v>
      </c>
      <c r="P541">
        <v>20</v>
      </c>
      <c r="Q541" t="b">
        <v>1</v>
      </c>
      <c r="R541" t="s">
        <v>8270</v>
      </c>
      <c r="S541" s="6">
        <f t="shared" si="56"/>
        <v>1.00644</v>
      </c>
      <c r="T541" s="8">
        <f t="shared" si="57"/>
        <v>25.161000000000001</v>
      </c>
      <c r="U541" t="str">
        <f t="shared" si="61"/>
        <v>theater</v>
      </c>
      <c r="V541" t="str">
        <f t="shared" si="62"/>
        <v>plays</v>
      </c>
    </row>
    <row r="542" spans="1:22" ht="64" x14ac:dyDescent="0.2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12">
        <f t="shared" si="58"/>
        <v>42039.817199074074</v>
      </c>
      <c r="K542">
        <v>1420486606</v>
      </c>
      <c r="L542" s="12" t="str">
        <f t="shared" si="59"/>
        <v>01/05/2015</v>
      </c>
      <c r="M542" s="9" t="str" cm="1">
        <f t="array" ref="M542">_xlfn.IFS(LEFT(L542, 2) = "01", "Jan", LEFT(L542, 2) = "02", "Feb", LEFT(L542, 2) = "03", "Mar", LEFT(L542, 2) = "04", "Apr", LEFT(L542, 2) = "05", "May", LEFT(L542, 2) = "06", "Jun", LEFT(L542, 2) = "07", "Jul", LEFT(L542, 2) = "08", "Aug", LEFT(L542, 2) = "09", "Sep", LEFT(L542, 2) = "10", "Oct", LEFT(L542, 2) = "11", "Nov", LEFT(L542, 2) = "12", "Dec")</f>
        <v>Jan</v>
      </c>
      <c r="N542" s="9" t="str">
        <f t="shared" si="60"/>
        <v>2015</v>
      </c>
      <c r="O542" t="b">
        <v>0</v>
      </c>
      <c r="P542">
        <v>1</v>
      </c>
      <c r="Q542" t="b">
        <v>0</v>
      </c>
      <c r="R542" t="s">
        <v>8271</v>
      </c>
      <c r="S542" s="6">
        <f t="shared" si="56"/>
        <v>6.666666666666667E-5</v>
      </c>
      <c r="T542" s="8">
        <f t="shared" si="57"/>
        <v>1</v>
      </c>
      <c r="U542" t="str">
        <f t="shared" si="61"/>
        <v>technology</v>
      </c>
      <c r="V542" t="str">
        <f t="shared" si="62"/>
        <v>web</v>
      </c>
    </row>
    <row r="543" spans="1:22" ht="48" x14ac:dyDescent="0.2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12">
        <f t="shared" si="58"/>
        <v>42306.046689814815</v>
      </c>
      <c r="K543">
        <v>1443488834</v>
      </c>
      <c r="L543" s="12" t="str">
        <f t="shared" si="59"/>
        <v>09/29/2015</v>
      </c>
      <c r="M543" s="9" t="str" cm="1">
        <f t="array" ref="M543">_xlfn.IFS(LEFT(L543, 2) = "01", "Jan", LEFT(L543, 2) = "02", "Feb", LEFT(L543, 2) = "03", "Mar", LEFT(L543, 2) = "04", "Apr", LEFT(L543, 2) = "05", "May", LEFT(L543, 2) = "06", "Jun", LEFT(L543, 2) = "07", "Jul", LEFT(L543, 2) = "08", "Aug", LEFT(L543, 2) = "09", "Sep", LEFT(L543, 2) = "10", "Oct", LEFT(L543, 2) = "11", "Nov", LEFT(L543, 2) = "12", "Dec")</f>
        <v>Sep</v>
      </c>
      <c r="N543" s="9" t="str">
        <f t="shared" si="60"/>
        <v>2015</v>
      </c>
      <c r="O543" t="b">
        <v>0</v>
      </c>
      <c r="P543">
        <v>1</v>
      </c>
      <c r="Q543" t="b">
        <v>0</v>
      </c>
      <c r="R543" t="s">
        <v>8271</v>
      </c>
      <c r="S543" s="6">
        <f t="shared" si="56"/>
        <v>5.5555555555555558E-3</v>
      </c>
      <c r="T543" s="8">
        <f t="shared" si="57"/>
        <v>25</v>
      </c>
      <c r="U543" t="str">
        <f t="shared" si="61"/>
        <v>technology</v>
      </c>
      <c r="V543" t="str">
        <f t="shared" si="62"/>
        <v>web</v>
      </c>
    </row>
    <row r="544" spans="1:22" ht="48" x14ac:dyDescent="0.2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12">
        <f t="shared" si="58"/>
        <v>42493.695787037039</v>
      </c>
      <c r="K544">
        <v>1457113316</v>
      </c>
      <c r="L544" s="12" t="str">
        <f t="shared" si="59"/>
        <v>03/04/2016</v>
      </c>
      <c r="M544" s="9" t="str" cm="1">
        <f t="array" ref="M544">_xlfn.IFS(LEFT(L544, 2) = "01", "Jan", LEFT(L544, 2) = "02", "Feb", LEFT(L544, 2) = "03", "Mar", LEFT(L544, 2) = "04", "Apr", LEFT(L544, 2) = "05", "May", LEFT(L544, 2) = "06", "Jun", LEFT(L544, 2) = "07", "Jul", LEFT(L544, 2) = "08", "Aug", LEFT(L544, 2) = "09", "Sep", LEFT(L544, 2) = "10", "Oct", LEFT(L544, 2) = "11", "Nov", LEFT(L544, 2) = "12", "Dec")</f>
        <v>Mar</v>
      </c>
      <c r="N544" s="9" t="str">
        <f t="shared" si="60"/>
        <v>2016</v>
      </c>
      <c r="O544" t="b">
        <v>0</v>
      </c>
      <c r="P544">
        <v>1</v>
      </c>
      <c r="Q544" t="b">
        <v>0</v>
      </c>
      <c r="R544" t="s">
        <v>8271</v>
      </c>
      <c r="S544" s="6">
        <f t="shared" si="56"/>
        <v>3.9999999999999998E-6</v>
      </c>
      <c r="T544" s="8">
        <f t="shared" si="57"/>
        <v>1</v>
      </c>
      <c r="U544" t="str">
        <f t="shared" si="61"/>
        <v>technology</v>
      </c>
      <c r="V544" t="str">
        <f t="shared" si="62"/>
        <v>web</v>
      </c>
    </row>
    <row r="545" spans="1:22" ht="48" x14ac:dyDescent="0.2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12">
        <f t="shared" si="58"/>
        <v>41944.092152777775</v>
      </c>
      <c r="K545">
        <v>1412215962</v>
      </c>
      <c r="L545" s="12" t="str">
        <f t="shared" si="59"/>
        <v>10/02/2014</v>
      </c>
      <c r="M545" s="9" t="str" cm="1">
        <f t="array" ref="M545">_xlfn.IFS(LEFT(L545, 2) = "01", "Jan", LEFT(L545, 2) = "02", "Feb", LEFT(L545, 2) = "03", "Mar", LEFT(L545, 2) = "04", "Apr", LEFT(L545, 2) = "05", "May", LEFT(L545, 2) = "06", "Jun", LEFT(L545, 2) = "07", "Jul", LEFT(L545, 2) = "08", "Aug", LEFT(L545, 2) = "09", "Sep", LEFT(L545, 2) = "10", "Oct", LEFT(L545, 2) = "11", "Nov", LEFT(L545, 2) = "12", "Dec")</f>
        <v>Oct</v>
      </c>
      <c r="N545" s="9" t="str">
        <f t="shared" si="60"/>
        <v>2014</v>
      </c>
      <c r="O545" t="b">
        <v>0</v>
      </c>
      <c r="P545">
        <v>2</v>
      </c>
      <c r="Q545" t="b">
        <v>0</v>
      </c>
      <c r="R545" t="s">
        <v>8271</v>
      </c>
      <c r="S545" s="6">
        <f t="shared" si="56"/>
        <v>3.1818181818181819E-3</v>
      </c>
      <c r="T545" s="8">
        <f t="shared" si="57"/>
        <v>35</v>
      </c>
      <c r="U545" t="str">
        <f t="shared" si="61"/>
        <v>technology</v>
      </c>
      <c r="V545" t="str">
        <f t="shared" si="62"/>
        <v>web</v>
      </c>
    </row>
    <row r="546" spans="1:22" ht="48" x14ac:dyDescent="0.2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12">
        <f t="shared" si="58"/>
        <v>42555.656944444447</v>
      </c>
      <c r="K546">
        <v>1465055160</v>
      </c>
      <c r="L546" s="12" t="str">
        <f t="shared" si="59"/>
        <v>06/04/2016</v>
      </c>
      <c r="M546" s="9" t="str" cm="1">
        <f t="array" ref="M546">_xlfn.IFS(LEFT(L546, 2) = "01", "Jan", LEFT(L546, 2) = "02", "Feb", LEFT(L546, 2) = "03", "Mar", LEFT(L546, 2) = "04", "Apr", LEFT(L546, 2) = "05", "May", LEFT(L546, 2) = "06", "Jun", LEFT(L546, 2) = "07", "Jul", LEFT(L546, 2) = "08", "Aug", LEFT(L546, 2) = "09", "Sep", LEFT(L546, 2) = "10", "Oct", LEFT(L546, 2) = "11", "Nov", LEFT(L546, 2) = "12", "Dec")</f>
        <v>Jun</v>
      </c>
      <c r="N546" s="9" t="str">
        <f t="shared" si="60"/>
        <v>2016</v>
      </c>
      <c r="O546" t="b">
        <v>0</v>
      </c>
      <c r="P546">
        <v>2</v>
      </c>
      <c r="Q546" t="b">
        <v>0</v>
      </c>
      <c r="R546" t="s">
        <v>8271</v>
      </c>
      <c r="S546" s="6">
        <f t="shared" si="56"/>
        <v>1.2E-2</v>
      </c>
      <c r="T546" s="8">
        <f t="shared" si="57"/>
        <v>3</v>
      </c>
      <c r="U546" t="str">
        <f t="shared" si="61"/>
        <v>technology</v>
      </c>
      <c r="V546" t="str">
        <f t="shared" si="62"/>
        <v>web</v>
      </c>
    </row>
    <row r="547" spans="1:22" ht="48" x14ac:dyDescent="0.2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2">
        <f t="shared" si="58"/>
        <v>42323.634131944447</v>
      </c>
      <c r="K547">
        <v>1444140789</v>
      </c>
      <c r="L547" s="12" t="str">
        <f t="shared" si="59"/>
        <v>10/06/2015</v>
      </c>
      <c r="M547" s="9" t="str" cm="1">
        <f t="array" ref="M547">_xlfn.IFS(LEFT(L547, 2) = "01", "Jan", LEFT(L547, 2) = "02", "Feb", LEFT(L547, 2) = "03", "Mar", LEFT(L547, 2) = "04", "Apr", LEFT(L547, 2) = "05", "May", LEFT(L547, 2) = "06", "Jun", LEFT(L547, 2) = "07", "Jul", LEFT(L547, 2) = "08", "Aug", LEFT(L547, 2) = "09", "Sep", LEFT(L547, 2) = "10", "Oct", LEFT(L547, 2) = "11", "Nov", LEFT(L547, 2) = "12", "Dec")</f>
        <v>Oct</v>
      </c>
      <c r="N547" s="9" t="str">
        <f t="shared" si="60"/>
        <v>2015</v>
      </c>
      <c r="O547" t="b">
        <v>0</v>
      </c>
      <c r="P547">
        <v>34</v>
      </c>
      <c r="Q547" t="b">
        <v>0</v>
      </c>
      <c r="R547" t="s">
        <v>8271</v>
      </c>
      <c r="S547" s="6">
        <f t="shared" si="56"/>
        <v>0.27383999999999997</v>
      </c>
      <c r="T547" s="8">
        <f t="shared" si="57"/>
        <v>402.70588235294116</v>
      </c>
      <c r="U547" t="str">
        <f t="shared" si="61"/>
        <v>technology</v>
      </c>
      <c r="V547" t="str">
        <f t="shared" si="62"/>
        <v>web</v>
      </c>
    </row>
    <row r="548" spans="1:22" ht="48" x14ac:dyDescent="0.2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12">
        <f t="shared" si="58"/>
        <v>42294.667997685188</v>
      </c>
      <c r="K548">
        <v>1441209715</v>
      </c>
      <c r="L548" s="12" t="str">
        <f t="shared" si="59"/>
        <v>09/02/2015</v>
      </c>
      <c r="M548" s="9" t="str" cm="1">
        <f t="array" ref="M548">_xlfn.IFS(LEFT(L548, 2) = "01", "Jan", LEFT(L548, 2) = "02", "Feb", LEFT(L548, 2) = "03", "Mar", LEFT(L548, 2) = "04", "Apr", LEFT(L548, 2) = "05", "May", LEFT(L548, 2) = "06", "Jun", LEFT(L548, 2) = "07", "Jul", LEFT(L548, 2) = "08", "Aug", LEFT(L548, 2) = "09", "Sep", LEFT(L548, 2) = "10", "Oct", LEFT(L548, 2) = "11", "Nov", LEFT(L548, 2) = "12", "Dec")</f>
        <v>Sep</v>
      </c>
      <c r="N548" s="9" t="str">
        <f t="shared" si="60"/>
        <v>2015</v>
      </c>
      <c r="O548" t="b">
        <v>0</v>
      </c>
      <c r="P548">
        <v>2</v>
      </c>
      <c r="Q548" t="b">
        <v>0</v>
      </c>
      <c r="R548" t="s">
        <v>8271</v>
      </c>
      <c r="S548" s="6">
        <f t="shared" si="56"/>
        <v>8.6666666666666663E-4</v>
      </c>
      <c r="T548" s="8">
        <f t="shared" si="57"/>
        <v>26</v>
      </c>
      <c r="U548" t="str">
        <f t="shared" si="61"/>
        <v>technology</v>
      </c>
      <c r="V548" t="str">
        <f t="shared" si="62"/>
        <v>web</v>
      </c>
    </row>
    <row r="549" spans="1:22" ht="48" x14ac:dyDescent="0.2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12">
        <f t="shared" si="58"/>
        <v>42410.696342592593</v>
      </c>
      <c r="K549">
        <v>1452530564</v>
      </c>
      <c r="L549" s="12" t="str">
        <f t="shared" si="59"/>
        <v>01/11/2016</v>
      </c>
      <c r="M549" s="9" t="str" cm="1">
        <f t="array" ref="M549">_xlfn.IFS(LEFT(L549, 2) = "01", "Jan", LEFT(L549, 2) = "02", "Feb", LEFT(L549, 2) = "03", "Mar", LEFT(L549, 2) = "04", "Apr", LEFT(L549, 2) = "05", "May", LEFT(L549, 2) = "06", "Jun", LEFT(L549, 2) = "07", "Jul", LEFT(L549, 2) = "08", "Aug", LEFT(L549, 2) = "09", "Sep", LEFT(L549, 2) = "10", "Oct", LEFT(L549, 2) = "11", "Nov", LEFT(L549, 2) = "12", "Dec")</f>
        <v>Jan</v>
      </c>
      <c r="N549" s="9" t="str">
        <f t="shared" si="60"/>
        <v>2016</v>
      </c>
      <c r="O549" t="b">
        <v>0</v>
      </c>
      <c r="P549">
        <v>0</v>
      </c>
      <c r="Q549" t="b">
        <v>0</v>
      </c>
      <c r="R549" t="s">
        <v>8271</v>
      </c>
      <c r="S549" s="6">
        <f t="shared" si="56"/>
        <v>0</v>
      </c>
      <c r="T549" s="8">
        <f t="shared" si="57"/>
        <v>0</v>
      </c>
      <c r="U549" t="str">
        <f t="shared" si="61"/>
        <v>technology</v>
      </c>
      <c r="V549" t="str">
        <f t="shared" si="62"/>
        <v>web</v>
      </c>
    </row>
    <row r="550" spans="1:22" ht="48" x14ac:dyDescent="0.2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12">
        <f t="shared" si="58"/>
        <v>42306.903333333335</v>
      </c>
      <c r="K550">
        <v>1443562848</v>
      </c>
      <c r="L550" s="12" t="str">
        <f t="shared" si="59"/>
        <v>09/29/2015</v>
      </c>
      <c r="M550" s="9" t="str" cm="1">
        <f t="array" ref="M550">_xlfn.IFS(LEFT(L550, 2) = "01", "Jan", LEFT(L550, 2) = "02", "Feb", LEFT(L550, 2) = "03", "Mar", LEFT(L550, 2) = "04", "Apr", LEFT(L550, 2) = "05", "May", LEFT(L550, 2) = "06", "Jun", LEFT(L550, 2) = "07", "Jul", LEFT(L550, 2) = "08", "Aug", LEFT(L550, 2) = "09", "Sep", LEFT(L550, 2) = "10", "Oct", LEFT(L550, 2) = "11", "Nov", LEFT(L550, 2) = "12", "Dec")</f>
        <v>Sep</v>
      </c>
      <c r="N550" s="9" t="str">
        <f t="shared" si="60"/>
        <v>2015</v>
      </c>
      <c r="O550" t="b">
        <v>0</v>
      </c>
      <c r="P550">
        <v>1</v>
      </c>
      <c r="Q550" t="b">
        <v>0</v>
      </c>
      <c r="R550" t="s">
        <v>8271</v>
      </c>
      <c r="S550" s="6">
        <f t="shared" si="56"/>
        <v>8.9999999999999998E-4</v>
      </c>
      <c r="T550" s="8">
        <f t="shared" si="57"/>
        <v>9</v>
      </c>
      <c r="U550" t="str">
        <f t="shared" si="61"/>
        <v>technology</v>
      </c>
      <c r="V550" t="str">
        <f t="shared" si="62"/>
        <v>web</v>
      </c>
    </row>
    <row r="551" spans="1:22" ht="48" x14ac:dyDescent="0.2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12">
        <f t="shared" si="58"/>
        <v>42193.636828703704</v>
      </c>
      <c r="K551">
        <v>1433776622</v>
      </c>
      <c r="L551" s="12" t="str">
        <f t="shared" si="59"/>
        <v>06/08/2015</v>
      </c>
      <c r="M551" s="9" t="str" cm="1">
        <f t="array" ref="M551">_xlfn.IFS(LEFT(L551, 2) = "01", "Jan", LEFT(L551, 2) = "02", "Feb", LEFT(L551, 2) = "03", "Mar", LEFT(L551, 2) = "04", "Apr", LEFT(L551, 2) = "05", "May", LEFT(L551, 2) = "06", "Jun", LEFT(L551, 2) = "07", "Jul", LEFT(L551, 2) = "08", "Aug", LEFT(L551, 2) = "09", "Sep", LEFT(L551, 2) = "10", "Oct", LEFT(L551, 2) = "11", "Nov", LEFT(L551, 2) = "12", "Dec")</f>
        <v>Jun</v>
      </c>
      <c r="N551" s="9" t="str">
        <f t="shared" si="60"/>
        <v>2015</v>
      </c>
      <c r="O551" t="b">
        <v>0</v>
      </c>
      <c r="P551">
        <v>8</v>
      </c>
      <c r="Q551" t="b">
        <v>0</v>
      </c>
      <c r="R551" t="s">
        <v>8271</v>
      </c>
      <c r="S551" s="6">
        <f t="shared" si="56"/>
        <v>2.7199999999999998E-2</v>
      </c>
      <c r="T551" s="8">
        <f t="shared" si="57"/>
        <v>8.5</v>
      </c>
      <c r="U551" t="str">
        <f t="shared" si="61"/>
        <v>technology</v>
      </c>
      <c r="V551" t="str">
        <f t="shared" si="62"/>
        <v>web</v>
      </c>
    </row>
    <row r="552" spans="1:22" ht="48" x14ac:dyDescent="0.2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12">
        <f t="shared" si="58"/>
        <v>42766.208333333328</v>
      </c>
      <c r="K552">
        <v>1484756245</v>
      </c>
      <c r="L552" s="12" t="str">
        <f t="shared" si="59"/>
        <v>01/18/2017</v>
      </c>
      <c r="M552" s="9" t="str" cm="1">
        <f t="array" ref="M552">_xlfn.IFS(LEFT(L552, 2) = "01", "Jan", LEFT(L552, 2) = "02", "Feb", LEFT(L552, 2) = "03", "Mar", LEFT(L552, 2) = "04", "Apr", LEFT(L552, 2) = "05", "May", LEFT(L552, 2) = "06", "Jun", LEFT(L552, 2) = "07", "Jul", LEFT(L552, 2) = "08", "Aug", LEFT(L552, 2) = "09", "Sep", LEFT(L552, 2) = "10", "Oct", LEFT(L552, 2) = "11", "Nov", LEFT(L552, 2) = "12", "Dec")</f>
        <v>Jan</v>
      </c>
      <c r="N552" s="9" t="str">
        <f t="shared" si="60"/>
        <v>2017</v>
      </c>
      <c r="O552" t="b">
        <v>0</v>
      </c>
      <c r="P552">
        <v>4</v>
      </c>
      <c r="Q552" t="b">
        <v>0</v>
      </c>
      <c r="R552" t="s">
        <v>8271</v>
      </c>
      <c r="S552" s="6">
        <f t="shared" si="56"/>
        <v>7.0000000000000001E-3</v>
      </c>
      <c r="T552" s="8">
        <f t="shared" si="57"/>
        <v>8.75</v>
      </c>
      <c r="U552" t="str">
        <f t="shared" si="61"/>
        <v>technology</v>
      </c>
      <c r="V552" t="str">
        <f t="shared" si="62"/>
        <v>web</v>
      </c>
    </row>
    <row r="553" spans="1:22" ht="48" x14ac:dyDescent="0.2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2">
        <f t="shared" si="58"/>
        <v>42217.745138888888</v>
      </c>
      <c r="K553">
        <v>1434609424</v>
      </c>
      <c r="L553" s="12" t="str">
        <f t="shared" si="59"/>
        <v>06/18/2015</v>
      </c>
      <c r="M553" s="9" t="str" cm="1">
        <f t="array" ref="M553">_xlfn.IFS(LEFT(L553, 2) = "01", "Jan", LEFT(L553, 2) = "02", "Feb", LEFT(L553, 2) = "03", "Mar", LEFT(L553, 2) = "04", "Apr", LEFT(L553, 2) = "05", "May", LEFT(L553, 2) = "06", "Jun", LEFT(L553, 2) = "07", "Jul", LEFT(L553, 2) = "08", "Aug", LEFT(L553, 2) = "09", "Sep", LEFT(L553, 2) = "10", "Oct", LEFT(L553, 2) = "11", "Nov", LEFT(L553, 2) = "12", "Dec")</f>
        <v>Jun</v>
      </c>
      <c r="N553" s="9" t="str">
        <f t="shared" si="60"/>
        <v>2015</v>
      </c>
      <c r="O553" t="b">
        <v>0</v>
      </c>
      <c r="P553">
        <v>28</v>
      </c>
      <c r="Q553" t="b">
        <v>0</v>
      </c>
      <c r="R553" t="s">
        <v>8271</v>
      </c>
      <c r="S553" s="6">
        <f t="shared" si="56"/>
        <v>5.0413333333333331E-2</v>
      </c>
      <c r="T553" s="8">
        <f t="shared" si="57"/>
        <v>135.03571428571428</v>
      </c>
      <c r="U553" t="str">
        <f t="shared" si="61"/>
        <v>technology</v>
      </c>
      <c r="V553" t="str">
        <f t="shared" si="62"/>
        <v>web</v>
      </c>
    </row>
    <row r="554" spans="1:22" ht="48" x14ac:dyDescent="0.2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12">
        <f t="shared" si="58"/>
        <v>42378.616851851853</v>
      </c>
      <c r="K554">
        <v>1447166896</v>
      </c>
      <c r="L554" s="12" t="str">
        <f t="shared" si="59"/>
        <v>11/10/2015</v>
      </c>
      <c r="M554" s="9" t="str" cm="1">
        <f t="array" ref="M554">_xlfn.IFS(LEFT(L554, 2) = "01", "Jan", LEFT(L554, 2) = "02", "Feb", LEFT(L554, 2) = "03", "Mar", LEFT(L554, 2) = "04", "Apr", LEFT(L554, 2) = "05", "May", LEFT(L554, 2) = "06", "Jun", LEFT(L554, 2) = "07", "Jul", LEFT(L554, 2) = "08", "Aug", LEFT(L554, 2) = "09", "Sep", LEFT(L554, 2) = "10", "Oct", LEFT(L554, 2) = "11", "Nov", LEFT(L554, 2) = "12", "Dec")</f>
        <v>Nov</v>
      </c>
      <c r="N554" s="9" t="str">
        <f t="shared" si="60"/>
        <v>2015</v>
      </c>
      <c r="O554" t="b">
        <v>0</v>
      </c>
      <c r="P554">
        <v>0</v>
      </c>
      <c r="Q554" t="b">
        <v>0</v>
      </c>
      <c r="R554" t="s">
        <v>8271</v>
      </c>
      <c r="S554" s="6">
        <f t="shared" si="56"/>
        <v>0</v>
      </c>
      <c r="T554" s="8">
        <f t="shared" si="57"/>
        <v>0</v>
      </c>
      <c r="U554" t="str">
        <f t="shared" si="61"/>
        <v>technology</v>
      </c>
      <c r="V554" t="str">
        <f t="shared" si="62"/>
        <v>web</v>
      </c>
    </row>
    <row r="555" spans="1:22" ht="48" x14ac:dyDescent="0.2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12">
        <f t="shared" si="58"/>
        <v>41957.761469907404</v>
      </c>
      <c r="K555">
        <v>1413393391</v>
      </c>
      <c r="L555" s="12" t="str">
        <f t="shared" si="59"/>
        <v>10/15/2014</v>
      </c>
      <c r="M555" s="9" t="str" cm="1">
        <f t="array" ref="M555">_xlfn.IFS(LEFT(L555, 2) = "01", "Jan", LEFT(L555, 2) = "02", "Feb", LEFT(L555, 2) = "03", "Mar", LEFT(L555, 2) = "04", "Apr", LEFT(L555, 2) = "05", "May", LEFT(L555, 2) = "06", "Jun", LEFT(L555, 2) = "07", "Jul", LEFT(L555, 2) = "08", "Aug", LEFT(L555, 2) = "09", "Sep", LEFT(L555, 2) = "10", "Oct", LEFT(L555, 2) = "11", "Nov", LEFT(L555, 2) = "12", "Dec")</f>
        <v>Oct</v>
      </c>
      <c r="N555" s="9" t="str">
        <f t="shared" si="60"/>
        <v>2014</v>
      </c>
      <c r="O555" t="b">
        <v>0</v>
      </c>
      <c r="P555">
        <v>6</v>
      </c>
      <c r="Q555" t="b">
        <v>0</v>
      </c>
      <c r="R555" t="s">
        <v>8271</v>
      </c>
      <c r="S555" s="6">
        <f t="shared" si="56"/>
        <v>4.9199999999999999E-3</v>
      </c>
      <c r="T555" s="8">
        <f t="shared" si="57"/>
        <v>20.5</v>
      </c>
      <c r="U555" t="str">
        <f t="shared" si="61"/>
        <v>technology</v>
      </c>
      <c r="V555" t="str">
        <f t="shared" si="62"/>
        <v>web</v>
      </c>
    </row>
    <row r="556" spans="1:22" ht="48" x14ac:dyDescent="0.2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2">
        <f t="shared" si="58"/>
        <v>41931.684861111113</v>
      </c>
      <c r="K556">
        <v>1411143972</v>
      </c>
      <c r="L556" s="12" t="str">
        <f t="shared" si="59"/>
        <v>09/19/2014</v>
      </c>
      <c r="M556" s="9" t="str" cm="1">
        <f t="array" ref="M556">_xlfn.IFS(LEFT(L556, 2) = "01", "Jan", LEFT(L556, 2) = "02", "Feb", LEFT(L556, 2) = "03", "Mar", LEFT(L556, 2) = "04", "Apr", LEFT(L556, 2) = "05", "May", LEFT(L556, 2) = "06", "Jun", LEFT(L556, 2) = "07", "Jul", LEFT(L556, 2) = "08", "Aug", LEFT(L556, 2) = "09", "Sep", LEFT(L556, 2) = "10", "Oct", LEFT(L556, 2) = "11", "Nov", LEFT(L556, 2) = "12", "Dec")</f>
        <v>Sep</v>
      </c>
      <c r="N556" s="9" t="str">
        <f t="shared" si="60"/>
        <v>2014</v>
      </c>
      <c r="O556" t="b">
        <v>0</v>
      </c>
      <c r="P556">
        <v>22</v>
      </c>
      <c r="Q556" t="b">
        <v>0</v>
      </c>
      <c r="R556" t="s">
        <v>8271</v>
      </c>
      <c r="S556" s="6">
        <f t="shared" si="56"/>
        <v>0.36589147286821705</v>
      </c>
      <c r="T556" s="8">
        <f t="shared" si="57"/>
        <v>64.36363636363636</v>
      </c>
      <c r="U556" t="str">
        <f t="shared" si="61"/>
        <v>technology</v>
      </c>
      <c r="V556" t="str">
        <f t="shared" si="62"/>
        <v>web</v>
      </c>
    </row>
    <row r="557" spans="1:22" ht="48" x14ac:dyDescent="0.2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12">
        <f t="shared" si="58"/>
        <v>42533.353506944448</v>
      </c>
      <c r="K557">
        <v>1463128143</v>
      </c>
      <c r="L557" s="12" t="str">
        <f t="shared" si="59"/>
        <v>05/13/2016</v>
      </c>
      <c r="M557" s="9" t="str" cm="1">
        <f t="array" ref="M557">_xlfn.IFS(LEFT(L557, 2) = "01", "Jan", LEFT(L557, 2) = "02", "Feb", LEFT(L557, 2) = "03", "Mar", LEFT(L557, 2) = "04", "Apr", LEFT(L557, 2) = "05", "May", LEFT(L557, 2) = "06", "Jun", LEFT(L557, 2) = "07", "Jul", LEFT(L557, 2) = "08", "Aug", LEFT(L557, 2) = "09", "Sep", LEFT(L557, 2) = "10", "Oct", LEFT(L557, 2) = "11", "Nov", LEFT(L557, 2) = "12", "Dec")</f>
        <v>May</v>
      </c>
      <c r="N557" s="9" t="str">
        <f t="shared" si="60"/>
        <v>2016</v>
      </c>
      <c r="O557" t="b">
        <v>0</v>
      </c>
      <c r="P557">
        <v>0</v>
      </c>
      <c r="Q557" t="b">
        <v>0</v>
      </c>
      <c r="R557" t="s">
        <v>8271</v>
      </c>
      <c r="S557" s="6">
        <f t="shared" si="56"/>
        <v>0</v>
      </c>
      <c r="T557" s="8">
        <f t="shared" si="57"/>
        <v>0</v>
      </c>
      <c r="U557" t="str">
        <f t="shared" si="61"/>
        <v>technology</v>
      </c>
      <c r="V557" t="str">
        <f t="shared" si="62"/>
        <v>web</v>
      </c>
    </row>
    <row r="558" spans="1:22" ht="32" x14ac:dyDescent="0.2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2">
        <f t="shared" si="58"/>
        <v>42375.860150462962</v>
      </c>
      <c r="K558">
        <v>1449520717</v>
      </c>
      <c r="L558" s="12" t="str">
        <f t="shared" si="59"/>
        <v>12/07/2015</v>
      </c>
      <c r="M558" s="9" t="str" cm="1">
        <f t="array" ref="M558">_xlfn.IFS(LEFT(L558, 2) = "01", "Jan", LEFT(L558, 2) = "02", "Feb", LEFT(L558, 2) = "03", "Mar", LEFT(L558, 2) = "04", "Apr", LEFT(L558, 2) = "05", "May", LEFT(L558, 2) = "06", "Jun", LEFT(L558, 2) = "07", "Jul", LEFT(L558, 2) = "08", "Aug", LEFT(L558, 2) = "09", "Sep", LEFT(L558, 2) = "10", "Oct", LEFT(L558, 2) = "11", "Nov", LEFT(L558, 2) = "12", "Dec")</f>
        <v>Dec</v>
      </c>
      <c r="N558" s="9" t="str">
        <f t="shared" si="60"/>
        <v>2015</v>
      </c>
      <c r="O558" t="b">
        <v>0</v>
      </c>
      <c r="P558">
        <v>1</v>
      </c>
      <c r="Q558" t="b">
        <v>0</v>
      </c>
      <c r="R558" t="s">
        <v>8271</v>
      </c>
      <c r="S558" s="6">
        <f t="shared" si="56"/>
        <v>2.5000000000000001E-2</v>
      </c>
      <c r="T558" s="8">
        <f t="shared" si="57"/>
        <v>200</v>
      </c>
      <c r="U558" t="str">
        <f t="shared" si="61"/>
        <v>technology</v>
      </c>
      <c r="V558" t="str">
        <f t="shared" si="62"/>
        <v>web</v>
      </c>
    </row>
    <row r="559" spans="1:22" ht="48" x14ac:dyDescent="0.2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2">
        <f t="shared" si="58"/>
        <v>42706.983831018515</v>
      </c>
      <c r="K559">
        <v>1478126203</v>
      </c>
      <c r="L559" s="12" t="str">
        <f t="shared" si="59"/>
        <v>11/02/2016</v>
      </c>
      <c r="M559" s="9" t="str" cm="1">
        <f t="array" ref="M559">_xlfn.IFS(LEFT(L559, 2) = "01", "Jan", LEFT(L559, 2) = "02", "Feb", LEFT(L559, 2) = "03", "Mar", LEFT(L559, 2) = "04", "Apr", LEFT(L559, 2) = "05", "May", LEFT(L559, 2) = "06", "Jun", LEFT(L559, 2) = "07", "Jul", LEFT(L559, 2) = "08", "Aug", LEFT(L559, 2) = "09", "Sep", LEFT(L559, 2) = "10", "Oct", LEFT(L559, 2) = "11", "Nov", LEFT(L559, 2) = "12", "Dec")</f>
        <v>Nov</v>
      </c>
      <c r="N559" s="9" t="str">
        <f t="shared" si="60"/>
        <v>2016</v>
      </c>
      <c r="O559" t="b">
        <v>0</v>
      </c>
      <c r="P559">
        <v>20</v>
      </c>
      <c r="Q559" t="b">
        <v>0</v>
      </c>
      <c r="R559" t="s">
        <v>8271</v>
      </c>
      <c r="S559" s="6">
        <f t="shared" si="56"/>
        <v>9.1066666666666674E-3</v>
      </c>
      <c r="T559" s="8">
        <f t="shared" si="57"/>
        <v>68.3</v>
      </c>
      <c r="U559" t="str">
        <f t="shared" si="61"/>
        <v>technology</v>
      </c>
      <c r="V559" t="str">
        <f t="shared" si="62"/>
        <v>web</v>
      </c>
    </row>
    <row r="560" spans="1:22" ht="48" x14ac:dyDescent="0.2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12">
        <f t="shared" si="58"/>
        <v>42087.841493055559</v>
      </c>
      <c r="K560">
        <v>1424639505</v>
      </c>
      <c r="L560" s="12" t="str">
        <f t="shared" si="59"/>
        <v>02/22/2015</v>
      </c>
      <c r="M560" s="9" t="str" cm="1">
        <f t="array" ref="M560">_xlfn.IFS(LEFT(L560, 2) = "01", "Jan", LEFT(L560, 2) = "02", "Feb", LEFT(L560, 2) = "03", "Mar", LEFT(L560, 2) = "04", "Apr", LEFT(L560, 2) = "05", "May", LEFT(L560, 2) = "06", "Jun", LEFT(L560, 2) = "07", "Jul", LEFT(L560, 2) = "08", "Aug", LEFT(L560, 2) = "09", "Sep", LEFT(L560, 2) = "10", "Oct", LEFT(L560, 2) = "11", "Nov", LEFT(L560, 2) = "12", "Dec")</f>
        <v>Feb</v>
      </c>
      <c r="N560" s="9" t="str">
        <f t="shared" si="60"/>
        <v>2015</v>
      </c>
      <c r="O560" t="b">
        <v>0</v>
      </c>
      <c r="P560">
        <v>0</v>
      </c>
      <c r="Q560" t="b">
        <v>0</v>
      </c>
      <c r="R560" t="s">
        <v>8271</v>
      </c>
      <c r="S560" s="6">
        <f t="shared" si="56"/>
        <v>0</v>
      </c>
      <c r="T560" s="8">
        <f t="shared" si="57"/>
        <v>0</v>
      </c>
      <c r="U560" t="str">
        <f t="shared" si="61"/>
        <v>technology</v>
      </c>
      <c r="V560" t="str">
        <f t="shared" si="62"/>
        <v>web</v>
      </c>
    </row>
    <row r="561" spans="1:22" ht="48" x14ac:dyDescent="0.2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12">
        <f t="shared" si="58"/>
        <v>42351.283101851848</v>
      </c>
      <c r="K561">
        <v>1447397260</v>
      </c>
      <c r="L561" s="12" t="str">
        <f t="shared" si="59"/>
        <v>11/13/2015</v>
      </c>
      <c r="M561" s="9" t="str" cm="1">
        <f t="array" ref="M561">_xlfn.IFS(LEFT(L561, 2) = "01", "Jan", LEFT(L561, 2) = "02", "Feb", LEFT(L561, 2) = "03", "Mar", LEFT(L561, 2) = "04", "Apr", LEFT(L561, 2) = "05", "May", LEFT(L561, 2) = "06", "Jun", LEFT(L561, 2) = "07", "Jul", LEFT(L561, 2) = "08", "Aug", LEFT(L561, 2) = "09", "Sep", LEFT(L561, 2) = "10", "Oct", LEFT(L561, 2) = "11", "Nov", LEFT(L561, 2) = "12", "Dec")</f>
        <v>Nov</v>
      </c>
      <c r="N561" s="9" t="str">
        <f t="shared" si="60"/>
        <v>2015</v>
      </c>
      <c r="O561" t="b">
        <v>0</v>
      </c>
      <c r="P561">
        <v>1</v>
      </c>
      <c r="Q561" t="b">
        <v>0</v>
      </c>
      <c r="R561" t="s">
        <v>8271</v>
      </c>
      <c r="S561" s="6">
        <f t="shared" si="56"/>
        <v>2.0833333333333335E-4</v>
      </c>
      <c r="T561" s="8">
        <f t="shared" si="57"/>
        <v>50</v>
      </c>
      <c r="U561" t="str">
        <f t="shared" si="61"/>
        <v>technology</v>
      </c>
      <c r="V561" t="str">
        <f t="shared" si="62"/>
        <v>web</v>
      </c>
    </row>
    <row r="562" spans="1:22" ht="48" x14ac:dyDescent="0.2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12">
        <f t="shared" si="58"/>
        <v>41990.771354166667</v>
      </c>
      <c r="K562">
        <v>1416249045</v>
      </c>
      <c r="L562" s="12" t="str">
        <f t="shared" si="59"/>
        <v>11/17/2014</v>
      </c>
      <c r="M562" s="9" t="str" cm="1">
        <f t="array" ref="M562">_xlfn.IFS(LEFT(L562, 2) = "01", "Jan", LEFT(L562, 2) = "02", "Feb", LEFT(L562, 2) = "03", "Mar", LEFT(L562, 2) = "04", "Apr", LEFT(L562, 2) = "05", "May", LEFT(L562, 2) = "06", "Jun", LEFT(L562, 2) = "07", "Jul", LEFT(L562, 2) = "08", "Aug", LEFT(L562, 2) = "09", "Sep", LEFT(L562, 2) = "10", "Oct", LEFT(L562, 2) = "11", "Nov", LEFT(L562, 2) = "12", "Dec")</f>
        <v>Nov</v>
      </c>
      <c r="N562" s="9" t="str">
        <f t="shared" si="60"/>
        <v>2014</v>
      </c>
      <c r="O562" t="b">
        <v>0</v>
      </c>
      <c r="P562">
        <v>3</v>
      </c>
      <c r="Q562" t="b">
        <v>0</v>
      </c>
      <c r="R562" t="s">
        <v>8271</v>
      </c>
      <c r="S562" s="6">
        <f t="shared" si="56"/>
        <v>1.2E-4</v>
      </c>
      <c r="T562" s="8">
        <f t="shared" si="57"/>
        <v>4</v>
      </c>
      <c r="U562" t="str">
        <f t="shared" si="61"/>
        <v>technology</v>
      </c>
      <c r="V562" t="str">
        <f t="shared" si="62"/>
        <v>web</v>
      </c>
    </row>
    <row r="563" spans="1:22" ht="48" x14ac:dyDescent="0.2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12">
        <f t="shared" si="58"/>
        <v>42303.658715277779</v>
      </c>
      <c r="K563">
        <v>1442850513</v>
      </c>
      <c r="L563" s="12" t="str">
        <f t="shared" si="59"/>
        <v>09/21/2015</v>
      </c>
      <c r="M563" s="9" t="str" cm="1">
        <f t="array" ref="M563">_xlfn.IFS(LEFT(L563, 2) = "01", "Jan", LEFT(L563, 2) = "02", "Feb", LEFT(L563, 2) = "03", "Mar", LEFT(L563, 2) = "04", "Apr", LEFT(L563, 2) = "05", "May", LEFT(L563, 2) = "06", "Jun", LEFT(L563, 2) = "07", "Jul", LEFT(L563, 2) = "08", "Aug", LEFT(L563, 2) = "09", "Sep", LEFT(L563, 2) = "10", "Oct", LEFT(L563, 2) = "11", "Nov", LEFT(L563, 2) = "12", "Dec")</f>
        <v>Sep</v>
      </c>
      <c r="N563" s="9" t="str">
        <f t="shared" si="60"/>
        <v>2015</v>
      </c>
      <c r="O563" t="b">
        <v>0</v>
      </c>
      <c r="P563">
        <v>2</v>
      </c>
      <c r="Q563" t="b">
        <v>0</v>
      </c>
      <c r="R563" t="s">
        <v>8271</v>
      </c>
      <c r="S563" s="6">
        <f t="shared" si="56"/>
        <v>3.6666666666666666E-3</v>
      </c>
      <c r="T563" s="8">
        <f t="shared" si="57"/>
        <v>27.5</v>
      </c>
      <c r="U563" t="str">
        <f t="shared" si="61"/>
        <v>technology</v>
      </c>
      <c r="V563" t="str">
        <f t="shared" si="62"/>
        <v>web</v>
      </c>
    </row>
    <row r="564" spans="1:22" ht="48" x14ac:dyDescent="0.2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12">
        <f t="shared" si="58"/>
        <v>42722.389062500006</v>
      </c>
      <c r="K564">
        <v>1479460815</v>
      </c>
      <c r="L564" s="12" t="str">
        <f t="shared" si="59"/>
        <v>11/18/2016</v>
      </c>
      <c r="M564" s="9" t="str" cm="1">
        <f t="array" ref="M564">_xlfn.IFS(LEFT(L564, 2) = "01", "Jan", LEFT(L564, 2) = "02", "Feb", LEFT(L564, 2) = "03", "Mar", LEFT(L564, 2) = "04", "Apr", LEFT(L564, 2) = "05", "May", LEFT(L564, 2) = "06", "Jun", LEFT(L564, 2) = "07", "Jul", LEFT(L564, 2) = "08", "Aug", LEFT(L564, 2) = "09", "Sep", LEFT(L564, 2) = "10", "Oct", LEFT(L564, 2) = "11", "Nov", LEFT(L564, 2) = "12", "Dec")</f>
        <v>Nov</v>
      </c>
      <c r="N564" s="9" t="str">
        <f t="shared" si="60"/>
        <v>2016</v>
      </c>
      <c r="O564" t="b">
        <v>0</v>
      </c>
      <c r="P564">
        <v>0</v>
      </c>
      <c r="Q564" t="b">
        <v>0</v>
      </c>
      <c r="R564" t="s">
        <v>8271</v>
      </c>
      <c r="S564" s="6">
        <f t="shared" si="56"/>
        <v>0</v>
      </c>
      <c r="T564" s="8">
        <f t="shared" si="57"/>
        <v>0</v>
      </c>
      <c r="U564" t="str">
        <f t="shared" si="61"/>
        <v>technology</v>
      </c>
      <c r="V564" t="str">
        <f t="shared" si="62"/>
        <v>web</v>
      </c>
    </row>
    <row r="565" spans="1:22" ht="48" x14ac:dyDescent="0.2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12">
        <f t="shared" si="58"/>
        <v>42052.069988425923</v>
      </c>
      <c r="K565">
        <v>1421545247</v>
      </c>
      <c r="L565" s="12" t="str">
        <f t="shared" si="59"/>
        <v>01/18/2015</v>
      </c>
      <c r="M565" s="9" t="str" cm="1">
        <f t="array" ref="M565">_xlfn.IFS(LEFT(L565, 2) = "01", "Jan", LEFT(L565, 2) = "02", "Feb", LEFT(L565, 2) = "03", "Mar", LEFT(L565, 2) = "04", "Apr", LEFT(L565, 2) = "05", "May", LEFT(L565, 2) = "06", "Jun", LEFT(L565, 2) = "07", "Jul", LEFT(L565, 2) = "08", "Aug", LEFT(L565, 2) = "09", "Sep", LEFT(L565, 2) = "10", "Oct", LEFT(L565, 2) = "11", "Nov", LEFT(L565, 2) = "12", "Dec")</f>
        <v>Jan</v>
      </c>
      <c r="N565" s="9" t="str">
        <f t="shared" si="60"/>
        <v>2015</v>
      </c>
      <c r="O565" t="b">
        <v>0</v>
      </c>
      <c r="P565">
        <v>2</v>
      </c>
      <c r="Q565" t="b">
        <v>0</v>
      </c>
      <c r="R565" t="s">
        <v>8271</v>
      </c>
      <c r="S565" s="6">
        <f t="shared" si="56"/>
        <v>9.0666666666666662E-4</v>
      </c>
      <c r="T565" s="8">
        <f t="shared" si="57"/>
        <v>34</v>
      </c>
      <c r="U565" t="str">
        <f t="shared" si="61"/>
        <v>technology</v>
      </c>
      <c r="V565" t="str">
        <f t="shared" si="62"/>
        <v>web</v>
      </c>
    </row>
    <row r="566" spans="1:22" ht="48" x14ac:dyDescent="0.2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12">
        <f t="shared" si="58"/>
        <v>42441.942997685182</v>
      </c>
      <c r="K566">
        <v>1455230275</v>
      </c>
      <c r="L566" s="12" t="str">
        <f t="shared" si="59"/>
        <v>02/11/2016</v>
      </c>
      <c r="M566" s="9" t="str" cm="1">
        <f t="array" ref="M566">_xlfn.IFS(LEFT(L566, 2) = "01", "Jan", LEFT(L566, 2) = "02", "Feb", LEFT(L566, 2) = "03", "Mar", LEFT(L566, 2) = "04", "Apr", LEFT(L566, 2) = "05", "May", LEFT(L566, 2) = "06", "Jun", LEFT(L566, 2) = "07", "Jul", LEFT(L566, 2) = "08", "Aug", LEFT(L566, 2) = "09", "Sep", LEFT(L566, 2) = "10", "Oct", LEFT(L566, 2) = "11", "Nov", LEFT(L566, 2) = "12", "Dec")</f>
        <v>Feb</v>
      </c>
      <c r="N566" s="9" t="str">
        <f t="shared" si="60"/>
        <v>2016</v>
      </c>
      <c r="O566" t="b">
        <v>0</v>
      </c>
      <c r="P566">
        <v>1</v>
      </c>
      <c r="Q566" t="b">
        <v>0</v>
      </c>
      <c r="R566" t="s">
        <v>8271</v>
      </c>
      <c r="S566" s="6">
        <f t="shared" si="56"/>
        <v>5.5555555555555558E-5</v>
      </c>
      <c r="T566" s="8">
        <f t="shared" si="57"/>
        <v>1</v>
      </c>
      <c r="U566" t="str">
        <f t="shared" si="61"/>
        <v>technology</v>
      </c>
      <c r="V566" t="str">
        <f t="shared" si="62"/>
        <v>web</v>
      </c>
    </row>
    <row r="567" spans="1:22" ht="48" x14ac:dyDescent="0.2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12">
        <f t="shared" si="58"/>
        <v>42195.785289351858</v>
      </c>
      <c r="K567">
        <v>1433962249</v>
      </c>
      <c r="L567" s="12" t="str">
        <f t="shared" si="59"/>
        <v>06/10/2015</v>
      </c>
      <c r="M567" s="9" t="str" cm="1">
        <f t="array" ref="M567">_xlfn.IFS(LEFT(L567, 2) = "01", "Jan", LEFT(L567, 2) = "02", "Feb", LEFT(L567, 2) = "03", "Mar", LEFT(L567, 2) = "04", "Apr", LEFT(L567, 2) = "05", "May", LEFT(L567, 2) = "06", "Jun", LEFT(L567, 2) = "07", "Jul", LEFT(L567, 2) = "08", "Aug", LEFT(L567, 2) = "09", "Sep", LEFT(L567, 2) = "10", "Oct", LEFT(L567, 2) = "11", "Nov", LEFT(L567, 2) = "12", "Dec")</f>
        <v>Jun</v>
      </c>
      <c r="N567" s="9" t="str">
        <f t="shared" si="60"/>
        <v>2015</v>
      </c>
      <c r="O567" t="b">
        <v>0</v>
      </c>
      <c r="P567">
        <v>0</v>
      </c>
      <c r="Q567" t="b">
        <v>0</v>
      </c>
      <c r="R567" t="s">
        <v>8271</v>
      </c>
      <c r="S567" s="6">
        <f t="shared" si="56"/>
        <v>0</v>
      </c>
      <c r="T567" s="8">
        <f t="shared" si="57"/>
        <v>0</v>
      </c>
      <c r="U567" t="str">
        <f t="shared" si="61"/>
        <v>technology</v>
      </c>
      <c r="V567" t="str">
        <f t="shared" si="62"/>
        <v>web</v>
      </c>
    </row>
    <row r="568" spans="1:22" ht="48" x14ac:dyDescent="0.2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12">
        <f t="shared" si="58"/>
        <v>42565.68440972222</v>
      </c>
      <c r="K568">
        <v>1465921533</v>
      </c>
      <c r="L568" s="12" t="str">
        <f t="shared" si="59"/>
        <v>06/14/2016</v>
      </c>
      <c r="M568" s="9" t="str" cm="1">
        <f t="array" ref="M568">_xlfn.IFS(LEFT(L568, 2) = "01", "Jan", LEFT(L568, 2) = "02", "Feb", LEFT(L568, 2) = "03", "Mar", LEFT(L568, 2) = "04", "Apr", LEFT(L568, 2) = "05", "May", LEFT(L568, 2) = "06", "Jun", LEFT(L568, 2) = "07", "Jul", LEFT(L568, 2) = "08", "Aug", LEFT(L568, 2) = "09", "Sep", LEFT(L568, 2) = "10", "Oct", LEFT(L568, 2) = "11", "Nov", LEFT(L568, 2) = "12", "Dec")</f>
        <v>Jun</v>
      </c>
      <c r="N568" s="9" t="str">
        <f t="shared" si="60"/>
        <v>2016</v>
      </c>
      <c r="O568" t="b">
        <v>0</v>
      </c>
      <c r="P568">
        <v>1</v>
      </c>
      <c r="Q568" t="b">
        <v>0</v>
      </c>
      <c r="R568" t="s">
        <v>8271</v>
      </c>
      <c r="S568" s="6">
        <f t="shared" si="56"/>
        <v>2.0000000000000001E-4</v>
      </c>
      <c r="T568" s="8">
        <f t="shared" si="57"/>
        <v>1</v>
      </c>
      <c r="U568" t="str">
        <f t="shared" si="61"/>
        <v>technology</v>
      </c>
      <c r="V568" t="str">
        <f t="shared" si="62"/>
        <v>web</v>
      </c>
    </row>
    <row r="569" spans="1:22" ht="48" x14ac:dyDescent="0.2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12">
        <f t="shared" si="58"/>
        <v>42005.842523148152</v>
      </c>
      <c r="K569">
        <v>1417551194</v>
      </c>
      <c r="L569" s="12" t="str">
        <f t="shared" si="59"/>
        <v>12/02/2014</v>
      </c>
      <c r="M569" s="9" t="str" cm="1">
        <f t="array" ref="M569">_xlfn.IFS(LEFT(L569, 2) = "01", "Jan", LEFT(L569, 2) = "02", "Feb", LEFT(L569, 2) = "03", "Mar", LEFT(L569, 2) = "04", "Apr", LEFT(L569, 2) = "05", "May", LEFT(L569, 2) = "06", "Jun", LEFT(L569, 2) = "07", "Jul", LEFT(L569, 2) = "08", "Aug", LEFT(L569, 2) = "09", "Sep", LEFT(L569, 2) = "10", "Oct", LEFT(L569, 2) = "11", "Nov", LEFT(L569, 2) = "12", "Dec")</f>
        <v>Dec</v>
      </c>
      <c r="N569" s="9" t="str">
        <f t="shared" si="60"/>
        <v>2014</v>
      </c>
      <c r="O569" t="b">
        <v>0</v>
      </c>
      <c r="P569">
        <v>0</v>
      </c>
      <c r="Q569" t="b">
        <v>0</v>
      </c>
      <c r="R569" t="s">
        <v>8271</v>
      </c>
      <c r="S569" s="6">
        <f t="shared" si="56"/>
        <v>0</v>
      </c>
      <c r="T569" s="8">
        <f t="shared" si="57"/>
        <v>0</v>
      </c>
      <c r="U569" t="str">
        <f t="shared" si="61"/>
        <v>technology</v>
      </c>
      <c r="V569" t="str">
        <f t="shared" si="62"/>
        <v>web</v>
      </c>
    </row>
    <row r="570" spans="1:22" ht="64" x14ac:dyDescent="0.2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12">
        <f t="shared" si="58"/>
        <v>42385.458333333328</v>
      </c>
      <c r="K570">
        <v>1449785223</v>
      </c>
      <c r="L570" s="12" t="str">
        <f t="shared" si="59"/>
        <v>12/10/2015</v>
      </c>
      <c r="M570" s="9" t="str" cm="1">
        <f t="array" ref="M570">_xlfn.IFS(LEFT(L570, 2) = "01", "Jan", LEFT(L570, 2) = "02", "Feb", LEFT(L570, 2) = "03", "Mar", LEFT(L570, 2) = "04", "Apr", LEFT(L570, 2) = "05", "May", LEFT(L570, 2) = "06", "Jun", LEFT(L570, 2) = "07", "Jul", LEFT(L570, 2) = "08", "Aug", LEFT(L570, 2) = "09", "Sep", LEFT(L570, 2) = "10", "Oct", LEFT(L570, 2) = "11", "Nov", LEFT(L570, 2) = "12", "Dec")</f>
        <v>Dec</v>
      </c>
      <c r="N570" s="9" t="str">
        <f t="shared" si="60"/>
        <v>2015</v>
      </c>
      <c r="O570" t="b">
        <v>0</v>
      </c>
      <c r="P570">
        <v>5</v>
      </c>
      <c r="Q570" t="b">
        <v>0</v>
      </c>
      <c r="R570" t="s">
        <v>8271</v>
      </c>
      <c r="S570" s="6">
        <f t="shared" si="56"/>
        <v>0.01</v>
      </c>
      <c r="T570" s="8">
        <f t="shared" si="57"/>
        <v>49</v>
      </c>
      <c r="U570" t="str">
        <f t="shared" si="61"/>
        <v>technology</v>
      </c>
      <c r="V570" t="str">
        <f t="shared" si="62"/>
        <v>web</v>
      </c>
    </row>
    <row r="571" spans="1:22" ht="48" x14ac:dyDescent="0.2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12">
        <f t="shared" si="58"/>
        <v>42370.847361111111</v>
      </c>
      <c r="K571">
        <v>1449087612</v>
      </c>
      <c r="L571" s="12" t="str">
        <f t="shared" si="59"/>
        <v>12/02/2015</v>
      </c>
      <c r="M571" s="9" t="str" cm="1">
        <f t="array" ref="M571">_xlfn.IFS(LEFT(L571, 2) = "01", "Jan", LEFT(L571, 2) = "02", "Feb", LEFT(L571, 2) = "03", "Mar", LEFT(L571, 2) = "04", "Apr", LEFT(L571, 2) = "05", "May", LEFT(L571, 2) = "06", "Jun", LEFT(L571, 2) = "07", "Jul", LEFT(L571, 2) = "08", "Aug", LEFT(L571, 2) = "09", "Sep", LEFT(L571, 2) = "10", "Oct", LEFT(L571, 2) = "11", "Nov", LEFT(L571, 2) = "12", "Dec")</f>
        <v>Dec</v>
      </c>
      <c r="N571" s="9" t="str">
        <f t="shared" si="60"/>
        <v>2015</v>
      </c>
      <c r="O571" t="b">
        <v>0</v>
      </c>
      <c r="P571">
        <v>1</v>
      </c>
      <c r="Q571" t="b">
        <v>0</v>
      </c>
      <c r="R571" t="s">
        <v>8271</v>
      </c>
      <c r="S571" s="6">
        <f t="shared" si="56"/>
        <v>8.0000000000000002E-3</v>
      </c>
      <c r="T571" s="8">
        <f t="shared" si="57"/>
        <v>20</v>
      </c>
      <c r="U571" t="str">
        <f t="shared" si="61"/>
        <v>technology</v>
      </c>
      <c r="V571" t="str">
        <f t="shared" si="62"/>
        <v>web</v>
      </c>
    </row>
    <row r="572" spans="1:22" ht="32" x14ac:dyDescent="0.2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12">
        <f t="shared" si="58"/>
        <v>42418.798252314817</v>
      </c>
      <c r="K572">
        <v>1453230569</v>
      </c>
      <c r="L572" s="12" t="str">
        <f t="shared" si="59"/>
        <v>01/19/2016</v>
      </c>
      <c r="M572" s="9" t="str" cm="1">
        <f t="array" ref="M572">_xlfn.IFS(LEFT(L572, 2) = "01", "Jan", LEFT(L572, 2) = "02", "Feb", LEFT(L572, 2) = "03", "Mar", LEFT(L572, 2) = "04", "Apr", LEFT(L572, 2) = "05", "May", LEFT(L572, 2) = "06", "Jun", LEFT(L572, 2) = "07", "Jul", LEFT(L572, 2) = "08", "Aug", LEFT(L572, 2) = "09", "Sep", LEFT(L572, 2) = "10", "Oct", LEFT(L572, 2) = "11", "Nov", LEFT(L572, 2) = "12", "Dec")</f>
        <v>Jan</v>
      </c>
      <c r="N572" s="9" t="str">
        <f t="shared" si="60"/>
        <v>2016</v>
      </c>
      <c r="O572" t="b">
        <v>0</v>
      </c>
      <c r="P572">
        <v>1</v>
      </c>
      <c r="Q572" t="b">
        <v>0</v>
      </c>
      <c r="R572" t="s">
        <v>8271</v>
      </c>
      <c r="S572" s="6">
        <f t="shared" si="56"/>
        <v>1.6705882352941177E-3</v>
      </c>
      <c r="T572" s="8">
        <f t="shared" si="57"/>
        <v>142</v>
      </c>
      <c r="U572" t="str">
        <f t="shared" si="61"/>
        <v>technology</v>
      </c>
      <c r="V572" t="str">
        <f t="shared" si="62"/>
        <v>web</v>
      </c>
    </row>
    <row r="573" spans="1:22" ht="48" x14ac:dyDescent="0.2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12">
        <f t="shared" si="58"/>
        <v>42212.165972222225</v>
      </c>
      <c r="K573">
        <v>1436297723</v>
      </c>
      <c r="L573" s="12" t="str">
        <f t="shared" si="59"/>
        <v>07/07/2015</v>
      </c>
      <c r="M573" s="9" t="str" cm="1">
        <f t="array" ref="M573">_xlfn.IFS(LEFT(L573, 2) = "01", "Jan", LEFT(L573, 2) = "02", "Feb", LEFT(L573, 2) = "03", "Mar", LEFT(L573, 2) = "04", "Apr", LEFT(L573, 2) = "05", "May", LEFT(L573, 2) = "06", "Jun", LEFT(L573, 2) = "07", "Jul", LEFT(L573, 2) = "08", "Aug", LEFT(L573, 2) = "09", "Sep", LEFT(L573, 2) = "10", "Oct", LEFT(L573, 2) = "11", "Nov", LEFT(L573, 2) = "12", "Dec")</f>
        <v>Jul</v>
      </c>
      <c r="N573" s="9" t="str">
        <f t="shared" si="60"/>
        <v>2015</v>
      </c>
      <c r="O573" t="b">
        <v>0</v>
      </c>
      <c r="P573">
        <v>2</v>
      </c>
      <c r="Q573" t="b">
        <v>0</v>
      </c>
      <c r="R573" t="s">
        <v>8271</v>
      </c>
      <c r="S573" s="6">
        <f t="shared" si="56"/>
        <v>4.2399999999999998E-3</v>
      </c>
      <c r="T573" s="8">
        <f t="shared" si="57"/>
        <v>53</v>
      </c>
      <c r="U573" t="str">
        <f t="shared" si="61"/>
        <v>technology</v>
      </c>
      <c r="V573" t="str">
        <f t="shared" si="62"/>
        <v>web</v>
      </c>
    </row>
    <row r="574" spans="1:22" ht="48" x14ac:dyDescent="0.2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12">
        <f t="shared" si="58"/>
        <v>42312.757962962962</v>
      </c>
      <c r="K574">
        <v>1444065088</v>
      </c>
      <c r="L574" s="12" t="str">
        <f t="shared" si="59"/>
        <v>10/05/2015</v>
      </c>
      <c r="M574" s="9" t="str" cm="1">
        <f t="array" ref="M574">_xlfn.IFS(LEFT(L574, 2) = "01", "Jan", LEFT(L574, 2) = "02", "Feb", LEFT(L574, 2) = "03", "Mar", LEFT(L574, 2) = "04", "Apr", LEFT(L574, 2) = "05", "May", LEFT(L574, 2) = "06", "Jun", LEFT(L574, 2) = "07", "Jul", LEFT(L574, 2) = "08", "Aug", LEFT(L574, 2) = "09", "Sep", LEFT(L574, 2) = "10", "Oct", LEFT(L574, 2) = "11", "Nov", LEFT(L574, 2) = "12", "Dec")</f>
        <v>Oct</v>
      </c>
      <c r="N574" s="9" t="str">
        <f t="shared" si="60"/>
        <v>2015</v>
      </c>
      <c r="O574" t="b">
        <v>0</v>
      </c>
      <c r="P574">
        <v>0</v>
      </c>
      <c r="Q574" t="b">
        <v>0</v>
      </c>
      <c r="R574" t="s">
        <v>8271</v>
      </c>
      <c r="S574" s="6">
        <f t="shared" si="56"/>
        <v>0</v>
      </c>
      <c r="T574" s="8">
        <f t="shared" si="57"/>
        <v>0</v>
      </c>
      <c r="U574" t="str">
        <f t="shared" si="61"/>
        <v>technology</v>
      </c>
      <c r="V574" t="str">
        <f t="shared" si="62"/>
        <v>web</v>
      </c>
    </row>
    <row r="575" spans="1:22" ht="48" x14ac:dyDescent="0.2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12">
        <f t="shared" si="58"/>
        <v>42022.05</v>
      </c>
      <c r="K575">
        <v>1416445931</v>
      </c>
      <c r="L575" s="12" t="str">
        <f t="shared" si="59"/>
        <v>11/20/2014</v>
      </c>
      <c r="M575" s="9" t="str" cm="1">
        <f t="array" ref="M575">_xlfn.IFS(LEFT(L575, 2) = "01", "Jan", LEFT(L575, 2) = "02", "Feb", LEFT(L575, 2) = "03", "Mar", LEFT(L575, 2) = "04", "Apr", LEFT(L575, 2) = "05", "May", LEFT(L575, 2) = "06", "Jun", LEFT(L575, 2) = "07", "Jul", LEFT(L575, 2) = "08", "Aug", LEFT(L575, 2) = "09", "Sep", LEFT(L575, 2) = "10", "Oct", LEFT(L575, 2) = "11", "Nov", LEFT(L575, 2) = "12", "Dec")</f>
        <v>Nov</v>
      </c>
      <c r="N575" s="9" t="str">
        <f t="shared" si="60"/>
        <v>2014</v>
      </c>
      <c r="O575" t="b">
        <v>0</v>
      </c>
      <c r="P575">
        <v>9</v>
      </c>
      <c r="Q575" t="b">
        <v>0</v>
      </c>
      <c r="R575" t="s">
        <v>8271</v>
      </c>
      <c r="S575" s="6">
        <f t="shared" si="56"/>
        <v>3.892538925389254E-3</v>
      </c>
      <c r="T575" s="8">
        <f t="shared" si="57"/>
        <v>38.444444444444443</v>
      </c>
      <c r="U575" t="str">
        <f t="shared" si="61"/>
        <v>technology</v>
      </c>
      <c r="V575" t="str">
        <f t="shared" si="62"/>
        <v>web</v>
      </c>
    </row>
    <row r="576" spans="1:22" ht="48" x14ac:dyDescent="0.2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12">
        <f t="shared" si="58"/>
        <v>42662.443368055552</v>
      </c>
      <c r="K576">
        <v>1474281507</v>
      </c>
      <c r="L576" s="12" t="str">
        <f t="shared" si="59"/>
        <v>09/19/2016</v>
      </c>
      <c r="M576" s="9" t="str" cm="1">
        <f t="array" ref="M576">_xlfn.IFS(LEFT(L576, 2) = "01", "Jan", LEFT(L576, 2) = "02", "Feb", LEFT(L576, 2) = "03", "Mar", LEFT(L576, 2) = "04", "Apr", LEFT(L576, 2) = "05", "May", LEFT(L576, 2) = "06", "Jun", LEFT(L576, 2) = "07", "Jul", LEFT(L576, 2) = "08", "Aug", LEFT(L576, 2) = "09", "Sep", LEFT(L576, 2) = "10", "Oct", LEFT(L576, 2) = "11", "Nov", LEFT(L576, 2) = "12", "Dec")</f>
        <v>Sep</v>
      </c>
      <c r="N576" s="9" t="str">
        <f t="shared" si="60"/>
        <v>2016</v>
      </c>
      <c r="O576" t="b">
        <v>0</v>
      </c>
      <c r="P576">
        <v>4</v>
      </c>
      <c r="Q576" t="b">
        <v>0</v>
      </c>
      <c r="R576" t="s">
        <v>8271</v>
      </c>
      <c r="S576" s="6">
        <f t="shared" si="56"/>
        <v>7.1556350626118068E-3</v>
      </c>
      <c r="T576" s="8">
        <f t="shared" si="57"/>
        <v>20</v>
      </c>
      <c r="U576" t="str">
        <f t="shared" si="61"/>
        <v>technology</v>
      </c>
      <c r="V576" t="str">
        <f t="shared" si="62"/>
        <v>web</v>
      </c>
    </row>
    <row r="577" spans="1:22" ht="48" x14ac:dyDescent="0.2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2">
        <f t="shared" si="58"/>
        <v>42168.692627314813</v>
      </c>
      <c r="K577">
        <v>1431621443</v>
      </c>
      <c r="L577" s="12" t="str">
        <f t="shared" si="59"/>
        <v>05/14/2015</v>
      </c>
      <c r="M577" s="9" t="str" cm="1">
        <f t="array" ref="M577">_xlfn.IFS(LEFT(L577, 2) = "01", "Jan", LEFT(L577, 2) = "02", "Feb", LEFT(L577, 2) = "03", "Mar", LEFT(L577, 2) = "04", "Apr", LEFT(L577, 2) = "05", "May", LEFT(L577, 2) = "06", "Jun", LEFT(L577, 2) = "07", "Jul", LEFT(L577, 2) = "08", "Aug", LEFT(L577, 2) = "09", "Sep", LEFT(L577, 2) = "10", "Oct", LEFT(L577, 2) = "11", "Nov", LEFT(L577, 2) = "12", "Dec")</f>
        <v>May</v>
      </c>
      <c r="N577" s="9" t="str">
        <f t="shared" si="60"/>
        <v>2015</v>
      </c>
      <c r="O577" t="b">
        <v>0</v>
      </c>
      <c r="P577">
        <v>4</v>
      </c>
      <c r="Q577" t="b">
        <v>0</v>
      </c>
      <c r="R577" t="s">
        <v>8271</v>
      </c>
      <c r="S577" s="6">
        <f t="shared" si="56"/>
        <v>4.3166666666666666E-3</v>
      </c>
      <c r="T577" s="8">
        <f t="shared" si="57"/>
        <v>64.75</v>
      </c>
      <c r="U577" t="str">
        <f t="shared" si="61"/>
        <v>technology</v>
      </c>
      <c r="V577" t="str">
        <f t="shared" si="62"/>
        <v>web</v>
      </c>
    </row>
    <row r="578" spans="1:22" ht="48" x14ac:dyDescent="0.2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12">
        <f t="shared" si="58"/>
        <v>42091.43</v>
      </c>
      <c r="K578">
        <v>1422357552</v>
      </c>
      <c r="L578" s="12" t="str">
        <f t="shared" si="59"/>
        <v>01/27/2015</v>
      </c>
      <c r="M578" s="9" t="str" cm="1">
        <f t="array" ref="M578">_xlfn.IFS(LEFT(L578, 2) = "01", "Jan", LEFT(L578, 2) = "02", "Feb", LEFT(L578, 2) = "03", "Mar", LEFT(L578, 2) = "04", "Apr", LEFT(L578, 2) = "05", "May", LEFT(L578, 2) = "06", "Jun", LEFT(L578, 2) = "07", "Jul", LEFT(L578, 2) = "08", "Aug", LEFT(L578, 2) = "09", "Sep", LEFT(L578, 2) = "10", "Oct", LEFT(L578, 2) = "11", "Nov", LEFT(L578, 2) = "12", "Dec")</f>
        <v>Jan</v>
      </c>
      <c r="N578" s="9" t="str">
        <f t="shared" si="60"/>
        <v>2015</v>
      </c>
      <c r="O578" t="b">
        <v>0</v>
      </c>
      <c r="P578">
        <v>1</v>
      </c>
      <c r="Q578" t="b">
        <v>0</v>
      </c>
      <c r="R578" t="s">
        <v>8271</v>
      </c>
      <c r="S578" s="6">
        <f t="shared" ref="S578:S641" si="63">E578/D578</f>
        <v>1.2500000000000001E-5</v>
      </c>
      <c r="T578" s="8">
        <f t="shared" ref="T578:T641" si="64">IFERROR(E578/P578, 0)</f>
        <v>1</v>
      </c>
      <c r="U578" t="str">
        <f t="shared" si="61"/>
        <v>technology</v>
      </c>
      <c r="V578" t="str">
        <f t="shared" si="62"/>
        <v>web</v>
      </c>
    </row>
    <row r="579" spans="1:22" ht="48" x14ac:dyDescent="0.2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12">
        <f t="shared" ref="J579:J642" si="65">(((I579/60)/60)/24)+DATE(1970,1,1)</f>
        <v>42510.589143518519</v>
      </c>
      <c r="K579">
        <v>1458569302</v>
      </c>
      <c r="L579" s="12" t="str">
        <f t="shared" ref="L579:L642" si="66">TEXT((((K579/60)/60)/24)+DATE(1970,1,1), "mm/dd/yyyy")</f>
        <v>03/21/2016</v>
      </c>
      <c r="M579" s="9" t="str" cm="1">
        <f t="array" ref="M579">_xlfn.IFS(LEFT(L579, 2) = "01", "Jan", LEFT(L579, 2) = "02", "Feb", LEFT(L579, 2) = "03", "Mar", LEFT(L579, 2) = "04", "Apr", LEFT(L579, 2) = "05", "May", LEFT(L579, 2) = "06", "Jun", LEFT(L579, 2) = "07", "Jul", LEFT(L579, 2) = "08", "Aug", LEFT(L579, 2) = "09", "Sep", LEFT(L579, 2) = "10", "Oct", LEFT(L579, 2) = "11", "Nov", LEFT(L579, 2) = "12", "Dec")</f>
        <v>Mar</v>
      </c>
      <c r="N579" s="9" t="str">
        <f t="shared" ref="N579:N642" si="67">RIGHT(L579, 4)</f>
        <v>2016</v>
      </c>
      <c r="O579" t="b">
        <v>0</v>
      </c>
      <c r="P579">
        <v>1</v>
      </c>
      <c r="Q579" t="b">
        <v>0</v>
      </c>
      <c r="R579" t="s">
        <v>8271</v>
      </c>
      <c r="S579" s="6">
        <f t="shared" si="63"/>
        <v>2E-3</v>
      </c>
      <c r="T579" s="8">
        <f t="shared" si="64"/>
        <v>10</v>
      </c>
      <c r="U579" t="str">
        <f t="shared" ref="U579:U642" si="68">LEFT(R579, SEARCH("/", R579) - 1)</f>
        <v>technology</v>
      </c>
      <c r="V579" t="str">
        <f t="shared" ref="V579:V642" si="69">RIGHT(R579, LEN(R579) - SEARCH("/", R579) )</f>
        <v>web</v>
      </c>
    </row>
    <row r="580" spans="1:22" ht="32" x14ac:dyDescent="0.2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12">
        <f t="shared" si="65"/>
        <v>42254.578622685185</v>
      </c>
      <c r="K580">
        <v>1439560393</v>
      </c>
      <c r="L580" s="12" t="str">
        <f t="shared" si="66"/>
        <v>08/14/2015</v>
      </c>
      <c r="M580" s="9" t="str" cm="1">
        <f t="array" ref="M580">_xlfn.IFS(LEFT(L580, 2) = "01", "Jan", LEFT(L580, 2) = "02", "Feb", LEFT(L580, 2) = "03", "Mar", LEFT(L580, 2) = "04", "Apr", LEFT(L580, 2) = "05", "May", LEFT(L580, 2) = "06", "Jun", LEFT(L580, 2) = "07", "Jul", LEFT(L580, 2) = "08", "Aug", LEFT(L580, 2) = "09", "Sep", LEFT(L580, 2) = "10", "Oct", LEFT(L580, 2) = "11", "Nov", LEFT(L580, 2) = "12", "Dec")</f>
        <v>Aug</v>
      </c>
      <c r="N580" s="9" t="str">
        <f t="shared" si="67"/>
        <v>2015</v>
      </c>
      <c r="O580" t="b">
        <v>0</v>
      </c>
      <c r="P580">
        <v>7</v>
      </c>
      <c r="Q580" t="b">
        <v>0</v>
      </c>
      <c r="R580" t="s">
        <v>8271</v>
      </c>
      <c r="S580" s="6">
        <f t="shared" si="63"/>
        <v>1.12E-4</v>
      </c>
      <c r="T580" s="8">
        <f t="shared" si="64"/>
        <v>2</v>
      </c>
      <c r="U580" t="str">
        <f t="shared" si="68"/>
        <v>technology</v>
      </c>
      <c r="V580" t="str">
        <f t="shared" si="69"/>
        <v>web</v>
      </c>
    </row>
    <row r="581" spans="1:22" ht="32" x14ac:dyDescent="0.2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12">
        <f t="shared" si="65"/>
        <v>41998.852118055554</v>
      </c>
      <c r="K581">
        <v>1416947223</v>
      </c>
      <c r="L581" s="12" t="str">
        <f t="shared" si="66"/>
        <v>11/25/2014</v>
      </c>
      <c r="M581" s="9" t="str" cm="1">
        <f t="array" ref="M581">_xlfn.IFS(LEFT(L581, 2) = "01", "Jan", LEFT(L581, 2) = "02", "Feb", LEFT(L581, 2) = "03", "Mar", LEFT(L581, 2) = "04", "Apr", LEFT(L581, 2) = "05", "May", LEFT(L581, 2) = "06", "Jun", LEFT(L581, 2) = "07", "Jul", LEFT(L581, 2) = "08", "Aug", LEFT(L581, 2) = "09", "Sep", LEFT(L581, 2) = "10", "Oct", LEFT(L581, 2) = "11", "Nov", LEFT(L581, 2) = "12", "Dec")</f>
        <v>Nov</v>
      </c>
      <c r="N581" s="9" t="str">
        <f t="shared" si="67"/>
        <v>2014</v>
      </c>
      <c r="O581" t="b">
        <v>0</v>
      </c>
      <c r="P581">
        <v>5</v>
      </c>
      <c r="Q581" t="b">
        <v>0</v>
      </c>
      <c r="R581" t="s">
        <v>8271</v>
      </c>
      <c r="S581" s="6">
        <f t="shared" si="63"/>
        <v>1.4583333333333334E-2</v>
      </c>
      <c r="T581" s="8">
        <f t="shared" si="64"/>
        <v>35</v>
      </c>
      <c r="U581" t="str">
        <f t="shared" si="68"/>
        <v>technology</v>
      </c>
      <c r="V581" t="str">
        <f t="shared" si="69"/>
        <v>web</v>
      </c>
    </row>
    <row r="582" spans="1:22" ht="48" x14ac:dyDescent="0.2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12">
        <f t="shared" si="65"/>
        <v>42635.908182870371</v>
      </c>
      <c r="K582">
        <v>1471988867</v>
      </c>
      <c r="L582" s="12" t="str">
        <f t="shared" si="66"/>
        <v>08/23/2016</v>
      </c>
      <c r="M582" s="9" t="str" cm="1">
        <f t="array" ref="M582">_xlfn.IFS(LEFT(L582, 2) = "01", "Jan", LEFT(L582, 2) = "02", "Feb", LEFT(L582, 2) = "03", "Mar", LEFT(L582, 2) = "04", "Apr", LEFT(L582, 2) = "05", "May", LEFT(L582, 2) = "06", "Jun", LEFT(L582, 2) = "07", "Jul", LEFT(L582, 2) = "08", "Aug", LEFT(L582, 2) = "09", "Sep", LEFT(L582, 2) = "10", "Oct", LEFT(L582, 2) = "11", "Nov", LEFT(L582, 2) = "12", "Dec")</f>
        <v>Aug</v>
      </c>
      <c r="N582" s="9" t="str">
        <f t="shared" si="67"/>
        <v>2016</v>
      </c>
      <c r="O582" t="b">
        <v>0</v>
      </c>
      <c r="P582">
        <v>1</v>
      </c>
      <c r="Q582" t="b">
        <v>0</v>
      </c>
      <c r="R582" t="s">
        <v>8271</v>
      </c>
      <c r="S582" s="6">
        <f t="shared" si="63"/>
        <v>3.3333333333333332E-4</v>
      </c>
      <c r="T582" s="8">
        <f t="shared" si="64"/>
        <v>1</v>
      </c>
      <c r="U582" t="str">
        <f t="shared" si="68"/>
        <v>technology</v>
      </c>
      <c r="V582" t="str">
        <f t="shared" si="69"/>
        <v>web</v>
      </c>
    </row>
    <row r="583" spans="1:22" ht="48" x14ac:dyDescent="0.2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12">
        <f t="shared" si="65"/>
        <v>42218.012777777782</v>
      </c>
      <c r="K583">
        <v>1435882704</v>
      </c>
      <c r="L583" s="12" t="str">
        <f t="shared" si="66"/>
        <v>07/03/2015</v>
      </c>
      <c r="M583" s="9" t="str" cm="1">
        <f t="array" ref="M583">_xlfn.IFS(LEFT(L583, 2) = "01", "Jan", LEFT(L583, 2) = "02", "Feb", LEFT(L583, 2) = "03", "Mar", LEFT(L583, 2) = "04", "Apr", LEFT(L583, 2) = "05", "May", LEFT(L583, 2) = "06", "Jun", LEFT(L583, 2) = "07", "Jul", LEFT(L583, 2) = "08", "Aug", LEFT(L583, 2) = "09", "Sep", LEFT(L583, 2) = "10", "Oct", LEFT(L583, 2) = "11", "Nov", LEFT(L583, 2) = "12", "Dec")</f>
        <v>Jul</v>
      </c>
      <c r="N583" s="9" t="str">
        <f t="shared" si="67"/>
        <v>2015</v>
      </c>
      <c r="O583" t="b">
        <v>0</v>
      </c>
      <c r="P583">
        <v>0</v>
      </c>
      <c r="Q583" t="b">
        <v>0</v>
      </c>
      <c r="R583" t="s">
        <v>8271</v>
      </c>
      <c r="S583" s="6">
        <f t="shared" si="63"/>
        <v>0</v>
      </c>
      <c r="T583" s="8">
        <f t="shared" si="64"/>
        <v>0</v>
      </c>
      <c r="U583" t="str">
        <f t="shared" si="68"/>
        <v>technology</v>
      </c>
      <c r="V583" t="str">
        <f t="shared" si="69"/>
        <v>web</v>
      </c>
    </row>
    <row r="584" spans="1:22" ht="48" x14ac:dyDescent="0.2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12">
        <f t="shared" si="65"/>
        <v>42078.75</v>
      </c>
      <c r="K584">
        <v>1424454319</v>
      </c>
      <c r="L584" s="12" t="str">
        <f t="shared" si="66"/>
        <v>02/20/2015</v>
      </c>
      <c r="M584" s="9" t="str" cm="1">
        <f t="array" ref="M584">_xlfn.IFS(LEFT(L584, 2) = "01", "Jan", LEFT(L584, 2) = "02", "Feb", LEFT(L584, 2) = "03", "Mar", LEFT(L584, 2) = "04", "Apr", LEFT(L584, 2) = "05", "May", LEFT(L584, 2) = "06", "Jun", LEFT(L584, 2) = "07", "Jul", LEFT(L584, 2) = "08", "Aug", LEFT(L584, 2) = "09", "Sep", LEFT(L584, 2) = "10", "Oct", LEFT(L584, 2) = "11", "Nov", LEFT(L584, 2) = "12", "Dec")</f>
        <v>Feb</v>
      </c>
      <c r="N584" s="9" t="str">
        <f t="shared" si="67"/>
        <v>2015</v>
      </c>
      <c r="O584" t="b">
        <v>0</v>
      </c>
      <c r="P584">
        <v>0</v>
      </c>
      <c r="Q584" t="b">
        <v>0</v>
      </c>
      <c r="R584" t="s">
        <v>8271</v>
      </c>
      <c r="S584" s="6">
        <f t="shared" si="63"/>
        <v>0</v>
      </c>
      <c r="T584" s="8">
        <f t="shared" si="64"/>
        <v>0</v>
      </c>
      <c r="U584" t="str">
        <f t="shared" si="68"/>
        <v>technology</v>
      </c>
      <c r="V584" t="str">
        <f t="shared" si="69"/>
        <v>web</v>
      </c>
    </row>
    <row r="585" spans="1:22" ht="32" x14ac:dyDescent="0.2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12">
        <f t="shared" si="65"/>
        <v>42082.896840277783</v>
      </c>
      <c r="K585">
        <v>1424212287</v>
      </c>
      <c r="L585" s="12" t="str">
        <f t="shared" si="66"/>
        <v>02/17/2015</v>
      </c>
      <c r="M585" s="9" t="str" cm="1">
        <f t="array" ref="M585">_xlfn.IFS(LEFT(L585, 2) = "01", "Jan", LEFT(L585, 2) = "02", "Feb", LEFT(L585, 2) = "03", "Mar", LEFT(L585, 2) = "04", "Apr", LEFT(L585, 2) = "05", "May", LEFT(L585, 2) = "06", "Jun", LEFT(L585, 2) = "07", "Jul", LEFT(L585, 2) = "08", "Aug", LEFT(L585, 2) = "09", "Sep", LEFT(L585, 2) = "10", "Oct", LEFT(L585, 2) = "11", "Nov", LEFT(L585, 2) = "12", "Dec")</f>
        <v>Feb</v>
      </c>
      <c r="N585" s="9" t="str">
        <f t="shared" si="67"/>
        <v>2015</v>
      </c>
      <c r="O585" t="b">
        <v>0</v>
      </c>
      <c r="P585">
        <v>1</v>
      </c>
      <c r="Q585" t="b">
        <v>0</v>
      </c>
      <c r="R585" t="s">
        <v>8271</v>
      </c>
      <c r="S585" s="6">
        <f t="shared" si="63"/>
        <v>1.1111111111111112E-4</v>
      </c>
      <c r="T585" s="8">
        <f t="shared" si="64"/>
        <v>1</v>
      </c>
      <c r="U585" t="str">
        <f t="shared" si="68"/>
        <v>technology</v>
      </c>
      <c r="V585" t="str">
        <f t="shared" si="69"/>
        <v>web</v>
      </c>
    </row>
    <row r="586" spans="1:22" ht="32" x14ac:dyDescent="0.2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12">
        <f t="shared" si="65"/>
        <v>42079.674953703703</v>
      </c>
      <c r="K586">
        <v>1423933916</v>
      </c>
      <c r="L586" s="12" t="str">
        <f t="shared" si="66"/>
        <v>02/14/2015</v>
      </c>
      <c r="M586" s="9" t="str" cm="1">
        <f t="array" ref="M586">_xlfn.IFS(LEFT(L586, 2) = "01", "Jan", LEFT(L586, 2) = "02", "Feb", LEFT(L586, 2) = "03", "Mar", LEFT(L586, 2) = "04", "Apr", LEFT(L586, 2) = "05", "May", LEFT(L586, 2) = "06", "Jun", LEFT(L586, 2) = "07", "Jul", LEFT(L586, 2) = "08", "Aug", LEFT(L586, 2) = "09", "Sep", LEFT(L586, 2) = "10", "Oct", LEFT(L586, 2) = "11", "Nov", LEFT(L586, 2) = "12", "Dec")</f>
        <v>Feb</v>
      </c>
      <c r="N586" s="9" t="str">
        <f t="shared" si="67"/>
        <v>2015</v>
      </c>
      <c r="O586" t="b">
        <v>0</v>
      </c>
      <c r="P586">
        <v>2</v>
      </c>
      <c r="Q586" t="b">
        <v>0</v>
      </c>
      <c r="R586" t="s">
        <v>8271</v>
      </c>
      <c r="S586" s="6">
        <f t="shared" si="63"/>
        <v>0.01</v>
      </c>
      <c r="T586" s="8">
        <f t="shared" si="64"/>
        <v>5</v>
      </c>
      <c r="U586" t="str">
        <f t="shared" si="68"/>
        <v>technology</v>
      </c>
      <c r="V586" t="str">
        <f t="shared" si="69"/>
        <v>web</v>
      </c>
    </row>
    <row r="587" spans="1:22" ht="48" x14ac:dyDescent="0.2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12">
        <f t="shared" si="65"/>
        <v>42339</v>
      </c>
      <c r="K587">
        <v>1444123377</v>
      </c>
      <c r="L587" s="12" t="str">
        <f t="shared" si="66"/>
        <v>10/06/2015</v>
      </c>
      <c r="M587" s="9" t="str" cm="1">
        <f t="array" ref="M587">_xlfn.IFS(LEFT(L587, 2) = "01", "Jan", LEFT(L587, 2) = "02", "Feb", LEFT(L587, 2) = "03", "Mar", LEFT(L587, 2) = "04", "Apr", LEFT(L587, 2) = "05", "May", LEFT(L587, 2) = "06", "Jun", LEFT(L587, 2) = "07", "Jul", LEFT(L587, 2) = "08", "Aug", LEFT(L587, 2) = "09", "Sep", LEFT(L587, 2) = "10", "Oct", LEFT(L587, 2) = "11", "Nov", LEFT(L587, 2) = "12", "Dec")</f>
        <v>Oct</v>
      </c>
      <c r="N587" s="9" t="str">
        <f t="shared" si="67"/>
        <v>2015</v>
      </c>
      <c r="O587" t="b">
        <v>0</v>
      </c>
      <c r="P587">
        <v>0</v>
      </c>
      <c r="Q587" t="b">
        <v>0</v>
      </c>
      <c r="R587" t="s">
        <v>8271</v>
      </c>
      <c r="S587" s="6">
        <f t="shared" si="63"/>
        <v>0</v>
      </c>
      <c r="T587" s="8">
        <f t="shared" si="64"/>
        <v>0</v>
      </c>
      <c r="U587" t="str">
        <f t="shared" si="68"/>
        <v>technology</v>
      </c>
      <c r="V587" t="str">
        <f t="shared" si="69"/>
        <v>web</v>
      </c>
    </row>
    <row r="588" spans="1:22" ht="48" x14ac:dyDescent="0.2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12">
        <f t="shared" si="65"/>
        <v>42050.854247685187</v>
      </c>
      <c r="K588">
        <v>1421440207</v>
      </c>
      <c r="L588" s="12" t="str">
        <f t="shared" si="66"/>
        <v>01/16/2015</v>
      </c>
      <c r="M588" s="9" t="str" cm="1">
        <f t="array" ref="M588">_xlfn.IFS(LEFT(L588, 2) = "01", "Jan", LEFT(L588, 2) = "02", "Feb", LEFT(L588, 2) = "03", "Mar", LEFT(L588, 2) = "04", "Apr", LEFT(L588, 2) = "05", "May", LEFT(L588, 2) = "06", "Jun", LEFT(L588, 2) = "07", "Jul", LEFT(L588, 2) = "08", "Aug", LEFT(L588, 2) = "09", "Sep", LEFT(L588, 2) = "10", "Oct", LEFT(L588, 2) = "11", "Nov", LEFT(L588, 2) = "12", "Dec")</f>
        <v>Jan</v>
      </c>
      <c r="N588" s="9" t="str">
        <f t="shared" si="67"/>
        <v>2015</v>
      </c>
      <c r="O588" t="b">
        <v>0</v>
      </c>
      <c r="P588">
        <v>4</v>
      </c>
      <c r="Q588" t="b">
        <v>0</v>
      </c>
      <c r="R588" t="s">
        <v>8271</v>
      </c>
      <c r="S588" s="6">
        <f t="shared" si="63"/>
        <v>5.5999999999999999E-3</v>
      </c>
      <c r="T588" s="8">
        <f t="shared" si="64"/>
        <v>14</v>
      </c>
      <c r="U588" t="str">
        <f t="shared" si="68"/>
        <v>technology</v>
      </c>
      <c r="V588" t="str">
        <f t="shared" si="69"/>
        <v>web</v>
      </c>
    </row>
    <row r="589" spans="1:22" ht="80" x14ac:dyDescent="0.2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2">
        <f t="shared" si="65"/>
        <v>42110.757326388892</v>
      </c>
      <c r="K589">
        <v>1426615833</v>
      </c>
      <c r="L589" s="12" t="str">
        <f t="shared" si="66"/>
        <v>03/17/2015</v>
      </c>
      <c r="M589" s="9" t="str" cm="1">
        <f t="array" ref="M589">_xlfn.IFS(LEFT(L589, 2) = "01", "Jan", LEFT(L589, 2) = "02", "Feb", LEFT(L589, 2) = "03", "Mar", LEFT(L589, 2) = "04", "Apr", LEFT(L589, 2) = "05", "May", LEFT(L589, 2) = "06", "Jun", LEFT(L589, 2) = "07", "Jul", LEFT(L589, 2) = "08", "Aug", LEFT(L589, 2) = "09", "Sep", LEFT(L589, 2) = "10", "Oct", LEFT(L589, 2) = "11", "Nov", LEFT(L589, 2) = "12", "Dec")</f>
        <v>Mar</v>
      </c>
      <c r="N589" s="9" t="str">
        <f t="shared" si="67"/>
        <v>2015</v>
      </c>
      <c r="O589" t="b">
        <v>0</v>
      </c>
      <c r="P589">
        <v>7</v>
      </c>
      <c r="Q589" t="b">
        <v>0</v>
      </c>
      <c r="R589" t="s">
        <v>8271</v>
      </c>
      <c r="S589" s="6">
        <f t="shared" si="63"/>
        <v>9.0833333333333335E-2</v>
      </c>
      <c r="T589" s="8">
        <f t="shared" si="64"/>
        <v>389.28571428571428</v>
      </c>
      <c r="U589" t="str">
        <f t="shared" si="68"/>
        <v>technology</v>
      </c>
      <c r="V589" t="str">
        <f t="shared" si="69"/>
        <v>web</v>
      </c>
    </row>
    <row r="590" spans="1:22" ht="48" x14ac:dyDescent="0.2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12">
        <f t="shared" si="65"/>
        <v>42691.811180555553</v>
      </c>
      <c r="K590">
        <v>1474223286</v>
      </c>
      <c r="L590" s="12" t="str">
        <f t="shared" si="66"/>
        <v>09/18/2016</v>
      </c>
      <c r="M590" s="9" t="str" cm="1">
        <f t="array" ref="M590">_xlfn.IFS(LEFT(L590, 2) = "01", "Jan", LEFT(L590, 2) = "02", "Feb", LEFT(L590, 2) = "03", "Mar", LEFT(L590, 2) = "04", "Apr", LEFT(L590, 2) = "05", "May", LEFT(L590, 2) = "06", "Jun", LEFT(L590, 2) = "07", "Jul", LEFT(L590, 2) = "08", "Aug", LEFT(L590, 2) = "09", "Sep", LEFT(L590, 2) = "10", "Oct", LEFT(L590, 2) = "11", "Nov", LEFT(L590, 2) = "12", "Dec")</f>
        <v>Sep</v>
      </c>
      <c r="N590" s="9" t="str">
        <f t="shared" si="67"/>
        <v>2016</v>
      </c>
      <c r="O590" t="b">
        <v>0</v>
      </c>
      <c r="P590">
        <v>2</v>
      </c>
      <c r="Q590" t="b">
        <v>0</v>
      </c>
      <c r="R590" t="s">
        <v>8271</v>
      </c>
      <c r="S590" s="6">
        <f t="shared" si="63"/>
        <v>3.3444444444444443E-2</v>
      </c>
      <c r="T590" s="8">
        <f t="shared" si="64"/>
        <v>150.5</v>
      </c>
      <c r="U590" t="str">
        <f t="shared" si="68"/>
        <v>technology</v>
      </c>
      <c r="V590" t="str">
        <f t="shared" si="69"/>
        <v>web</v>
      </c>
    </row>
    <row r="591" spans="1:22" ht="16" x14ac:dyDescent="0.2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12">
        <f t="shared" si="65"/>
        <v>42193.614571759259</v>
      </c>
      <c r="K591">
        <v>1435070699</v>
      </c>
      <c r="L591" s="12" t="str">
        <f t="shared" si="66"/>
        <v>06/23/2015</v>
      </c>
      <c r="M591" s="9" t="str" cm="1">
        <f t="array" ref="M591">_xlfn.IFS(LEFT(L591, 2) = "01", "Jan", LEFT(L591, 2) = "02", "Feb", LEFT(L591, 2) = "03", "Mar", LEFT(L591, 2) = "04", "Apr", LEFT(L591, 2) = "05", "May", LEFT(L591, 2) = "06", "Jun", LEFT(L591, 2) = "07", "Jul", LEFT(L591, 2) = "08", "Aug", LEFT(L591, 2) = "09", "Sep", LEFT(L591, 2) = "10", "Oct", LEFT(L591, 2) = "11", "Nov", LEFT(L591, 2) = "12", "Dec")</f>
        <v>Jun</v>
      </c>
      <c r="N591" s="9" t="str">
        <f t="shared" si="67"/>
        <v>2015</v>
      </c>
      <c r="O591" t="b">
        <v>0</v>
      </c>
      <c r="P591">
        <v>1</v>
      </c>
      <c r="Q591" t="b">
        <v>0</v>
      </c>
      <c r="R591" t="s">
        <v>8271</v>
      </c>
      <c r="S591" s="6">
        <f t="shared" si="63"/>
        <v>1.3333333333333334E-4</v>
      </c>
      <c r="T591" s="8">
        <f t="shared" si="64"/>
        <v>1</v>
      </c>
      <c r="U591" t="str">
        <f t="shared" si="68"/>
        <v>technology</v>
      </c>
      <c r="V591" t="str">
        <f t="shared" si="69"/>
        <v>web</v>
      </c>
    </row>
    <row r="592" spans="1:22" ht="48" x14ac:dyDescent="0.2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12">
        <f t="shared" si="65"/>
        <v>42408.542361111111</v>
      </c>
      <c r="K592">
        <v>1452259131</v>
      </c>
      <c r="L592" s="12" t="str">
        <f t="shared" si="66"/>
        <v>01/08/2016</v>
      </c>
      <c r="M592" s="9" t="str" cm="1">
        <f t="array" ref="M592">_xlfn.IFS(LEFT(L592, 2) = "01", "Jan", LEFT(L592, 2) = "02", "Feb", LEFT(L592, 2) = "03", "Mar", LEFT(L592, 2) = "04", "Apr", LEFT(L592, 2) = "05", "May", LEFT(L592, 2) = "06", "Jun", LEFT(L592, 2) = "07", "Jul", LEFT(L592, 2) = "08", "Aug", LEFT(L592, 2) = "09", "Sep", LEFT(L592, 2) = "10", "Oct", LEFT(L592, 2) = "11", "Nov", LEFT(L592, 2) = "12", "Dec")</f>
        <v>Jan</v>
      </c>
      <c r="N592" s="9" t="str">
        <f t="shared" si="67"/>
        <v>2016</v>
      </c>
      <c r="O592" t="b">
        <v>0</v>
      </c>
      <c r="P592">
        <v>9</v>
      </c>
      <c r="Q592" t="b">
        <v>0</v>
      </c>
      <c r="R592" t="s">
        <v>8271</v>
      </c>
      <c r="S592" s="6">
        <f t="shared" si="63"/>
        <v>4.4600000000000001E-2</v>
      </c>
      <c r="T592" s="8">
        <f t="shared" si="64"/>
        <v>24.777777777777779</v>
      </c>
      <c r="U592" t="str">
        <f t="shared" si="68"/>
        <v>technology</v>
      </c>
      <c r="V592" t="str">
        <f t="shared" si="69"/>
        <v>web</v>
      </c>
    </row>
    <row r="593" spans="1:22" ht="48" x14ac:dyDescent="0.2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12">
        <f t="shared" si="65"/>
        <v>42207.543171296296</v>
      </c>
      <c r="K593">
        <v>1434978130</v>
      </c>
      <c r="L593" s="12" t="str">
        <f t="shared" si="66"/>
        <v>06/22/2015</v>
      </c>
      <c r="M593" s="9" t="str" cm="1">
        <f t="array" ref="M593">_xlfn.IFS(LEFT(L593, 2) = "01", "Jan", LEFT(L593, 2) = "02", "Feb", LEFT(L593, 2) = "03", "Mar", LEFT(L593, 2) = "04", "Apr", LEFT(L593, 2) = "05", "May", LEFT(L593, 2) = "06", "Jun", LEFT(L593, 2) = "07", "Jul", LEFT(L593, 2) = "08", "Aug", LEFT(L593, 2) = "09", "Sep", LEFT(L593, 2) = "10", "Oct", LEFT(L593, 2) = "11", "Nov", LEFT(L593, 2) = "12", "Dec")</f>
        <v>Jun</v>
      </c>
      <c r="N593" s="9" t="str">
        <f t="shared" si="67"/>
        <v>2015</v>
      </c>
      <c r="O593" t="b">
        <v>0</v>
      </c>
      <c r="P593">
        <v>2</v>
      </c>
      <c r="Q593" t="b">
        <v>0</v>
      </c>
      <c r="R593" t="s">
        <v>8271</v>
      </c>
      <c r="S593" s="6">
        <f t="shared" si="63"/>
        <v>6.0999999999999997E-4</v>
      </c>
      <c r="T593" s="8">
        <f t="shared" si="64"/>
        <v>30.5</v>
      </c>
      <c r="U593" t="str">
        <f t="shared" si="68"/>
        <v>technology</v>
      </c>
      <c r="V593" t="str">
        <f t="shared" si="69"/>
        <v>web</v>
      </c>
    </row>
    <row r="594" spans="1:22" ht="48" x14ac:dyDescent="0.2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2">
        <f t="shared" si="65"/>
        <v>41976.232175925921</v>
      </c>
      <c r="K594">
        <v>1414992860</v>
      </c>
      <c r="L594" s="12" t="str">
        <f t="shared" si="66"/>
        <v>11/03/2014</v>
      </c>
      <c r="M594" s="9" t="str" cm="1">
        <f t="array" ref="M594">_xlfn.IFS(LEFT(L594, 2) = "01", "Jan", LEFT(L594, 2) = "02", "Feb", LEFT(L594, 2) = "03", "Mar", LEFT(L594, 2) = "04", "Apr", LEFT(L594, 2) = "05", "May", LEFT(L594, 2) = "06", "Jun", LEFT(L594, 2) = "07", "Jul", LEFT(L594, 2) = "08", "Aug", LEFT(L594, 2) = "09", "Sep", LEFT(L594, 2) = "10", "Oct", LEFT(L594, 2) = "11", "Nov", LEFT(L594, 2) = "12", "Dec")</f>
        <v>Nov</v>
      </c>
      <c r="N594" s="9" t="str">
        <f t="shared" si="67"/>
        <v>2014</v>
      </c>
      <c r="O594" t="b">
        <v>0</v>
      </c>
      <c r="P594">
        <v>1</v>
      </c>
      <c r="Q594" t="b">
        <v>0</v>
      </c>
      <c r="R594" t="s">
        <v>8271</v>
      </c>
      <c r="S594" s="6">
        <f t="shared" si="63"/>
        <v>3.3333333333333333E-2</v>
      </c>
      <c r="T594" s="8">
        <f t="shared" si="64"/>
        <v>250</v>
      </c>
      <c r="U594" t="str">
        <f t="shared" si="68"/>
        <v>technology</v>
      </c>
      <c r="V594" t="str">
        <f t="shared" si="69"/>
        <v>web</v>
      </c>
    </row>
    <row r="595" spans="1:22" ht="48" x14ac:dyDescent="0.2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12">
        <f t="shared" si="65"/>
        <v>42100.635937500003</v>
      </c>
      <c r="K595">
        <v>1425744945</v>
      </c>
      <c r="L595" s="12" t="str">
        <f t="shared" si="66"/>
        <v>03/07/2015</v>
      </c>
      <c r="M595" s="9" t="str" cm="1">
        <f t="array" ref="M595">_xlfn.IFS(LEFT(L595, 2) = "01", "Jan", LEFT(L595, 2) = "02", "Feb", LEFT(L595, 2) = "03", "Mar", LEFT(L595, 2) = "04", "Apr", LEFT(L595, 2) = "05", "May", LEFT(L595, 2) = "06", "Jun", LEFT(L595, 2) = "07", "Jul", LEFT(L595, 2) = "08", "Aug", LEFT(L595, 2) = "09", "Sep", LEFT(L595, 2) = "10", "Oct", LEFT(L595, 2) = "11", "Nov", LEFT(L595, 2) = "12", "Dec")</f>
        <v>Mar</v>
      </c>
      <c r="N595" s="9" t="str">
        <f t="shared" si="67"/>
        <v>2015</v>
      </c>
      <c r="O595" t="b">
        <v>0</v>
      </c>
      <c r="P595">
        <v>7</v>
      </c>
      <c r="Q595" t="b">
        <v>0</v>
      </c>
      <c r="R595" t="s">
        <v>8271</v>
      </c>
      <c r="S595" s="6">
        <f t="shared" si="63"/>
        <v>0.23</v>
      </c>
      <c r="T595" s="8">
        <f t="shared" si="64"/>
        <v>16.428571428571427</v>
      </c>
      <c r="U595" t="str">
        <f t="shared" si="68"/>
        <v>technology</v>
      </c>
      <c r="V595" t="str">
        <f t="shared" si="69"/>
        <v>web</v>
      </c>
    </row>
    <row r="596" spans="1:22" ht="32" x14ac:dyDescent="0.2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12">
        <f t="shared" si="65"/>
        <v>42476.780162037037</v>
      </c>
      <c r="K596">
        <v>1458240206</v>
      </c>
      <c r="L596" s="12" t="str">
        <f t="shared" si="66"/>
        <v>03/17/2016</v>
      </c>
      <c r="M596" s="9" t="str" cm="1">
        <f t="array" ref="M596">_xlfn.IFS(LEFT(L596, 2) = "01", "Jan", LEFT(L596, 2) = "02", "Feb", LEFT(L596, 2) = "03", "Mar", LEFT(L596, 2) = "04", "Apr", LEFT(L596, 2) = "05", "May", LEFT(L596, 2) = "06", "Jun", LEFT(L596, 2) = "07", "Jul", LEFT(L596, 2) = "08", "Aug", LEFT(L596, 2) = "09", "Sep", LEFT(L596, 2) = "10", "Oct", LEFT(L596, 2) = "11", "Nov", LEFT(L596, 2) = "12", "Dec")</f>
        <v>Mar</v>
      </c>
      <c r="N596" s="9" t="str">
        <f t="shared" si="67"/>
        <v>2016</v>
      </c>
      <c r="O596" t="b">
        <v>0</v>
      </c>
      <c r="P596">
        <v>2</v>
      </c>
      <c r="Q596" t="b">
        <v>0</v>
      </c>
      <c r="R596" t="s">
        <v>8271</v>
      </c>
      <c r="S596" s="6">
        <f t="shared" si="63"/>
        <v>1.0399999999999999E-3</v>
      </c>
      <c r="T596" s="8">
        <f t="shared" si="64"/>
        <v>13</v>
      </c>
      <c r="U596" t="str">
        <f t="shared" si="68"/>
        <v>technology</v>
      </c>
      <c r="V596" t="str">
        <f t="shared" si="69"/>
        <v>web</v>
      </c>
    </row>
    <row r="597" spans="1:22" ht="48" x14ac:dyDescent="0.2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2">
        <f t="shared" si="65"/>
        <v>42128.069884259254</v>
      </c>
      <c r="K597">
        <v>1426815638</v>
      </c>
      <c r="L597" s="12" t="str">
        <f t="shared" si="66"/>
        <v>03/20/2015</v>
      </c>
      <c r="M597" s="9" t="str" cm="1">
        <f t="array" ref="M597">_xlfn.IFS(LEFT(L597, 2) = "01", "Jan", LEFT(L597, 2) = "02", "Feb", LEFT(L597, 2) = "03", "Mar", LEFT(L597, 2) = "04", "Apr", LEFT(L597, 2) = "05", "May", LEFT(L597, 2) = "06", "Jun", LEFT(L597, 2) = "07", "Jul", LEFT(L597, 2) = "08", "Aug", LEFT(L597, 2) = "09", "Sep", LEFT(L597, 2) = "10", "Oct", LEFT(L597, 2) = "11", "Nov", LEFT(L597, 2) = "12", "Dec")</f>
        <v>Mar</v>
      </c>
      <c r="N597" s="9" t="str">
        <f t="shared" si="67"/>
        <v>2015</v>
      </c>
      <c r="O597" t="b">
        <v>0</v>
      </c>
      <c r="P597">
        <v>8</v>
      </c>
      <c r="Q597" t="b">
        <v>0</v>
      </c>
      <c r="R597" t="s">
        <v>8271</v>
      </c>
      <c r="S597" s="6">
        <f t="shared" si="63"/>
        <v>4.2599999999999999E-3</v>
      </c>
      <c r="T597" s="8">
        <f t="shared" si="64"/>
        <v>53.25</v>
      </c>
      <c r="U597" t="str">
        <f t="shared" si="68"/>
        <v>technology</v>
      </c>
      <c r="V597" t="str">
        <f t="shared" si="69"/>
        <v>web</v>
      </c>
    </row>
    <row r="598" spans="1:22" ht="32" x14ac:dyDescent="0.2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12">
        <f t="shared" si="65"/>
        <v>42676.896898148145</v>
      </c>
      <c r="K598">
        <v>1475530292</v>
      </c>
      <c r="L598" s="12" t="str">
        <f t="shared" si="66"/>
        <v>10/03/2016</v>
      </c>
      <c r="M598" s="9" t="str" cm="1">
        <f t="array" ref="M598">_xlfn.IFS(LEFT(L598, 2) = "01", "Jan", LEFT(L598, 2) = "02", "Feb", LEFT(L598, 2) = "03", "Mar", LEFT(L598, 2) = "04", "Apr", LEFT(L598, 2) = "05", "May", LEFT(L598, 2) = "06", "Jun", LEFT(L598, 2) = "07", "Jul", LEFT(L598, 2) = "08", "Aug", LEFT(L598, 2) = "09", "Sep", LEFT(L598, 2) = "10", "Oct", LEFT(L598, 2) = "11", "Nov", LEFT(L598, 2) = "12", "Dec")</f>
        <v>Oct</v>
      </c>
      <c r="N598" s="9" t="str">
        <f t="shared" si="67"/>
        <v>2016</v>
      </c>
      <c r="O598" t="b">
        <v>0</v>
      </c>
      <c r="P598">
        <v>2</v>
      </c>
      <c r="Q598" t="b">
        <v>0</v>
      </c>
      <c r="R598" t="s">
        <v>8271</v>
      </c>
      <c r="S598" s="6">
        <f t="shared" si="63"/>
        <v>2.9999999999999997E-4</v>
      </c>
      <c r="T598" s="8">
        <f t="shared" si="64"/>
        <v>3</v>
      </c>
      <c r="U598" t="str">
        <f t="shared" si="68"/>
        <v>technology</v>
      </c>
      <c r="V598" t="str">
        <f t="shared" si="69"/>
        <v>web</v>
      </c>
    </row>
    <row r="599" spans="1:22" ht="48" x14ac:dyDescent="0.2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12">
        <f t="shared" si="65"/>
        <v>42582.666666666672</v>
      </c>
      <c r="K599">
        <v>1466787335</v>
      </c>
      <c r="L599" s="12" t="str">
        <f t="shared" si="66"/>
        <v>06/24/2016</v>
      </c>
      <c r="M599" s="9" t="str" cm="1">
        <f t="array" ref="M599">_xlfn.IFS(LEFT(L599, 2) = "01", "Jan", LEFT(L599, 2) = "02", "Feb", LEFT(L599, 2) = "03", "Mar", LEFT(L599, 2) = "04", "Apr", LEFT(L599, 2) = "05", "May", LEFT(L599, 2) = "06", "Jun", LEFT(L599, 2) = "07", "Jul", LEFT(L599, 2) = "08", "Aug", LEFT(L599, 2) = "09", "Sep", LEFT(L599, 2) = "10", "Oct", LEFT(L599, 2) = "11", "Nov", LEFT(L599, 2) = "12", "Dec")</f>
        <v>Jun</v>
      </c>
      <c r="N599" s="9" t="str">
        <f t="shared" si="67"/>
        <v>2016</v>
      </c>
      <c r="O599" t="b">
        <v>0</v>
      </c>
      <c r="P599">
        <v>2</v>
      </c>
      <c r="Q599" t="b">
        <v>0</v>
      </c>
      <c r="R599" t="s">
        <v>8271</v>
      </c>
      <c r="S599" s="6">
        <f t="shared" si="63"/>
        <v>2.6666666666666666E-3</v>
      </c>
      <c r="T599" s="8">
        <f t="shared" si="64"/>
        <v>10</v>
      </c>
      <c r="U599" t="str">
        <f t="shared" si="68"/>
        <v>technology</v>
      </c>
      <c r="V599" t="str">
        <f t="shared" si="69"/>
        <v>web</v>
      </c>
    </row>
    <row r="600" spans="1:22" ht="32" x14ac:dyDescent="0.2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12">
        <f t="shared" si="65"/>
        <v>41978.00209490741</v>
      </c>
      <c r="K600">
        <v>1415145781</v>
      </c>
      <c r="L600" s="12" t="str">
        <f t="shared" si="66"/>
        <v>11/05/2014</v>
      </c>
      <c r="M600" s="9" t="str" cm="1">
        <f t="array" ref="M600">_xlfn.IFS(LEFT(L600, 2) = "01", "Jan", LEFT(L600, 2) = "02", "Feb", LEFT(L600, 2) = "03", "Mar", LEFT(L600, 2) = "04", "Apr", LEFT(L600, 2) = "05", "May", LEFT(L600, 2) = "06", "Jun", LEFT(L600, 2) = "07", "Jul", LEFT(L600, 2) = "08", "Aug", LEFT(L600, 2) = "09", "Sep", LEFT(L600, 2) = "10", "Oct", LEFT(L600, 2) = "11", "Nov", LEFT(L600, 2) = "12", "Dec")</f>
        <v>Nov</v>
      </c>
      <c r="N600" s="9" t="str">
        <f t="shared" si="67"/>
        <v>2014</v>
      </c>
      <c r="O600" t="b">
        <v>0</v>
      </c>
      <c r="P600">
        <v>7</v>
      </c>
      <c r="Q600" t="b">
        <v>0</v>
      </c>
      <c r="R600" t="s">
        <v>8271</v>
      </c>
      <c r="S600" s="6">
        <f t="shared" si="63"/>
        <v>0.34</v>
      </c>
      <c r="T600" s="8">
        <f t="shared" si="64"/>
        <v>121.42857142857143</v>
      </c>
      <c r="U600" t="str">
        <f t="shared" si="68"/>
        <v>technology</v>
      </c>
      <c r="V600" t="str">
        <f t="shared" si="69"/>
        <v>web</v>
      </c>
    </row>
    <row r="601" spans="1:22" ht="48" x14ac:dyDescent="0.2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12">
        <f t="shared" si="65"/>
        <v>42071.636111111111</v>
      </c>
      <c r="K601">
        <v>1423769402</v>
      </c>
      <c r="L601" s="12" t="str">
        <f t="shared" si="66"/>
        <v>02/12/2015</v>
      </c>
      <c r="M601" s="9" t="str" cm="1">
        <f t="array" ref="M601">_xlfn.IFS(LEFT(L601, 2) = "01", "Jan", LEFT(L601, 2) = "02", "Feb", LEFT(L601, 2) = "03", "Mar", LEFT(L601, 2) = "04", "Apr", LEFT(L601, 2) = "05", "May", LEFT(L601, 2) = "06", "Jun", LEFT(L601, 2) = "07", "Jul", LEFT(L601, 2) = "08", "Aug", LEFT(L601, 2) = "09", "Sep", LEFT(L601, 2) = "10", "Oct", LEFT(L601, 2) = "11", "Nov", LEFT(L601, 2) = "12", "Dec")</f>
        <v>Feb</v>
      </c>
      <c r="N601" s="9" t="str">
        <f t="shared" si="67"/>
        <v>2015</v>
      </c>
      <c r="O601" t="b">
        <v>0</v>
      </c>
      <c r="P601">
        <v>2</v>
      </c>
      <c r="Q601" t="b">
        <v>0</v>
      </c>
      <c r="R601" t="s">
        <v>8271</v>
      </c>
      <c r="S601" s="6">
        <f t="shared" si="63"/>
        <v>6.2E-4</v>
      </c>
      <c r="T601" s="8">
        <f t="shared" si="64"/>
        <v>15.5</v>
      </c>
      <c r="U601" t="str">
        <f t="shared" si="68"/>
        <v>technology</v>
      </c>
      <c r="V601" t="str">
        <f t="shared" si="69"/>
        <v>web</v>
      </c>
    </row>
    <row r="602" spans="1:22" ht="32" x14ac:dyDescent="0.2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12">
        <f t="shared" si="65"/>
        <v>42133.798171296294</v>
      </c>
      <c r="K602">
        <v>1426014562</v>
      </c>
      <c r="L602" s="12" t="str">
        <f t="shared" si="66"/>
        <v>03/10/2015</v>
      </c>
      <c r="M602" s="9" t="str" cm="1">
        <f t="array" ref="M602">_xlfn.IFS(LEFT(L602, 2) = "01", "Jan", LEFT(L602, 2) = "02", "Feb", LEFT(L602, 2) = "03", "Mar", LEFT(L602, 2) = "04", "Apr", LEFT(L602, 2) = "05", "May", LEFT(L602, 2) = "06", "Jun", LEFT(L602, 2) = "07", "Jul", LEFT(L602, 2) = "08", "Aug", LEFT(L602, 2) = "09", "Sep", LEFT(L602, 2) = "10", "Oct", LEFT(L602, 2) = "11", "Nov", LEFT(L602, 2) = "12", "Dec")</f>
        <v>Mar</v>
      </c>
      <c r="N602" s="9" t="str">
        <f t="shared" si="67"/>
        <v>2015</v>
      </c>
      <c r="O602" t="b">
        <v>0</v>
      </c>
      <c r="P602">
        <v>1</v>
      </c>
      <c r="Q602" t="b">
        <v>0</v>
      </c>
      <c r="R602" t="s">
        <v>8271</v>
      </c>
      <c r="S602" s="6">
        <f t="shared" si="63"/>
        <v>0.02</v>
      </c>
      <c r="T602" s="8">
        <f t="shared" si="64"/>
        <v>100</v>
      </c>
      <c r="U602" t="str">
        <f t="shared" si="68"/>
        <v>technology</v>
      </c>
      <c r="V602" t="str">
        <f t="shared" si="69"/>
        <v>web</v>
      </c>
    </row>
    <row r="603" spans="1:22" ht="48" x14ac:dyDescent="0.2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12">
        <f t="shared" si="65"/>
        <v>41999.858090277776</v>
      </c>
      <c r="K603">
        <v>1417034139</v>
      </c>
      <c r="L603" s="12" t="str">
        <f t="shared" si="66"/>
        <v>11/26/2014</v>
      </c>
      <c r="M603" s="9" t="str" cm="1">
        <f t="array" ref="M603">_xlfn.IFS(LEFT(L603, 2) = "01", "Jan", LEFT(L603, 2) = "02", "Feb", LEFT(L603, 2) = "03", "Mar", LEFT(L603, 2) = "04", "Apr", LEFT(L603, 2) = "05", "May", LEFT(L603, 2) = "06", "Jun", LEFT(L603, 2) = "07", "Jul", LEFT(L603, 2) = "08", "Aug", LEFT(L603, 2) = "09", "Sep", LEFT(L603, 2) = "10", "Oct", LEFT(L603, 2) = "11", "Nov", LEFT(L603, 2) = "12", "Dec")</f>
        <v>Nov</v>
      </c>
      <c r="N603" s="9" t="str">
        <f t="shared" si="67"/>
        <v>2014</v>
      </c>
      <c r="O603" t="b">
        <v>0</v>
      </c>
      <c r="P603">
        <v>6</v>
      </c>
      <c r="Q603" t="b">
        <v>0</v>
      </c>
      <c r="R603" t="s">
        <v>8271</v>
      </c>
      <c r="S603" s="6">
        <f t="shared" si="63"/>
        <v>1.4E-2</v>
      </c>
      <c r="T603" s="8">
        <f t="shared" si="64"/>
        <v>23.333333333333332</v>
      </c>
      <c r="U603" t="str">
        <f t="shared" si="68"/>
        <v>technology</v>
      </c>
      <c r="V603" t="str">
        <f t="shared" si="69"/>
        <v>web</v>
      </c>
    </row>
    <row r="604" spans="1:22" ht="48" x14ac:dyDescent="0.2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12">
        <f t="shared" si="65"/>
        <v>42173.79415509259</v>
      </c>
      <c r="K604">
        <v>1432062215</v>
      </c>
      <c r="L604" s="12" t="str">
        <f t="shared" si="66"/>
        <v>05/19/2015</v>
      </c>
      <c r="M604" s="9" t="str" cm="1">
        <f t="array" ref="M604">_xlfn.IFS(LEFT(L604, 2) = "01", "Jan", LEFT(L604, 2) = "02", "Feb", LEFT(L604, 2) = "03", "Mar", LEFT(L604, 2) = "04", "Apr", LEFT(L604, 2) = "05", "May", LEFT(L604, 2) = "06", "Jun", LEFT(L604, 2) = "07", "Jul", LEFT(L604, 2) = "08", "Aug", LEFT(L604, 2) = "09", "Sep", LEFT(L604, 2) = "10", "Oct", LEFT(L604, 2) = "11", "Nov", LEFT(L604, 2) = "12", "Dec")</f>
        <v>May</v>
      </c>
      <c r="N604" s="9" t="str">
        <f t="shared" si="67"/>
        <v>2015</v>
      </c>
      <c r="O604" t="b">
        <v>0</v>
      </c>
      <c r="P604">
        <v>0</v>
      </c>
      <c r="Q604" t="b">
        <v>0</v>
      </c>
      <c r="R604" t="s">
        <v>8271</v>
      </c>
      <c r="S604" s="6">
        <f t="shared" si="63"/>
        <v>0</v>
      </c>
      <c r="T604" s="8">
        <f t="shared" si="64"/>
        <v>0</v>
      </c>
      <c r="U604" t="str">
        <f t="shared" si="68"/>
        <v>technology</v>
      </c>
      <c r="V604" t="str">
        <f t="shared" si="69"/>
        <v>web</v>
      </c>
    </row>
    <row r="605" spans="1:22" ht="48" x14ac:dyDescent="0.2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2">
        <f t="shared" si="65"/>
        <v>41865.639155092591</v>
      </c>
      <c r="K605">
        <v>1405437623</v>
      </c>
      <c r="L605" s="12" t="str">
        <f t="shared" si="66"/>
        <v>07/15/2014</v>
      </c>
      <c r="M605" s="9" t="str" cm="1">
        <f t="array" ref="M605">_xlfn.IFS(LEFT(L605, 2) = "01", "Jan", LEFT(L605, 2) = "02", "Feb", LEFT(L605, 2) = "03", "Mar", LEFT(L605, 2) = "04", "Apr", LEFT(L605, 2) = "05", "May", LEFT(L605, 2) = "06", "Jun", LEFT(L605, 2) = "07", "Jul", LEFT(L605, 2) = "08", "Aug", LEFT(L605, 2) = "09", "Sep", LEFT(L605, 2) = "10", "Oct", LEFT(L605, 2) = "11", "Nov", LEFT(L605, 2) = "12", "Dec")</f>
        <v>Jul</v>
      </c>
      <c r="N605" s="9" t="str">
        <f t="shared" si="67"/>
        <v>2014</v>
      </c>
      <c r="O605" t="b">
        <v>0</v>
      </c>
      <c r="P605">
        <v>13</v>
      </c>
      <c r="Q605" t="b">
        <v>0</v>
      </c>
      <c r="R605" t="s">
        <v>8271</v>
      </c>
      <c r="S605" s="6">
        <f t="shared" si="63"/>
        <v>3.9334666666666664E-2</v>
      </c>
      <c r="T605" s="8">
        <f t="shared" si="64"/>
        <v>45.386153846153846</v>
      </c>
      <c r="U605" t="str">
        <f t="shared" si="68"/>
        <v>technology</v>
      </c>
      <c r="V605" t="str">
        <f t="shared" si="69"/>
        <v>web</v>
      </c>
    </row>
    <row r="606" spans="1:22" ht="48" x14ac:dyDescent="0.2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12">
        <f t="shared" si="65"/>
        <v>41879.035370370373</v>
      </c>
      <c r="K606">
        <v>1406595056</v>
      </c>
      <c r="L606" s="12" t="str">
        <f t="shared" si="66"/>
        <v>07/29/2014</v>
      </c>
      <c r="M606" s="9" t="str" cm="1">
        <f t="array" ref="M606">_xlfn.IFS(LEFT(L606, 2) = "01", "Jan", LEFT(L606, 2) = "02", "Feb", LEFT(L606, 2) = "03", "Mar", LEFT(L606, 2) = "04", "Apr", LEFT(L606, 2) = "05", "May", LEFT(L606, 2) = "06", "Jun", LEFT(L606, 2) = "07", "Jul", LEFT(L606, 2) = "08", "Aug", LEFT(L606, 2) = "09", "Sep", LEFT(L606, 2) = "10", "Oct", LEFT(L606, 2) = "11", "Nov", LEFT(L606, 2) = "12", "Dec")</f>
        <v>Jul</v>
      </c>
      <c r="N606" s="9" t="str">
        <f t="shared" si="67"/>
        <v>2014</v>
      </c>
      <c r="O606" t="b">
        <v>0</v>
      </c>
      <c r="P606">
        <v>0</v>
      </c>
      <c r="Q606" t="b">
        <v>0</v>
      </c>
      <c r="R606" t="s">
        <v>8271</v>
      </c>
      <c r="S606" s="6">
        <f t="shared" si="63"/>
        <v>0</v>
      </c>
      <c r="T606" s="8">
        <f t="shared" si="64"/>
        <v>0</v>
      </c>
      <c r="U606" t="str">
        <f t="shared" si="68"/>
        <v>technology</v>
      </c>
      <c r="V606" t="str">
        <f t="shared" si="69"/>
        <v>web</v>
      </c>
    </row>
    <row r="607" spans="1:22" ht="32" x14ac:dyDescent="0.2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2">
        <f t="shared" si="65"/>
        <v>42239.357731481476</v>
      </c>
      <c r="K607">
        <v>1436430908</v>
      </c>
      <c r="L607" s="12" t="str">
        <f t="shared" si="66"/>
        <v>07/09/2015</v>
      </c>
      <c r="M607" s="9" t="str" cm="1">
        <f t="array" ref="M607">_xlfn.IFS(LEFT(L607, 2) = "01", "Jan", LEFT(L607, 2) = "02", "Feb", LEFT(L607, 2) = "03", "Mar", LEFT(L607, 2) = "04", "Apr", LEFT(L607, 2) = "05", "May", LEFT(L607, 2) = "06", "Jun", LEFT(L607, 2) = "07", "Jul", LEFT(L607, 2) = "08", "Aug", LEFT(L607, 2) = "09", "Sep", LEFT(L607, 2) = "10", "Oct", LEFT(L607, 2) = "11", "Nov", LEFT(L607, 2) = "12", "Dec")</f>
        <v>Jul</v>
      </c>
      <c r="N607" s="9" t="str">
        <f t="shared" si="67"/>
        <v>2015</v>
      </c>
      <c r="O607" t="b">
        <v>0</v>
      </c>
      <c r="P607">
        <v>8</v>
      </c>
      <c r="Q607" t="b">
        <v>0</v>
      </c>
      <c r="R607" t="s">
        <v>8271</v>
      </c>
      <c r="S607" s="6">
        <f t="shared" si="63"/>
        <v>2.6200000000000001E-2</v>
      </c>
      <c r="T607" s="8">
        <f t="shared" si="64"/>
        <v>16.375</v>
      </c>
      <c r="U607" t="str">
        <f t="shared" si="68"/>
        <v>technology</v>
      </c>
      <c r="V607" t="str">
        <f t="shared" si="69"/>
        <v>web</v>
      </c>
    </row>
    <row r="608" spans="1:22" ht="48" x14ac:dyDescent="0.2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12">
        <f t="shared" si="65"/>
        <v>42148.625</v>
      </c>
      <c r="K608">
        <v>1428507409</v>
      </c>
      <c r="L608" s="12" t="str">
        <f t="shared" si="66"/>
        <v>04/08/2015</v>
      </c>
      <c r="M608" s="9" t="str" cm="1">
        <f t="array" ref="M608">_xlfn.IFS(LEFT(L608, 2) = "01", "Jan", LEFT(L608, 2) = "02", "Feb", LEFT(L608, 2) = "03", "Mar", LEFT(L608, 2) = "04", "Apr", LEFT(L608, 2) = "05", "May", LEFT(L608, 2) = "06", "Jun", LEFT(L608, 2) = "07", "Jul", LEFT(L608, 2) = "08", "Aug", LEFT(L608, 2) = "09", "Sep", LEFT(L608, 2) = "10", "Oct", LEFT(L608, 2) = "11", "Nov", LEFT(L608, 2) = "12", "Dec")</f>
        <v>Apr</v>
      </c>
      <c r="N608" s="9" t="str">
        <f t="shared" si="67"/>
        <v>2015</v>
      </c>
      <c r="O608" t="b">
        <v>0</v>
      </c>
      <c r="P608">
        <v>1</v>
      </c>
      <c r="Q608" t="b">
        <v>0</v>
      </c>
      <c r="R608" t="s">
        <v>8271</v>
      </c>
      <c r="S608" s="6">
        <f t="shared" si="63"/>
        <v>2E-3</v>
      </c>
      <c r="T608" s="8">
        <f t="shared" si="64"/>
        <v>10</v>
      </c>
      <c r="U608" t="str">
        <f t="shared" si="68"/>
        <v>technology</v>
      </c>
      <c r="V608" t="str">
        <f t="shared" si="69"/>
        <v>web</v>
      </c>
    </row>
    <row r="609" spans="1:22" ht="48" x14ac:dyDescent="0.2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12">
        <f t="shared" si="65"/>
        <v>42330.867314814815</v>
      </c>
      <c r="K609">
        <v>1445629736</v>
      </c>
      <c r="L609" s="12" t="str">
        <f t="shared" si="66"/>
        <v>10/23/2015</v>
      </c>
      <c r="M609" s="9" t="str" cm="1">
        <f t="array" ref="M609">_xlfn.IFS(LEFT(L609, 2) = "01", "Jan", LEFT(L609, 2) = "02", "Feb", LEFT(L609, 2) = "03", "Mar", LEFT(L609, 2) = "04", "Apr", LEFT(L609, 2) = "05", "May", LEFT(L609, 2) = "06", "Jun", LEFT(L609, 2) = "07", "Jul", LEFT(L609, 2) = "08", "Aug", LEFT(L609, 2) = "09", "Sep", LEFT(L609, 2) = "10", "Oct", LEFT(L609, 2) = "11", "Nov", LEFT(L609, 2) = "12", "Dec")</f>
        <v>Oct</v>
      </c>
      <c r="N609" s="9" t="str">
        <f t="shared" si="67"/>
        <v>2015</v>
      </c>
      <c r="O609" t="b">
        <v>0</v>
      </c>
      <c r="P609">
        <v>0</v>
      </c>
      <c r="Q609" t="b">
        <v>0</v>
      </c>
      <c r="R609" t="s">
        <v>8271</v>
      </c>
      <c r="S609" s="6">
        <f t="shared" si="63"/>
        <v>0</v>
      </c>
      <c r="T609" s="8">
        <f t="shared" si="64"/>
        <v>0</v>
      </c>
      <c r="U609" t="str">
        <f t="shared" si="68"/>
        <v>technology</v>
      </c>
      <c r="V609" t="str">
        <f t="shared" si="69"/>
        <v>web</v>
      </c>
    </row>
    <row r="610" spans="1:22" ht="48" x14ac:dyDescent="0.2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2">
        <f t="shared" si="65"/>
        <v>42170.921064814815</v>
      </c>
      <c r="K610">
        <v>1431813980</v>
      </c>
      <c r="L610" s="12" t="str">
        <f t="shared" si="66"/>
        <v>05/16/2015</v>
      </c>
      <c r="M610" s="9" t="str" cm="1">
        <f t="array" ref="M610">_xlfn.IFS(LEFT(L610, 2) = "01", "Jan", LEFT(L610, 2) = "02", "Feb", LEFT(L610, 2) = "03", "Mar", LEFT(L610, 2) = "04", "Apr", LEFT(L610, 2) = "05", "May", LEFT(L610, 2) = "06", "Jun", LEFT(L610, 2) = "07", "Jul", LEFT(L610, 2) = "08", "Aug", LEFT(L610, 2) = "09", "Sep", LEFT(L610, 2) = "10", "Oct", LEFT(L610, 2) = "11", "Nov", LEFT(L610, 2) = "12", "Dec")</f>
        <v>May</v>
      </c>
      <c r="N610" s="9" t="str">
        <f t="shared" si="67"/>
        <v>2015</v>
      </c>
      <c r="O610" t="b">
        <v>0</v>
      </c>
      <c r="P610">
        <v>5</v>
      </c>
      <c r="Q610" t="b">
        <v>0</v>
      </c>
      <c r="R610" t="s">
        <v>8271</v>
      </c>
      <c r="S610" s="6">
        <f t="shared" si="63"/>
        <v>9.7400000000000004E-3</v>
      </c>
      <c r="T610" s="8">
        <f t="shared" si="64"/>
        <v>292.2</v>
      </c>
      <c r="U610" t="str">
        <f t="shared" si="68"/>
        <v>technology</v>
      </c>
      <c r="V610" t="str">
        <f t="shared" si="69"/>
        <v>web</v>
      </c>
    </row>
    <row r="611" spans="1:22" ht="48" x14ac:dyDescent="0.2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12">
        <f t="shared" si="65"/>
        <v>42337.075740740736</v>
      </c>
      <c r="K611">
        <v>1446166144</v>
      </c>
      <c r="L611" s="12" t="str">
        <f t="shared" si="66"/>
        <v>10/30/2015</v>
      </c>
      <c r="M611" s="9" t="str" cm="1">
        <f t="array" ref="M611">_xlfn.IFS(LEFT(L611, 2) = "01", "Jan", LEFT(L611, 2) = "02", "Feb", LEFT(L611, 2) = "03", "Mar", LEFT(L611, 2) = "04", "Apr", LEFT(L611, 2) = "05", "May", LEFT(L611, 2) = "06", "Jun", LEFT(L611, 2) = "07", "Jul", LEFT(L611, 2) = "08", "Aug", LEFT(L611, 2) = "09", "Sep", LEFT(L611, 2) = "10", "Oct", LEFT(L611, 2) = "11", "Nov", LEFT(L611, 2) = "12", "Dec")</f>
        <v>Oct</v>
      </c>
      <c r="N611" s="9" t="str">
        <f t="shared" si="67"/>
        <v>2015</v>
      </c>
      <c r="O611" t="b">
        <v>0</v>
      </c>
      <c r="P611">
        <v>1</v>
      </c>
      <c r="Q611" t="b">
        <v>0</v>
      </c>
      <c r="R611" t="s">
        <v>8271</v>
      </c>
      <c r="S611" s="6">
        <f t="shared" si="63"/>
        <v>6.41025641025641E-3</v>
      </c>
      <c r="T611" s="8">
        <f t="shared" si="64"/>
        <v>5</v>
      </c>
      <c r="U611" t="str">
        <f t="shared" si="68"/>
        <v>technology</v>
      </c>
      <c r="V611" t="str">
        <f t="shared" si="69"/>
        <v>web</v>
      </c>
    </row>
    <row r="612" spans="1:22" ht="48" x14ac:dyDescent="0.2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12">
        <f t="shared" si="65"/>
        <v>42116.83085648148</v>
      </c>
      <c r="K612">
        <v>1427140586</v>
      </c>
      <c r="L612" s="12" t="str">
        <f t="shared" si="66"/>
        <v>03/23/2015</v>
      </c>
      <c r="M612" s="9" t="str" cm="1">
        <f t="array" ref="M612">_xlfn.IFS(LEFT(L612, 2) = "01", "Jan", LEFT(L612, 2) = "02", "Feb", LEFT(L612, 2) = "03", "Mar", LEFT(L612, 2) = "04", "Apr", LEFT(L612, 2) = "05", "May", LEFT(L612, 2) = "06", "Jun", LEFT(L612, 2) = "07", "Jul", LEFT(L612, 2) = "08", "Aug", LEFT(L612, 2) = "09", "Sep", LEFT(L612, 2) = "10", "Oct", LEFT(L612, 2) = "11", "Nov", LEFT(L612, 2) = "12", "Dec")</f>
        <v>Mar</v>
      </c>
      <c r="N612" s="9" t="str">
        <f t="shared" si="67"/>
        <v>2015</v>
      </c>
      <c r="O612" t="b">
        <v>0</v>
      </c>
      <c r="P612">
        <v>0</v>
      </c>
      <c r="Q612" t="b">
        <v>0</v>
      </c>
      <c r="R612" t="s">
        <v>8271</v>
      </c>
      <c r="S612" s="6">
        <f t="shared" si="63"/>
        <v>0</v>
      </c>
      <c r="T612" s="8">
        <f t="shared" si="64"/>
        <v>0</v>
      </c>
      <c r="U612" t="str">
        <f t="shared" si="68"/>
        <v>technology</v>
      </c>
      <c r="V612" t="str">
        <f t="shared" si="69"/>
        <v>web</v>
      </c>
    </row>
    <row r="613" spans="1:22" ht="48" x14ac:dyDescent="0.2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12">
        <f t="shared" si="65"/>
        <v>42388.560613425929</v>
      </c>
      <c r="K613">
        <v>1448026037</v>
      </c>
      <c r="L613" s="12" t="str">
        <f t="shared" si="66"/>
        <v>11/20/2015</v>
      </c>
      <c r="M613" s="9" t="str" cm="1">
        <f t="array" ref="M613">_xlfn.IFS(LEFT(L613, 2) = "01", "Jan", LEFT(L613, 2) = "02", "Feb", LEFT(L613, 2) = "03", "Mar", LEFT(L613, 2) = "04", "Apr", LEFT(L613, 2) = "05", "May", LEFT(L613, 2) = "06", "Jun", LEFT(L613, 2) = "07", "Jul", LEFT(L613, 2) = "08", "Aug", LEFT(L613, 2) = "09", "Sep", LEFT(L613, 2) = "10", "Oct", LEFT(L613, 2) = "11", "Nov", LEFT(L613, 2) = "12", "Dec")</f>
        <v>Nov</v>
      </c>
      <c r="N613" s="9" t="str">
        <f t="shared" si="67"/>
        <v>2015</v>
      </c>
      <c r="O613" t="b">
        <v>0</v>
      </c>
      <c r="P613">
        <v>0</v>
      </c>
      <c r="Q613" t="b">
        <v>0</v>
      </c>
      <c r="R613" t="s">
        <v>8271</v>
      </c>
      <c r="S613" s="6">
        <f t="shared" si="63"/>
        <v>0</v>
      </c>
      <c r="T613" s="8">
        <f t="shared" si="64"/>
        <v>0</v>
      </c>
      <c r="U613" t="str">
        <f t="shared" si="68"/>
        <v>technology</v>
      </c>
      <c r="V613" t="str">
        <f t="shared" si="69"/>
        <v>web</v>
      </c>
    </row>
    <row r="614" spans="1:22" ht="32" x14ac:dyDescent="0.2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12">
        <f t="shared" si="65"/>
        <v>42615.031782407401</v>
      </c>
      <c r="K614">
        <v>1470185146</v>
      </c>
      <c r="L614" s="12" t="str">
        <f t="shared" si="66"/>
        <v>08/03/2016</v>
      </c>
      <c r="M614" s="9" t="str" cm="1">
        <f t="array" ref="M614">_xlfn.IFS(LEFT(L614, 2) = "01", "Jan", LEFT(L614, 2) = "02", "Feb", LEFT(L614, 2) = "03", "Mar", LEFT(L614, 2) = "04", "Apr", LEFT(L614, 2) = "05", "May", LEFT(L614, 2) = "06", "Jun", LEFT(L614, 2) = "07", "Jul", LEFT(L614, 2) = "08", "Aug", LEFT(L614, 2) = "09", "Sep", LEFT(L614, 2) = "10", "Oct", LEFT(L614, 2) = "11", "Nov", LEFT(L614, 2) = "12", "Dec")</f>
        <v>Aug</v>
      </c>
      <c r="N614" s="9" t="str">
        <f t="shared" si="67"/>
        <v>2016</v>
      </c>
      <c r="O614" t="b">
        <v>0</v>
      </c>
      <c r="P614">
        <v>0</v>
      </c>
      <c r="Q614" t="b">
        <v>0</v>
      </c>
      <c r="R614" t="s">
        <v>8271</v>
      </c>
      <c r="S614" s="6">
        <f t="shared" si="63"/>
        <v>0</v>
      </c>
      <c r="T614" s="8">
        <f t="shared" si="64"/>
        <v>0</v>
      </c>
      <c r="U614" t="str">
        <f t="shared" si="68"/>
        <v>technology</v>
      </c>
      <c r="V614" t="str">
        <f t="shared" si="69"/>
        <v>web</v>
      </c>
    </row>
    <row r="615" spans="1:22" ht="48" x14ac:dyDescent="0.2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2">
        <f t="shared" si="65"/>
        <v>42278.207638888889</v>
      </c>
      <c r="K615">
        <v>1441022120</v>
      </c>
      <c r="L615" s="12" t="str">
        <f t="shared" si="66"/>
        <v>08/31/2015</v>
      </c>
      <c r="M615" s="9" t="str" cm="1">
        <f t="array" ref="M615">_xlfn.IFS(LEFT(L615, 2) = "01", "Jan", LEFT(L615, 2) = "02", "Feb", LEFT(L615, 2) = "03", "Mar", LEFT(L615, 2) = "04", "Apr", LEFT(L615, 2) = "05", "May", LEFT(L615, 2) = "06", "Jun", LEFT(L615, 2) = "07", "Jul", LEFT(L615, 2) = "08", "Aug", LEFT(L615, 2) = "09", "Sep", LEFT(L615, 2) = "10", "Oct", LEFT(L615, 2) = "11", "Nov", LEFT(L615, 2) = "12", "Dec")</f>
        <v>Aug</v>
      </c>
      <c r="N615" s="9" t="str">
        <f t="shared" si="67"/>
        <v>2015</v>
      </c>
      <c r="O615" t="b">
        <v>0</v>
      </c>
      <c r="P615">
        <v>121</v>
      </c>
      <c r="Q615" t="b">
        <v>0</v>
      </c>
      <c r="R615" t="s">
        <v>8271</v>
      </c>
      <c r="S615" s="6">
        <f t="shared" si="63"/>
        <v>0.21363333333333334</v>
      </c>
      <c r="T615" s="8">
        <f t="shared" si="64"/>
        <v>105.93388429752066</v>
      </c>
      <c r="U615" t="str">
        <f t="shared" si="68"/>
        <v>technology</v>
      </c>
      <c r="V615" t="str">
        <f t="shared" si="69"/>
        <v>web</v>
      </c>
    </row>
    <row r="616" spans="1:22" ht="48" x14ac:dyDescent="0.2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12">
        <f t="shared" si="65"/>
        <v>42545.061805555553</v>
      </c>
      <c r="K616">
        <v>1464139740</v>
      </c>
      <c r="L616" s="12" t="str">
        <f t="shared" si="66"/>
        <v>05/25/2016</v>
      </c>
      <c r="M616" s="9" t="str" cm="1">
        <f t="array" ref="M616">_xlfn.IFS(LEFT(L616, 2) = "01", "Jan", LEFT(L616, 2) = "02", "Feb", LEFT(L616, 2) = "03", "Mar", LEFT(L616, 2) = "04", "Apr", LEFT(L616, 2) = "05", "May", LEFT(L616, 2) = "06", "Jun", LEFT(L616, 2) = "07", "Jul", LEFT(L616, 2) = "08", "Aug", LEFT(L616, 2) = "09", "Sep", LEFT(L616, 2) = "10", "Oct", LEFT(L616, 2) = "11", "Nov", LEFT(L616, 2) = "12", "Dec")</f>
        <v>May</v>
      </c>
      <c r="N616" s="9" t="str">
        <f t="shared" si="67"/>
        <v>2016</v>
      </c>
      <c r="O616" t="b">
        <v>0</v>
      </c>
      <c r="P616">
        <v>0</v>
      </c>
      <c r="Q616" t="b">
        <v>0</v>
      </c>
      <c r="R616" t="s">
        <v>8271</v>
      </c>
      <c r="S616" s="6">
        <f t="shared" si="63"/>
        <v>0</v>
      </c>
      <c r="T616" s="8">
        <f t="shared" si="64"/>
        <v>0</v>
      </c>
      <c r="U616" t="str">
        <f t="shared" si="68"/>
        <v>technology</v>
      </c>
      <c r="V616" t="str">
        <f t="shared" si="69"/>
        <v>web</v>
      </c>
    </row>
    <row r="617" spans="1:22" ht="48" x14ac:dyDescent="0.2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12">
        <f t="shared" si="65"/>
        <v>42272.122210648144</v>
      </c>
      <c r="K617">
        <v>1440557759</v>
      </c>
      <c r="L617" s="12" t="str">
        <f t="shared" si="66"/>
        <v>08/26/2015</v>
      </c>
      <c r="M617" s="9" t="str" cm="1">
        <f t="array" ref="M617">_xlfn.IFS(LEFT(L617, 2) = "01", "Jan", LEFT(L617, 2) = "02", "Feb", LEFT(L617, 2) = "03", "Mar", LEFT(L617, 2) = "04", "Apr", LEFT(L617, 2) = "05", "May", LEFT(L617, 2) = "06", "Jun", LEFT(L617, 2) = "07", "Jul", LEFT(L617, 2) = "08", "Aug", LEFT(L617, 2) = "09", "Sep", LEFT(L617, 2) = "10", "Oct", LEFT(L617, 2) = "11", "Nov", LEFT(L617, 2) = "12", "Dec")</f>
        <v>Aug</v>
      </c>
      <c r="N617" s="9" t="str">
        <f t="shared" si="67"/>
        <v>2015</v>
      </c>
      <c r="O617" t="b">
        <v>0</v>
      </c>
      <c r="P617">
        <v>0</v>
      </c>
      <c r="Q617" t="b">
        <v>0</v>
      </c>
      <c r="R617" t="s">
        <v>8271</v>
      </c>
      <c r="S617" s="6">
        <f t="shared" si="63"/>
        <v>0</v>
      </c>
      <c r="T617" s="8">
        <f t="shared" si="64"/>
        <v>0</v>
      </c>
      <c r="U617" t="str">
        <f t="shared" si="68"/>
        <v>technology</v>
      </c>
      <c r="V617" t="str">
        <f t="shared" si="69"/>
        <v>web</v>
      </c>
    </row>
    <row r="618" spans="1:22" ht="48" x14ac:dyDescent="0.2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12">
        <f t="shared" si="65"/>
        <v>42791.376238425932</v>
      </c>
      <c r="K618">
        <v>1485421307</v>
      </c>
      <c r="L618" s="12" t="str">
        <f t="shared" si="66"/>
        <v>01/26/2017</v>
      </c>
      <c r="M618" s="9" t="str" cm="1">
        <f t="array" ref="M618">_xlfn.IFS(LEFT(L618, 2) = "01", "Jan", LEFT(L618, 2) = "02", "Feb", LEFT(L618, 2) = "03", "Mar", LEFT(L618, 2) = "04", "Apr", LEFT(L618, 2) = "05", "May", LEFT(L618, 2) = "06", "Jun", LEFT(L618, 2) = "07", "Jul", LEFT(L618, 2) = "08", "Aug", LEFT(L618, 2) = "09", "Sep", LEFT(L618, 2) = "10", "Oct", LEFT(L618, 2) = "11", "Nov", LEFT(L618, 2) = "12", "Dec")</f>
        <v>Jan</v>
      </c>
      <c r="N618" s="9" t="str">
        <f t="shared" si="67"/>
        <v>2017</v>
      </c>
      <c r="O618" t="b">
        <v>0</v>
      </c>
      <c r="P618">
        <v>0</v>
      </c>
      <c r="Q618" t="b">
        <v>0</v>
      </c>
      <c r="R618" t="s">
        <v>8271</v>
      </c>
      <c r="S618" s="6">
        <f t="shared" si="63"/>
        <v>0</v>
      </c>
      <c r="T618" s="8">
        <f t="shared" si="64"/>
        <v>0</v>
      </c>
      <c r="U618" t="str">
        <f t="shared" si="68"/>
        <v>technology</v>
      </c>
      <c r="V618" t="str">
        <f t="shared" si="69"/>
        <v>web</v>
      </c>
    </row>
    <row r="619" spans="1:22" ht="48" x14ac:dyDescent="0.2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12">
        <f t="shared" si="65"/>
        <v>42132.343090277776</v>
      </c>
      <c r="K619">
        <v>1427184843</v>
      </c>
      <c r="L619" s="12" t="str">
        <f t="shared" si="66"/>
        <v>03/24/2015</v>
      </c>
      <c r="M619" s="9" t="str" cm="1">
        <f t="array" ref="M619">_xlfn.IFS(LEFT(L619, 2) = "01", "Jan", LEFT(L619, 2) = "02", "Feb", LEFT(L619, 2) = "03", "Mar", LEFT(L619, 2) = "04", "Apr", LEFT(L619, 2) = "05", "May", LEFT(L619, 2) = "06", "Jun", LEFT(L619, 2) = "07", "Jul", LEFT(L619, 2) = "08", "Aug", LEFT(L619, 2) = "09", "Sep", LEFT(L619, 2) = "10", "Oct", LEFT(L619, 2) = "11", "Nov", LEFT(L619, 2) = "12", "Dec")</f>
        <v>Mar</v>
      </c>
      <c r="N619" s="9" t="str">
        <f t="shared" si="67"/>
        <v>2015</v>
      </c>
      <c r="O619" t="b">
        <v>0</v>
      </c>
      <c r="P619">
        <v>3</v>
      </c>
      <c r="Q619" t="b">
        <v>0</v>
      </c>
      <c r="R619" t="s">
        <v>8271</v>
      </c>
      <c r="S619" s="6">
        <f t="shared" si="63"/>
        <v>0.03</v>
      </c>
      <c r="T619" s="8">
        <f t="shared" si="64"/>
        <v>20</v>
      </c>
      <c r="U619" t="str">
        <f t="shared" si="68"/>
        <v>technology</v>
      </c>
      <c r="V619" t="str">
        <f t="shared" si="69"/>
        <v>web</v>
      </c>
    </row>
    <row r="620" spans="1:22" ht="48" x14ac:dyDescent="0.2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12">
        <f t="shared" si="65"/>
        <v>42347.810219907406</v>
      </c>
      <c r="K620">
        <v>1447097203</v>
      </c>
      <c r="L620" s="12" t="str">
        <f t="shared" si="66"/>
        <v>11/09/2015</v>
      </c>
      <c r="M620" s="9" t="str" cm="1">
        <f t="array" ref="M620">_xlfn.IFS(LEFT(L620, 2) = "01", "Jan", LEFT(L620, 2) = "02", "Feb", LEFT(L620, 2) = "03", "Mar", LEFT(L620, 2) = "04", "Apr", LEFT(L620, 2) = "05", "May", LEFT(L620, 2) = "06", "Jun", LEFT(L620, 2) = "07", "Jul", LEFT(L620, 2) = "08", "Aug", LEFT(L620, 2) = "09", "Sep", LEFT(L620, 2) = "10", "Oct", LEFT(L620, 2) = "11", "Nov", LEFT(L620, 2) = "12", "Dec")</f>
        <v>Nov</v>
      </c>
      <c r="N620" s="9" t="str">
        <f t="shared" si="67"/>
        <v>2015</v>
      </c>
      <c r="O620" t="b">
        <v>0</v>
      </c>
      <c r="P620">
        <v>0</v>
      </c>
      <c r="Q620" t="b">
        <v>0</v>
      </c>
      <c r="R620" t="s">
        <v>8271</v>
      </c>
      <c r="S620" s="6">
        <f t="shared" si="63"/>
        <v>0</v>
      </c>
      <c r="T620" s="8">
        <f t="shared" si="64"/>
        <v>0</v>
      </c>
      <c r="U620" t="str">
        <f t="shared" si="68"/>
        <v>technology</v>
      </c>
      <c r="V620" t="str">
        <f t="shared" si="69"/>
        <v>web</v>
      </c>
    </row>
    <row r="621" spans="1:22" ht="32" x14ac:dyDescent="0.2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12">
        <f t="shared" si="65"/>
        <v>41968.692013888889</v>
      </c>
      <c r="K621">
        <v>1411745790</v>
      </c>
      <c r="L621" s="12" t="str">
        <f t="shared" si="66"/>
        <v>09/26/2014</v>
      </c>
      <c r="M621" s="9" t="str" cm="1">
        <f t="array" ref="M621">_xlfn.IFS(LEFT(L621, 2) = "01", "Jan", LEFT(L621, 2) = "02", "Feb", LEFT(L621, 2) = "03", "Mar", LEFT(L621, 2) = "04", "Apr", LEFT(L621, 2) = "05", "May", LEFT(L621, 2) = "06", "Jun", LEFT(L621, 2) = "07", "Jul", LEFT(L621, 2) = "08", "Aug", LEFT(L621, 2) = "09", "Sep", LEFT(L621, 2) = "10", "Oct", LEFT(L621, 2) = "11", "Nov", LEFT(L621, 2) = "12", "Dec")</f>
        <v>Sep</v>
      </c>
      <c r="N621" s="9" t="str">
        <f t="shared" si="67"/>
        <v>2014</v>
      </c>
      <c r="O621" t="b">
        <v>0</v>
      </c>
      <c r="P621">
        <v>1</v>
      </c>
      <c r="Q621" t="b">
        <v>0</v>
      </c>
      <c r="R621" t="s">
        <v>8271</v>
      </c>
      <c r="S621" s="6">
        <f t="shared" si="63"/>
        <v>3.9999999999999998E-7</v>
      </c>
      <c r="T621" s="8">
        <f t="shared" si="64"/>
        <v>1</v>
      </c>
      <c r="U621" t="str">
        <f t="shared" si="68"/>
        <v>technology</v>
      </c>
      <c r="V621" t="str">
        <f t="shared" si="69"/>
        <v>web</v>
      </c>
    </row>
    <row r="622" spans="1:22" ht="48" x14ac:dyDescent="0.2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12">
        <f t="shared" si="65"/>
        <v>41876.716874999998</v>
      </c>
      <c r="K622">
        <v>1405098738</v>
      </c>
      <c r="L622" s="12" t="str">
        <f t="shared" si="66"/>
        <v>07/11/2014</v>
      </c>
      <c r="M622" s="9" t="str" cm="1">
        <f t="array" ref="M622">_xlfn.IFS(LEFT(L622, 2) = "01", "Jan", LEFT(L622, 2) = "02", "Feb", LEFT(L622, 2) = "03", "Mar", LEFT(L622, 2) = "04", "Apr", LEFT(L622, 2) = "05", "May", LEFT(L622, 2) = "06", "Jun", LEFT(L622, 2) = "07", "Jul", LEFT(L622, 2) = "08", "Aug", LEFT(L622, 2) = "09", "Sep", LEFT(L622, 2) = "10", "Oct", LEFT(L622, 2) = "11", "Nov", LEFT(L622, 2) = "12", "Dec")</f>
        <v>Jul</v>
      </c>
      <c r="N622" s="9" t="str">
        <f t="shared" si="67"/>
        <v>2014</v>
      </c>
      <c r="O622" t="b">
        <v>0</v>
      </c>
      <c r="P622">
        <v>1</v>
      </c>
      <c r="Q622" t="b">
        <v>0</v>
      </c>
      <c r="R622" t="s">
        <v>8271</v>
      </c>
      <c r="S622" s="6">
        <f t="shared" si="63"/>
        <v>0.01</v>
      </c>
      <c r="T622" s="8">
        <f t="shared" si="64"/>
        <v>300</v>
      </c>
      <c r="U622" t="str">
        <f t="shared" si="68"/>
        <v>technology</v>
      </c>
      <c r="V622" t="str">
        <f t="shared" si="69"/>
        <v>web</v>
      </c>
    </row>
    <row r="623" spans="1:22" ht="48" x14ac:dyDescent="0.2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12">
        <f t="shared" si="65"/>
        <v>42558.987696759257</v>
      </c>
      <c r="K623">
        <v>1465342937</v>
      </c>
      <c r="L623" s="12" t="str">
        <f t="shared" si="66"/>
        <v>06/07/2016</v>
      </c>
      <c r="M623" s="9" t="str" cm="1">
        <f t="array" ref="M623">_xlfn.IFS(LEFT(L623, 2) = "01", "Jan", LEFT(L623, 2) = "02", "Feb", LEFT(L623, 2) = "03", "Mar", LEFT(L623, 2) = "04", "Apr", LEFT(L623, 2) = "05", "May", LEFT(L623, 2) = "06", "Jun", LEFT(L623, 2) = "07", "Jul", LEFT(L623, 2) = "08", "Aug", LEFT(L623, 2) = "09", "Sep", LEFT(L623, 2) = "10", "Oct", LEFT(L623, 2) = "11", "Nov", LEFT(L623, 2) = "12", "Dec")</f>
        <v>Jun</v>
      </c>
      <c r="N623" s="9" t="str">
        <f t="shared" si="67"/>
        <v>2016</v>
      </c>
      <c r="O623" t="b">
        <v>0</v>
      </c>
      <c r="P623">
        <v>3</v>
      </c>
      <c r="Q623" t="b">
        <v>0</v>
      </c>
      <c r="R623" t="s">
        <v>8271</v>
      </c>
      <c r="S623" s="6">
        <f t="shared" si="63"/>
        <v>1.044E-2</v>
      </c>
      <c r="T623" s="8">
        <f t="shared" si="64"/>
        <v>87</v>
      </c>
      <c r="U623" t="str">
        <f t="shared" si="68"/>
        <v>technology</v>
      </c>
      <c r="V623" t="str">
        <f t="shared" si="69"/>
        <v>web</v>
      </c>
    </row>
    <row r="624" spans="1:22" ht="48" x14ac:dyDescent="0.2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2">
        <f t="shared" si="65"/>
        <v>42552.774745370371</v>
      </c>
      <c r="K624">
        <v>1465670138</v>
      </c>
      <c r="L624" s="12" t="str">
        <f t="shared" si="66"/>
        <v>06/11/2016</v>
      </c>
      <c r="M624" s="9" t="str" cm="1">
        <f t="array" ref="M624">_xlfn.IFS(LEFT(L624, 2) = "01", "Jan", LEFT(L624, 2) = "02", "Feb", LEFT(L624, 2) = "03", "Mar", LEFT(L624, 2) = "04", "Apr", LEFT(L624, 2) = "05", "May", LEFT(L624, 2) = "06", "Jun", LEFT(L624, 2) = "07", "Jul", LEFT(L624, 2) = "08", "Aug", LEFT(L624, 2) = "09", "Sep", LEFT(L624, 2) = "10", "Oct", LEFT(L624, 2) = "11", "Nov", LEFT(L624, 2) = "12", "Dec")</f>
        <v>Jun</v>
      </c>
      <c r="N624" s="9" t="str">
        <f t="shared" si="67"/>
        <v>2016</v>
      </c>
      <c r="O624" t="b">
        <v>0</v>
      </c>
      <c r="P624">
        <v>9</v>
      </c>
      <c r="Q624" t="b">
        <v>0</v>
      </c>
      <c r="R624" t="s">
        <v>8271</v>
      </c>
      <c r="S624" s="6">
        <f t="shared" si="63"/>
        <v>5.6833333333333333E-2</v>
      </c>
      <c r="T624" s="8">
        <f t="shared" si="64"/>
        <v>37.888888888888886</v>
      </c>
      <c r="U624" t="str">
        <f t="shared" si="68"/>
        <v>technology</v>
      </c>
      <c r="V624" t="str">
        <f t="shared" si="69"/>
        <v>web</v>
      </c>
    </row>
    <row r="625" spans="1:22" ht="48" x14ac:dyDescent="0.2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12">
        <f t="shared" si="65"/>
        <v>42152.009224537032</v>
      </c>
      <c r="K625">
        <v>1430179997</v>
      </c>
      <c r="L625" s="12" t="str">
        <f t="shared" si="66"/>
        <v>04/28/2015</v>
      </c>
      <c r="M625" s="9" t="str" cm="1">
        <f t="array" ref="M625">_xlfn.IFS(LEFT(L625, 2) = "01", "Jan", LEFT(L625, 2) = "02", "Feb", LEFT(L625, 2) = "03", "Mar", LEFT(L625, 2) = "04", "Apr", LEFT(L625, 2) = "05", "May", LEFT(L625, 2) = "06", "Jun", LEFT(L625, 2) = "07", "Jul", LEFT(L625, 2) = "08", "Aug", LEFT(L625, 2) = "09", "Sep", LEFT(L625, 2) = "10", "Oct", LEFT(L625, 2) = "11", "Nov", LEFT(L625, 2) = "12", "Dec")</f>
        <v>Apr</v>
      </c>
      <c r="N625" s="9" t="str">
        <f t="shared" si="67"/>
        <v>2015</v>
      </c>
      <c r="O625" t="b">
        <v>0</v>
      </c>
      <c r="P625">
        <v>0</v>
      </c>
      <c r="Q625" t="b">
        <v>0</v>
      </c>
      <c r="R625" t="s">
        <v>8271</v>
      </c>
      <c r="S625" s="6">
        <f t="shared" si="63"/>
        <v>0</v>
      </c>
      <c r="T625" s="8">
        <f t="shared" si="64"/>
        <v>0</v>
      </c>
      <c r="U625" t="str">
        <f t="shared" si="68"/>
        <v>technology</v>
      </c>
      <c r="V625" t="str">
        <f t="shared" si="69"/>
        <v>web</v>
      </c>
    </row>
    <row r="626" spans="1:22" ht="48" x14ac:dyDescent="0.2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12">
        <f t="shared" si="65"/>
        <v>42138.988900462966</v>
      </c>
      <c r="K626">
        <v>1429055041</v>
      </c>
      <c r="L626" s="12" t="str">
        <f t="shared" si="66"/>
        <v>04/14/2015</v>
      </c>
      <c r="M626" s="9" t="str" cm="1">
        <f t="array" ref="M626">_xlfn.IFS(LEFT(L626, 2) = "01", "Jan", LEFT(L626, 2) = "02", "Feb", LEFT(L626, 2) = "03", "Mar", LEFT(L626, 2) = "04", "Apr", LEFT(L626, 2) = "05", "May", LEFT(L626, 2) = "06", "Jun", LEFT(L626, 2) = "07", "Jul", LEFT(L626, 2) = "08", "Aug", LEFT(L626, 2) = "09", "Sep", LEFT(L626, 2) = "10", "Oct", LEFT(L626, 2) = "11", "Nov", LEFT(L626, 2) = "12", "Dec")</f>
        <v>Apr</v>
      </c>
      <c r="N626" s="9" t="str">
        <f t="shared" si="67"/>
        <v>2015</v>
      </c>
      <c r="O626" t="b">
        <v>0</v>
      </c>
      <c r="P626">
        <v>0</v>
      </c>
      <c r="Q626" t="b">
        <v>0</v>
      </c>
      <c r="R626" t="s">
        <v>8271</v>
      </c>
      <c r="S626" s="6">
        <f t="shared" si="63"/>
        <v>0</v>
      </c>
      <c r="T626" s="8">
        <f t="shared" si="64"/>
        <v>0</v>
      </c>
      <c r="U626" t="str">
        <f t="shared" si="68"/>
        <v>technology</v>
      </c>
      <c r="V626" t="str">
        <f t="shared" si="69"/>
        <v>web</v>
      </c>
    </row>
    <row r="627" spans="1:22" ht="48" x14ac:dyDescent="0.2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12">
        <f t="shared" si="65"/>
        <v>42820.853900462964</v>
      </c>
      <c r="K627">
        <v>1487971777</v>
      </c>
      <c r="L627" s="12" t="str">
        <f t="shared" si="66"/>
        <v>02/24/2017</v>
      </c>
      <c r="M627" s="9" t="str" cm="1">
        <f t="array" ref="M627">_xlfn.IFS(LEFT(L627, 2) = "01", "Jan", LEFT(L627, 2) = "02", "Feb", LEFT(L627, 2) = "03", "Mar", LEFT(L627, 2) = "04", "Apr", LEFT(L627, 2) = "05", "May", LEFT(L627, 2) = "06", "Jun", LEFT(L627, 2) = "07", "Jul", LEFT(L627, 2) = "08", "Aug", LEFT(L627, 2) = "09", "Sep", LEFT(L627, 2) = "10", "Oct", LEFT(L627, 2) = "11", "Nov", LEFT(L627, 2) = "12", "Dec")</f>
        <v>Feb</v>
      </c>
      <c r="N627" s="9" t="str">
        <f t="shared" si="67"/>
        <v>2017</v>
      </c>
      <c r="O627" t="b">
        <v>0</v>
      </c>
      <c r="P627">
        <v>0</v>
      </c>
      <c r="Q627" t="b">
        <v>0</v>
      </c>
      <c r="R627" t="s">
        <v>8271</v>
      </c>
      <c r="S627" s="6">
        <f t="shared" si="63"/>
        <v>0</v>
      </c>
      <c r="T627" s="8">
        <f t="shared" si="64"/>
        <v>0</v>
      </c>
      <c r="U627" t="str">
        <f t="shared" si="68"/>
        <v>technology</v>
      </c>
      <c r="V627" t="str">
        <f t="shared" si="69"/>
        <v>web</v>
      </c>
    </row>
    <row r="628" spans="1:22" ht="48" x14ac:dyDescent="0.2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2">
        <f t="shared" si="65"/>
        <v>42231.556944444441</v>
      </c>
      <c r="K628">
        <v>1436793939</v>
      </c>
      <c r="L628" s="12" t="str">
        <f t="shared" si="66"/>
        <v>07/13/2015</v>
      </c>
      <c r="M628" s="9" t="str" cm="1">
        <f t="array" ref="M628">_xlfn.IFS(LEFT(L628, 2) = "01", "Jan", LEFT(L628, 2) = "02", "Feb", LEFT(L628, 2) = "03", "Mar", LEFT(L628, 2) = "04", "Apr", LEFT(L628, 2) = "05", "May", LEFT(L628, 2) = "06", "Jun", LEFT(L628, 2) = "07", "Jul", LEFT(L628, 2) = "08", "Aug", LEFT(L628, 2) = "09", "Sep", LEFT(L628, 2) = "10", "Oct", LEFT(L628, 2) = "11", "Nov", LEFT(L628, 2) = "12", "Dec")</f>
        <v>Jul</v>
      </c>
      <c r="N628" s="9" t="str">
        <f t="shared" si="67"/>
        <v>2015</v>
      </c>
      <c r="O628" t="b">
        <v>0</v>
      </c>
      <c r="P628">
        <v>39</v>
      </c>
      <c r="Q628" t="b">
        <v>0</v>
      </c>
      <c r="R628" t="s">
        <v>8271</v>
      </c>
      <c r="S628" s="6">
        <f t="shared" si="63"/>
        <v>0.17380000000000001</v>
      </c>
      <c r="T628" s="8">
        <f t="shared" si="64"/>
        <v>111.41025641025641</v>
      </c>
      <c r="U628" t="str">
        <f t="shared" si="68"/>
        <v>technology</v>
      </c>
      <c r="V628" t="str">
        <f t="shared" si="69"/>
        <v>web</v>
      </c>
    </row>
    <row r="629" spans="1:22" ht="48" x14ac:dyDescent="0.2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12">
        <f t="shared" si="65"/>
        <v>42443.958333333328</v>
      </c>
      <c r="K629">
        <v>1452842511</v>
      </c>
      <c r="L629" s="12" t="str">
        <f t="shared" si="66"/>
        <v>01/15/2016</v>
      </c>
      <c r="M629" s="9" t="str" cm="1">
        <f t="array" ref="M629">_xlfn.IFS(LEFT(L629, 2) = "01", "Jan", LEFT(L629, 2) = "02", "Feb", LEFT(L629, 2) = "03", "Mar", LEFT(L629, 2) = "04", "Apr", LEFT(L629, 2) = "05", "May", LEFT(L629, 2) = "06", "Jun", LEFT(L629, 2) = "07", "Jul", LEFT(L629, 2) = "08", "Aug", LEFT(L629, 2) = "09", "Sep", LEFT(L629, 2) = "10", "Oct", LEFT(L629, 2) = "11", "Nov", LEFT(L629, 2) = "12", "Dec")</f>
        <v>Jan</v>
      </c>
      <c r="N629" s="9" t="str">
        <f t="shared" si="67"/>
        <v>2016</v>
      </c>
      <c r="O629" t="b">
        <v>0</v>
      </c>
      <c r="P629">
        <v>1</v>
      </c>
      <c r="Q629" t="b">
        <v>0</v>
      </c>
      <c r="R629" t="s">
        <v>8271</v>
      </c>
      <c r="S629" s="6">
        <f t="shared" si="63"/>
        <v>2.0000000000000001E-4</v>
      </c>
      <c r="T629" s="8">
        <f t="shared" si="64"/>
        <v>90</v>
      </c>
      <c r="U629" t="str">
        <f t="shared" si="68"/>
        <v>technology</v>
      </c>
      <c r="V629" t="str">
        <f t="shared" si="69"/>
        <v>web</v>
      </c>
    </row>
    <row r="630" spans="1:22" ht="48" x14ac:dyDescent="0.2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12">
        <f t="shared" si="65"/>
        <v>41833.692789351851</v>
      </c>
      <c r="K630">
        <v>1402677457</v>
      </c>
      <c r="L630" s="12" t="str">
        <f t="shared" si="66"/>
        <v>06/13/2014</v>
      </c>
      <c r="M630" s="9" t="str" cm="1">
        <f t="array" ref="M630">_xlfn.IFS(LEFT(L630, 2) = "01", "Jan", LEFT(L630, 2) = "02", "Feb", LEFT(L630, 2) = "03", "Mar", LEFT(L630, 2) = "04", "Apr", LEFT(L630, 2) = "05", "May", LEFT(L630, 2) = "06", "Jun", LEFT(L630, 2) = "07", "Jul", LEFT(L630, 2) = "08", "Aug", LEFT(L630, 2) = "09", "Sep", LEFT(L630, 2) = "10", "Oct", LEFT(L630, 2) = "11", "Nov", LEFT(L630, 2) = "12", "Dec")</f>
        <v>Jun</v>
      </c>
      <c r="N630" s="9" t="str">
        <f t="shared" si="67"/>
        <v>2014</v>
      </c>
      <c r="O630" t="b">
        <v>0</v>
      </c>
      <c r="P630">
        <v>0</v>
      </c>
      <c r="Q630" t="b">
        <v>0</v>
      </c>
      <c r="R630" t="s">
        <v>8271</v>
      </c>
      <c r="S630" s="6">
        <f t="shared" si="63"/>
        <v>0</v>
      </c>
      <c r="T630" s="8">
        <f t="shared" si="64"/>
        <v>0</v>
      </c>
      <c r="U630" t="str">
        <f t="shared" si="68"/>
        <v>technology</v>
      </c>
      <c r="V630" t="str">
        <f t="shared" si="69"/>
        <v>web</v>
      </c>
    </row>
    <row r="631" spans="1:22" ht="48" x14ac:dyDescent="0.2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12">
        <f t="shared" si="65"/>
        <v>42504.637824074074</v>
      </c>
      <c r="K631">
        <v>1460647108</v>
      </c>
      <c r="L631" s="12" t="str">
        <f t="shared" si="66"/>
        <v>04/14/2016</v>
      </c>
      <c r="M631" s="9" t="str" cm="1">
        <f t="array" ref="M631">_xlfn.IFS(LEFT(L631, 2) = "01", "Jan", LEFT(L631, 2) = "02", "Feb", LEFT(L631, 2) = "03", "Mar", LEFT(L631, 2) = "04", "Apr", LEFT(L631, 2) = "05", "May", LEFT(L631, 2) = "06", "Jun", LEFT(L631, 2) = "07", "Jul", LEFT(L631, 2) = "08", "Aug", LEFT(L631, 2) = "09", "Sep", LEFT(L631, 2) = "10", "Oct", LEFT(L631, 2) = "11", "Nov", LEFT(L631, 2) = "12", "Dec")</f>
        <v>Apr</v>
      </c>
      <c r="N631" s="9" t="str">
        <f t="shared" si="67"/>
        <v>2016</v>
      </c>
      <c r="O631" t="b">
        <v>0</v>
      </c>
      <c r="P631">
        <v>3</v>
      </c>
      <c r="Q631" t="b">
        <v>0</v>
      </c>
      <c r="R631" t="s">
        <v>8271</v>
      </c>
      <c r="S631" s="6">
        <f t="shared" si="63"/>
        <v>1.75E-3</v>
      </c>
      <c r="T631" s="8">
        <f t="shared" si="64"/>
        <v>116.66666666666667</v>
      </c>
      <c r="U631" t="str">
        <f t="shared" si="68"/>
        <v>technology</v>
      </c>
      <c r="V631" t="str">
        <f t="shared" si="69"/>
        <v>web</v>
      </c>
    </row>
    <row r="632" spans="1:22" ht="48" x14ac:dyDescent="0.2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12">
        <f t="shared" si="65"/>
        <v>42253.215277777781</v>
      </c>
      <c r="K632">
        <v>1438959121</v>
      </c>
      <c r="L632" s="12" t="str">
        <f t="shared" si="66"/>
        <v>08/07/2015</v>
      </c>
      <c r="M632" s="9" t="str" cm="1">
        <f t="array" ref="M632">_xlfn.IFS(LEFT(L632, 2) = "01", "Jan", LEFT(L632, 2) = "02", "Feb", LEFT(L632, 2) = "03", "Mar", LEFT(L632, 2) = "04", "Apr", LEFT(L632, 2) = "05", "May", LEFT(L632, 2) = "06", "Jun", LEFT(L632, 2) = "07", "Jul", LEFT(L632, 2) = "08", "Aug", LEFT(L632, 2) = "09", "Sep", LEFT(L632, 2) = "10", "Oct", LEFT(L632, 2) = "11", "Nov", LEFT(L632, 2) = "12", "Dec")</f>
        <v>Aug</v>
      </c>
      <c r="N632" s="9" t="str">
        <f t="shared" si="67"/>
        <v>2015</v>
      </c>
      <c r="O632" t="b">
        <v>0</v>
      </c>
      <c r="P632">
        <v>1</v>
      </c>
      <c r="Q632" t="b">
        <v>0</v>
      </c>
      <c r="R632" t="s">
        <v>8271</v>
      </c>
      <c r="S632" s="6">
        <f t="shared" si="63"/>
        <v>8.3340278356529708E-4</v>
      </c>
      <c r="T632" s="8">
        <f t="shared" si="64"/>
        <v>10</v>
      </c>
      <c r="U632" t="str">
        <f t="shared" si="68"/>
        <v>technology</v>
      </c>
      <c r="V632" t="str">
        <f t="shared" si="69"/>
        <v>web</v>
      </c>
    </row>
    <row r="633" spans="1:22" ht="32" x14ac:dyDescent="0.2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12">
        <f t="shared" si="65"/>
        <v>42518.772326388891</v>
      </c>
      <c r="K633">
        <v>1461954729</v>
      </c>
      <c r="L633" s="12" t="str">
        <f t="shared" si="66"/>
        <v>04/29/2016</v>
      </c>
      <c r="M633" s="9" t="str" cm="1">
        <f t="array" ref="M633">_xlfn.IFS(LEFT(L633, 2) = "01", "Jan", LEFT(L633, 2) = "02", "Feb", LEFT(L633, 2) = "03", "Mar", LEFT(L633, 2) = "04", "Apr", LEFT(L633, 2) = "05", "May", LEFT(L633, 2) = "06", "Jun", LEFT(L633, 2) = "07", "Jul", LEFT(L633, 2) = "08", "Aug", LEFT(L633, 2) = "09", "Sep", LEFT(L633, 2) = "10", "Oct", LEFT(L633, 2) = "11", "Nov", LEFT(L633, 2) = "12", "Dec")</f>
        <v>Apr</v>
      </c>
      <c r="N633" s="9" t="str">
        <f t="shared" si="67"/>
        <v>2016</v>
      </c>
      <c r="O633" t="b">
        <v>0</v>
      </c>
      <c r="P633">
        <v>9</v>
      </c>
      <c r="Q633" t="b">
        <v>0</v>
      </c>
      <c r="R633" t="s">
        <v>8271</v>
      </c>
      <c r="S633" s="6">
        <f t="shared" si="63"/>
        <v>1.38E-2</v>
      </c>
      <c r="T633" s="8">
        <f t="shared" si="64"/>
        <v>76.666666666666671</v>
      </c>
      <c r="U633" t="str">
        <f t="shared" si="68"/>
        <v>technology</v>
      </c>
      <c r="V633" t="str">
        <f t="shared" si="69"/>
        <v>web</v>
      </c>
    </row>
    <row r="634" spans="1:22" ht="32" x14ac:dyDescent="0.2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12">
        <f t="shared" si="65"/>
        <v>42333.700983796298</v>
      </c>
      <c r="K634">
        <v>1445874565</v>
      </c>
      <c r="L634" s="12" t="str">
        <f t="shared" si="66"/>
        <v>10/26/2015</v>
      </c>
      <c r="M634" s="9" t="str" cm="1">
        <f t="array" ref="M634">_xlfn.IFS(LEFT(L634, 2) = "01", "Jan", LEFT(L634, 2) = "02", "Feb", LEFT(L634, 2) = "03", "Mar", LEFT(L634, 2) = "04", "Apr", LEFT(L634, 2) = "05", "May", LEFT(L634, 2) = "06", "Jun", LEFT(L634, 2) = "07", "Jul", LEFT(L634, 2) = "08", "Aug", LEFT(L634, 2) = "09", "Sep", LEFT(L634, 2) = "10", "Oct", LEFT(L634, 2) = "11", "Nov", LEFT(L634, 2) = "12", "Dec")</f>
        <v>Oct</v>
      </c>
      <c r="N634" s="9" t="str">
        <f t="shared" si="67"/>
        <v>2015</v>
      </c>
      <c r="O634" t="b">
        <v>0</v>
      </c>
      <c r="P634">
        <v>0</v>
      </c>
      <c r="Q634" t="b">
        <v>0</v>
      </c>
      <c r="R634" t="s">
        <v>8271</v>
      </c>
      <c r="S634" s="6">
        <f t="shared" si="63"/>
        <v>0</v>
      </c>
      <c r="T634" s="8">
        <f t="shared" si="64"/>
        <v>0</v>
      </c>
      <c r="U634" t="str">
        <f t="shared" si="68"/>
        <v>technology</v>
      </c>
      <c r="V634" t="str">
        <f t="shared" si="69"/>
        <v>web</v>
      </c>
    </row>
    <row r="635" spans="1:22" ht="48" x14ac:dyDescent="0.2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2">
        <f t="shared" si="65"/>
        <v>42538.958333333328</v>
      </c>
      <c r="K635">
        <v>1463469062</v>
      </c>
      <c r="L635" s="12" t="str">
        <f t="shared" si="66"/>
        <v>05/17/2016</v>
      </c>
      <c r="M635" s="9" t="str" cm="1">
        <f t="array" ref="M635">_xlfn.IFS(LEFT(L635, 2) = "01", "Jan", LEFT(L635, 2) = "02", "Feb", LEFT(L635, 2) = "03", "Mar", LEFT(L635, 2) = "04", "Apr", LEFT(L635, 2) = "05", "May", LEFT(L635, 2) = "06", "Jun", LEFT(L635, 2) = "07", "Jul", LEFT(L635, 2) = "08", "Aug", LEFT(L635, 2) = "09", "Sep", LEFT(L635, 2) = "10", "Oct", LEFT(L635, 2) = "11", "Nov", LEFT(L635, 2) = "12", "Dec")</f>
        <v>May</v>
      </c>
      <c r="N635" s="9" t="str">
        <f t="shared" si="67"/>
        <v>2016</v>
      </c>
      <c r="O635" t="b">
        <v>0</v>
      </c>
      <c r="P635">
        <v>25</v>
      </c>
      <c r="Q635" t="b">
        <v>0</v>
      </c>
      <c r="R635" t="s">
        <v>8271</v>
      </c>
      <c r="S635" s="6">
        <f t="shared" si="63"/>
        <v>0.1245</v>
      </c>
      <c r="T635" s="8">
        <f t="shared" si="64"/>
        <v>49.8</v>
      </c>
      <c r="U635" t="str">
        <f t="shared" si="68"/>
        <v>technology</v>
      </c>
      <c r="V635" t="str">
        <f t="shared" si="69"/>
        <v>web</v>
      </c>
    </row>
    <row r="636" spans="1:22" ht="32" x14ac:dyDescent="0.2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12">
        <f t="shared" si="65"/>
        <v>42061.928576388891</v>
      </c>
      <c r="K636">
        <v>1422397029</v>
      </c>
      <c r="L636" s="12" t="str">
        <f t="shared" si="66"/>
        <v>01/27/2015</v>
      </c>
      <c r="M636" s="9" t="str" cm="1">
        <f t="array" ref="M636">_xlfn.IFS(LEFT(L636, 2) = "01", "Jan", LEFT(L636, 2) = "02", "Feb", LEFT(L636, 2) = "03", "Mar", LEFT(L636, 2) = "04", "Apr", LEFT(L636, 2) = "05", "May", LEFT(L636, 2) = "06", "Jun", LEFT(L636, 2) = "07", "Jul", LEFT(L636, 2) = "08", "Aug", LEFT(L636, 2) = "09", "Sep", LEFT(L636, 2) = "10", "Oct", LEFT(L636, 2) = "11", "Nov", LEFT(L636, 2) = "12", "Dec")</f>
        <v>Jan</v>
      </c>
      <c r="N636" s="9" t="str">
        <f t="shared" si="67"/>
        <v>2015</v>
      </c>
      <c r="O636" t="b">
        <v>0</v>
      </c>
      <c r="P636">
        <v>1</v>
      </c>
      <c r="Q636" t="b">
        <v>0</v>
      </c>
      <c r="R636" t="s">
        <v>8271</v>
      </c>
      <c r="S636" s="6">
        <f t="shared" si="63"/>
        <v>2.0000000000000001E-4</v>
      </c>
      <c r="T636" s="8">
        <f t="shared" si="64"/>
        <v>1</v>
      </c>
      <c r="U636" t="str">
        <f t="shared" si="68"/>
        <v>technology</v>
      </c>
      <c r="V636" t="str">
        <f t="shared" si="69"/>
        <v>web</v>
      </c>
    </row>
    <row r="637" spans="1:22" ht="32" x14ac:dyDescent="0.2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12">
        <f t="shared" si="65"/>
        <v>42106.092152777783</v>
      </c>
      <c r="K637">
        <v>1426212762</v>
      </c>
      <c r="L637" s="12" t="str">
        <f t="shared" si="66"/>
        <v>03/13/2015</v>
      </c>
      <c r="M637" s="9" t="str" cm="1">
        <f t="array" ref="M637">_xlfn.IFS(LEFT(L637, 2) = "01", "Jan", LEFT(L637, 2) = "02", "Feb", LEFT(L637, 2) = "03", "Mar", LEFT(L637, 2) = "04", "Apr", LEFT(L637, 2) = "05", "May", LEFT(L637, 2) = "06", "Jun", LEFT(L637, 2) = "07", "Jul", LEFT(L637, 2) = "08", "Aug", LEFT(L637, 2) = "09", "Sep", LEFT(L637, 2) = "10", "Oct", LEFT(L637, 2) = "11", "Nov", LEFT(L637, 2) = "12", "Dec")</f>
        <v>Mar</v>
      </c>
      <c r="N637" s="9" t="str">
        <f t="shared" si="67"/>
        <v>2015</v>
      </c>
      <c r="O637" t="b">
        <v>0</v>
      </c>
      <c r="P637">
        <v>1</v>
      </c>
      <c r="Q637" t="b">
        <v>0</v>
      </c>
      <c r="R637" t="s">
        <v>8271</v>
      </c>
      <c r="S637" s="6">
        <f t="shared" si="63"/>
        <v>8.0000000000000007E-5</v>
      </c>
      <c r="T637" s="8">
        <f t="shared" si="64"/>
        <v>2</v>
      </c>
      <c r="U637" t="str">
        <f t="shared" si="68"/>
        <v>technology</v>
      </c>
      <c r="V637" t="str">
        <f t="shared" si="69"/>
        <v>web</v>
      </c>
    </row>
    <row r="638" spans="1:22" ht="32" x14ac:dyDescent="0.2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12">
        <f t="shared" si="65"/>
        <v>42161.44930555555</v>
      </c>
      <c r="K638">
        <v>1430996150</v>
      </c>
      <c r="L638" s="12" t="str">
        <f t="shared" si="66"/>
        <v>05/07/2015</v>
      </c>
      <c r="M638" s="9" t="str" cm="1">
        <f t="array" ref="M638">_xlfn.IFS(LEFT(L638, 2) = "01", "Jan", LEFT(L638, 2) = "02", "Feb", LEFT(L638, 2) = "03", "Mar", LEFT(L638, 2) = "04", "Apr", LEFT(L638, 2) = "05", "May", LEFT(L638, 2) = "06", "Jun", LEFT(L638, 2) = "07", "Jul", LEFT(L638, 2) = "08", "Aug", LEFT(L638, 2) = "09", "Sep", LEFT(L638, 2) = "10", "Oct", LEFT(L638, 2) = "11", "Nov", LEFT(L638, 2) = "12", "Dec")</f>
        <v>May</v>
      </c>
      <c r="N638" s="9" t="str">
        <f t="shared" si="67"/>
        <v>2015</v>
      </c>
      <c r="O638" t="b">
        <v>0</v>
      </c>
      <c r="P638">
        <v>1</v>
      </c>
      <c r="Q638" t="b">
        <v>0</v>
      </c>
      <c r="R638" t="s">
        <v>8271</v>
      </c>
      <c r="S638" s="6">
        <f t="shared" si="63"/>
        <v>2E-3</v>
      </c>
      <c r="T638" s="8">
        <f t="shared" si="64"/>
        <v>4</v>
      </c>
      <c r="U638" t="str">
        <f t="shared" si="68"/>
        <v>technology</v>
      </c>
      <c r="V638" t="str">
        <f t="shared" si="69"/>
        <v>web</v>
      </c>
    </row>
    <row r="639" spans="1:22" ht="48" x14ac:dyDescent="0.2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12">
        <f t="shared" si="65"/>
        <v>42791.961111111115</v>
      </c>
      <c r="K639">
        <v>1485558318</v>
      </c>
      <c r="L639" s="12" t="str">
        <f t="shared" si="66"/>
        <v>01/27/2017</v>
      </c>
      <c r="M639" s="9" t="str" cm="1">
        <f t="array" ref="M639">_xlfn.IFS(LEFT(L639, 2) = "01", "Jan", LEFT(L639, 2) = "02", "Feb", LEFT(L639, 2) = "03", "Mar", LEFT(L639, 2) = "04", "Apr", LEFT(L639, 2) = "05", "May", LEFT(L639, 2) = "06", "Jun", LEFT(L639, 2) = "07", "Jul", LEFT(L639, 2) = "08", "Aug", LEFT(L639, 2) = "09", "Sep", LEFT(L639, 2) = "10", "Oct", LEFT(L639, 2) = "11", "Nov", LEFT(L639, 2) = "12", "Dec")</f>
        <v>Jan</v>
      </c>
      <c r="N639" s="9" t="str">
        <f t="shared" si="67"/>
        <v>2017</v>
      </c>
      <c r="O639" t="b">
        <v>0</v>
      </c>
      <c r="P639">
        <v>0</v>
      </c>
      <c r="Q639" t="b">
        <v>0</v>
      </c>
      <c r="R639" t="s">
        <v>8271</v>
      </c>
      <c r="S639" s="6">
        <f t="shared" si="63"/>
        <v>0</v>
      </c>
      <c r="T639" s="8">
        <f t="shared" si="64"/>
        <v>0</v>
      </c>
      <c r="U639" t="str">
        <f t="shared" si="68"/>
        <v>technology</v>
      </c>
      <c r="V639" t="str">
        <f t="shared" si="69"/>
        <v>web</v>
      </c>
    </row>
    <row r="640" spans="1:22" ht="16" x14ac:dyDescent="0.2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12">
        <f t="shared" si="65"/>
        <v>42819.55164351852</v>
      </c>
      <c r="K640">
        <v>1485267262</v>
      </c>
      <c r="L640" s="12" t="str">
        <f t="shared" si="66"/>
        <v>01/24/2017</v>
      </c>
      <c r="M640" s="9" t="str" cm="1">
        <f t="array" ref="M640">_xlfn.IFS(LEFT(L640, 2) = "01", "Jan", LEFT(L640, 2) = "02", "Feb", LEFT(L640, 2) = "03", "Mar", LEFT(L640, 2) = "04", "Apr", LEFT(L640, 2) = "05", "May", LEFT(L640, 2) = "06", "Jun", LEFT(L640, 2) = "07", "Jul", LEFT(L640, 2) = "08", "Aug", LEFT(L640, 2) = "09", "Sep", LEFT(L640, 2) = "10", "Oct", LEFT(L640, 2) = "11", "Nov", LEFT(L640, 2) = "12", "Dec")</f>
        <v>Jan</v>
      </c>
      <c r="N640" s="9" t="str">
        <f t="shared" si="67"/>
        <v>2017</v>
      </c>
      <c r="O640" t="b">
        <v>0</v>
      </c>
      <c r="P640">
        <v>6</v>
      </c>
      <c r="Q640" t="b">
        <v>0</v>
      </c>
      <c r="R640" t="s">
        <v>8271</v>
      </c>
      <c r="S640" s="6">
        <f t="shared" si="63"/>
        <v>9.0000000000000006E-5</v>
      </c>
      <c r="T640" s="8">
        <f t="shared" si="64"/>
        <v>3</v>
      </c>
      <c r="U640" t="str">
        <f t="shared" si="68"/>
        <v>technology</v>
      </c>
      <c r="V640" t="str">
        <f t="shared" si="69"/>
        <v>web</v>
      </c>
    </row>
    <row r="641" spans="1:22" ht="32" x14ac:dyDescent="0.2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12">
        <f t="shared" si="65"/>
        <v>41925.583275462966</v>
      </c>
      <c r="K641">
        <v>1408024795</v>
      </c>
      <c r="L641" s="12" t="str">
        <f t="shared" si="66"/>
        <v>08/14/2014</v>
      </c>
      <c r="M641" s="9" t="str" cm="1">
        <f t="array" ref="M641">_xlfn.IFS(LEFT(L641, 2) = "01", "Jan", LEFT(L641, 2) = "02", "Feb", LEFT(L641, 2) = "03", "Mar", LEFT(L641, 2) = "04", "Apr", LEFT(L641, 2) = "05", "May", LEFT(L641, 2) = "06", "Jun", LEFT(L641, 2) = "07", "Jul", LEFT(L641, 2) = "08", "Aug", LEFT(L641, 2) = "09", "Sep", LEFT(L641, 2) = "10", "Oct", LEFT(L641, 2) = "11", "Nov", LEFT(L641, 2) = "12", "Dec")</f>
        <v>Aug</v>
      </c>
      <c r="N641" s="9" t="str">
        <f t="shared" si="67"/>
        <v>2014</v>
      </c>
      <c r="O641" t="b">
        <v>0</v>
      </c>
      <c r="P641">
        <v>1</v>
      </c>
      <c r="Q641" t="b">
        <v>0</v>
      </c>
      <c r="R641" t="s">
        <v>8271</v>
      </c>
      <c r="S641" s="6">
        <f t="shared" si="63"/>
        <v>9.9999999999999995E-7</v>
      </c>
      <c r="T641" s="8">
        <f t="shared" si="64"/>
        <v>1</v>
      </c>
      <c r="U641" t="str">
        <f t="shared" si="68"/>
        <v>technology</v>
      </c>
      <c r="V641" t="str">
        <f t="shared" si="69"/>
        <v>web</v>
      </c>
    </row>
    <row r="642" spans="1:22" ht="48" x14ac:dyDescent="0.2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12">
        <f t="shared" si="65"/>
        <v>42698.958333333328</v>
      </c>
      <c r="K642">
        <v>1478685915</v>
      </c>
      <c r="L642" s="12" t="str">
        <f t="shared" si="66"/>
        <v>11/09/2016</v>
      </c>
      <c r="M642" s="9" t="str" cm="1">
        <f t="array" ref="M642">_xlfn.IFS(LEFT(L642, 2) = "01", "Jan", LEFT(L642, 2) = "02", "Feb", LEFT(L642, 2) = "03", "Mar", LEFT(L642, 2) = "04", "Apr", LEFT(L642, 2) = "05", "May", LEFT(L642, 2) = "06", "Jun", LEFT(L642, 2) = "07", "Jul", LEFT(L642, 2) = "08", "Aug", LEFT(L642, 2) = "09", "Sep", LEFT(L642, 2) = "10", "Oct", LEFT(L642, 2) = "11", "Nov", LEFT(L642, 2) = "12", "Dec")</f>
        <v>Nov</v>
      </c>
      <c r="N642" s="9" t="str">
        <f t="shared" si="67"/>
        <v>2016</v>
      </c>
      <c r="O642" t="b">
        <v>0</v>
      </c>
      <c r="P642">
        <v>2</v>
      </c>
      <c r="Q642" t="b">
        <v>1</v>
      </c>
      <c r="R642" t="s">
        <v>8272</v>
      </c>
      <c r="S642" s="6">
        <f t="shared" ref="S642:S705" si="70">E642/D642</f>
        <v>1.4428571428571428</v>
      </c>
      <c r="T642" s="8">
        <f t="shared" ref="T642:T705" si="71">IFERROR(E642/P642, 0)</f>
        <v>50.5</v>
      </c>
      <c r="U642" t="str">
        <f t="shared" si="68"/>
        <v>technology</v>
      </c>
      <c r="V642" t="str">
        <f t="shared" si="69"/>
        <v>wearables</v>
      </c>
    </row>
    <row r="643" spans="1:22" ht="48" x14ac:dyDescent="0.2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2">
        <f t="shared" ref="J643:J706" si="72">(((I643/60)/60)/24)+DATE(1970,1,1)</f>
        <v>42229.57</v>
      </c>
      <c r="K643">
        <v>1436881248</v>
      </c>
      <c r="L643" s="12" t="str">
        <f t="shared" ref="L643:L706" si="73">TEXT((((K643/60)/60)/24)+DATE(1970,1,1), "mm/dd/yyyy")</f>
        <v>07/14/2015</v>
      </c>
      <c r="M643" s="9" t="str" cm="1">
        <f t="array" ref="M643">_xlfn.IFS(LEFT(L643, 2) = "01", "Jan", LEFT(L643, 2) = "02", "Feb", LEFT(L643, 2) = "03", "Mar", LEFT(L643, 2) = "04", "Apr", LEFT(L643, 2) = "05", "May", LEFT(L643, 2) = "06", "Jun", LEFT(L643, 2) = "07", "Jul", LEFT(L643, 2) = "08", "Aug", LEFT(L643, 2) = "09", "Sep", LEFT(L643, 2) = "10", "Oct", LEFT(L643, 2) = "11", "Nov", LEFT(L643, 2) = "12", "Dec")</f>
        <v>Jul</v>
      </c>
      <c r="N643" s="9" t="str">
        <f t="shared" ref="N643:N706" si="74">RIGHT(L643, 4)</f>
        <v>2015</v>
      </c>
      <c r="O643" t="b">
        <v>0</v>
      </c>
      <c r="P643">
        <v>315</v>
      </c>
      <c r="Q643" t="b">
        <v>1</v>
      </c>
      <c r="R643" t="s">
        <v>8272</v>
      </c>
      <c r="S643" s="6">
        <f t="shared" si="70"/>
        <v>1.1916249999999999</v>
      </c>
      <c r="T643" s="8">
        <f t="shared" si="71"/>
        <v>151.31746031746033</v>
      </c>
      <c r="U643" t="str">
        <f t="shared" ref="U643:U706" si="75">LEFT(R643, SEARCH("/", R643) - 1)</f>
        <v>technology</v>
      </c>
      <c r="V643" t="str">
        <f t="shared" ref="V643:V706" si="76">RIGHT(R643, LEN(R643) - SEARCH("/", R643) )</f>
        <v>wearables</v>
      </c>
    </row>
    <row r="644" spans="1:22" ht="48" x14ac:dyDescent="0.2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2">
        <f t="shared" si="72"/>
        <v>42235.651319444441</v>
      </c>
      <c r="K644">
        <v>1436888274</v>
      </c>
      <c r="L644" s="12" t="str">
        <f t="shared" si="73"/>
        <v>07/14/2015</v>
      </c>
      <c r="M644" s="9" t="str" cm="1">
        <f t="array" ref="M644">_xlfn.IFS(LEFT(L644, 2) = "01", "Jan", LEFT(L644, 2) = "02", "Feb", LEFT(L644, 2) = "03", "Mar", LEFT(L644, 2) = "04", "Apr", LEFT(L644, 2) = "05", "May", LEFT(L644, 2) = "06", "Jun", LEFT(L644, 2) = "07", "Jul", LEFT(L644, 2) = "08", "Aug", LEFT(L644, 2) = "09", "Sep", LEFT(L644, 2) = "10", "Oct", LEFT(L644, 2) = "11", "Nov", LEFT(L644, 2) = "12", "Dec")</f>
        <v>Jul</v>
      </c>
      <c r="N644" s="9" t="str">
        <f t="shared" si="74"/>
        <v>2015</v>
      </c>
      <c r="O644" t="b">
        <v>0</v>
      </c>
      <c r="P644">
        <v>2174</v>
      </c>
      <c r="Q644" t="b">
        <v>1</v>
      </c>
      <c r="R644" t="s">
        <v>8272</v>
      </c>
      <c r="S644" s="6">
        <f t="shared" si="70"/>
        <v>14.604850000000001</v>
      </c>
      <c r="T644" s="8">
        <f t="shared" si="71"/>
        <v>134.3592456301748</v>
      </c>
      <c r="U644" t="str">
        <f t="shared" si="75"/>
        <v>technology</v>
      </c>
      <c r="V644" t="str">
        <f t="shared" si="76"/>
        <v>wearables</v>
      </c>
    </row>
    <row r="645" spans="1:22" ht="32" x14ac:dyDescent="0.2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2">
        <f t="shared" si="72"/>
        <v>42155.642071759255</v>
      </c>
      <c r="K645">
        <v>1428333875</v>
      </c>
      <c r="L645" s="12" t="str">
        <f t="shared" si="73"/>
        <v>04/06/2015</v>
      </c>
      <c r="M645" s="9" t="str" cm="1">
        <f t="array" ref="M645">_xlfn.IFS(LEFT(L645, 2) = "01", "Jan", LEFT(L645, 2) = "02", "Feb", LEFT(L645, 2) = "03", "Mar", LEFT(L645, 2) = "04", "Apr", LEFT(L645, 2) = "05", "May", LEFT(L645, 2) = "06", "Jun", LEFT(L645, 2) = "07", "Jul", LEFT(L645, 2) = "08", "Aug", LEFT(L645, 2) = "09", "Sep", LEFT(L645, 2) = "10", "Oct", LEFT(L645, 2) = "11", "Nov", LEFT(L645, 2) = "12", "Dec")</f>
        <v>Apr</v>
      </c>
      <c r="N645" s="9" t="str">
        <f t="shared" si="74"/>
        <v>2015</v>
      </c>
      <c r="O645" t="b">
        <v>0</v>
      </c>
      <c r="P645">
        <v>152</v>
      </c>
      <c r="Q645" t="b">
        <v>1</v>
      </c>
      <c r="R645" t="s">
        <v>8272</v>
      </c>
      <c r="S645" s="6">
        <f t="shared" si="70"/>
        <v>1.0580799999999999</v>
      </c>
      <c r="T645" s="8">
        <f t="shared" si="71"/>
        <v>174.02631578947367</v>
      </c>
      <c r="U645" t="str">
        <f t="shared" si="75"/>
        <v>technology</v>
      </c>
      <c r="V645" t="str">
        <f t="shared" si="76"/>
        <v>wearables</v>
      </c>
    </row>
    <row r="646" spans="1:22" ht="48" x14ac:dyDescent="0.2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2">
        <f t="shared" si="72"/>
        <v>41941.041666666664</v>
      </c>
      <c r="K646">
        <v>1410883139</v>
      </c>
      <c r="L646" s="12" t="str">
        <f t="shared" si="73"/>
        <v>09/16/2014</v>
      </c>
      <c r="M646" s="9" t="str" cm="1">
        <f t="array" ref="M646">_xlfn.IFS(LEFT(L646, 2) = "01", "Jan", LEFT(L646, 2) = "02", "Feb", LEFT(L646, 2) = "03", "Mar", LEFT(L646, 2) = "04", "Apr", LEFT(L646, 2) = "05", "May", LEFT(L646, 2) = "06", "Jun", LEFT(L646, 2) = "07", "Jul", LEFT(L646, 2) = "08", "Aug", LEFT(L646, 2) = "09", "Sep", LEFT(L646, 2) = "10", "Oct", LEFT(L646, 2) = "11", "Nov", LEFT(L646, 2) = "12", "Dec")</f>
        <v>Sep</v>
      </c>
      <c r="N646" s="9" t="str">
        <f t="shared" si="74"/>
        <v>2014</v>
      </c>
      <c r="O646" t="b">
        <v>0</v>
      </c>
      <c r="P646">
        <v>1021</v>
      </c>
      <c r="Q646" t="b">
        <v>1</v>
      </c>
      <c r="R646" t="s">
        <v>8272</v>
      </c>
      <c r="S646" s="6">
        <f t="shared" si="70"/>
        <v>3.0011791999999997</v>
      </c>
      <c r="T646" s="8">
        <f t="shared" si="71"/>
        <v>73.486268364348675</v>
      </c>
      <c r="U646" t="str">
        <f t="shared" si="75"/>
        <v>technology</v>
      </c>
      <c r="V646" t="str">
        <f t="shared" si="76"/>
        <v>wearables</v>
      </c>
    </row>
    <row r="647" spans="1:22" ht="32" x14ac:dyDescent="0.2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2">
        <f t="shared" si="72"/>
        <v>42594.026319444441</v>
      </c>
      <c r="K647">
        <v>1468370274</v>
      </c>
      <c r="L647" s="12" t="str">
        <f t="shared" si="73"/>
        <v>07/13/2016</v>
      </c>
      <c r="M647" s="9" t="str" cm="1">
        <f t="array" ref="M647">_xlfn.IFS(LEFT(L647, 2) = "01", "Jan", LEFT(L647, 2) = "02", "Feb", LEFT(L647, 2) = "03", "Mar", LEFT(L647, 2) = "04", "Apr", LEFT(L647, 2) = "05", "May", LEFT(L647, 2) = "06", "Jun", LEFT(L647, 2) = "07", "Jul", LEFT(L647, 2) = "08", "Aug", LEFT(L647, 2) = "09", "Sep", LEFT(L647, 2) = "10", "Oct", LEFT(L647, 2) = "11", "Nov", LEFT(L647, 2) = "12", "Dec")</f>
        <v>Jul</v>
      </c>
      <c r="N647" s="9" t="str">
        <f t="shared" si="74"/>
        <v>2016</v>
      </c>
      <c r="O647" t="b">
        <v>0</v>
      </c>
      <c r="P647">
        <v>237</v>
      </c>
      <c r="Q647" t="b">
        <v>1</v>
      </c>
      <c r="R647" t="s">
        <v>8272</v>
      </c>
      <c r="S647" s="6">
        <f t="shared" si="70"/>
        <v>2.7869999999999999</v>
      </c>
      <c r="T647" s="8">
        <f t="shared" si="71"/>
        <v>23.518987341772153</v>
      </c>
      <c r="U647" t="str">
        <f t="shared" si="75"/>
        <v>technology</v>
      </c>
      <c r="V647" t="str">
        <f t="shared" si="76"/>
        <v>wearables</v>
      </c>
    </row>
    <row r="648" spans="1:22" ht="48" x14ac:dyDescent="0.2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2">
        <f t="shared" si="72"/>
        <v>41862.852627314816</v>
      </c>
      <c r="K648">
        <v>1405196867</v>
      </c>
      <c r="L648" s="12" t="str">
        <f t="shared" si="73"/>
        <v>07/12/2014</v>
      </c>
      <c r="M648" s="9" t="str" cm="1">
        <f t="array" ref="M648">_xlfn.IFS(LEFT(L648, 2) = "01", "Jan", LEFT(L648, 2) = "02", "Feb", LEFT(L648, 2) = "03", "Mar", LEFT(L648, 2) = "04", "Apr", LEFT(L648, 2) = "05", "May", LEFT(L648, 2) = "06", "Jun", LEFT(L648, 2) = "07", "Jul", LEFT(L648, 2) = "08", "Aug", LEFT(L648, 2) = "09", "Sep", LEFT(L648, 2) = "10", "Oct", LEFT(L648, 2) = "11", "Nov", LEFT(L648, 2) = "12", "Dec")</f>
        <v>Jul</v>
      </c>
      <c r="N648" s="9" t="str">
        <f t="shared" si="74"/>
        <v>2014</v>
      </c>
      <c r="O648" t="b">
        <v>0</v>
      </c>
      <c r="P648">
        <v>27</v>
      </c>
      <c r="Q648" t="b">
        <v>1</v>
      </c>
      <c r="R648" t="s">
        <v>8272</v>
      </c>
      <c r="S648" s="6">
        <f t="shared" si="70"/>
        <v>1.3187625000000001</v>
      </c>
      <c r="T648" s="8">
        <f t="shared" si="71"/>
        <v>39.074444444444445</v>
      </c>
      <c r="U648" t="str">
        <f t="shared" si="75"/>
        <v>technology</v>
      </c>
      <c r="V648" t="str">
        <f t="shared" si="76"/>
        <v>wearables</v>
      </c>
    </row>
    <row r="649" spans="1:22" ht="48" x14ac:dyDescent="0.2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2">
        <f t="shared" si="72"/>
        <v>42446.726261574076</v>
      </c>
      <c r="K649">
        <v>1455647149</v>
      </c>
      <c r="L649" s="12" t="str">
        <f t="shared" si="73"/>
        <v>02/16/2016</v>
      </c>
      <c r="M649" s="9" t="str" cm="1">
        <f t="array" ref="M649">_xlfn.IFS(LEFT(L649, 2) = "01", "Jan", LEFT(L649, 2) = "02", "Feb", LEFT(L649, 2) = "03", "Mar", LEFT(L649, 2) = "04", "Apr", LEFT(L649, 2) = "05", "May", LEFT(L649, 2) = "06", "Jun", LEFT(L649, 2) = "07", "Jul", LEFT(L649, 2) = "08", "Aug", LEFT(L649, 2) = "09", "Sep", LEFT(L649, 2) = "10", "Oct", LEFT(L649, 2) = "11", "Nov", LEFT(L649, 2) = "12", "Dec")</f>
        <v>Feb</v>
      </c>
      <c r="N649" s="9" t="str">
        <f t="shared" si="74"/>
        <v>2016</v>
      </c>
      <c r="O649" t="b">
        <v>0</v>
      </c>
      <c r="P649">
        <v>17</v>
      </c>
      <c r="Q649" t="b">
        <v>1</v>
      </c>
      <c r="R649" t="s">
        <v>8272</v>
      </c>
      <c r="S649" s="6">
        <f t="shared" si="70"/>
        <v>1.0705</v>
      </c>
      <c r="T649" s="8">
        <f t="shared" si="71"/>
        <v>125.94117647058823</v>
      </c>
      <c r="U649" t="str">
        <f t="shared" si="75"/>
        <v>technology</v>
      </c>
      <c r="V649" t="str">
        <f t="shared" si="76"/>
        <v>wearables</v>
      </c>
    </row>
    <row r="650" spans="1:22" ht="32" x14ac:dyDescent="0.2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2">
        <f t="shared" si="72"/>
        <v>41926.693379629629</v>
      </c>
      <c r="K650">
        <v>1410280708</v>
      </c>
      <c r="L650" s="12" t="str">
        <f t="shared" si="73"/>
        <v>09/09/2014</v>
      </c>
      <c r="M650" s="9" t="str" cm="1">
        <f t="array" ref="M650">_xlfn.IFS(LEFT(L650, 2) = "01", "Jan", LEFT(L650, 2) = "02", "Feb", LEFT(L650, 2) = "03", "Mar", LEFT(L650, 2) = "04", "Apr", LEFT(L650, 2) = "05", "May", LEFT(L650, 2) = "06", "Jun", LEFT(L650, 2) = "07", "Jul", LEFT(L650, 2) = "08", "Aug", LEFT(L650, 2) = "09", "Sep", LEFT(L650, 2) = "10", "Oct", LEFT(L650, 2) = "11", "Nov", LEFT(L650, 2) = "12", "Dec")</f>
        <v>Sep</v>
      </c>
      <c r="N650" s="9" t="str">
        <f t="shared" si="74"/>
        <v>2014</v>
      </c>
      <c r="O650" t="b">
        <v>0</v>
      </c>
      <c r="P650">
        <v>27</v>
      </c>
      <c r="Q650" t="b">
        <v>1</v>
      </c>
      <c r="R650" t="s">
        <v>8272</v>
      </c>
      <c r="S650" s="6">
        <f t="shared" si="70"/>
        <v>1.2682285714285715</v>
      </c>
      <c r="T650" s="8">
        <f t="shared" si="71"/>
        <v>1644</v>
      </c>
      <c r="U650" t="str">
        <f t="shared" si="75"/>
        <v>technology</v>
      </c>
      <c r="V650" t="str">
        <f t="shared" si="76"/>
        <v>wearables</v>
      </c>
    </row>
    <row r="651" spans="1:22" ht="48" x14ac:dyDescent="0.2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2">
        <f t="shared" si="72"/>
        <v>41898.912187499998</v>
      </c>
      <c r="K651">
        <v>1409090013</v>
      </c>
      <c r="L651" s="12" t="str">
        <f t="shared" si="73"/>
        <v>08/26/2014</v>
      </c>
      <c r="M651" s="9" t="str" cm="1">
        <f t="array" ref="M651">_xlfn.IFS(LEFT(L651, 2) = "01", "Jan", LEFT(L651, 2) = "02", "Feb", LEFT(L651, 2) = "03", "Mar", LEFT(L651, 2) = "04", "Apr", LEFT(L651, 2) = "05", "May", LEFT(L651, 2) = "06", "Jun", LEFT(L651, 2) = "07", "Jul", LEFT(L651, 2) = "08", "Aug", LEFT(L651, 2) = "09", "Sep", LEFT(L651, 2) = "10", "Oct", LEFT(L651, 2) = "11", "Nov", LEFT(L651, 2) = "12", "Dec")</f>
        <v>Aug</v>
      </c>
      <c r="N651" s="9" t="str">
        <f t="shared" si="74"/>
        <v>2014</v>
      </c>
      <c r="O651" t="b">
        <v>0</v>
      </c>
      <c r="P651">
        <v>82</v>
      </c>
      <c r="Q651" t="b">
        <v>1</v>
      </c>
      <c r="R651" t="s">
        <v>8272</v>
      </c>
      <c r="S651" s="6">
        <f t="shared" si="70"/>
        <v>1.3996</v>
      </c>
      <c r="T651" s="8">
        <f t="shared" si="71"/>
        <v>42.670731707317074</v>
      </c>
      <c r="U651" t="str">
        <f t="shared" si="75"/>
        <v>technology</v>
      </c>
      <c r="V651" t="str">
        <f t="shared" si="76"/>
        <v>wearables</v>
      </c>
    </row>
    <row r="652" spans="1:22" ht="48" x14ac:dyDescent="0.2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2">
        <f t="shared" si="72"/>
        <v>41992.078518518523</v>
      </c>
      <c r="K652">
        <v>1413766384</v>
      </c>
      <c r="L652" s="12" t="str">
        <f t="shared" si="73"/>
        <v>10/20/2014</v>
      </c>
      <c r="M652" s="9" t="str" cm="1">
        <f t="array" ref="M652">_xlfn.IFS(LEFT(L652, 2) = "01", "Jan", LEFT(L652, 2) = "02", "Feb", LEFT(L652, 2) = "03", "Mar", LEFT(L652, 2) = "04", "Apr", LEFT(L652, 2) = "05", "May", LEFT(L652, 2) = "06", "Jun", LEFT(L652, 2) = "07", "Jul", LEFT(L652, 2) = "08", "Aug", LEFT(L652, 2) = "09", "Sep", LEFT(L652, 2) = "10", "Oct", LEFT(L652, 2) = "11", "Nov", LEFT(L652, 2) = "12", "Dec")</f>
        <v>Oct</v>
      </c>
      <c r="N652" s="9" t="str">
        <f t="shared" si="74"/>
        <v>2014</v>
      </c>
      <c r="O652" t="b">
        <v>0</v>
      </c>
      <c r="P652">
        <v>48</v>
      </c>
      <c r="Q652" t="b">
        <v>1</v>
      </c>
      <c r="R652" t="s">
        <v>8272</v>
      </c>
      <c r="S652" s="6">
        <f t="shared" si="70"/>
        <v>1.1240000000000001</v>
      </c>
      <c r="T652" s="8">
        <f t="shared" si="71"/>
        <v>35.125</v>
      </c>
      <c r="U652" t="str">
        <f t="shared" si="75"/>
        <v>technology</v>
      </c>
      <c r="V652" t="str">
        <f t="shared" si="76"/>
        <v>wearables</v>
      </c>
    </row>
    <row r="653" spans="1:22" ht="48" x14ac:dyDescent="0.2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2">
        <f t="shared" si="72"/>
        <v>41986.017488425925</v>
      </c>
      <c r="K653">
        <v>1415838311</v>
      </c>
      <c r="L653" s="12" t="str">
        <f t="shared" si="73"/>
        <v>11/13/2014</v>
      </c>
      <c r="M653" s="9" t="str" cm="1">
        <f t="array" ref="M653">_xlfn.IFS(LEFT(L653, 2) = "01", "Jan", LEFT(L653, 2) = "02", "Feb", LEFT(L653, 2) = "03", "Mar", LEFT(L653, 2) = "04", "Apr", LEFT(L653, 2) = "05", "May", LEFT(L653, 2) = "06", "Jun", LEFT(L653, 2) = "07", "Jul", LEFT(L653, 2) = "08", "Aug", LEFT(L653, 2) = "09", "Sep", LEFT(L653, 2) = "10", "Oct", LEFT(L653, 2) = "11", "Nov", LEFT(L653, 2) = "12", "Dec")</f>
        <v>Nov</v>
      </c>
      <c r="N653" s="9" t="str">
        <f t="shared" si="74"/>
        <v>2014</v>
      </c>
      <c r="O653" t="b">
        <v>0</v>
      </c>
      <c r="P653">
        <v>105</v>
      </c>
      <c r="Q653" t="b">
        <v>1</v>
      </c>
      <c r="R653" t="s">
        <v>8272</v>
      </c>
      <c r="S653" s="6">
        <f t="shared" si="70"/>
        <v>1.00528</v>
      </c>
      <c r="T653" s="8">
        <f t="shared" si="71"/>
        <v>239.35238095238094</v>
      </c>
      <c r="U653" t="str">
        <f t="shared" si="75"/>
        <v>technology</v>
      </c>
      <c r="V653" t="str">
        <f t="shared" si="76"/>
        <v>wearables</v>
      </c>
    </row>
    <row r="654" spans="1:22" ht="48" x14ac:dyDescent="0.2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2">
        <f t="shared" si="72"/>
        <v>42705.732060185182</v>
      </c>
      <c r="K654">
        <v>1478018050</v>
      </c>
      <c r="L654" s="12" t="str">
        <f t="shared" si="73"/>
        <v>11/01/2016</v>
      </c>
      <c r="M654" s="9" t="str" cm="1">
        <f t="array" ref="M654">_xlfn.IFS(LEFT(L654, 2) = "01", "Jan", LEFT(L654, 2) = "02", "Feb", LEFT(L654, 2) = "03", "Mar", LEFT(L654, 2) = "04", "Apr", LEFT(L654, 2) = "05", "May", LEFT(L654, 2) = "06", "Jun", LEFT(L654, 2) = "07", "Jul", LEFT(L654, 2) = "08", "Aug", LEFT(L654, 2) = "09", "Sep", LEFT(L654, 2) = "10", "Oct", LEFT(L654, 2) = "11", "Nov", LEFT(L654, 2) = "12", "Dec")</f>
        <v>Nov</v>
      </c>
      <c r="N654" s="9" t="str">
        <f t="shared" si="74"/>
        <v>2016</v>
      </c>
      <c r="O654" t="b">
        <v>0</v>
      </c>
      <c r="P654">
        <v>28</v>
      </c>
      <c r="Q654" t="b">
        <v>1</v>
      </c>
      <c r="R654" t="s">
        <v>8272</v>
      </c>
      <c r="S654" s="6">
        <f t="shared" si="70"/>
        <v>1.0046666666666666</v>
      </c>
      <c r="T654" s="8">
        <f t="shared" si="71"/>
        <v>107.64285714285714</v>
      </c>
      <c r="U654" t="str">
        <f t="shared" si="75"/>
        <v>technology</v>
      </c>
      <c r="V654" t="str">
        <f t="shared" si="76"/>
        <v>wearables</v>
      </c>
    </row>
    <row r="655" spans="1:22" ht="48" x14ac:dyDescent="0.2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2">
        <f t="shared" si="72"/>
        <v>42236.618518518517</v>
      </c>
      <c r="K655">
        <v>1436885440</v>
      </c>
      <c r="L655" s="12" t="str">
        <f t="shared" si="73"/>
        <v>07/14/2015</v>
      </c>
      <c r="M655" s="9" t="str" cm="1">
        <f t="array" ref="M655">_xlfn.IFS(LEFT(L655, 2) = "01", "Jan", LEFT(L655, 2) = "02", "Feb", LEFT(L655, 2) = "03", "Mar", LEFT(L655, 2) = "04", "Apr", LEFT(L655, 2) = "05", "May", LEFT(L655, 2) = "06", "Jun", LEFT(L655, 2) = "07", "Jul", LEFT(L655, 2) = "08", "Aug", LEFT(L655, 2) = "09", "Sep", LEFT(L655, 2) = "10", "Oct", LEFT(L655, 2) = "11", "Nov", LEFT(L655, 2) = "12", "Dec")</f>
        <v>Jul</v>
      </c>
      <c r="N655" s="9" t="str">
        <f t="shared" si="74"/>
        <v>2015</v>
      </c>
      <c r="O655" t="b">
        <v>0</v>
      </c>
      <c r="P655">
        <v>1107</v>
      </c>
      <c r="Q655" t="b">
        <v>1</v>
      </c>
      <c r="R655" t="s">
        <v>8272</v>
      </c>
      <c r="S655" s="6">
        <f t="shared" si="70"/>
        <v>1.4144600000000001</v>
      </c>
      <c r="T655" s="8">
        <f t="shared" si="71"/>
        <v>95.830623306233065</v>
      </c>
      <c r="U655" t="str">
        <f t="shared" si="75"/>
        <v>technology</v>
      </c>
      <c r="V655" t="str">
        <f t="shared" si="76"/>
        <v>wearables</v>
      </c>
    </row>
    <row r="656" spans="1:22" ht="48" x14ac:dyDescent="0.2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2">
        <f t="shared" si="72"/>
        <v>42193.957326388889</v>
      </c>
      <c r="K656">
        <v>1433804313</v>
      </c>
      <c r="L656" s="12" t="str">
        <f t="shared" si="73"/>
        <v>06/08/2015</v>
      </c>
      <c r="M656" s="9" t="str" cm="1">
        <f t="array" ref="M656">_xlfn.IFS(LEFT(L656, 2) = "01", "Jan", LEFT(L656, 2) = "02", "Feb", LEFT(L656, 2) = "03", "Mar", LEFT(L656, 2) = "04", "Apr", LEFT(L656, 2) = "05", "May", LEFT(L656, 2) = "06", "Jun", LEFT(L656, 2) = "07", "Jul", LEFT(L656, 2) = "08", "Aug", LEFT(L656, 2) = "09", "Sep", LEFT(L656, 2) = "10", "Oct", LEFT(L656, 2) = "11", "Nov", LEFT(L656, 2) = "12", "Dec")</f>
        <v>Jun</v>
      </c>
      <c r="N656" s="9" t="str">
        <f t="shared" si="74"/>
        <v>2015</v>
      </c>
      <c r="O656" t="b">
        <v>0</v>
      </c>
      <c r="P656">
        <v>1013</v>
      </c>
      <c r="Q656" t="b">
        <v>1</v>
      </c>
      <c r="R656" t="s">
        <v>8272</v>
      </c>
      <c r="S656" s="6">
        <f t="shared" si="70"/>
        <v>2.6729166666666666</v>
      </c>
      <c r="T656" s="8">
        <f t="shared" si="71"/>
        <v>31.663376110562684</v>
      </c>
      <c r="U656" t="str">
        <f t="shared" si="75"/>
        <v>technology</v>
      </c>
      <c r="V656" t="str">
        <f t="shared" si="76"/>
        <v>wearables</v>
      </c>
    </row>
    <row r="657" spans="1:22" ht="48" x14ac:dyDescent="0.2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2">
        <f t="shared" si="72"/>
        <v>42075.915648148148</v>
      </c>
      <c r="K657">
        <v>1423609112</v>
      </c>
      <c r="L657" s="12" t="str">
        <f t="shared" si="73"/>
        <v>02/10/2015</v>
      </c>
      <c r="M657" s="9" t="str" cm="1">
        <f t="array" ref="M657">_xlfn.IFS(LEFT(L657, 2) = "01", "Jan", LEFT(L657, 2) = "02", "Feb", LEFT(L657, 2) = "03", "Mar", LEFT(L657, 2) = "04", "Apr", LEFT(L657, 2) = "05", "May", LEFT(L657, 2) = "06", "Jun", LEFT(L657, 2) = "07", "Jul", LEFT(L657, 2) = "08", "Aug", LEFT(L657, 2) = "09", "Sep", LEFT(L657, 2) = "10", "Oct", LEFT(L657, 2) = "11", "Nov", LEFT(L657, 2) = "12", "Dec")</f>
        <v>Feb</v>
      </c>
      <c r="N657" s="9" t="str">
        <f t="shared" si="74"/>
        <v>2015</v>
      </c>
      <c r="O657" t="b">
        <v>0</v>
      </c>
      <c r="P657">
        <v>274</v>
      </c>
      <c r="Q657" t="b">
        <v>1</v>
      </c>
      <c r="R657" t="s">
        <v>8272</v>
      </c>
      <c r="S657" s="6">
        <f t="shared" si="70"/>
        <v>1.4688749999999999</v>
      </c>
      <c r="T657" s="8">
        <f t="shared" si="71"/>
        <v>42.886861313868614</v>
      </c>
      <c r="U657" t="str">
        <f t="shared" si="75"/>
        <v>technology</v>
      </c>
      <c r="V657" t="str">
        <f t="shared" si="76"/>
        <v>wearables</v>
      </c>
    </row>
    <row r="658" spans="1:22" ht="48" x14ac:dyDescent="0.2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2">
        <f t="shared" si="72"/>
        <v>42477.762951388882</v>
      </c>
      <c r="K658">
        <v>1455736719</v>
      </c>
      <c r="L658" s="12" t="str">
        <f t="shared" si="73"/>
        <v>02/17/2016</v>
      </c>
      <c r="M658" s="9" t="str" cm="1">
        <f t="array" ref="M658">_xlfn.IFS(LEFT(L658, 2) = "01", "Jan", LEFT(L658, 2) = "02", "Feb", LEFT(L658, 2) = "03", "Mar", LEFT(L658, 2) = "04", "Apr", LEFT(L658, 2) = "05", "May", LEFT(L658, 2) = "06", "Jun", LEFT(L658, 2) = "07", "Jul", LEFT(L658, 2) = "08", "Aug", LEFT(L658, 2) = "09", "Sep", LEFT(L658, 2) = "10", "Oct", LEFT(L658, 2) = "11", "Nov", LEFT(L658, 2) = "12", "Dec")</f>
        <v>Feb</v>
      </c>
      <c r="N658" s="9" t="str">
        <f t="shared" si="74"/>
        <v>2016</v>
      </c>
      <c r="O658" t="b">
        <v>0</v>
      </c>
      <c r="P658">
        <v>87</v>
      </c>
      <c r="Q658" t="b">
        <v>1</v>
      </c>
      <c r="R658" t="s">
        <v>8272</v>
      </c>
      <c r="S658" s="6">
        <f t="shared" si="70"/>
        <v>2.1356000000000002</v>
      </c>
      <c r="T658" s="8">
        <f t="shared" si="71"/>
        <v>122.73563218390805</v>
      </c>
      <c r="U658" t="str">
        <f t="shared" si="75"/>
        <v>technology</v>
      </c>
      <c r="V658" t="str">
        <f t="shared" si="76"/>
        <v>wearables</v>
      </c>
    </row>
    <row r="659" spans="1:22" ht="48" x14ac:dyDescent="0.2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2">
        <f t="shared" si="72"/>
        <v>42361.84574074074</v>
      </c>
      <c r="K659">
        <v>1448309872</v>
      </c>
      <c r="L659" s="12" t="str">
        <f t="shared" si="73"/>
        <v>11/23/2015</v>
      </c>
      <c r="M659" s="9" t="str" cm="1">
        <f t="array" ref="M659">_xlfn.IFS(LEFT(L659, 2) = "01", "Jan", LEFT(L659, 2) = "02", "Feb", LEFT(L659, 2) = "03", "Mar", LEFT(L659, 2) = "04", "Apr", LEFT(L659, 2) = "05", "May", LEFT(L659, 2) = "06", "Jun", LEFT(L659, 2) = "07", "Jul", LEFT(L659, 2) = "08", "Aug", LEFT(L659, 2) = "09", "Sep", LEFT(L659, 2) = "10", "Oct", LEFT(L659, 2) = "11", "Nov", LEFT(L659, 2) = "12", "Dec")</f>
        <v>Nov</v>
      </c>
      <c r="N659" s="9" t="str">
        <f t="shared" si="74"/>
        <v>2015</v>
      </c>
      <c r="O659" t="b">
        <v>0</v>
      </c>
      <c r="P659">
        <v>99</v>
      </c>
      <c r="Q659" t="b">
        <v>1</v>
      </c>
      <c r="R659" t="s">
        <v>8272</v>
      </c>
      <c r="S659" s="6">
        <f t="shared" si="70"/>
        <v>1.2569999999999999</v>
      </c>
      <c r="T659" s="8">
        <f t="shared" si="71"/>
        <v>190.45454545454547</v>
      </c>
      <c r="U659" t="str">
        <f t="shared" si="75"/>
        <v>technology</v>
      </c>
      <c r="V659" t="str">
        <f t="shared" si="76"/>
        <v>wearables</v>
      </c>
    </row>
    <row r="660" spans="1:22" ht="48" x14ac:dyDescent="0.2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2">
        <f t="shared" si="72"/>
        <v>42211.75</v>
      </c>
      <c r="K660">
        <v>1435117889</v>
      </c>
      <c r="L660" s="12" t="str">
        <f t="shared" si="73"/>
        <v>06/24/2015</v>
      </c>
      <c r="M660" s="9" t="str" cm="1">
        <f t="array" ref="M660">_xlfn.IFS(LEFT(L660, 2) = "01", "Jan", LEFT(L660, 2) = "02", "Feb", LEFT(L660, 2) = "03", "Mar", LEFT(L660, 2) = "04", "Apr", LEFT(L660, 2) = "05", "May", LEFT(L660, 2) = "06", "Jun", LEFT(L660, 2) = "07", "Jul", LEFT(L660, 2) = "08", "Aug", LEFT(L660, 2) = "09", "Sep", LEFT(L660, 2) = "10", "Oct", LEFT(L660, 2) = "11", "Nov", LEFT(L660, 2) = "12", "Dec")</f>
        <v>Jun</v>
      </c>
      <c r="N660" s="9" t="str">
        <f t="shared" si="74"/>
        <v>2015</v>
      </c>
      <c r="O660" t="b">
        <v>0</v>
      </c>
      <c r="P660">
        <v>276</v>
      </c>
      <c r="Q660" t="b">
        <v>1</v>
      </c>
      <c r="R660" t="s">
        <v>8272</v>
      </c>
      <c r="S660" s="6">
        <f t="shared" si="70"/>
        <v>1.0446206037108834</v>
      </c>
      <c r="T660" s="8">
        <f t="shared" si="71"/>
        <v>109.33695652173913</v>
      </c>
      <c r="U660" t="str">
        <f t="shared" si="75"/>
        <v>technology</v>
      </c>
      <c r="V660" t="str">
        <f t="shared" si="76"/>
        <v>wearables</v>
      </c>
    </row>
    <row r="661" spans="1:22" ht="16" x14ac:dyDescent="0.2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2">
        <f t="shared" si="72"/>
        <v>42239.593692129631</v>
      </c>
      <c r="K661">
        <v>1437747295</v>
      </c>
      <c r="L661" s="12" t="str">
        <f t="shared" si="73"/>
        <v>07/24/2015</v>
      </c>
      <c r="M661" s="9" t="str" cm="1">
        <f t="array" ref="M661">_xlfn.IFS(LEFT(L661, 2) = "01", "Jan", LEFT(L661, 2) = "02", "Feb", LEFT(L661, 2) = "03", "Mar", LEFT(L661, 2) = "04", "Apr", LEFT(L661, 2) = "05", "May", LEFT(L661, 2) = "06", "Jun", LEFT(L661, 2) = "07", "Jul", LEFT(L661, 2) = "08", "Aug", LEFT(L661, 2) = "09", "Sep", LEFT(L661, 2) = "10", "Oct", LEFT(L661, 2) = "11", "Nov", LEFT(L661, 2) = "12", "Dec")</f>
        <v>Jul</v>
      </c>
      <c r="N661" s="9" t="str">
        <f t="shared" si="74"/>
        <v>2015</v>
      </c>
      <c r="O661" t="b">
        <v>0</v>
      </c>
      <c r="P661">
        <v>21</v>
      </c>
      <c r="Q661" t="b">
        <v>1</v>
      </c>
      <c r="R661" t="s">
        <v>8272</v>
      </c>
      <c r="S661" s="6">
        <f t="shared" si="70"/>
        <v>1.0056666666666667</v>
      </c>
      <c r="T661" s="8">
        <f t="shared" si="71"/>
        <v>143.66666666666666</v>
      </c>
      <c r="U661" t="str">
        <f t="shared" si="75"/>
        <v>technology</v>
      </c>
      <c r="V661" t="str">
        <f t="shared" si="76"/>
        <v>wearables</v>
      </c>
    </row>
    <row r="662" spans="1:22" ht="48" x14ac:dyDescent="0.2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2">
        <f t="shared" si="72"/>
        <v>41952.783321759263</v>
      </c>
      <c r="K662">
        <v>1412963279</v>
      </c>
      <c r="L662" s="12" t="str">
        <f t="shared" si="73"/>
        <v>10/10/2014</v>
      </c>
      <c r="M662" s="9" t="str" cm="1">
        <f t="array" ref="M662">_xlfn.IFS(LEFT(L662, 2) = "01", "Jan", LEFT(L662, 2) = "02", "Feb", LEFT(L662, 2) = "03", "Mar", LEFT(L662, 2) = "04", "Apr", LEFT(L662, 2) = "05", "May", LEFT(L662, 2) = "06", "Jun", LEFT(L662, 2) = "07", "Jul", LEFT(L662, 2) = "08", "Aug", LEFT(L662, 2) = "09", "Sep", LEFT(L662, 2) = "10", "Oct", LEFT(L662, 2) = "11", "Nov", LEFT(L662, 2) = "12", "Dec")</f>
        <v>Oct</v>
      </c>
      <c r="N662" s="9" t="str">
        <f t="shared" si="74"/>
        <v>2014</v>
      </c>
      <c r="O662" t="b">
        <v>0</v>
      </c>
      <c r="P662">
        <v>18</v>
      </c>
      <c r="Q662" t="b">
        <v>0</v>
      </c>
      <c r="R662" t="s">
        <v>8272</v>
      </c>
      <c r="S662" s="6">
        <f t="shared" si="70"/>
        <v>3.058E-2</v>
      </c>
      <c r="T662" s="8">
        <f t="shared" si="71"/>
        <v>84.944444444444443</v>
      </c>
      <c r="U662" t="str">
        <f t="shared" si="75"/>
        <v>technology</v>
      </c>
      <c r="V662" t="str">
        <f t="shared" si="76"/>
        <v>wearables</v>
      </c>
    </row>
    <row r="663" spans="1:22" ht="48" x14ac:dyDescent="0.2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12">
        <f t="shared" si="72"/>
        <v>42666.645358796297</v>
      </c>
      <c r="K663">
        <v>1474644559</v>
      </c>
      <c r="L663" s="12" t="str">
        <f t="shared" si="73"/>
        <v>09/23/2016</v>
      </c>
      <c r="M663" s="9" t="str" cm="1">
        <f t="array" ref="M663">_xlfn.IFS(LEFT(L663, 2) = "01", "Jan", LEFT(L663, 2) = "02", "Feb", LEFT(L663, 2) = "03", "Mar", LEFT(L663, 2) = "04", "Apr", LEFT(L663, 2) = "05", "May", LEFT(L663, 2) = "06", "Jun", LEFT(L663, 2) = "07", "Jul", LEFT(L663, 2) = "08", "Aug", LEFT(L663, 2) = "09", "Sep", LEFT(L663, 2) = "10", "Oct", LEFT(L663, 2) = "11", "Nov", LEFT(L663, 2) = "12", "Dec")</f>
        <v>Sep</v>
      </c>
      <c r="N663" s="9" t="str">
        <f t="shared" si="74"/>
        <v>2016</v>
      </c>
      <c r="O663" t="b">
        <v>0</v>
      </c>
      <c r="P663">
        <v>9</v>
      </c>
      <c r="Q663" t="b">
        <v>0</v>
      </c>
      <c r="R663" t="s">
        <v>8272</v>
      </c>
      <c r="S663" s="6">
        <f t="shared" si="70"/>
        <v>9.4999999999999998E-3</v>
      </c>
      <c r="T663" s="8">
        <f t="shared" si="71"/>
        <v>10.555555555555555</v>
      </c>
      <c r="U663" t="str">
        <f t="shared" si="75"/>
        <v>technology</v>
      </c>
      <c r="V663" t="str">
        <f t="shared" si="76"/>
        <v>wearables</v>
      </c>
    </row>
    <row r="664" spans="1:22" ht="32" x14ac:dyDescent="0.2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2">
        <f t="shared" si="72"/>
        <v>42020.438043981485</v>
      </c>
      <c r="K664">
        <v>1418812247</v>
      </c>
      <c r="L664" s="12" t="str">
        <f t="shared" si="73"/>
        <v>12/17/2014</v>
      </c>
      <c r="M664" s="9" t="str" cm="1">
        <f t="array" ref="M664">_xlfn.IFS(LEFT(L664, 2) = "01", "Jan", LEFT(L664, 2) = "02", "Feb", LEFT(L664, 2) = "03", "Mar", LEFT(L664, 2) = "04", "Apr", LEFT(L664, 2) = "05", "May", LEFT(L664, 2) = "06", "Jun", LEFT(L664, 2) = "07", "Jul", LEFT(L664, 2) = "08", "Aug", LEFT(L664, 2) = "09", "Sep", LEFT(L664, 2) = "10", "Oct", LEFT(L664, 2) = "11", "Nov", LEFT(L664, 2) = "12", "Dec")</f>
        <v>Dec</v>
      </c>
      <c r="N664" s="9" t="str">
        <f t="shared" si="74"/>
        <v>2014</v>
      </c>
      <c r="O664" t="b">
        <v>0</v>
      </c>
      <c r="P664">
        <v>4</v>
      </c>
      <c r="Q664" t="b">
        <v>0</v>
      </c>
      <c r="R664" t="s">
        <v>8272</v>
      </c>
      <c r="S664" s="6">
        <f t="shared" si="70"/>
        <v>4.0000000000000001E-3</v>
      </c>
      <c r="T664" s="8">
        <f t="shared" si="71"/>
        <v>39</v>
      </c>
      <c r="U664" t="str">
        <f t="shared" si="75"/>
        <v>technology</v>
      </c>
      <c r="V664" t="str">
        <f t="shared" si="76"/>
        <v>wearables</v>
      </c>
    </row>
    <row r="665" spans="1:22" ht="48" x14ac:dyDescent="0.2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12">
        <f t="shared" si="72"/>
        <v>42203.843240740738</v>
      </c>
      <c r="K665">
        <v>1434658456</v>
      </c>
      <c r="L665" s="12" t="str">
        <f t="shared" si="73"/>
        <v>06/18/2015</v>
      </c>
      <c r="M665" s="9" t="str" cm="1">
        <f t="array" ref="M665">_xlfn.IFS(LEFT(L665, 2) = "01", "Jan", LEFT(L665, 2) = "02", "Feb", LEFT(L665, 2) = "03", "Mar", LEFT(L665, 2) = "04", "Apr", LEFT(L665, 2) = "05", "May", LEFT(L665, 2) = "06", "Jun", LEFT(L665, 2) = "07", "Jul", LEFT(L665, 2) = "08", "Aug", LEFT(L665, 2) = "09", "Sep", LEFT(L665, 2) = "10", "Oct", LEFT(L665, 2) = "11", "Nov", LEFT(L665, 2) = "12", "Dec")</f>
        <v>Jun</v>
      </c>
      <c r="N665" s="9" t="str">
        <f t="shared" si="74"/>
        <v>2015</v>
      </c>
      <c r="O665" t="b">
        <v>0</v>
      </c>
      <c r="P665">
        <v>7</v>
      </c>
      <c r="Q665" t="b">
        <v>0</v>
      </c>
      <c r="R665" t="s">
        <v>8272</v>
      </c>
      <c r="S665" s="6">
        <f t="shared" si="70"/>
        <v>3.5000000000000001E-3</v>
      </c>
      <c r="T665" s="8">
        <f t="shared" si="71"/>
        <v>100</v>
      </c>
      <c r="U665" t="str">
        <f t="shared" si="75"/>
        <v>technology</v>
      </c>
      <c r="V665" t="str">
        <f t="shared" si="76"/>
        <v>wearables</v>
      </c>
    </row>
    <row r="666" spans="1:22" ht="48" x14ac:dyDescent="0.2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2">
        <f t="shared" si="72"/>
        <v>42107.666377314818</v>
      </c>
      <c r="K666">
        <v>1426348775</v>
      </c>
      <c r="L666" s="12" t="str">
        <f t="shared" si="73"/>
        <v>03/14/2015</v>
      </c>
      <c r="M666" s="9" t="str" cm="1">
        <f t="array" ref="M666">_xlfn.IFS(LEFT(L666, 2) = "01", "Jan", LEFT(L666, 2) = "02", "Feb", LEFT(L666, 2) = "03", "Mar", LEFT(L666, 2) = "04", "Apr", LEFT(L666, 2) = "05", "May", LEFT(L666, 2) = "06", "Jun", LEFT(L666, 2) = "07", "Jul", LEFT(L666, 2) = "08", "Aug", LEFT(L666, 2) = "09", "Sep", LEFT(L666, 2) = "10", "Oct", LEFT(L666, 2) = "11", "Nov", LEFT(L666, 2) = "12", "Dec")</f>
        <v>Mar</v>
      </c>
      <c r="N666" s="9" t="str">
        <f t="shared" si="74"/>
        <v>2015</v>
      </c>
      <c r="O666" t="b">
        <v>0</v>
      </c>
      <c r="P666">
        <v>29</v>
      </c>
      <c r="Q666" t="b">
        <v>0</v>
      </c>
      <c r="R666" t="s">
        <v>8272</v>
      </c>
      <c r="S666" s="6">
        <f t="shared" si="70"/>
        <v>7.5333333333333335E-2</v>
      </c>
      <c r="T666" s="8">
        <f t="shared" si="71"/>
        <v>31.172413793103448</v>
      </c>
      <c r="U666" t="str">
        <f t="shared" si="75"/>
        <v>technology</v>
      </c>
      <c r="V666" t="str">
        <f t="shared" si="76"/>
        <v>wearables</v>
      </c>
    </row>
    <row r="667" spans="1:22" ht="48" x14ac:dyDescent="0.2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2">
        <f t="shared" si="72"/>
        <v>42748.711354166662</v>
      </c>
      <c r="K667">
        <v>1479143061</v>
      </c>
      <c r="L667" s="12" t="str">
        <f t="shared" si="73"/>
        <v>11/14/2016</v>
      </c>
      <c r="M667" s="9" t="str" cm="1">
        <f t="array" ref="M667">_xlfn.IFS(LEFT(L667, 2) = "01", "Jan", LEFT(L667, 2) = "02", "Feb", LEFT(L667, 2) = "03", "Mar", LEFT(L667, 2) = "04", "Apr", LEFT(L667, 2) = "05", "May", LEFT(L667, 2) = "06", "Jun", LEFT(L667, 2) = "07", "Jul", LEFT(L667, 2) = "08", "Aug", LEFT(L667, 2) = "09", "Sep", LEFT(L667, 2) = "10", "Oct", LEFT(L667, 2) = "11", "Nov", LEFT(L667, 2) = "12", "Dec")</f>
        <v>Nov</v>
      </c>
      <c r="N667" s="9" t="str">
        <f t="shared" si="74"/>
        <v>2016</v>
      </c>
      <c r="O667" t="b">
        <v>0</v>
      </c>
      <c r="P667">
        <v>12</v>
      </c>
      <c r="Q667" t="b">
        <v>0</v>
      </c>
      <c r="R667" t="s">
        <v>8272</v>
      </c>
      <c r="S667" s="6">
        <f t="shared" si="70"/>
        <v>0.18640000000000001</v>
      </c>
      <c r="T667" s="8">
        <f t="shared" si="71"/>
        <v>155.33333333333334</v>
      </c>
      <c r="U667" t="str">
        <f t="shared" si="75"/>
        <v>technology</v>
      </c>
      <c r="V667" t="str">
        <f t="shared" si="76"/>
        <v>wearables</v>
      </c>
    </row>
    <row r="668" spans="1:22" ht="48" x14ac:dyDescent="0.2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12">
        <f t="shared" si="72"/>
        <v>41868.832152777781</v>
      </c>
      <c r="K668">
        <v>1405713498</v>
      </c>
      <c r="L668" s="12" t="str">
        <f t="shared" si="73"/>
        <v>07/18/2014</v>
      </c>
      <c r="M668" s="9" t="str" cm="1">
        <f t="array" ref="M668">_xlfn.IFS(LEFT(L668, 2) = "01", "Jan", LEFT(L668, 2) = "02", "Feb", LEFT(L668, 2) = "03", "Mar", LEFT(L668, 2) = "04", "Apr", LEFT(L668, 2) = "05", "May", LEFT(L668, 2) = "06", "Jun", LEFT(L668, 2) = "07", "Jul", LEFT(L668, 2) = "08", "Aug", LEFT(L668, 2) = "09", "Sep", LEFT(L668, 2) = "10", "Oct", LEFT(L668, 2) = "11", "Nov", LEFT(L668, 2) = "12", "Dec")</f>
        <v>Jul</v>
      </c>
      <c r="N668" s="9" t="str">
        <f t="shared" si="74"/>
        <v>2014</v>
      </c>
      <c r="O668" t="b">
        <v>0</v>
      </c>
      <c r="P668">
        <v>4</v>
      </c>
      <c r="Q668" t="b">
        <v>0</v>
      </c>
      <c r="R668" t="s">
        <v>8272</v>
      </c>
      <c r="S668" s="6">
        <f t="shared" si="70"/>
        <v>4.0000000000000003E-5</v>
      </c>
      <c r="T668" s="8">
        <f t="shared" si="71"/>
        <v>2</v>
      </c>
      <c r="U668" t="str">
        <f t="shared" si="75"/>
        <v>technology</v>
      </c>
      <c r="V668" t="str">
        <f t="shared" si="76"/>
        <v>wearables</v>
      </c>
    </row>
    <row r="669" spans="1:22" ht="48" x14ac:dyDescent="0.2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2">
        <f t="shared" si="72"/>
        <v>42672.373414351852</v>
      </c>
      <c r="K669">
        <v>1474275463</v>
      </c>
      <c r="L669" s="12" t="str">
        <f t="shared" si="73"/>
        <v>09/19/2016</v>
      </c>
      <c r="M669" s="9" t="str" cm="1">
        <f t="array" ref="M669">_xlfn.IFS(LEFT(L669, 2) = "01", "Jan", LEFT(L669, 2) = "02", "Feb", LEFT(L669, 2) = "03", "Mar", LEFT(L669, 2) = "04", "Apr", LEFT(L669, 2) = "05", "May", LEFT(L669, 2) = "06", "Jun", LEFT(L669, 2) = "07", "Jul", LEFT(L669, 2) = "08", "Aug", LEFT(L669, 2) = "09", "Sep", LEFT(L669, 2) = "10", "Oct", LEFT(L669, 2) = "11", "Nov", LEFT(L669, 2) = "12", "Dec")</f>
        <v>Sep</v>
      </c>
      <c r="N669" s="9" t="str">
        <f t="shared" si="74"/>
        <v>2016</v>
      </c>
      <c r="O669" t="b">
        <v>0</v>
      </c>
      <c r="P669">
        <v>28</v>
      </c>
      <c r="Q669" t="b">
        <v>0</v>
      </c>
      <c r="R669" t="s">
        <v>8272</v>
      </c>
      <c r="S669" s="6">
        <f t="shared" si="70"/>
        <v>0.1002</v>
      </c>
      <c r="T669" s="8">
        <f t="shared" si="71"/>
        <v>178.92857142857142</v>
      </c>
      <c r="U669" t="str">
        <f t="shared" si="75"/>
        <v>technology</v>
      </c>
      <c r="V669" t="str">
        <f t="shared" si="76"/>
        <v>wearables</v>
      </c>
    </row>
    <row r="670" spans="1:22" ht="48" x14ac:dyDescent="0.2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12">
        <f t="shared" si="72"/>
        <v>42135.831273148149</v>
      </c>
      <c r="K670">
        <v>1427486222</v>
      </c>
      <c r="L670" s="12" t="str">
        <f t="shared" si="73"/>
        <v>03/27/2015</v>
      </c>
      <c r="M670" s="9" t="str" cm="1">
        <f t="array" ref="M670">_xlfn.IFS(LEFT(L670, 2) = "01", "Jan", LEFT(L670, 2) = "02", "Feb", LEFT(L670, 2) = "03", "Mar", LEFT(L670, 2) = "04", "Apr", LEFT(L670, 2) = "05", "May", LEFT(L670, 2) = "06", "Jun", LEFT(L670, 2) = "07", "Jul", LEFT(L670, 2) = "08", "Aug", LEFT(L670, 2) = "09", "Sep", LEFT(L670, 2) = "10", "Oct", LEFT(L670, 2) = "11", "Nov", LEFT(L670, 2) = "12", "Dec")</f>
        <v>Mar</v>
      </c>
      <c r="N670" s="9" t="str">
        <f t="shared" si="74"/>
        <v>2015</v>
      </c>
      <c r="O670" t="b">
        <v>0</v>
      </c>
      <c r="P670">
        <v>25</v>
      </c>
      <c r="Q670" t="b">
        <v>0</v>
      </c>
      <c r="R670" t="s">
        <v>8272</v>
      </c>
      <c r="S670" s="6">
        <f t="shared" si="70"/>
        <v>4.5600000000000002E-2</v>
      </c>
      <c r="T670" s="8">
        <f t="shared" si="71"/>
        <v>27.36</v>
      </c>
      <c r="U670" t="str">
        <f t="shared" si="75"/>
        <v>technology</v>
      </c>
      <c r="V670" t="str">
        <f t="shared" si="76"/>
        <v>wearables</v>
      </c>
    </row>
    <row r="671" spans="1:22" ht="64" x14ac:dyDescent="0.2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2">
        <f t="shared" si="72"/>
        <v>42557.625671296293</v>
      </c>
      <c r="K671">
        <v>1465225258</v>
      </c>
      <c r="L671" s="12" t="str">
        <f t="shared" si="73"/>
        <v>06/06/2016</v>
      </c>
      <c r="M671" s="9" t="str" cm="1">
        <f t="array" ref="M671">_xlfn.IFS(LEFT(L671, 2) = "01", "Jan", LEFT(L671, 2) = "02", "Feb", LEFT(L671, 2) = "03", "Mar", LEFT(L671, 2) = "04", "Apr", LEFT(L671, 2) = "05", "May", LEFT(L671, 2) = "06", "Jun", LEFT(L671, 2) = "07", "Jul", LEFT(L671, 2) = "08", "Aug", LEFT(L671, 2) = "09", "Sep", LEFT(L671, 2) = "10", "Oct", LEFT(L671, 2) = "11", "Nov", LEFT(L671, 2) = "12", "Dec")</f>
        <v>Jun</v>
      </c>
      <c r="N671" s="9" t="str">
        <f t="shared" si="74"/>
        <v>2016</v>
      </c>
      <c r="O671" t="b">
        <v>0</v>
      </c>
      <c r="P671">
        <v>28</v>
      </c>
      <c r="Q671" t="b">
        <v>0</v>
      </c>
      <c r="R671" t="s">
        <v>8272</v>
      </c>
      <c r="S671" s="6">
        <f t="shared" si="70"/>
        <v>0.21507499999999999</v>
      </c>
      <c r="T671" s="8">
        <f t="shared" si="71"/>
        <v>1536.25</v>
      </c>
      <c r="U671" t="str">
        <f t="shared" si="75"/>
        <v>technology</v>
      </c>
      <c r="V671" t="str">
        <f t="shared" si="76"/>
        <v>wearables</v>
      </c>
    </row>
    <row r="672" spans="1:22" ht="48" x14ac:dyDescent="0.2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2">
        <f t="shared" si="72"/>
        <v>42540.340277777781</v>
      </c>
      <c r="K672">
        <v>1463418120</v>
      </c>
      <c r="L672" s="12" t="str">
        <f t="shared" si="73"/>
        <v>05/16/2016</v>
      </c>
      <c r="M672" s="9" t="str" cm="1">
        <f t="array" ref="M672">_xlfn.IFS(LEFT(L672, 2) = "01", "Jan", LEFT(L672, 2) = "02", "Feb", LEFT(L672, 2) = "03", "Mar", LEFT(L672, 2) = "04", "Apr", LEFT(L672, 2) = "05", "May", LEFT(L672, 2) = "06", "Jun", LEFT(L672, 2) = "07", "Jul", LEFT(L672, 2) = "08", "Aug", LEFT(L672, 2) = "09", "Sep", LEFT(L672, 2) = "10", "Oct", LEFT(L672, 2) = "11", "Nov", LEFT(L672, 2) = "12", "Dec")</f>
        <v>May</v>
      </c>
      <c r="N672" s="9" t="str">
        <f t="shared" si="74"/>
        <v>2016</v>
      </c>
      <c r="O672" t="b">
        <v>0</v>
      </c>
      <c r="P672">
        <v>310</v>
      </c>
      <c r="Q672" t="b">
        <v>0</v>
      </c>
      <c r="R672" t="s">
        <v>8272</v>
      </c>
      <c r="S672" s="6">
        <f t="shared" si="70"/>
        <v>0.29276666666666668</v>
      </c>
      <c r="T672" s="8">
        <f t="shared" si="71"/>
        <v>84.99677419354839</v>
      </c>
      <c r="U672" t="str">
        <f t="shared" si="75"/>
        <v>technology</v>
      </c>
      <c r="V672" t="str">
        <f t="shared" si="76"/>
        <v>wearables</v>
      </c>
    </row>
    <row r="673" spans="1:22" ht="48" x14ac:dyDescent="0.2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2">
        <f t="shared" si="72"/>
        <v>42018.166666666672</v>
      </c>
      <c r="K673">
        <v>1418315852</v>
      </c>
      <c r="L673" s="12" t="str">
        <f t="shared" si="73"/>
        <v>12/11/2014</v>
      </c>
      <c r="M673" s="9" t="str" cm="1">
        <f t="array" ref="M673">_xlfn.IFS(LEFT(L673, 2) = "01", "Jan", LEFT(L673, 2) = "02", "Feb", LEFT(L673, 2) = "03", "Mar", LEFT(L673, 2) = "04", "Apr", LEFT(L673, 2) = "05", "May", LEFT(L673, 2) = "06", "Jun", LEFT(L673, 2) = "07", "Jul", LEFT(L673, 2) = "08", "Aug", LEFT(L673, 2) = "09", "Sep", LEFT(L673, 2) = "10", "Oct", LEFT(L673, 2) = "11", "Nov", LEFT(L673, 2) = "12", "Dec")</f>
        <v>Dec</v>
      </c>
      <c r="N673" s="9" t="str">
        <f t="shared" si="74"/>
        <v>2014</v>
      </c>
      <c r="O673" t="b">
        <v>0</v>
      </c>
      <c r="P673">
        <v>15</v>
      </c>
      <c r="Q673" t="b">
        <v>0</v>
      </c>
      <c r="R673" t="s">
        <v>8272</v>
      </c>
      <c r="S673" s="6">
        <f t="shared" si="70"/>
        <v>0.39426666666666665</v>
      </c>
      <c r="T673" s="8">
        <f t="shared" si="71"/>
        <v>788.5333333333333</v>
      </c>
      <c r="U673" t="str">
        <f t="shared" si="75"/>
        <v>technology</v>
      </c>
      <c r="V673" t="str">
        <f t="shared" si="76"/>
        <v>wearables</v>
      </c>
    </row>
    <row r="674" spans="1:22" ht="48" x14ac:dyDescent="0.2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2">
        <f t="shared" si="72"/>
        <v>42005.207638888889</v>
      </c>
      <c r="K674">
        <v>1417410964</v>
      </c>
      <c r="L674" s="12" t="str">
        <f t="shared" si="73"/>
        <v>12/01/2014</v>
      </c>
      <c r="M674" s="9" t="str" cm="1">
        <f t="array" ref="M674">_xlfn.IFS(LEFT(L674, 2) = "01", "Jan", LEFT(L674, 2) = "02", "Feb", LEFT(L674, 2) = "03", "Mar", LEFT(L674, 2) = "04", "Apr", LEFT(L674, 2) = "05", "May", LEFT(L674, 2) = "06", "Jun", LEFT(L674, 2) = "07", "Jul", LEFT(L674, 2) = "08", "Aug", LEFT(L674, 2) = "09", "Sep", LEFT(L674, 2) = "10", "Oct", LEFT(L674, 2) = "11", "Nov", LEFT(L674, 2) = "12", "Dec")</f>
        <v>Dec</v>
      </c>
      <c r="N674" s="9" t="str">
        <f t="shared" si="74"/>
        <v>2014</v>
      </c>
      <c r="O674" t="b">
        <v>0</v>
      </c>
      <c r="P674">
        <v>215</v>
      </c>
      <c r="Q674" t="b">
        <v>0</v>
      </c>
      <c r="R674" t="s">
        <v>8272</v>
      </c>
      <c r="S674" s="6">
        <f t="shared" si="70"/>
        <v>0.21628</v>
      </c>
      <c r="T674" s="8">
        <f t="shared" si="71"/>
        <v>50.29767441860465</v>
      </c>
      <c r="U674" t="str">
        <f t="shared" si="75"/>
        <v>technology</v>
      </c>
      <c r="V674" t="str">
        <f t="shared" si="76"/>
        <v>wearables</v>
      </c>
    </row>
    <row r="675" spans="1:22" ht="48" x14ac:dyDescent="0.2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12">
        <f t="shared" si="72"/>
        <v>41883.840474537035</v>
      </c>
      <c r="K675">
        <v>1405714217</v>
      </c>
      <c r="L675" s="12" t="str">
        <f t="shared" si="73"/>
        <v>07/18/2014</v>
      </c>
      <c r="M675" s="9" t="str" cm="1">
        <f t="array" ref="M675">_xlfn.IFS(LEFT(L675, 2) = "01", "Jan", LEFT(L675, 2) = "02", "Feb", LEFT(L675, 2) = "03", "Mar", LEFT(L675, 2) = "04", "Apr", LEFT(L675, 2) = "05", "May", LEFT(L675, 2) = "06", "Jun", LEFT(L675, 2) = "07", "Jul", LEFT(L675, 2) = "08", "Aug", LEFT(L675, 2) = "09", "Sep", LEFT(L675, 2) = "10", "Oct", LEFT(L675, 2) = "11", "Nov", LEFT(L675, 2) = "12", "Dec")</f>
        <v>Jul</v>
      </c>
      <c r="N675" s="9" t="str">
        <f t="shared" si="74"/>
        <v>2014</v>
      </c>
      <c r="O675" t="b">
        <v>0</v>
      </c>
      <c r="P675">
        <v>3</v>
      </c>
      <c r="Q675" t="b">
        <v>0</v>
      </c>
      <c r="R675" t="s">
        <v>8272</v>
      </c>
      <c r="S675" s="6">
        <f t="shared" si="70"/>
        <v>2.0500000000000002E-3</v>
      </c>
      <c r="T675" s="8">
        <f t="shared" si="71"/>
        <v>68.333333333333329</v>
      </c>
      <c r="U675" t="str">
        <f t="shared" si="75"/>
        <v>technology</v>
      </c>
      <c r="V675" t="str">
        <f t="shared" si="76"/>
        <v>wearables</v>
      </c>
    </row>
    <row r="676" spans="1:22" ht="32" x14ac:dyDescent="0.2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12">
        <f t="shared" si="72"/>
        <v>41863.116053240738</v>
      </c>
      <c r="K676">
        <v>1402627627</v>
      </c>
      <c r="L676" s="12" t="str">
        <f t="shared" si="73"/>
        <v>06/13/2014</v>
      </c>
      <c r="M676" s="9" t="str" cm="1">
        <f t="array" ref="M676">_xlfn.IFS(LEFT(L676, 2) = "01", "Jan", LEFT(L676, 2) = "02", "Feb", LEFT(L676, 2) = "03", "Mar", LEFT(L676, 2) = "04", "Apr", LEFT(L676, 2) = "05", "May", LEFT(L676, 2) = "06", "Jun", LEFT(L676, 2) = "07", "Jul", LEFT(L676, 2) = "08", "Aug", LEFT(L676, 2) = "09", "Sep", LEFT(L676, 2) = "10", "Oct", LEFT(L676, 2) = "11", "Nov", LEFT(L676, 2) = "12", "Dec")</f>
        <v>Jun</v>
      </c>
      <c r="N676" s="9" t="str">
        <f t="shared" si="74"/>
        <v>2014</v>
      </c>
      <c r="O676" t="b">
        <v>0</v>
      </c>
      <c r="P676">
        <v>2</v>
      </c>
      <c r="Q676" t="b">
        <v>0</v>
      </c>
      <c r="R676" t="s">
        <v>8272</v>
      </c>
      <c r="S676" s="6">
        <f t="shared" si="70"/>
        <v>2.9999999999999997E-4</v>
      </c>
      <c r="T676" s="8">
        <f t="shared" si="71"/>
        <v>7.5</v>
      </c>
      <c r="U676" t="str">
        <f t="shared" si="75"/>
        <v>technology</v>
      </c>
      <c r="V676" t="str">
        <f t="shared" si="76"/>
        <v>wearables</v>
      </c>
    </row>
    <row r="677" spans="1:22" ht="48" x14ac:dyDescent="0.2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2">
        <f t="shared" si="72"/>
        <v>42005.290972222225</v>
      </c>
      <c r="K677">
        <v>1417558804</v>
      </c>
      <c r="L677" s="12" t="str">
        <f t="shared" si="73"/>
        <v>12/02/2014</v>
      </c>
      <c r="M677" s="9" t="str" cm="1">
        <f t="array" ref="M677">_xlfn.IFS(LEFT(L677, 2) = "01", "Jan", LEFT(L677, 2) = "02", "Feb", LEFT(L677, 2) = "03", "Mar", LEFT(L677, 2) = "04", "Apr", LEFT(L677, 2) = "05", "May", LEFT(L677, 2) = "06", "Jun", LEFT(L677, 2) = "07", "Jul", LEFT(L677, 2) = "08", "Aug", LEFT(L677, 2) = "09", "Sep", LEFT(L677, 2) = "10", "Oct", LEFT(L677, 2) = "11", "Nov", LEFT(L677, 2) = "12", "Dec")</f>
        <v>Dec</v>
      </c>
      <c r="N677" s="9" t="str">
        <f t="shared" si="74"/>
        <v>2014</v>
      </c>
      <c r="O677" t="b">
        <v>0</v>
      </c>
      <c r="P677">
        <v>26</v>
      </c>
      <c r="Q677" t="b">
        <v>0</v>
      </c>
      <c r="R677" t="s">
        <v>8272</v>
      </c>
      <c r="S677" s="6">
        <f t="shared" si="70"/>
        <v>0.14849999999999999</v>
      </c>
      <c r="T677" s="8">
        <f t="shared" si="71"/>
        <v>34.269230769230766</v>
      </c>
      <c r="U677" t="str">
        <f t="shared" si="75"/>
        <v>technology</v>
      </c>
      <c r="V677" t="str">
        <f t="shared" si="76"/>
        <v>wearables</v>
      </c>
    </row>
    <row r="678" spans="1:22" ht="64" x14ac:dyDescent="0.2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2">
        <f t="shared" si="72"/>
        <v>42042.768298611118</v>
      </c>
      <c r="K678">
        <v>1420741581</v>
      </c>
      <c r="L678" s="12" t="str">
        <f t="shared" si="73"/>
        <v>01/08/2015</v>
      </c>
      <c r="M678" s="9" t="str" cm="1">
        <f t="array" ref="M678">_xlfn.IFS(LEFT(L678, 2) = "01", "Jan", LEFT(L678, 2) = "02", "Feb", LEFT(L678, 2) = "03", "Mar", LEFT(L678, 2) = "04", "Apr", LEFT(L678, 2) = "05", "May", LEFT(L678, 2) = "06", "Jun", LEFT(L678, 2) = "07", "Jul", LEFT(L678, 2) = "08", "Aug", LEFT(L678, 2) = "09", "Sep", LEFT(L678, 2) = "10", "Oct", LEFT(L678, 2) = "11", "Nov", LEFT(L678, 2) = "12", "Dec")</f>
        <v>Jan</v>
      </c>
      <c r="N678" s="9" t="str">
        <f t="shared" si="74"/>
        <v>2015</v>
      </c>
      <c r="O678" t="b">
        <v>0</v>
      </c>
      <c r="P678">
        <v>24</v>
      </c>
      <c r="Q678" t="b">
        <v>0</v>
      </c>
      <c r="R678" t="s">
        <v>8272</v>
      </c>
      <c r="S678" s="6">
        <f t="shared" si="70"/>
        <v>1.4710000000000001E-2</v>
      </c>
      <c r="T678" s="8">
        <f t="shared" si="71"/>
        <v>61.291666666666664</v>
      </c>
      <c r="U678" t="str">
        <f t="shared" si="75"/>
        <v>technology</v>
      </c>
      <c r="V678" t="str">
        <f t="shared" si="76"/>
        <v>wearables</v>
      </c>
    </row>
    <row r="679" spans="1:22" ht="48" x14ac:dyDescent="0.2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2">
        <f t="shared" si="72"/>
        <v>42549.403877314813</v>
      </c>
      <c r="K679">
        <v>1463218895</v>
      </c>
      <c r="L679" s="12" t="str">
        <f t="shared" si="73"/>
        <v>05/14/2016</v>
      </c>
      <c r="M679" s="9" t="str" cm="1">
        <f t="array" ref="M679">_xlfn.IFS(LEFT(L679, 2) = "01", "Jan", LEFT(L679, 2) = "02", "Feb", LEFT(L679, 2) = "03", "Mar", LEFT(L679, 2) = "04", "Apr", LEFT(L679, 2) = "05", "May", LEFT(L679, 2) = "06", "Jun", LEFT(L679, 2) = "07", "Jul", LEFT(L679, 2) = "08", "Aug", LEFT(L679, 2) = "09", "Sep", LEFT(L679, 2) = "10", "Oct", LEFT(L679, 2) = "11", "Nov", LEFT(L679, 2) = "12", "Dec")</f>
        <v>May</v>
      </c>
      <c r="N679" s="9" t="str">
        <f t="shared" si="74"/>
        <v>2016</v>
      </c>
      <c r="O679" t="b">
        <v>0</v>
      </c>
      <c r="P679">
        <v>96</v>
      </c>
      <c r="Q679" t="b">
        <v>0</v>
      </c>
      <c r="R679" t="s">
        <v>8272</v>
      </c>
      <c r="S679" s="6">
        <f t="shared" si="70"/>
        <v>0.25584000000000001</v>
      </c>
      <c r="T679" s="8">
        <f t="shared" si="71"/>
        <v>133.25</v>
      </c>
      <c r="U679" t="str">
        <f t="shared" si="75"/>
        <v>technology</v>
      </c>
      <c r="V679" t="str">
        <f t="shared" si="76"/>
        <v>wearables</v>
      </c>
    </row>
    <row r="680" spans="1:22" ht="48" x14ac:dyDescent="0.2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2">
        <f t="shared" si="72"/>
        <v>42511.376597222217</v>
      </c>
      <c r="K680">
        <v>1461229338</v>
      </c>
      <c r="L680" s="12" t="str">
        <f t="shared" si="73"/>
        <v>04/21/2016</v>
      </c>
      <c r="M680" s="9" t="str" cm="1">
        <f t="array" ref="M680">_xlfn.IFS(LEFT(L680, 2) = "01", "Jan", LEFT(L680, 2) = "02", "Feb", LEFT(L680, 2) = "03", "Mar", LEFT(L680, 2) = "04", "Apr", LEFT(L680, 2) = "05", "May", LEFT(L680, 2) = "06", "Jun", LEFT(L680, 2) = "07", "Jul", LEFT(L680, 2) = "08", "Aug", LEFT(L680, 2) = "09", "Sep", LEFT(L680, 2) = "10", "Oct", LEFT(L680, 2) = "11", "Nov", LEFT(L680, 2) = "12", "Dec")</f>
        <v>Apr</v>
      </c>
      <c r="N680" s="9" t="str">
        <f t="shared" si="74"/>
        <v>2016</v>
      </c>
      <c r="O680" t="b">
        <v>0</v>
      </c>
      <c r="P680">
        <v>17</v>
      </c>
      <c r="Q680" t="b">
        <v>0</v>
      </c>
      <c r="R680" t="s">
        <v>8272</v>
      </c>
      <c r="S680" s="6">
        <f t="shared" si="70"/>
        <v>3.8206896551724136E-2</v>
      </c>
      <c r="T680" s="8">
        <f t="shared" si="71"/>
        <v>65.17647058823529</v>
      </c>
      <c r="U680" t="str">
        <f t="shared" si="75"/>
        <v>technology</v>
      </c>
      <c r="V680" t="str">
        <f t="shared" si="76"/>
        <v>wearables</v>
      </c>
    </row>
    <row r="681" spans="1:22" ht="48" x14ac:dyDescent="0.2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2">
        <f t="shared" si="72"/>
        <v>42616.695706018523</v>
      </c>
      <c r="K681">
        <v>1467736909</v>
      </c>
      <c r="L681" s="12" t="str">
        <f t="shared" si="73"/>
        <v>07/05/2016</v>
      </c>
      <c r="M681" s="9" t="str" cm="1">
        <f t="array" ref="M681">_xlfn.IFS(LEFT(L681, 2) = "01", "Jan", LEFT(L681, 2) = "02", "Feb", LEFT(L681, 2) = "03", "Mar", LEFT(L681, 2) = "04", "Apr", LEFT(L681, 2) = "05", "May", LEFT(L681, 2) = "06", "Jun", LEFT(L681, 2) = "07", "Jul", LEFT(L681, 2) = "08", "Aug", LEFT(L681, 2) = "09", "Sep", LEFT(L681, 2) = "10", "Oct", LEFT(L681, 2) = "11", "Nov", LEFT(L681, 2) = "12", "Dec")</f>
        <v>Jul</v>
      </c>
      <c r="N681" s="9" t="str">
        <f t="shared" si="74"/>
        <v>2016</v>
      </c>
      <c r="O681" t="b">
        <v>0</v>
      </c>
      <c r="P681">
        <v>94</v>
      </c>
      <c r="Q681" t="b">
        <v>0</v>
      </c>
      <c r="R681" t="s">
        <v>8272</v>
      </c>
      <c r="S681" s="6">
        <f t="shared" si="70"/>
        <v>0.15485964912280703</v>
      </c>
      <c r="T681" s="8">
        <f t="shared" si="71"/>
        <v>93.90425531914893</v>
      </c>
      <c r="U681" t="str">
        <f t="shared" si="75"/>
        <v>technology</v>
      </c>
      <c r="V681" t="str">
        <f t="shared" si="76"/>
        <v>wearables</v>
      </c>
    </row>
    <row r="682" spans="1:22" ht="48" x14ac:dyDescent="0.2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2">
        <f t="shared" si="72"/>
        <v>41899.501516203702</v>
      </c>
      <c r="K682">
        <v>1407931331</v>
      </c>
      <c r="L682" s="12" t="str">
        <f t="shared" si="73"/>
        <v>08/13/2014</v>
      </c>
      <c r="M682" s="9" t="str" cm="1">
        <f t="array" ref="M682">_xlfn.IFS(LEFT(L682, 2) = "01", "Jan", LEFT(L682, 2) = "02", "Feb", LEFT(L682, 2) = "03", "Mar", LEFT(L682, 2) = "04", "Apr", LEFT(L682, 2) = "05", "May", LEFT(L682, 2) = "06", "Jun", LEFT(L682, 2) = "07", "Jul", LEFT(L682, 2) = "08", "Aug", LEFT(L682, 2) = "09", "Sep", LEFT(L682, 2) = "10", "Oct", LEFT(L682, 2) = "11", "Nov", LEFT(L682, 2) = "12", "Dec")</f>
        <v>Aug</v>
      </c>
      <c r="N682" s="9" t="str">
        <f t="shared" si="74"/>
        <v>2014</v>
      </c>
      <c r="O682" t="b">
        <v>0</v>
      </c>
      <c r="P682">
        <v>129</v>
      </c>
      <c r="Q682" t="b">
        <v>0</v>
      </c>
      <c r="R682" t="s">
        <v>8272</v>
      </c>
      <c r="S682" s="6">
        <f t="shared" si="70"/>
        <v>0.25912000000000002</v>
      </c>
      <c r="T682" s="8">
        <f t="shared" si="71"/>
        <v>150.65116279069767</v>
      </c>
      <c r="U682" t="str">
        <f t="shared" si="75"/>
        <v>technology</v>
      </c>
      <c r="V682" t="str">
        <f t="shared" si="76"/>
        <v>wearables</v>
      </c>
    </row>
    <row r="683" spans="1:22" ht="48" x14ac:dyDescent="0.2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12">
        <f t="shared" si="72"/>
        <v>42669.805601851855</v>
      </c>
      <c r="K683">
        <v>1474917604</v>
      </c>
      <c r="L683" s="12" t="str">
        <f t="shared" si="73"/>
        <v>09/26/2016</v>
      </c>
      <c r="M683" s="9" t="str" cm="1">
        <f t="array" ref="M683">_xlfn.IFS(LEFT(L683, 2) = "01", "Jan", LEFT(L683, 2) = "02", "Feb", LEFT(L683, 2) = "03", "Mar", LEFT(L683, 2) = "04", "Apr", LEFT(L683, 2) = "05", "May", LEFT(L683, 2) = "06", "Jun", LEFT(L683, 2) = "07", "Jul", LEFT(L683, 2) = "08", "Aug", LEFT(L683, 2) = "09", "Sep", LEFT(L683, 2) = "10", "Oct", LEFT(L683, 2) = "11", "Nov", LEFT(L683, 2) = "12", "Dec")</f>
        <v>Sep</v>
      </c>
      <c r="N683" s="9" t="str">
        <f t="shared" si="74"/>
        <v>2016</v>
      </c>
      <c r="O683" t="b">
        <v>0</v>
      </c>
      <c r="P683">
        <v>1</v>
      </c>
      <c r="Q683" t="b">
        <v>0</v>
      </c>
      <c r="R683" t="s">
        <v>8272</v>
      </c>
      <c r="S683" s="6">
        <f t="shared" si="70"/>
        <v>4.0000000000000002E-4</v>
      </c>
      <c r="T683" s="8">
        <f t="shared" si="71"/>
        <v>1</v>
      </c>
      <c r="U683" t="str">
        <f t="shared" si="75"/>
        <v>technology</v>
      </c>
      <c r="V683" t="str">
        <f t="shared" si="76"/>
        <v>wearables</v>
      </c>
    </row>
    <row r="684" spans="1:22" ht="48" x14ac:dyDescent="0.2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12">
        <f t="shared" si="72"/>
        <v>42808.723634259266</v>
      </c>
      <c r="K684">
        <v>1486923722</v>
      </c>
      <c r="L684" s="12" t="str">
        <f t="shared" si="73"/>
        <v>02/12/2017</v>
      </c>
      <c r="M684" s="9" t="str" cm="1">
        <f t="array" ref="M684">_xlfn.IFS(LEFT(L684, 2) = "01", "Jan", LEFT(L684, 2) = "02", "Feb", LEFT(L684, 2) = "03", "Mar", LEFT(L684, 2) = "04", "Apr", LEFT(L684, 2) = "05", "May", LEFT(L684, 2) = "06", "Jun", LEFT(L684, 2) = "07", "Jul", LEFT(L684, 2) = "08", "Aug", LEFT(L684, 2) = "09", "Sep", LEFT(L684, 2) = "10", "Oct", LEFT(L684, 2) = "11", "Nov", LEFT(L684, 2) = "12", "Dec")</f>
        <v>Feb</v>
      </c>
      <c r="N684" s="9" t="str">
        <f t="shared" si="74"/>
        <v>2017</v>
      </c>
      <c r="O684" t="b">
        <v>0</v>
      </c>
      <c r="P684">
        <v>4</v>
      </c>
      <c r="Q684" t="b">
        <v>0</v>
      </c>
      <c r="R684" t="s">
        <v>8272</v>
      </c>
      <c r="S684" s="6">
        <f t="shared" si="70"/>
        <v>1.06E-3</v>
      </c>
      <c r="T684" s="8">
        <f t="shared" si="71"/>
        <v>13.25</v>
      </c>
      <c r="U684" t="str">
        <f t="shared" si="75"/>
        <v>technology</v>
      </c>
      <c r="V684" t="str">
        <f t="shared" si="76"/>
        <v>wearables</v>
      </c>
    </row>
    <row r="685" spans="1:22" ht="48" x14ac:dyDescent="0.2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12">
        <f t="shared" si="72"/>
        <v>42674.900046296301</v>
      </c>
      <c r="K685">
        <v>1474493764</v>
      </c>
      <c r="L685" s="12" t="str">
        <f t="shared" si="73"/>
        <v>09/21/2016</v>
      </c>
      <c r="M685" s="9" t="str" cm="1">
        <f t="array" ref="M685">_xlfn.IFS(LEFT(L685, 2) = "01", "Jan", LEFT(L685, 2) = "02", "Feb", LEFT(L685, 2) = "03", "Mar", LEFT(L685, 2) = "04", "Apr", LEFT(L685, 2) = "05", "May", LEFT(L685, 2) = "06", "Jun", LEFT(L685, 2) = "07", "Jul", LEFT(L685, 2) = "08", "Aug", LEFT(L685, 2) = "09", "Sep", LEFT(L685, 2) = "10", "Oct", LEFT(L685, 2) = "11", "Nov", LEFT(L685, 2) = "12", "Dec")</f>
        <v>Sep</v>
      </c>
      <c r="N685" s="9" t="str">
        <f t="shared" si="74"/>
        <v>2016</v>
      </c>
      <c r="O685" t="b">
        <v>0</v>
      </c>
      <c r="P685">
        <v>3</v>
      </c>
      <c r="Q685" t="b">
        <v>0</v>
      </c>
      <c r="R685" t="s">
        <v>8272</v>
      </c>
      <c r="S685" s="6">
        <f t="shared" si="70"/>
        <v>8.5142857142857138E-3</v>
      </c>
      <c r="T685" s="8">
        <f t="shared" si="71"/>
        <v>99.333333333333329</v>
      </c>
      <c r="U685" t="str">
        <f t="shared" si="75"/>
        <v>technology</v>
      </c>
      <c r="V685" t="str">
        <f t="shared" si="76"/>
        <v>wearables</v>
      </c>
    </row>
    <row r="686" spans="1:22" ht="16" x14ac:dyDescent="0.2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2">
        <f t="shared" si="72"/>
        <v>41845.125</v>
      </c>
      <c r="K686">
        <v>1403176891</v>
      </c>
      <c r="L686" s="12" t="str">
        <f t="shared" si="73"/>
        <v>06/19/2014</v>
      </c>
      <c r="M686" s="9" t="str" cm="1">
        <f t="array" ref="M686">_xlfn.IFS(LEFT(L686, 2) = "01", "Jan", LEFT(L686, 2) = "02", "Feb", LEFT(L686, 2) = "03", "Mar", LEFT(L686, 2) = "04", "Apr", LEFT(L686, 2) = "05", "May", LEFT(L686, 2) = "06", "Jun", LEFT(L686, 2) = "07", "Jul", LEFT(L686, 2) = "08", "Aug", LEFT(L686, 2) = "09", "Sep", LEFT(L686, 2) = "10", "Oct", LEFT(L686, 2) = "11", "Nov", LEFT(L686, 2) = "12", "Dec")</f>
        <v>Jun</v>
      </c>
      <c r="N686" s="9" t="str">
        <f t="shared" si="74"/>
        <v>2014</v>
      </c>
      <c r="O686" t="b">
        <v>0</v>
      </c>
      <c r="P686">
        <v>135</v>
      </c>
      <c r="Q686" t="b">
        <v>0</v>
      </c>
      <c r="R686" t="s">
        <v>8272</v>
      </c>
      <c r="S686" s="6">
        <f t="shared" si="70"/>
        <v>7.4837500000000001E-2</v>
      </c>
      <c r="T686" s="8">
        <f t="shared" si="71"/>
        <v>177.39259259259259</v>
      </c>
      <c r="U686" t="str">
        <f t="shared" si="75"/>
        <v>technology</v>
      </c>
      <c r="V686" t="str">
        <f t="shared" si="76"/>
        <v>wearables</v>
      </c>
    </row>
    <row r="687" spans="1:22" ht="48" x14ac:dyDescent="0.2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2">
        <f t="shared" si="72"/>
        <v>42016.866574074069</v>
      </c>
      <c r="K687">
        <v>1417207672</v>
      </c>
      <c r="L687" s="12" t="str">
        <f t="shared" si="73"/>
        <v>11/28/2014</v>
      </c>
      <c r="M687" s="9" t="str" cm="1">
        <f t="array" ref="M687">_xlfn.IFS(LEFT(L687, 2) = "01", "Jan", LEFT(L687, 2) = "02", "Feb", LEFT(L687, 2) = "03", "Mar", LEFT(L687, 2) = "04", "Apr", LEFT(L687, 2) = "05", "May", LEFT(L687, 2) = "06", "Jun", LEFT(L687, 2) = "07", "Jul", LEFT(L687, 2) = "08", "Aug", LEFT(L687, 2) = "09", "Sep", LEFT(L687, 2) = "10", "Oct", LEFT(L687, 2) = "11", "Nov", LEFT(L687, 2) = "12", "Dec")</f>
        <v>Nov</v>
      </c>
      <c r="N687" s="9" t="str">
        <f t="shared" si="74"/>
        <v>2014</v>
      </c>
      <c r="O687" t="b">
        <v>0</v>
      </c>
      <c r="P687">
        <v>10</v>
      </c>
      <c r="Q687" t="b">
        <v>0</v>
      </c>
      <c r="R687" t="s">
        <v>8272</v>
      </c>
      <c r="S687" s="6">
        <f t="shared" si="70"/>
        <v>0.27650000000000002</v>
      </c>
      <c r="T687" s="8">
        <f t="shared" si="71"/>
        <v>55.3</v>
      </c>
      <c r="U687" t="str">
        <f t="shared" si="75"/>
        <v>technology</v>
      </c>
      <c r="V687" t="str">
        <f t="shared" si="76"/>
        <v>wearables</v>
      </c>
    </row>
    <row r="688" spans="1:22" ht="64" x14ac:dyDescent="0.2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12">
        <f t="shared" si="72"/>
        <v>42219.673263888893</v>
      </c>
      <c r="K688">
        <v>1436026170</v>
      </c>
      <c r="L688" s="12" t="str">
        <f t="shared" si="73"/>
        <v>07/04/2015</v>
      </c>
      <c r="M688" s="9" t="str" cm="1">
        <f t="array" ref="M688">_xlfn.IFS(LEFT(L688, 2) = "01", "Jan", LEFT(L688, 2) = "02", "Feb", LEFT(L688, 2) = "03", "Mar", LEFT(L688, 2) = "04", "Apr", LEFT(L688, 2) = "05", "May", LEFT(L688, 2) = "06", "Jun", LEFT(L688, 2) = "07", "Jul", LEFT(L688, 2) = "08", "Aug", LEFT(L688, 2) = "09", "Sep", LEFT(L688, 2) = "10", "Oct", LEFT(L688, 2) = "11", "Nov", LEFT(L688, 2) = "12", "Dec")</f>
        <v>Jul</v>
      </c>
      <c r="N688" s="9" t="str">
        <f t="shared" si="74"/>
        <v>2015</v>
      </c>
      <c r="O688" t="b">
        <v>0</v>
      </c>
      <c r="P688">
        <v>0</v>
      </c>
      <c r="Q688" t="b">
        <v>0</v>
      </c>
      <c r="R688" t="s">
        <v>8272</v>
      </c>
      <c r="S688" s="6">
        <f t="shared" si="70"/>
        <v>0</v>
      </c>
      <c r="T688" s="8">
        <f t="shared" si="71"/>
        <v>0</v>
      </c>
      <c r="U688" t="str">
        <f t="shared" si="75"/>
        <v>technology</v>
      </c>
      <c r="V688" t="str">
        <f t="shared" si="76"/>
        <v>wearables</v>
      </c>
    </row>
    <row r="689" spans="1:22" ht="48" x14ac:dyDescent="0.2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2">
        <f t="shared" si="72"/>
        <v>42771.750613425931</v>
      </c>
      <c r="K689">
        <v>1481133653</v>
      </c>
      <c r="L689" s="12" t="str">
        <f t="shared" si="73"/>
        <v>12/07/2016</v>
      </c>
      <c r="M689" s="9" t="str" cm="1">
        <f t="array" ref="M689">_xlfn.IFS(LEFT(L689, 2) = "01", "Jan", LEFT(L689, 2) = "02", "Feb", LEFT(L689, 2) = "03", "Mar", LEFT(L689, 2) = "04", "Apr", LEFT(L689, 2) = "05", "May", LEFT(L689, 2) = "06", "Jun", LEFT(L689, 2) = "07", "Jul", LEFT(L689, 2) = "08", "Aug", LEFT(L689, 2) = "09", "Sep", LEFT(L689, 2) = "10", "Oct", LEFT(L689, 2) = "11", "Nov", LEFT(L689, 2) = "12", "Dec")</f>
        <v>Dec</v>
      </c>
      <c r="N689" s="9" t="str">
        <f t="shared" si="74"/>
        <v>2016</v>
      </c>
      <c r="O689" t="b">
        <v>0</v>
      </c>
      <c r="P689">
        <v>6</v>
      </c>
      <c r="Q689" t="b">
        <v>0</v>
      </c>
      <c r="R689" t="s">
        <v>8272</v>
      </c>
      <c r="S689" s="6">
        <f t="shared" si="70"/>
        <v>3.5499999999999997E-2</v>
      </c>
      <c r="T689" s="8">
        <f t="shared" si="71"/>
        <v>591.66666666666663</v>
      </c>
      <c r="U689" t="str">
        <f t="shared" si="75"/>
        <v>technology</v>
      </c>
      <c r="V689" t="str">
        <f t="shared" si="76"/>
        <v>wearables</v>
      </c>
    </row>
    <row r="690" spans="1:22" ht="48" x14ac:dyDescent="0.2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2">
        <f t="shared" si="72"/>
        <v>42292.104780092588</v>
      </c>
      <c r="K690">
        <v>1442284253</v>
      </c>
      <c r="L690" s="12" t="str">
        <f t="shared" si="73"/>
        <v>09/15/2015</v>
      </c>
      <c r="M690" s="9" t="str" cm="1">
        <f t="array" ref="M690">_xlfn.IFS(LEFT(L690, 2) = "01", "Jan", LEFT(L690, 2) = "02", "Feb", LEFT(L690, 2) = "03", "Mar", LEFT(L690, 2) = "04", "Apr", LEFT(L690, 2) = "05", "May", LEFT(L690, 2) = "06", "Jun", LEFT(L690, 2) = "07", "Jul", LEFT(L690, 2) = "08", "Aug", LEFT(L690, 2) = "09", "Sep", LEFT(L690, 2) = "10", "Oct", LEFT(L690, 2) = "11", "Nov", LEFT(L690, 2) = "12", "Dec")</f>
        <v>Sep</v>
      </c>
      <c r="N690" s="9" t="str">
        <f t="shared" si="74"/>
        <v>2015</v>
      </c>
      <c r="O690" t="b">
        <v>0</v>
      </c>
      <c r="P690">
        <v>36</v>
      </c>
      <c r="Q690" t="b">
        <v>0</v>
      </c>
      <c r="R690" t="s">
        <v>8272</v>
      </c>
      <c r="S690" s="6">
        <f t="shared" si="70"/>
        <v>0.72989999999999999</v>
      </c>
      <c r="T690" s="8">
        <f t="shared" si="71"/>
        <v>405.5</v>
      </c>
      <c r="U690" t="str">
        <f t="shared" si="75"/>
        <v>technology</v>
      </c>
      <c r="V690" t="str">
        <f t="shared" si="76"/>
        <v>wearables</v>
      </c>
    </row>
    <row r="691" spans="1:22" ht="48" x14ac:dyDescent="0.2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2">
        <f t="shared" si="72"/>
        <v>42712.207638888889</v>
      </c>
      <c r="K691">
        <v>1478016097</v>
      </c>
      <c r="L691" s="12" t="str">
        <f t="shared" si="73"/>
        <v>11/01/2016</v>
      </c>
      <c r="M691" s="9" t="str" cm="1">
        <f t="array" ref="M691">_xlfn.IFS(LEFT(L691, 2) = "01", "Jan", LEFT(L691, 2) = "02", "Feb", LEFT(L691, 2) = "03", "Mar", LEFT(L691, 2) = "04", "Apr", LEFT(L691, 2) = "05", "May", LEFT(L691, 2) = "06", "Jun", LEFT(L691, 2) = "07", "Jul", LEFT(L691, 2) = "08", "Aug", LEFT(L691, 2) = "09", "Sep", LEFT(L691, 2) = "10", "Oct", LEFT(L691, 2) = "11", "Nov", LEFT(L691, 2) = "12", "Dec")</f>
        <v>Nov</v>
      </c>
      <c r="N691" s="9" t="str">
        <f t="shared" si="74"/>
        <v>2016</v>
      </c>
      <c r="O691" t="b">
        <v>0</v>
      </c>
      <c r="P691">
        <v>336</v>
      </c>
      <c r="Q691" t="b">
        <v>0</v>
      </c>
      <c r="R691" t="s">
        <v>8272</v>
      </c>
      <c r="S691" s="6">
        <f t="shared" si="70"/>
        <v>0.57648750000000004</v>
      </c>
      <c r="T691" s="8">
        <f t="shared" si="71"/>
        <v>343.14732142857144</v>
      </c>
      <c r="U691" t="str">
        <f t="shared" si="75"/>
        <v>technology</v>
      </c>
      <c r="V691" t="str">
        <f t="shared" si="76"/>
        <v>wearables</v>
      </c>
    </row>
    <row r="692" spans="1:22" ht="32" x14ac:dyDescent="0.2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2">
        <f t="shared" si="72"/>
        <v>42622.25</v>
      </c>
      <c r="K692">
        <v>1469718841</v>
      </c>
      <c r="L692" s="12" t="str">
        <f t="shared" si="73"/>
        <v>07/28/2016</v>
      </c>
      <c r="M692" s="9" t="str" cm="1">
        <f t="array" ref="M692">_xlfn.IFS(LEFT(L692, 2) = "01", "Jan", LEFT(L692, 2) = "02", "Feb", LEFT(L692, 2) = "03", "Mar", LEFT(L692, 2) = "04", "Apr", LEFT(L692, 2) = "05", "May", LEFT(L692, 2) = "06", "Jun", LEFT(L692, 2) = "07", "Jul", LEFT(L692, 2) = "08", "Aug", LEFT(L692, 2) = "09", "Sep", LEFT(L692, 2) = "10", "Oct", LEFT(L692, 2) = "11", "Nov", LEFT(L692, 2) = "12", "Dec")</f>
        <v>Jul</v>
      </c>
      <c r="N692" s="9" t="str">
        <f t="shared" si="74"/>
        <v>2016</v>
      </c>
      <c r="O692" t="b">
        <v>0</v>
      </c>
      <c r="P692">
        <v>34</v>
      </c>
      <c r="Q692" t="b">
        <v>0</v>
      </c>
      <c r="R692" t="s">
        <v>8272</v>
      </c>
      <c r="S692" s="6">
        <f t="shared" si="70"/>
        <v>0.1234</v>
      </c>
      <c r="T692" s="8">
        <f t="shared" si="71"/>
        <v>72.588235294117652</v>
      </c>
      <c r="U692" t="str">
        <f t="shared" si="75"/>
        <v>technology</v>
      </c>
      <c r="V692" t="str">
        <f t="shared" si="76"/>
        <v>wearables</v>
      </c>
    </row>
    <row r="693" spans="1:22" ht="48" x14ac:dyDescent="0.2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12">
        <f t="shared" si="72"/>
        <v>42186.028310185182</v>
      </c>
      <c r="K693">
        <v>1433292046</v>
      </c>
      <c r="L693" s="12" t="str">
        <f t="shared" si="73"/>
        <v>06/03/2015</v>
      </c>
      <c r="M693" s="9" t="str" cm="1">
        <f t="array" ref="M693">_xlfn.IFS(LEFT(L693, 2) = "01", "Jan", LEFT(L693, 2) = "02", "Feb", LEFT(L693, 2) = "03", "Mar", LEFT(L693, 2) = "04", "Apr", LEFT(L693, 2) = "05", "May", LEFT(L693, 2) = "06", "Jun", LEFT(L693, 2) = "07", "Jul", LEFT(L693, 2) = "08", "Aug", LEFT(L693, 2) = "09", "Sep", LEFT(L693, 2) = "10", "Oct", LEFT(L693, 2) = "11", "Nov", LEFT(L693, 2) = "12", "Dec")</f>
        <v>Jun</v>
      </c>
      <c r="N693" s="9" t="str">
        <f t="shared" si="74"/>
        <v>2015</v>
      </c>
      <c r="O693" t="b">
        <v>0</v>
      </c>
      <c r="P693">
        <v>10</v>
      </c>
      <c r="Q693" t="b">
        <v>0</v>
      </c>
      <c r="R693" t="s">
        <v>8272</v>
      </c>
      <c r="S693" s="6">
        <f t="shared" si="70"/>
        <v>5.1999999999999998E-3</v>
      </c>
      <c r="T693" s="8">
        <f t="shared" si="71"/>
        <v>26</v>
      </c>
      <c r="U693" t="str">
        <f t="shared" si="75"/>
        <v>technology</v>
      </c>
      <c r="V693" t="str">
        <f t="shared" si="76"/>
        <v>wearables</v>
      </c>
    </row>
    <row r="694" spans="1:22" ht="48" x14ac:dyDescent="0.2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2">
        <f t="shared" si="72"/>
        <v>42726.37572916667</v>
      </c>
      <c r="K694">
        <v>1479805263</v>
      </c>
      <c r="L694" s="12" t="str">
        <f t="shared" si="73"/>
        <v>11/22/2016</v>
      </c>
      <c r="M694" s="9" t="str" cm="1">
        <f t="array" ref="M694">_xlfn.IFS(LEFT(L694, 2) = "01", "Jan", LEFT(L694, 2) = "02", "Feb", LEFT(L694, 2) = "03", "Mar", LEFT(L694, 2) = "04", "Apr", LEFT(L694, 2) = "05", "May", LEFT(L694, 2) = "06", "Jun", LEFT(L694, 2) = "07", "Jul", LEFT(L694, 2) = "08", "Aug", LEFT(L694, 2) = "09", "Sep", LEFT(L694, 2) = "10", "Oct", LEFT(L694, 2) = "11", "Nov", LEFT(L694, 2) = "12", "Dec")</f>
        <v>Nov</v>
      </c>
      <c r="N694" s="9" t="str">
        <f t="shared" si="74"/>
        <v>2016</v>
      </c>
      <c r="O694" t="b">
        <v>0</v>
      </c>
      <c r="P694">
        <v>201</v>
      </c>
      <c r="Q694" t="b">
        <v>0</v>
      </c>
      <c r="R694" t="s">
        <v>8272</v>
      </c>
      <c r="S694" s="6">
        <f t="shared" si="70"/>
        <v>6.5299999999999997E-2</v>
      </c>
      <c r="T694" s="8">
        <f t="shared" si="71"/>
        <v>6.4975124378109452</v>
      </c>
      <c r="U694" t="str">
        <f t="shared" si="75"/>
        <v>technology</v>
      </c>
      <c r="V694" t="str">
        <f t="shared" si="76"/>
        <v>wearables</v>
      </c>
    </row>
    <row r="695" spans="1:22" ht="32" x14ac:dyDescent="0.2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2">
        <f t="shared" si="72"/>
        <v>42124.808182870373</v>
      </c>
      <c r="K695">
        <v>1427829827</v>
      </c>
      <c r="L695" s="12" t="str">
        <f t="shared" si="73"/>
        <v>03/31/2015</v>
      </c>
      <c r="M695" s="9" t="str" cm="1">
        <f t="array" ref="M695">_xlfn.IFS(LEFT(L695, 2) = "01", "Jan", LEFT(L695, 2) = "02", "Feb", LEFT(L695, 2) = "03", "Mar", LEFT(L695, 2) = "04", "Apr", LEFT(L695, 2) = "05", "May", LEFT(L695, 2) = "06", "Jun", LEFT(L695, 2) = "07", "Jul", LEFT(L695, 2) = "08", "Aug", LEFT(L695, 2) = "09", "Sep", LEFT(L695, 2) = "10", "Oct", LEFT(L695, 2) = "11", "Nov", LEFT(L695, 2) = "12", "Dec")</f>
        <v>Mar</v>
      </c>
      <c r="N695" s="9" t="str">
        <f t="shared" si="74"/>
        <v>2015</v>
      </c>
      <c r="O695" t="b">
        <v>0</v>
      </c>
      <c r="P695">
        <v>296</v>
      </c>
      <c r="Q695" t="b">
        <v>0</v>
      </c>
      <c r="R695" t="s">
        <v>8272</v>
      </c>
      <c r="S695" s="6">
        <f t="shared" si="70"/>
        <v>0.35338000000000003</v>
      </c>
      <c r="T695" s="8">
        <f t="shared" si="71"/>
        <v>119.38513513513513</v>
      </c>
      <c r="U695" t="str">
        <f t="shared" si="75"/>
        <v>technology</v>
      </c>
      <c r="V695" t="str">
        <f t="shared" si="76"/>
        <v>wearables</v>
      </c>
    </row>
    <row r="696" spans="1:22" ht="48" x14ac:dyDescent="0.2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2">
        <f t="shared" si="72"/>
        <v>42767.663877314815</v>
      </c>
      <c r="K696">
        <v>1483372559</v>
      </c>
      <c r="L696" s="12" t="str">
        <f t="shared" si="73"/>
        <v>01/02/2017</v>
      </c>
      <c r="M696" s="9" t="str" cm="1">
        <f t="array" ref="M696">_xlfn.IFS(LEFT(L696, 2) = "01", "Jan", LEFT(L696, 2) = "02", "Feb", LEFT(L696, 2) = "03", "Mar", LEFT(L696, 2) = "04", "Apr", LEFT(L696, 2) = "05", "May", LEFT(L696, 2) = "06", "Jun", LEFT(L696, 2) = "07", "Jul", LEFT(L696, 2) = "08", "Aug", LEFT(L696, 2) = "09", "Sep", LEFT(L696, 2) = "10", "Oct", LEFT(L696, 2) = "11", "Nov", LEFT(L696, 2) = "12", "Dec")</f>
        <v>Jan</v>
      </c>
      <c r="N696" s="9" t="str">
        <f t="shared" si="74"/>
        <v>2017</v>
      </c>
      <c r="O696" t="b">
        <v>0</v>
      </c>
      <c r="P696">
        <v>7</v>
      </c>
      <c r="Q696" t="b">
        <v>0</v>
      </c>
      <c r="R696" t="s">
        <v>8272</v>
      </c>
      <c r="S696" s="6">
        <f t="shared" si="70"/>
        <v>3.933333333333333E-3</v>
      </c>
      <c r="T696" s="8">
        <f t="shared" si="71"/>
        <v>84.285714285714292</v>
      </c>
      <c r="U696" t="str">
        <f t="shared" si="75"/>
        <v>technology</v>
      </c>
      <c r="V696" t="str">
        <f t="shared" si="76"/>
        <v>wearables</v>
      </c>
    </row>
    <row r="697" spans="1:22" ht="48" x14ac:dyDescent="0.2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2">
        <f t="shared" si="72"/>
        <v>41943.521064814813</v>
      </c>
      <c r="K697">
        <v>1412166620</v>
      </c>
      <c r="L697" s="12" t="str">
        <f t="shared" si="73"/>
        <v>10/01/2014</v>
      </c>
      <c r="M697" s="9" t="str" cm="1">
        <f t="array" ref="M697">_xlfn.IFS(LEFT(L697, 2) = "01", "Jan", LEFT(L697, 2) = "02", "Feb", LEFT(L697, 2) = "03", "Mar", LEFT(L697, 2) = "04", "Apr", LEFT(L697, 2) = "05", "May", LEFT(L697, 2) = "06", "Jun", LEFT(L697, 2) = "07", "Jul", LEFT(L697, 2) = "08", "Aug", LEFT(L697, 2) = "09", "Sep", LEFT(L697, 2) = "10", "Oct", LEFT(L697, 2) = "11", "Nov", LEFT(L697, 2) = "12", "Dec")</f>
        <v>Oct</v>
      </c>
      <c r="N697" s="9" t="str">
        <f t="shared" si="74"/>
        <v>2014</v>
      </c>
      <c r="O697" t="b">
        <v>0</v>
      </c>
      <c r="P697">
        <v>7</v>
      </c>
      <c r="Q697" t="b">
        <v>0</v>
      </c>
      <c r="R697" t="s">
        <v>8272</v>
      </c>
      <c r="S697" s="6">
        <f t="shared" si="70"/>
        <v>1.06E-2</v>
      </c>
      <c r="T697" s="8">
        <f t="shared" si="71"/>
        <v>90.857142857142861</v>
      </c>
      <c r="U697" t="str">
        <f t="shared" si="75"/>
        <v>technology</v>
      </c>
      <c r="V697" t="str">
        <f t="shared" si="76"/>
        <v>wearables</v>
      </c>
    </row>
    <row r="698" spans="1:22" ht="32" x14ac:dyDescent="0.2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12">
        <f t="shared" si="72"/>
        <v>41845.927106481482</v>
      </c>
      <c r="K698">
        <v>1403734502</v>
      </c>
      <c r="L698" s="12" t="str">
        <f t="shared" si="73"/>
        <v>06/25/2014</v>
      </c>
      <c r="M698" s="9" t="str" cm="1">
        <f t="array" ref="M698">_xlfn.IFS(LEFT(L698, 2) = "01", "Jan", LEFT(L698, 2) = "02", "Feb", LEFT(L698, 2) = "03", "Mar", LEFT(L698, 2) = "04", "Apr", LEFT(L698, 2) = "05", "May", LEFT(L698, 2) = "06", "Jun", LEFT(L698, 2) = "07", "Jul", LEFT(L698, 2) = "08", "Aug", LEFT(L698, 2) = "09", "Sep", LEFT(L698, 2) = "10", "Oct", LEFT(L698, 2) = "11", "Nov", LEFT(L698, 2) = "12", "Dec")</f>
        <v>Jun</v>
      </c>
      <c r="N698" s="9" t="str">
        <f t="shared" si="74"/>
        <v>2014</v>
      </c>
      <c r="O698" t="b">
        <v>0</v>
      </c>
      <c r="P698">
        <v>1</v>
      </c>
      <c r="Q698" t="b">
        <v>0</v>
      </c>
      <c r="R698" t="s">
        <v>8272</v>
      </c>
      <c r="S698" s="6">
        <f t="shared" si="70"/>
        <v>5.7142857142857145E-6</v>
      </c>
      <c r="T698" s="8">
        <f t="shared" si="71"/>
        <v>1</v>
      </c>
      <c r="U698" t="str">
        <f t="shared" si="75"/>
        <v>technology</v>
      </c>
      <c r="V698" t="str">
        <f t="shared" si="76"/>
        <v>wearables</v>
      </c>
    </row>
    <row r="699" spans="1:22" ht="48" x14ac:dyDescent="0.2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2">
        <f t="shared" si="72"/>
        <v>42403.523020833338</v>
      </c>
      <c r="K699">
        <v>1453206789</v>
      </c>
      <c r="L699" s="12" t="str">
        <f t="shared" si="73"/>
        <v>01/19/2016</v>
      </c>
      <c r="M699" s="9" t="str" cm="1">
        <f t="array" ref="M699">_xlfn.IFS(LEFT(L699, 2) = "01", "Jan", LEFT(L699, 2) = "02", "Feb", LEFT(L699, 2) = "03", "Mar", LEFT(L699, 2) = "04", "Apr", LEFT(L699, 2) = "05", "May", LEFT(L699, 2) = "06", "Jun", LEFT(L699, 2) = "07", "Jul", LEFT(L699, 2) = "08", "Aug", LEFT(L699, 2) = "09", "Sep", LEFT(L699, 2) = "10", "Oct", LEFT(L699, 2) = "11", "Nov", LEFT(L699, 2) = "12", "Dec")</f>
        <v>Jan</v>
      </c>
      <c r="N699" s="9" t="str">
        <f t="shared" si="74"/>
        <v>2016</v>
      </c>
      <c r="O699" t="b">
        <v>0</v>
      </c>
      <c r="P699">
        <v>114</v>
      </c>
      <c r="Q699" t="b">
        <v>0</v>
      </c>
      <c r="R699" t="s">
        <v>8272</v>
      </c>
      <c r="S699" s="6">
        <f t="shared" si="70"/>
        <v>0.46379999999999999</v>
      </c>
      <c r="T699" s="8">
        <f t="shared" si="71"/>
        <v>20.342105263157894</v>
      </c>
      <c r="U699" t="str">
        <f t="shared" si="75"/>
        <v>technology</v>
      </c>
      <c r="V699" t="str">
        <f t="shared" si="76"/>
        <v>wearables</v>
      </c>
    </row>
    <row r="700" spans="1:22" ht="48" x14ac:dyDescent="0.2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2">
        <f t="shared" si="72"/>
        <v>41900.083333333336</v>
      </c>
      <c r="K700">
        <v>1408141245</v>
      </c>
      <c r="L700" s="12" t="str">
        <f t="shared" si="73"/>
        <v>08/15/2014</v>
      </c>
      <c r="M700" s="9" t="str" cm="1">
        <f t="array" ref="M700">_xlfn.IFS(LEFT(L700, 2) = "01", "Jan", LEFT(L700, 2) = "02", "Feb", LEFT(L700, 2) = "03", "Mar", LEFT(L700, 2) = "04", "Apr", LEFT(L700, 2) = "05", "May", LEFT(L700, 2) = "06", "Jun", LEFT(L700, 2) = "07", "Jul", LEFT(L700, 2) = "08", "Aug", LEFT(L700, 2) = "09", "Sep", LEFT(L700, 2) = "10", "Oct", LEFT(L700, 2) = "11", "Nov", LEFT(L700, 2) = "12", "Dec")</f>
        <v>Aug</v>
      </c>
      <c r="N700" s="9" t="str">
        <f t="shared" si="74"/>
        <v>2014</v>
      </c>
      <c r="O700" t="b">
        <v>0</v>
      </c>
      <c r="P700">
        <v>29</v>
      </c>
      <c r="Q700" t="b">
        <v>0</v>
      </c>
      <c r="R700" t="s">
        <v>8272</v>
      </c>
      <c r="S700" s="6">
        <f t="shared" si="70"/>
        <v>0.15390000000000001</v>
      </c>
      <c r="T700" s="8">
        <f t="shared" si="71"/>
        <v>530.68965517241384</v>
      </c>
      <c r="U700" t="str">
        <f t="shared" si="75"/>
        <v>technology</v>
      </c>
      <c r="V700" t="str">
        <f t="shared" si="76"/>
        <v>wearables</v>
      </c>
    </row>
    <row r="701" spans="1:22" ht="48" x14ac:dyDescent="0.2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2">
        <f t="shared" si="72"/>
        <v>41600.666666666664</v>
      </c>
      <c r="K701">
        <v>1381923548</v>
      </c>
      <c r="L701" s="12" t="str">
        <f t="shared" si="73"/>
        <v>10/16/2013</v>
      </c>
      <c r="M701" s="9" t="str" cm="1">
        <f t="array" ref="M701">_xlfn.IFS(LEFT(L701, 2) = "01", "Jan", LEFT(L701, 2) = "02", "Feb", LEFT(L701, 2) = "03", "Mar", LEFT(L701, 2) = "04", "Apr", LEFT(L701, 2) = "05", "May", LEFT(L701, 2) = "06", "Jun", LEFT(L701, 2) = "07", "Jul", LEFT(L701, 2) = "08", "Aug", LEFT(L701, 2) = "09", "Sep", LEFT(L701, 2) = "10", "Oct", LEFT(L701, 2) = "11", "Nov", LEFT(L701, 2) = "12", "Dec")</f>
        <v>Oct</v>
      </c>
      <c r="N701" s="9" t="str">
        <f t="shared" si="74"/>
        <v>2013</v>
      </c>
      <c r="O701" t="b">
        <v>0</v>
      </c>
      <c r="P701">
        <v>890</v>
      </c>
      <c r="Q701" t="b">
        <v>0</v>
      </c>
      <c r="R701" t="s">
        <v>8272</v>
      </c>
      <c r="S701" s="6">
        <f t="shared" si="70"/>
        <v>0.824221076923077</v>
      </c>
      <c r="T701" s="8">
        <f t="shared" si="71"/>
        <v>120.39184269662923</v>
      </c>
      <c r="U701" t="str">
        <f t="shared" si="75"/>
        <v>technology</v>
      </c>
      <c r="V701" t="str">
        <f t="shared" si="76"/>
        <v>wearables</v>
      </c>
    </row>
    <row r="702" spans="1:22" ht="48" x14ac:dyDescent="0.2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12">
        <f t="shared" si="72"/>
        <v>42745.688437500001</v>
      </c>
      <c r="K702">
        <v>1481473881</v>
      </c>
      <c r="L702" s="12" t="str">
        <f t="shared" si="73"/>
        <v>12/11/2016</v>
      </c>
      <c r="M702" s="9" t="str" cm="1">
        <f t="array" ref="M702">_xlfn.IFS(LEFT(L702, 2) = "01", "Jan", LEFT(L702, 2) = "02", "Feb", LEFT(L702, 2) = "03", "Mar", LEFT(L702, 2) = "04", "Apr", LEFT(L702, 2) = "05", "May", LEFT(L702, 2) = "06", "Jun", LEFT(L702, 2) = "07", "Jul", LEFT(L702, 2) = "08", "Aug", LEFT(L702, 2) = "09", "Sep", LEFT(L702, 2) = "10", "Oct", LEFT(L702, 2) = "11", "Nov", LEFT(L702, 2) = "12", "Dec")</f>
        <v>Dec</v>
      </c>
      <c r="N702" s="9" t="str">
        <f t="shared" si="74"/>
        <v>2016</v>
      </c>
      <c r="O702" t="b">
        <v>0</v>
      </c>
      <c r="P702">
        <v>31</v>
      </c>
      <c r="Q702" t="b">
        <v>0</v>
      </c>
      <c r="R702" t="s">
        <v>8272</v>
      </c>
      <c r="S702" s="6">
        <f t="shared" si="70"/>
        <v>2.6866666666666667E-2</v>
      </c>
      <c r="T702" s="8">
        <f t="shared" si="71"/>
        <v>13</v>
      </c>
      <c r="U702" t="str">
        <f t="shared" si="75"/>
        <v>technology</v>
      </c>
      <c r="V702" t="str">
        <f t="shared" si="76"/>
        <v>wearables</v>
      </c>
    </row>
    <row r="703" spans="1:22" ht="48" x14ac:dyDescent="0.2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2">
        <f t="shared" si="72"/>
        <v>41843.662962962961</v>
      </c>
      <c r="K703">
        <v>1403538880</v>
      </c>
      <c r="L703" s="12" t="str">
        <f t="shared" si="73"/>
        <v>06/23/2014</v>
      </c>
      <c r="M703" s="9" t="str" cm="1">
        <f t="array" ref="M703">_xlfn.IFS(LEFT(L703, 2) = "01", "Jan", LEFT(L703, 2) = "02", "Feb", LEFT(L703, 2) = "03", "Mar", LEFT(L703, 2) = "04", "Apr", LEFT(L703, 2) = "05", "May", LEFT(L703, 2) = "06", "Jun", LEFT(L703, 2) = "07", "Jul", LEFT(L703, 2) = "08", "Aug", LEFT(L703, 2) = "09", "Sep", LEFT(L703, 2) = "10", "Oct", LEFT(L703, 2) = "11", "Nov", LEFT(L703, 2) = "12", "Dec")</f>
        <v>Jun</v>
      </c>
      <c r="N703" s="9" t="str">
        <f t="shared" si="74"/>
        <v>2014</v>
      </c>
      <c r="O703" t="b">
        <v>0</v>
      </c>
      <c r="P703">
        <v>21</v>
      </c>
      <c r="Q703" t="b">
        <v>0</v>
      </c>
      <c r="R703" t="s">
        <v>8272</v>
      </c>
      <c r="S703" s="6">
        <f t="shared" si="70"/>
        <v>0.26600000000000001</v>
      </c>
      <c r="T703" s="8">
        <f t="shared" si="71"/>
        <v>291.33333333333331</v>
      </c>
      <c r="U703" t="str">
        <f t="shared" si="75"/>
        <v>technology</v>
      </c>
      <c r="V703" t="str">
        <f t="shared" si="76"/>
        <v>wearables</v>
      </c>
    </row>
    <row r="704" spans="1:22" ht="48" x14ac:dyDescent="0.2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2">
        <f t="shared" si="72"/>
        <v>42698.768368055549</v>
      </c>
      <c r="K704">
        <v>1477416387</v>
      </c>
      <c r="L704" s="12" t="str">
        <f t="shared" si="73"/>
        <v>10/25/2016</v>
      </c>
      <c r="M704" s="9" t="str" cm="1">
        <f t="array" ref="M704">_xlfn.IFS(LEFT(L704, 2) = "01", "Jan", LEFT(L704, 2) = "02", "Feb", LEFT(L704, 2) = "03", "Mar", LEFT(L704, 2) = "04", "Apr", LEFT(L704, 2) = "05", "May", LEFT(L704, 2) = "06", "Jun", LEFT(L704, 2) = "07", "Jul", LEFT(L704, 2) = "08", "Aug", LEFT(L704, 2) = "09", "Sep", LEFT(L704, 2) = "10", "Oct", LEFT(L704, 2) = "11", "Nov", LEFT(L704, 2) = "12", "Dec")</f>
        <v>Oct</v>
      </c>
      <c r="N704" s="9" t="str">
        <f t="shared" si="74"/>
        <v>2016</v>
      </c>
      <c r="O704" t="b">
        <v>0</v>
      </c>
      <c r="P704">
        <v>37</v>
      </c>
      <c r="Q704" t="b">
        <v>0</v>
      </c>
      <c r="R704" t="s">
        <v>8272</v>
      </c>
      <c r="S704" s="6">
        <f t="shared" si="70"/>
        <v>0.30813400000000002</v>
      </c>
      <c r="T704" s="8">
        <f t="shared" si="71"/>
        <v>124.9191891891892</v>
      </c>
      <c r="U704" t="str">
        <f t="shared" si="75"/>
        <v>technology</v>
      </c>
      <c r="V704" t="str">
        <f t="shared" si="76"/>
        <v>wearables</v>
      </c>
    </row>
    <row r="705" spans="1:22" ht="48" x14ac:dyDescent="0.2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12">
        <f t="shared" si="72"/>
        <v>42766.98055555555</v>
      </c>
      <c r="K705">
        <v>1481150949</v>
      </c>
      <c r="L705" s="12" t="str">
        <f t="shared" si="73"/>
        <v>12/07/2016</v>
      </c>
      <c r="M705" s="9" t="str" cm="1">
        <f t="array" ref="M705">_xlfn.IFS(LEFT(L705, 2) = "01", "Jan", LEFT(L705, 2) = "02", "Feb", LEFT(L705, 2) = "03", "Mar", LEFT(L705, 2) = "04", "Apr", LEFT(L705, 2) = "05", "May", LEFT(L705, 2) = "06", "Jun", LEFT(L705, 2) = "07", "Jul", LEFT(L705, 2) = "08", "Aug", LEFT(L705, 2) = "09", "Sep", LEFT(L705, 2) = "10", "Oct", LEFT(L705, 2) = "11", "Nov", LEFT(L705, 2) = "12", "Dec")</f>
        <v>Dec</v>
      </c>
      <c r="N705" s="9" t="str">
        <f t="shared" si="74"/>
        <v>2016</v>
      </c>
      <c r="O705" t="b">
        <v>0</v>
      </c>
      <c r="P705">
        <v>7</v>
      </c>
      <c r="Q705" t="b">
        <v>0</v>
      </c>
      <c r="R705" t="s">
        <v>8272</v>
      </c>
      <c r="S705" s="6">
        <f t="shared" si="70"/>
        <v>5.5800000000000002E-2</v>
      </c>
      <c r="T705" s="8">
        <f t="shared" si="71"/>
        <v>119.57142857142857</v>
      </c>
      <c r="U705" t="str">
        <f t="shared" si="75"/>
        <v>technology</v>
      </c>
      <c r="V705" t="str">
        <f t="shared" si="76"/>
        <v>wearables</v>
      </c>
    </row>
    <row r="706" spans="1:22" ht="48" x14ac:dyDescent="0.2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2">
        <f t="shared" si="72"/>
        <v>42786.192916666667</v>
      </c>
      <c r="K706">
        <v>1482381468</v>
      </c>
      <c r="L706" s="12" t="str">
        <f t="shared" si="73"/>
        <v>12/22/2016</v>
      </c>
      <c r="M706" s="9" t="str" cm="1">
        <f t="array" ref="M706">_xlfn.IFS(LEFT(L706, 2) = "01", "Jan", LEFT(L706, 2) = "02", "Feb", LEFT(L706, 2) = "03", "Mar", LEFT(L706, 2) = "04", "Apr", LEFT(L706, 2) = "05", "May", LEFT(L706, 2) = "06", "Jun", LEFT(L706, 2) = "07", "Jul", LEFT(L706, 2) = "08", "Aug", LEFT(L706, 2) = "09", "Sep", LEFT(L706, 2) = "10", "Oct", LEFT(L706, 2) = "11", "Nov", LEFT(L706, 2) = "12", "Dec")</f>
        <v>Dec</v>
      </c>
      <c r="N706" s="9" t="str">
        <f t="shared" si="74"/>
        <v>2016</v>
      </c>
      <c r="O706" t="b">
        <v>0</v>
      </c>
      <c r="P706">
        <v>4</v>
      </c>
      <c r="Q706" t="b">
        <v>0</v>
      </c>
      <c r="R706" t="s">
        <v>8272</v>
      </c>
      <c r="S706" s="6">
        <f t="shared" ref="S706:S769" si="77">E706/D706</f>
        <v>8.7454545454545458E-3</v>
      </c>
      <c r="T706" s="8">
        <f t="shared" ref="T706:T769" si="78">IFERROR(E706/P706, 0)</f>
        <v>120.25</v>
      </c>
      <c r="U706" t="str">
        <f t="shared" si="75"/>
        <v>technology</v>
      </c>
      <c r="V706" t="str">
        <f t="shared" si="76"/>
        <v>wearables</v>
      </c>
    </row>
    <row r="707" spans="1:22" ht="32" x14ac:dyDescent="0.2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2">
        <f t="shared" ref="J707:J770" si="79">(((I707/60)/60)/24)+DATE(1970,1,1)</f>
        <v>42756.491643518515</v>
      </c>
      <c r="K707">
        <v>1482407278</v>
      </c>
      <c r="L707" s="12" t="str">
        <f t="shared" ref="L707:L770" si="80">TEXT((((K707/60)/60)/24)+DATE(1970,1,1), "mm/dd/yyyy")</f>
        <v>12/22/2016</v>
      </c>
      <c r="M707" s="9" t="str" cm="1">
        <f t="array" ref="M707">_xlfn.IFS(LEFT(L707, 2) = "01", "Jan", LEFT(L707, 2) = "02", "Feb", LEFT(L707, 2) = "03", "Mar", LEFT(L707, 2) = "04", "Apr", LEFT(L707, 2) = "05", "May", LEFT(L707, 2) = "06", "Jun", LEFT(L707, 2) = "07", "Jul", LEFT(L707, 2) = "08", "Aug", LEFT(L707, 2) = "09", "Sep", LEFT(L707, 2) = "10", "Oct", LEFT(L707, 2) = "11", "Nov", LEFT(L707, 2) = "12", "Dec")</f>
        <v>Dec</v>
      </c>
      <c r="N707" s="9" t="str">
        <f t="shared" ref="N707:N770" si="81">RIGHT(L707, 4)</f>
        <v>2016</v>
      </c>
      <c r="O707" t="b">
        <v>0</v>
      </c>
      <c r="P707">
        <v>5</v>
      </c>
      <c r="Q707" t="b">
        <v>0</v>
      </c>
      <c r="R707" t="s">
        <v>8272</v>
      </c>
      <c r="S707" s="6">
        <f t="shared" si="77"/>
        <v>9.7699999999999992E-3</v>
      </c>
      <c r="T707" s="8">
        <f t="shared" si="78"/>
        <v>195.4</v>
      </c>
      <c r="U707" t="str">
        <f t="shared" ref="U707:U770" si="82">LEFT(R707, SEARCH("/", R707) - 1)</f>
        <v>technology</v>
      </c>
      <c r="V707" t="str">
        <f t="shared" ref="V707:V770" si="83">RIGHT(R707, LEN(R707) - SEARCH("/", R707) )</f>
        <v>wearables</v>
      </c>
    </row>
    <row r="708" spans="1:22" ht="48" x14ac:dyDescent="0.2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12">
        <f t="shared" si="79"/>
        <v>42718.777083333334</v>
      </c>
      <c r="K708">
        <v>1478130783</v>
      </c>
      <c r="L708" s="12" t="str">
        <f t="shared" si="80"/>
        <v>11/02/2016</v>
      </c>
      <c r="M708" s="9" t="str" cm="1">
        <f t="array" ref="M708">_xlfn.IFS(LEFT(L708, 2) = "01", "Jan", LEFT(L708, 2) = "02", "Feb", LEFT(L708, 2) = "03", "Mar", LEFT(L708, 2) = "04", "Apr", LEFT(L708, 2) = "05", "May", LEFT(L708, 2) = "06", "Jun", LEFT(L708, 2) = "07", "Jul", LEFT(L708, 2) = "08", "Aug", LEFT(L708, 2) = "09", "Sep", LEFT(L708, 2) = "10", "Oct", LEFT(L708, 2) = "11", "Nov", LEFT(L708, 2) = "12", "Dec")</f>
        <v>Nov</v>
      </c>
      <c r="N708" s="9" t="str">
        <f t="shared" si="81"/>
        <v>2016</v>
      </c>
      <c r="O708" t="b">
        <v>0</v>
      </c>
      <c r="P708">
        <v>0</v>
      </c>
      <c r="Q708" t="b">
        <v>0</v>
      </c>
      <c r="R708" t="s">
        <v>8272</v>
      </c>
      <c r="S708" s="6">
        <f t="shared" si="77"/>
        <v>0</v>
      </c>
      <c r="T708" s="8">
        <f t="shared" si="78"/>
        <v>0</v>
      </c>
      <c r="U708" t="str">
        <f t="shared" si="82"/>
        <v>technology</v>
      </c>
      <c r="V708" t="str">
        <f t="shared" si="83"/>
        <v>wearables</v>
      </c>
    </row>
    <row r="709" spans="1:22" ht="48" x14ac:dyDescent="0.2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2">
        <f t="shared" si="79"/>
        <v>42736.663506944446</v>
      </c>
      <c r="K709">
        <v>1479830127</v>
      </c>
      <c r="L709" s="12" t="str">
        <f t="shared" si="80"/>
        <v>11/22/2016</v>
      </c>
      <c r="M709" s="9" t="str" cm="1">
        <f t="array" ref="M709">_xlfn.IFS(LEFT(L709, 2) = "01", "Jan", LEFT(L709, 2) = "02", "Feb", LEFT(L709, 2) = "03", "Mar", LEFT(L709, 2) = "04", "Apr", LEFT(L709, 2) = "05", "May", LEFT(L709, 2) = "06", "Jun", LEFT(L709, 2) = "07", "Jul", LEFT(L709, 2) = "08", "Aug", LEFT(L709, 2) = "09", "Sep", LEFT(L709, 2) = "10", "Oct", LEFT(L709, 2) = "11", "Nov", LEFT(L709, 2) = "12", "Dec")</f>
        <v>Nov</v>
      </c>
      <c r="N709" s="9" t="str">
        <f t="shared" si="81"/>
        <v>2016</v>
      </c>
      <c r="O709" t="b">
        <v>0</v>
      </c>
      <c r="P709">
        <v>456</v>
      </c>
      <c r="Q709" t="b">
        <v>0</v>
      </c>
      <c r="R709" t="s">
        <v>8272</v>
      </c>
      <c r="S709" s="6">
        <f t="shared" si="77"/>
        <v>0.78927352941176465</v>
      </c>
      <c r="T709" s="8">
        <f t="shared" si="78"/>
        <v>117.69868421052631</v>
      </c>
      <c r="U709" t="str">
        <f t="shared" si="82"/>
        <v>technology</v>
      </c>
      <c r="V709" t="str">
        <f t="shared" si="83"/>
        <v>wearables</v>
      </c>
    </row>
    <row r="710" spans="1:22" ht="48" x14ac:dyDescent="0.2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2">
        <f t="shared" si="79"/>
        <v>41895.581018518518</v>
      </c>
      <c r="K710">
        <v>1405432600</v>
      </c>
      <c r="L710" s="12" t="str">
        <f t="shared" si="80"/>
        <v>07/15/2014</v>
      </c>
      <c r="M710" s="9" t="str" cm="1">
        <f t="array" ref="M710">_xlfn.IFS(LEFT(L710, 2) = "01", "Jan", LEFT(L710, 2) = "02", "Feb", LEFT(L710, 2) = "03", "Mar", LEFT(L710, 2) = "04", "Apr", LEFT(L710, 2) = "05", "May", LEFT(L710, 2) = "06", "Jun", LEFT(L710, 2) = "07", "Jul", LEFT(L710, 2) = "08", "Aug", LEFT(L710, 2) = "09", "Sep", LEFT(L710, 2) = "10", "Oct", LEFT(L710, 2) = "11", "Nov", LEFT(L710, 2) = "12", "Dec")</f>
        <v>Jul</v>
      </c>
      <c r="N710" s="9" t="str">
        <f t="shared" si="81"/>
        <v>2014</v>
      </c>
      <c r="O710" t="b">
        <v>0</v>
      </c>
      <c r="P710">
        <v>369</v>
      </c>
      <c r="Q710" t="b">
        <v>0</v>
      </c>
      <c r="R710" t="s">
        <v>8272</v>
      </c>
      <c r="S710" s="6">
        <f t="shared" si="77"/>
        <v>0.22092500000000001</v>
      </c>
      <c r="T710" s="8">
        <f t="shared" si="78"/>
        <v>23.948509485094849</v>
      </c>
      <c r="U710" t="str">
        <f t="shared" si="82"/>
        <v>technology</v>
      </c>
      <c r="V710" t="str">
        <f t="shared" si="83"/>
        <v>wearables</v>
      </c>
    </row>
    <row r="711" spans="1:22" ht="32" x14ac:dyDescent="0.2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12">
        <f t="shared" si="79"/>
        <v>41978.041192129633</v>
      </c>
      <c r="K711">
        <v>1415149159</v>
      </c>
      <c r="L711" s="12" t="str">
        <f t="shared" si="80"/>
        <v>11/05/2014</v>
      </c>
      <c r="M711" s="9" t="str" cm="1">
        <f t="array" ref="M711">_xlfn.IFS(LEFT(L711, 2) = "01", "Jan", LEFT(L711, 2) = "02", "Feb", LEFT(L711, 2) = "03", "Mar", LEFT(L711, 2) = "04", "Apr", LEFT(L711, 2) = "05", "May", LEFT(L711, 2) = "06", "Jun", LEFT(L711, 2) = "07", "Jul", LEFT(L711, 2) = "08", "Aug", LEFT(L711, 2) = "09", "Sep", LEFT(L711, 2) = "10", "Oct", LEFT(L711, 2) = "11", "Nov", LEFT(L711, 2) = "12", "Dec")</f>
        <v>Nov</v>
      </c>
      <c r="N711" s="9" t="str">
        <f t="shared" si="81"/>
        <v>2014</v>
      </c>
      <c r="O711" t="b">
        <v>0</v>
      </c>
      <c r="P711">
        <v>2</v>
      </c>
      <c r="Q711" t="b">
        <v>0</v>
      </c>
      <c r="R711" t="s">
        <v>8272</v>
      </c>
      <c r="S711" s="6">
        <f t="shared" si="77"/>
        <v>4.0666666666666663E-3</v>
      </c>
      <c r="T711" s="8">
        <f t="shared" si="78"/>
        <v>30.5</v>
      </c>
      <c r="U711" t="str">
        <f t="shared" si="82"/>
        <v>technology</v>
      </c>
      <c r="V711" t="str">
        <f t="shared" si="83"/>
        <v>wearables</v>
      </c>
    </row>
    <row r="712" spans="1:22" ht="32" x14ac:dyDescent="0.2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12">
        <f t="shared" si="79"/>
        <v>41871.030555555553</v>
      </c>
      <c r="K712">
        <v>1405640302</v>
      </c>
      <c r="L712" s="12" t="str">
        <f t="shared" si="80"/>
        <v>07/17/2014</v>
      </c>
      <c r="M712" s="9" t="str" cm="1">
        <f t="array" ref="M712">_xlfn.IFS(LEFT(L712, 2) = "01", "Jan", LEFT(L712, 2) = "02", "Feb", LEFT(L712, 2) = "03", "Mar", LEFT(L712, 2) = "04", "Apr", LEFT(L712, 2) = "05", "May", LEFT(L712, 2) = "06", "Jun", LEFT(L712, 2) = "07", "Jul", LEFT(L712, 2) = "08", "Aug", LEFT(L712, 2) = "09", "Sep", LEFT(L712, 2) = "10", "Oct", LEFT(L712, 2) = "11", "Nov", LEFT(L712, 2) = "12", "Dec")</f>
        <v>Jul</v>
      </c>
      <c r="N712" s="9" t="str">
        <f t="shared" si="81"/>
        <v>2014</v>
      </c>
      <c r="O712" t="b">
        <v>0</v>
      </c>
      <c r="P712">
        <v>0</v>
      </c>
      <c r="Q712" t="b">
        <v>0</v>
      </c>
      <c r="R712" t="s">
        <v>8272</v>
      </c>
      <c r="S712" s="6">
        <f t="shared" si="77"/>
        <v>0</v>
      </c>
      <c r="T712" s="8">
        <f t="shared" si="78"/>
        <v>0</v>
      </c>
      <c r="U712" t="str">
        <f t="shared" si="82"/>
        <v>technology</v>
      </c>
      <c r="V712" t="str">
        <f t="shared" si="83"/>
        <v>wearables</v>
      </c>
    </row>
    <row r="713" spans="1:22" ht="48" x14ac:dyDescent="0.2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2">
        <f t="shared" si="79"/>
        <v>42718.500787037032</v>
      </c>
      <c r="K713">
        <v>1478257268</v>
      </c>
      <c r="L713" s="12" t="str">
        <f t="shared" si="80"/>
        <v>11/04/2016</v>
      </c>
      <c r="M713" s="9" t="str" cm="1">
        <f t="array" ref="M713">_xlfn.IFS(LEFT(L713, 2) = "01", "Jan", LEFT(L713, 2) = "02", "Feb", LEFT(L713, 2) = "03", "Mar", LEFT(L713, 2) = "04", "Apr", LEFT(L713, 2) = "05", "May", LEFT(L713, 2) = "06", "Jun", LEFT(L713, 2) = "07", "Jul", LEFT(L713, 2) = "08", "Aug", LEFT(L713, 2) = "09", "Sep", LEFT(L713, 2) = "10", "Oct", LEFT(L713, 2) = "11", "Nov", LEFT(L713, 2) = "12", "Dec")</f>
        <v>Nov</v>
      </c>
      <c r="N713" s="9" t="str">
        <f t="shared" si="81"/>
        <v>2016</v>
      </c>
      <c r="O713" t="b">
        <v>0</v>
      </c>
      <c r="P713">
        <v>338</v>
      </c>
      <c r="Q713" t="b">
        <v>0</v>
      </c>
      <c r="R713" t="s">
        <v>8272</v>
      </c>
      <c r="S713" s="6">
        <f t="shared" si="77"/>
        <v>0.33790999999999999</v>
      </c>
      <c r="T713" s="8">
        <f t="shared" si="78"/>
        <v>99.973372781065095</v>
      </c>
      <c r="U713" t="str">
        <f t="shared" si="82"/>
        <v>technology</v>
      </c>
      <c r="V713" t="str">
        <f t="shared" si="83"/>
        <v>wearables</v>
      </c>
    </row>
    <row r="714" spans="1:22" ht="48" x14ac:dyDescent="0.2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2">
        <f t="shared" si="79"/>
        <v>42414.680925925932</v>
      </c>
      <c r="K714">
        <v>1452874832</v>
      </c>
      <c r="L714" s="12" t="str">
        <f t="shared" si="80"/>
        <v>01/15/2016</v>
      </c>
      <c r="M714" s="9" t="str" cm="1">
        <f t="array" ref="M714">_xlfn.IFS(LEFT(L714, 2) = "01", "Jan", LEFT(L714, 2) = "02", "Feb", LEFT(L714, 2) = "03", "Mar", LEFT(L714, 2) = "04", "Apr", LEFT(L714, 2) = "05", "May", LEFT(L714, 2) = "06", "Jun", LEFT(L714, 2) = "07", "Jul", LEFT(L714, 2) = "08", "Aug", LEFT(L714, 2) = "09", "Sep", LEFT(L714, 2) = "10", "Oct", LEFT(L714, 2) = "11", "Nov", LEFT(L714, 2) = "12", "Dec")</f>
        <v>Jan</v>
      </c>
      <c r="N714" s="9" t="str">
        <f t="shared" si="81"/>
        <v>2016</v>
      </c>
      <c r="O714" t="b">
        <v>0</v>
      </c>
      <c r="P714">
        <v>4</v>
      </c>
      <c r="Q714" t="b">
        <v>0</v>
      </c>
      <c r="R714" t="s">
        <v>8272</v>
      </c>
      <c r="S714" s="6">
        <f t="shared" si="77"/>
        <v>2.1649484536082476E-3</v>
      </c>
      <c r="T714" s="8">
        <f t="shared" si="78"/>
        <v>26.25</v>
      </c>
      <c r="U714" t="str">
        <f t="shared" si="82"/>
        <v>technology</v>
      </c>
      <c r="V714" t="str">
        <f t="shared" si="83"/>
        <v>wearables</v>
      </c>
    </row>
    <row r="715" spans="1:22" ht="48" x14ac:dyDescent="0.2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12">
        <f t="shared" si="79"/>
        <v>42526.529305555552</v>
      </c>
      <c r="K715">
        <v>1462538532</v>
      </c>
      <c r="L715" s="12" t="str">
        <f t="shared" si="80"/>
        <v>05/06/2016</v>
      </c>
      <c r="M715" s="9" t="str" cm="1">
        <f t="array" ref="M715">_xlfn.IFS(LEFT(L715, 2) = "01", "Jan", LEFT(L715, 2) = "02", "Feb", LEFT(L715, 2) = "03", "Mar", LEFT(L715, 2) = "04", "Apr", LEFT(L715, 2) = "05", "May", LEFT(L715, 2) = "06", "Jun", LEFT(L715, 2) = "07", "Jul", LEFT(L715, 2) = "08", "Aug", LEFT(L715, 2) = "09", "Sep", LEFT(L715, 2) = "10", "Oct", LEFT(L715, 2) = "11", "Nov", LEFT(L715, 2) = "12", "Dec")</f>
        <v>May</v>
      </c>
      <c r="N715" s="9" t="str">
        <f t="shared" si="81"/>
        <v>2016</v>
      </c>
      <c r="O715" t="b">
        <v>0</v>
      </c>
      <c r="P715">
        <v>1</v>
      </c>
      <c r="Q715" t="b">
        <v>0</v>
      </c>
      <c r="R715" t="s">
        <v>8272</v>
      </c>
      <c r="S715" s="6">
        <f t="shared" si="77"/>
        <v>7.9600000000000001E-3</v>
      </c>
      <c r="T715" s="8">
        <f t="shared" si="78"/>
        <v>199</v>
      </c>
      <c r="U715" t="str">
        <f t="shared" si="82"/>
        <v>technology</v>
      </c>
      <c r="V715" t="str">
        <f t="shared" si="83"/>
        <v>wearables</v>
      </c>
    </row>
    <row r="716" spans="1:22" ht="48" x14ac:dyDescent="0.2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2">
        <f t="shared" si="79"/>
        <v>42794.787986111114</v>
      </c>
      <c r="K716">
        <v>1483124082</v>
      </c>
      <c r="L716" s="12" t="str">
        <f t="shared" si="80"/>
        <v>12/30/2016</v>
      </c>
      <c r="M716" s="9" t="str" cm="1">
        <f t="array" ref="M716">_xlfn.IFS(LEFT(L716, 2) = "01", "Jan", LEFT(L716, 2) = "02", "Feb", LEFT(L716, 2) = "03", "Mar", LEFT(L716, 2) = "04", "Apr", LEFT(L716, 2) = "05", "May", LEFT(L716, 2) = "06", "Jun", LEFT(L716, 2) = "07", "Jul", LEFT(L716, 2) = "08", "Aug", LEFT(L716, 2) = "09", "Sep", LEFT(L716, 2) = "10", "Oct", LEFT(L716, 2) = "11", "Nov", LEFT(L716, 2) = "12", "Dec")</f>
        <v>Dec</v>
      </c>
      <c r="N716" s="9" t="str">
        <f t="shared" si="81"/>
        <v>2016</v>
      </c>
      <c r="O716" t="b">
        <v>0</v>
      </c>
      <c r="P716">
        <v>28</v>
      </c>
      <c r="Q716" t="b">
        <v>0</v>
      </c>
      <c r="R716" t="s">
        <v>8272</v>
      </c>
      <c r="S716" s="6">
        <f t="shared" si="77"/>
        <v>0.14993333333333334</v>
      </c>
      <c r="T716" s="8">
        <f t="shared" si="78"/>
        <v>80.321428571428569</v>
      </c>
      <c r="U716" t="str">
        <f t="shared" si="82"/>
        <v>technology</v>
      </c>
      <c r="V716" t="str">
        <f t="shared" si="83"/>
        <v>wearables</v>
      </c>
    </row>
    <row r="717" spans="1:22" ht="48" x14ac:dyDescent="0.2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2">
        <f t="shared" si="79"/>
        <v>42313.132407407407</v>
      </c>
      <c r="K717">
        <v>1443233440</v>
      </c>
      <c r="L717" s="12" t="str">
        <f t="shared" si="80"/>
        <v>09/26/2015</v>
      </c>
      <c r="M717" s="9" t="str" cm="1">
        <f t="array" ref="M717">_xlfn.IFS(LEFT(L717, 2) = "01", "Jan", LEFT(L717, 2) = "02", "Feb", LEFT(L717, 2) = "03", "Mar", LEFT(L717, 2) = "04", "Apr", LEFT(L717, 2) = "05", "May", LEFT(L717, 2) = "06", "Jun", LEFT(L717, 2) = "07", "Jul", LEFT(L717, 2) = "08", "Aug", LEFT(L717, 2) = "09", "Sep", LEFT(L717, 2) = "10", "Oct", LEFT(L717, 2) = "11", "Nov", LEFT(L717, 2) = "12", "Dec")</f>
        <v>Sep</v>
      </c>
      <c r="N717" s="9" t="str">
        <f t="shared" si="81"/>
        <v>2015</v>
      </c>
      <c r="O717" t="b">
        <v>0</v>
      </c>
      <c r="P717">
        <v>12</v>
      </c>
      <c r="Q717" t="b">
        <v>0</v>
      </c>
      <c r="R717" t="s">
        <v>8272</v>
      </c>
      <c r="S717" s="6">
        <f t="shared" si="77"/>
        <v>5.0509090909090906E-2</v>
      </c>
      <c r="T717" s="8">
        <f t="shared" si="78"/>
        <v>115.75</v>
      </c>
      <c r="U717" t="str">
        <f t="shared" si="82"/>
        <v>technology</v>
      </c>
      <c r="V717" t="str">
        <f t="shared" si="83"/>
        <v>wearables</v>
      </c>
    </row>
    <row r="718" spans="1:22" ht="48" x14ac:dyDescent="0.2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2">
        <f t="shared" si="79"/>
        <v>41974</v>
      </c>
      <c r="K718">
        <v>1414511307</v>
      </c>
      <c r="L718" s="12" t="str">
        <f t="shared" si="80"/>
        <v>10/28/2014</v>
      </c>
      <c r="M718" s="9" t="str" cm="1">
        <f t="array" ref="M718">_xlfn.IFS(LEFT(L718, 2) = "01", "Jan", LEFT(L718, 2) = "02", "Feb", LEFT(L718, 2) = "03", "Mar", LEFT(L718, 2) = "04", "Apr", LEFT(L718, 2) = "05", "May", LEFT(L718, 2) = "06", "Jun", LEFT(L718, 2) = "07", "Jul", LEFT(L718, 2) = "08", "Aug", LEFT(L718, 2) = "09", "Sep", LEFT(L718, 2) = "10", "Oct", LEFT(L718, 2) = "11", "Nov", LEFT(L718, 2) = "12", "Dec")</f>
        <v>Oct</v>
      </c>
      <c r="N718" s="9" t="str">
        <f t="shared" si="81"/>
        <v>2014</v>
      </c>
      <c r="O718" t="b">
        <v>0</v>
      </c>
      <c r="P718">
        <v>16</v>
      </c>
      <c r="Q718" t="b">
        <v>0</v>
      </c>
      <c r="R718" t="s">
        <v>8272</v>
      </c>
      <c r="S718" s="6">
        <f t="shared" si="77"/>
        <v>0.10214285714285715</v>
      </c>
      <c r="T718" s="8">
        <f t="shared" si="78"/>
        <v>44.6875</v>
      </c>
      <c r="U718" t="str">
        <f t="shared" si="82"/>
        <v>technology</v>
      </c>
      <c r="V718" t="str">
        <f t="shared" si="83"/>
        <v>wearables</v>
      </c>
    </row>
    <row r="719" spans="1:22" ht="16" x14ac:dyDescent="0.2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2">
        <f t="shared" si="79"/>
        <v>41887.854189814818</v>
      </c>
      <c r="K719">
        <v>1407357002</v>
      </c>
      <c r="L719" s="12" t="str">
        <f t="shared" si="80"/>
        <v>08/06/2014</v>
      </c>
      <c r="M719" s="9" t="str" cm="1">
        <f t="array" ref="M719">_xlfn.IFS(LEFT(L719, 2) = "01", "Jan", LEFT(L719, 2) = "02", "Feb", LEFT(L719, 2) = "03", "Mar", LEFT(L719, 2) = "04", "Apr", LEFT(L719, 2) = "05", "May", LEFT(L719, 2) = "06", "Jun", LEFT(L719, 2) = "07", "Jul", LEFT(L719, 2) = "08", "Aug", LEFT(L719, 2) = "09", "Sep", LEFT(L719, 2) = "10", "Oct", LEFT(L719, 2) = "11", "Nov", LEFT(L719, 2) = "12", "Dec")</f>
        <v>Aug</v>
      </c>
      <c r="N719" s="9" t="str">
        <f t="shared" si="81"/>
        <v>2014</v>
      </c>
      <c r="O719" t="b">
        <v>0</v>
      </c>
      <c r="P719">
        <v>4</v>
      </c>
      <c r="Q719" t="b">
        <v>0</v>
      </c>
      <c r="R719" t="s">
        <v>8272</v>
      </c>
      <c r="S719" s="6">
        <f t="shared" si="77"/>
        <v>3.0500000000000002E-3</v>
      </c>
      <c r="T719" s="8">
        <f t="shared" si="78"/>
        <v>76.25</v>
      </c>
      <c r="U719" t="str">
        <f t="shared" si="82"/>
        <v>technology</v>
      </c>
      <c r="V719" t="str">
        <f t="shared" si="83"/>
        <v>wearables</v>
      </c>
    </row>
    <row r="720" spans="1:22" ht="48" x14ac:dyDescent="0.2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12">
        <f t="shared" si="79"/>
        <v>42784.249305555553</v>
      </c>
      <c r="K720">
        <v>1484684247</v>
      </c>
      <c r="L720" s="12" t="str">
        <f t="shared" si="80"/>
        <v>01/17/2017</v>
      </c>
      <c r="M720" s="9" t="str" cm="1">
        <f t="array" ref="M720">_xlfn.IFS(LEFT(L720, 2) = "01", "Jan", LEFT(L720, 2) = "02", "Feb", LEFT(L720, 2) = "03", "Mar", LEFT(L720, 2) = "04", "Apr", LEFT(L720, 2) = "05", "May", LEFT(L720, 2) = "06", "Jun", LEFT(L720, 2) = "07", "Jul", LEFT(L720, 2) = "08", "Aug", LEFT(L720, 2) = "09", "Sep", LEFT(L720, 2) = "10", "Oct", LEFT(L720, 2) = "11", "Nov", LEFT(L720, 2) = "12", "Dec")</f>
        <v>Jan</v>
      </c>
      <c r="N720" s="9" t="str">
        <f t="shared" si="81"/>
        <v>2017</v>
      </c>
      <c r="O720" t="b">
        <v>0</v>
      </c>
      <c r="P720">
        <v>4</v>
      </c>
      <c r="Q720" t="b">
        <v>0</v>
      </c>
      <c r="R720" t="s">
        <v>8272</v>
      </c>
      <c r="S720" s="6">
        <f t="shared" si="77"/>
        <v>7.4999999999999997E-3</v>
      </c>
      <c r="T720" s="8">
        <f t="shared" si="78"/>
        <v>22.5</v>
      </c>
      <c r="U720" t="str">
        <f t="shared" si="82"/>
        <v>technology</v>
      </c>
      <c r="V720" t="str">
        <f t="shared" si="83"/>
        <v>wearables</v>
      </c>
    </row>
    <row r="721" spans="1:22" ht="48" x14ac:dyDescent="0.2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12">
        <f t="shared" si="79"/>
        <v>42423.040231481486</v>
      </c>
      <c r="K721">
        <v>1454979476</v>
      </c>
      <c r="L721" s="12" t="str">
        <f t="shared" si="80"/>
        <v>02/09/2016</v>
      </c>
      <c r="M721" s="9" t="str" cm="1">
        <f t="array" ref="M721">_xlfn.IFS(LEFT(L721, 2) = "01", "Jan", LEFT(L721, 2) = "02", "Feb", LEFT(L721, 2) = "03", "Mar", LEFT(L721, 2) = "04", "Apr", LEFT(L721, 2) = "05", "May", LEFT(L721, 2) = "06", "Jun", LEFT(L721, 2) = "07", "Jul", LEFT(L721, 2) = "08", "Aug", LEFT(L721, 2) = "09", "Sep", LEFT(L721, 2) = "10", "Oct", LEFT(L721, 2) = "11", "Nov", LEFT(L721, 2) = "12", "Dec")</f>
        <v>Feb</v>
      </c>
      <c r="N721" s="9" t="str">
        <f t="shared" si="81"/>
        <v>2016</v>
      </c>
      <c r="O721" t="b">
        <v>0</v>
      </c>
      <c r="P721">
        <v>10</v>
      </c>
      <c r="Q721" t="b">
        <v>0</v>
      </c>
      <c r="R721" t="s">
        <v>8272</v>
      </c>
      <c r="S721" s="6">
        <f t="shared" si="77"/>
        <v>1.2933333333333333E-2</v>
      </c>
      <c r="T721" s="8">
        <f t="shared" si="78"/>
        <v>19.399999999999999</v>
      </c>
      <c r="U721" t="str">
        <f t="shared" si="82"/>
        <v>technology</v>
      </c>
      <c r="V721" t="str">
        <f t="shared" si="83"/>
        <v>wearables</v>
      </c>
    </row>
    <row r="722" spans="1:22" ht="48" x14ac:dyDescent="0.2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2">
        <f t="shared" si="79"/>
        <v>40937.649201388893</v>
      </c>
      <c r="K722">
        <v>1325432091</v>
      </c>
      <c r="L722" s="12" t="str">
        <f t="shared" si="80"/>
        <v>01/01/2012</v>
      </c>
      <c r="M722" s="9" t="str" cm="1">
        <f t="array" ref="M722">_xlfn.IFS(LEFT(L722, 2) = "01", "Jan", LEFT(L722, 2) = "02", "Feb", LEFT(L722, 2) = "03", "Mar", LEFT(L722, 2) = "04", "Apr", LEFT(L722, 2) = "05", "May", LEFT(L722, 2) = "06", "Jun", LEFT(L722, 2) = "07", "Jul", LEFT(L722, 2) = "08", "Aug", LEFT(L722, 2) = "09", "Sep", LEFT(L722, 2) = "10", "Oct", LEFT(L722, 2) = "11", "Nov", LEFT(L722, 2) = "12", "Dec")</f>
        <v>Jan</v>
      </c>
      <c r="N722" s="9" t="str">
        <f t="shared" si="81"/>
        <v>2012</v>
      </c>
      <c r="O722" t="b">
        <v>0</v>
      </c>
      <c r="P722">
        <v>41</v>
      </c>
      <c r="Q722" t="b">
        <v>1</v>
      </c>
      <c r="R722" t="s">
        <v>8273</v>
      </c>
      <c r="S722" s="6">
        <f t="shared" si="77"/>
        <v>1.4394736842105262</v>
      </c>
      <c r="T722" s="8">
        <f t="shared" si="78"/>
        <v>66.707317073170728</v>
      </c>
      <c r="U722" t="str">
        <f t="shared" si="82"/>
        <v>publishing</v>
      </c>
      <c r="V722" t="str">
        <f t="shared" si="83"/>
        <v>nonfiction</v>
      </c>
    </row>
    <row r="723" spans="1:22" ht="48" x14ac:dyDescent="0.2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2">
        <f t="shared" si="79"/>
        <v>41852.571840277778</v>
      </c>
      <c r="K723">
        <v>1403012607</v>
      </c>
      <c r="L723" s="12" t="str">
        <f t="shared" si="80"/>
        <v>06/17/2014</v>
      </c>
      <c r="M723" s="9" t="str" cm="1">
        <f t="array" ref="M723">_xlfn.IFS(LEFT(L723, 2) = "01", "Jan", LEFT(L723, 2) = "02", "Feb", LEFT(L723, 2) = "03", "Mar", LEFT(L723, 2) = "04", "Apr", LEFT(L723, 2) = "05", "May", LEFT(L723, 2) = "06", "Jun", LEFT(L723, 2) = "07", "Jul", LEFT(L723, 2) = "08", "Aug", LEFT(L723, 2) = "09", "Sep", LEFT(L723, 2) = "10", "Oct", LEFT(L723, 2) = "11", "Nov", LEFT(L723, 2) = "12", "Dec")</f>
        <v>Jun</v>
      </c>
      <c r="N723" s="9" t="str">
        <f t="shared" si="81"/>
        <v>2014</v>
      </c>
      <c r="O723" t="b">
        <v>0</v>
      </c>
      <c r="P723">
        <v>119</v>
      </c>
      <c r="Q723" t="b">
        <v>1</v>
      </c>
      <c r="R723" t="s">
        <v>8273</v>
      </c>
      <c r="S723" s="6">
        <f t="shared" si="77"/>
        <v>1.2210975609756098</v>
      </c>
      <c r="T723" s="8">
        <f t="shared" si="78"/>
        <v>84.142857142857139</v>
      </c>
      <c r="U723" t="str">
        <f t="shared" si="82"/>
        <v>publishing</v>
      </c>
      <c r="V723" t="str">
        <f t="shared" si="83"/>
        <v>nonfiction</v>
      </c>
    </row>
    <row r="724" spans="1:22" ht="48" x14ac:dyDescent="0.2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2">
        <f t="shared" si="79"/>
        <v>41007.76363425926</v>
      </c>
      <c r="K724">
        <v>1331320778</v>
      </c>
      <c r="L724" s="12" t="str">
        <f t="shared" si="80"/>
        <v>03/09/2012</v>
      </c>
      <c r="M724" s="9" t="str" cm="1">
        <f t="array" ref="M724">_xlfn.IFS(LEFT(L724, 2) = "01", "Jan", LEFT(L724, 2) = "02", "Feb", LEFT(L724, 2) = "03", "Mar", LEFT(L724, 2) = "04", "Apr", LEFT(L724, 2) = "05", "May", LEFT(L724, 2) = "06", "Jun", LEFT(L724, 2) = "07", "Jul", LEFT(L724, 2) = "08", "Aug", LEFT(L724, 2) = "09", "Sep", LEFT(L724, 2) = "10", "Oct", LEFT(L724, 2) = "11", "Nov", LEFT(L724, 2) = "12", "Dec")</f>
        <v>Mar</v>
      </c>
      <c r="N724" s="9" t="str">
        <f t="shared" si="81"/>
        <v>2012</v>
      </c>
      <c r="O724" t="b">
        <v>0</v>
      </c>
      <c r="P724">
        <v>153</v>
      </c>
      <c r="Q724" t="b">
        <v>1</v>
      </c>
      <c r="R724" t="s">
        <v>8273</v>
      </c>
      <c r="S724" s="6">
        <f t="shared" si="77"/>
        <v>1.3202400000000001</v>
      </c>
      <c r="T724" s="8">
        <f t="shared" si="78"/>
        <v>215.72549019607843</v>
      </c>
      <c r="U724" t="str">
        <f t="shared" si="82"/>
        <v>publishing</v>
      </c>
      <c r="V724" t="str">
        <f t="shared" si="83"/>
        <v>nonfiction</v>
      </c>
    </row>
    <row r="725" spans="1:22" ht="32" x14ac:dyDescent="0.2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2">
        <f t="shared" si="79"/>
        <v>42215.165972222225</v>
      </c>
      <c r="K725">
        <v>1435606549</v>
      </c>
      <c r="L725" s="12" t="str">
        <f t="shared" si="80"/>
        <v>06/29/2015</v>
      </c>
      <c r="M725" s="9" t="str" cm="1">
        <f t="array" ref="M725">_xlfn.IFS(LEFT(L725, 2) = "01", "Jan", LEFT(L725, 2) = "02", "Feb", LEFT(L725, 2) = "03", "Mar", LEFT(L725, 2) = "04", "Apr", LEFT(L725, 2) = "05", "May", LEFT(L725, 2) = "06", "Jun", LEFT(L725, 2) = "07", "Jul", LEFT(L725, 2) = "08", "Aug", LEFT(L725, 2) = "09", "Sep", LEFT(L725, 2) = "10", "Oct", LEFT(L725, 2) = "11", "Nov", LEFT(L725, 2) = "12", "Dec")</f>
        <v>Jun</v>
      </c>
      <c r="N725" s="9" t="str">
        <f t="shared" si="81"/>
        <v>2015</v>
      </c>
      <c r="O725" t="b">
        <v>0</v>
      </c>
      <c r="P725">
        <v>100</v>
      </c>
      <c r="Q725" t="b">
        <v>1</v>
      </c>
      <c r="R725" t="s">
        <v>8273</v>
      </c>
      <c r="S725" s="6">
        <f t="shared" si="77"/>
        <v>1.0938000000000001</v>
      </c>
      <c r="T725" s="8">
        <f t="shared" si="78"/>
        <v>54.69</v>
      </c>
      <c r="U725" t="str">
        <f t="shared" si="82"/>
        <v>publishing</v>
      </c>
      <c r="V725" t="str">
        <f t="shared" si="83"/>
        <v>nonfiction</v>
      </c>
    </row>
    <row r="726" spans="1:22" ht="48" x14ac:dyDescent="0.2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2">
        <f t="shared" si="79"/>
        <v>40724.638460648144</v>
      </c>
      <c r="K726">
        <v>1306855163</v>
      </c>
      <c r="L726" s="12" t="str">
        <f t="shared" si="80"/>
        <v>05/31/2011</v>
      </c>
      <c r="M726" s="9" t="str" cm="1">
        <f t="array" ref="M726">_xlfn.IFS(LEFT(L726, 2) = "01", "Jan", LEFT(L726, 2) = "02", "Feb", LEFT(L726, 2) = "03", "Mar", LEFT(L726, 2) = "04", "Apr", LEFT(L726, 2) = "05", "May", LEFT(L726, 2) = "06", "Jun", LEFT(L726, 2) = "07", "Jul", LEFT(L726, 2) = "08", "Aug", LEFT(L726, 2) = "09", "Sep", LEFT(L726, 2) = "10", "Oct", LEFT(L726, 2) = "11", "Nov", LEFT(L726, 2) = "12", "Dec")</f>
        <v>May</v>
      </c>
      <c r="N726" s="9" t="str">
        <f t="shared" si="81"/>
        <v>2011</v>
      </c>
      <c r="O726" t="b">
        <v>0</v>
      </c>
      <c r="P726">
        <v>143</v>
      </c>
      <c r="Q726" t="b">
        <v>1</v>
      </c>
      <c r="R726" t="s">
        <v>8273</v>
      </c>
      <c r="S726" s="6">
        <f t="shared" si="77"/>
        <v>1.0547157142857144</v>
      </c>
      <c r="T726" s="8">
        <f t="shared" si="78"/>
        <v>51.62944055944056</v>
      </c>
      <c r="U726" t="str">
        <f t="shared" si="82"/>
        <v>publishing</v>
      </c>
      <c r="V726" t="str">
        <f t="shared" si="83"/>
        <v>nonfiction</v>
      </c>
    </row>
    <row r="727" spans="1:22" ht="48" x14ac:dyDescent="0.2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2">
        <f t="shared" si="79"/>
        <v>42351.626296296294</v>
      </c>
      <c r="K727">
        <v>1447426912</v>
      </c>
      <c r="L727" s="12" t="str">
        <f t="shared" si="80"/>
        <v>11/13/2015</v>
      </c>
      <c r="M727" s="9" t="str" cm="1">
        <f t="array" ref="M727">_xlfn.IFS(LEFT(L727, 2) = "01", "Jan", LEFT(L727, 2) = "02", "Feb", LEFT(L727, 2) = "03", "Mar", LEFT(L727, 2) = "04", "Apr", LEFT(L727, 2) = "05", "May", LEFT(L727, 2) = "06", "Jun", LEFT(L727, 2) = "07", "Jul", LEFT(L727, 2) = "08", "Aug", LEFT(L727, 2) = "09", "Sep", LEFT(L727, 2) = "10", "Oct", LEFT(L727, 2) = "11", "Nov", LEFT(L727, 2) = "12", "Dec")</f>
        <v>Nov</v>
      </c>
      <c r="N727" s="9" t="str">
        <f t="shared" si="81"/>
        <v>2015</v>
      </c>
      <c r="O727" t="b">
        <v>0</v>
      </c>
      <c r="P727">
        <v>140</v>
      </c>
      <c r="Q727" t="b">
        <v>1</v>
      </c>
      <c r="R727" t="s">
        <v>8273</v>
      </c>
      <c r="S727" s="6">
        <f t="shared" si="77"/>
        <v>1.0035000000000001</v>
      </c>
      <c r="T727" s="8">
        <f t="shared" si="78"/>
        <v>143.35714285714286</v>
      </c>
      <c r="U727" t="str">
        <f t="shared" si="82"/>
        <v>publishing</v>
      </c>
      <c r="V727" t="str">
        <f t="shared" si="83"/>
        <v>nonfiction</v>
      </c>
    </row>
    <row r="728" spans="1:22" ht="48" x14ac:dyDescent="0.2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2">
        <f t="shared" si="79"/>
        <v>41376.042673611111</v>
      </c>
      <c r="K728">
        <v>1363136487</v>
      </c>
      <c r="L728" s="12" t="str">
        <f t="shared" si="80"/>
        <v>03/13/2013</v>
      </c>
      <c r="M728" s="9" t="str" cm="1">
        <f t="array" ref="M728">_xlfn.IFS(LEFT(L728, 2) = "01", "Jan", LEFT(L728, 2) = "02", "Feb", LEFT(L728, 2) = "03", "Mar", LEFT(L728, 2) = "04", "Apr", LEFT(L728, 2) = "05", "May", LEFT(L728, 2) = "06", "Jun", LEFT(L728, 2) = "07", "Jul", LEFT(L728, 2) = "08", "Aug", LEFT(L728, 2) = "09", "Sep", LEFT(L728, 2) = "10", "Oct", LEFT(L728, 2) = "11", "Nov", LEFT(L728, 2) = "12", "Dec")</f>
        <v>Mar</v>
      </c>
      <c r="N728" s="9" t="str">
        <f t="shared" si="81"/>
        <v>2013</v>
      </c>
      <c r="O728" t="b">
        <v>0</v>
      </c>
      <c r="P728">
        <v>35</v>
      </c>
      <c r="Q728" t="b">
        <v>1</v>
      </c>
      <c r="R728" t="s">
        <v>8273</v>
      </c>
      <c r="S728" s="6">
        <f t="shared" si="77"/>
        <v>1.014</v>
      </c>
      <c r="T728" s="8">
        <f t="shared" si="78"/>
        <v>72.428571428571431</v>
      </c>
      <c r="U728" t="str">
        <f t="shared" si="82"/>
        <v>publishing</v>
      </c>
      <c r="V728" t="str">
        <f t="shared" si="83"/>
        <v>nonfiction</v>
      </c>
    </row>
    <row r="729" spans="1:22" ht="48" x14ac:dyDescent="0.2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2">
        <f t="shared" si="79"/>
        <v>41288.888888888891</v>
      </c>
      <c r="K729">
        <v>1354580949</v>
      </c>
      <c r="L729" s="12" t="str">
        <f t="shared" si="80"/>
        <v>12/04/2012</v>
      </c>
      <c r="M729" s="9" t="str" cm="1">
        <f t="array" ref="M729">_xlfn.IFS(LEFT(L729, 2) = "01", "Jan", LEFT(L729, 2) = "02", "Feb", LEFT(L729, 2) = "03", "Mar", LEFT(L729, 2) = "04", "Apr", LEFT(L729, 2) = "05", "May", LEFT(L729, 2) = "06", "Jun", LEFT(L729, 2) = "07", "Jul", LEFT(L729, 2) = "08", "Aug", LEFT(L729, 2) = "09", "Sep", LEFT(L729, 2) = "10", "Oct", LEFT(L729, 2) = "11", "Nov", LEFT(L729, 2) = "12", "Dec")</f>
        <v>Dec</v>
      </c>
      <c r="N729" s="9" t="str">
        <f t="shared" si="81"/>
        <v>2012</v>
      </c>
      <c r="O729" t="b">
        <v>0</v>
      </c>
      <c r="P729">
        <v>149</v>
      </c>
      <c r="Q729" t="b">
        <v>1</v>
      </c>
      <c r="R729" t="s">
        <v>8273</v>
      </c>
      <c r="S729" s="6">
        <f t="shared" si="77"/>
        <v>1.5551428571428572</v>
      </c>
      <c r="T729" s="8">
        <f t="shared" si="78"/>
        <v>36.530201342281877</v>
      </c>
      <c r="U729" t="str">
        <f t="shared" si="82"/>
        <v>publishing</v>
      </c>
      <c r="V729" t="str">
        <f t="shared" si="83"/>
        <v>nonfiction</v>
      </c>
    </row>
    <row r="730" spans="1:22" ht="48" x14ac:dyDescent="0.2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2">
        <f t="shared" si="79"/>
        <v>40776.837465277778</v>
      </c>
      <c r="K730">
        <v>1310069157</v>
      </c>
      <c r="L730" s="12" t="str">
        <f t="shared" si="80"/>
        <v>07/07/2011</v>
      </c>
      <c r="M730" s="9" t="str" cm="1">
        <f t="array" ref="M730">_xlfn.IFS(LEFT(L730, 2) = "01", "Jan", LEFT(L730, 2) = "02", "Feb", LEFT(L730, 2) = "03", "Mar", LEFT(L730, 2) = "04", "Apr", LEFT(L730, 2) = "05", "May", LEFT(L730, 2) = "06", "Jun", LEFT(L730, 2) = "07", "Jul", LEFT(L730, 2) = "08", "Aug", LEFT(L730, 2) = "09", "Sep", LEFT(L730, 2) = "10", "Oct", LEFT(L730, 2) = "11", "Nov", LEFT(L730, 2) = "12", "Dec")</f>
        <v>Jul</v>
      </c>
      <c r="N730" s="9" t="str">
        <f t="shared" si="81"/>
        <v>2011</v>
      </c>
      <c r="O730" t="b">
        <v>0</v>
      </c>
      <c r="P730">
        <v>130</v>
      </c>
      <c r="Q730" t="b">
        <v>1</v>
      </c>
      <c r="R730" t="s">
        <v>8273</v>
      </c>
      <c r="S730" s="6">
        <f t="shared" si="77"/>
        <v>1.05566</v>
      </c>
      <c r="T730" s="8">
        <f t="shared" si="78"/>
        <v>60.903461538461535</v>
      </c>
      <c r="U730" t="str">
        <f t="shared" si="82"/>
        <v>publishing</v>
      </c>
      <c r="V730" t="str">
        <f t="shared" si="83"/>
        <v>nonfiction</v>
      </c>
    </row>
    <row r="731" spans="1:22" ht="48" x14ac:dyDescent="0.2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2">
        <f t="shared" si="79"/>
        <v>41171.185891203706</v>
      </c>
      <c r="K731">
        <v>1342844861</v>
      </c>
      <c r="L731" s="12" t="str">
        <f t="shared" si="80"/>
        <v>07/21/2012</v>
      </c>
      <c r="M731" s="9" t="str" cm="1">
        <f t="array" ref="M731">_xlfn.IFS(LEFT(L731, 2) = "01", "Jan", LEFT(L731, 2) = "02", "Feb", LEFT(L731, 2) = "03", "Mar", LEFT(L731, 2) = "04", "Apr", LEFT(L731, 2) = "05", "May", LEFT(L731, 2) = "06", "Jun", LEFT(L731, 2) = "07", "Jul", LEFT(L731, 2) = "08", "Aug", LEFT(L731, 2) = "09", "Sep", LEFT(L731, 2) = "10", "Oct", LEFT(L731, 2) = "11", "Nov", LEFT(L731, 2) = "12", "Dec")</f>
        <v>Jul</v>
      </c>
      <c r="N731" s="9" t="str">
        <f t="shared" si="81"/>
        <v>2012</v>
      </c>
      <c r="O731" t="b">
        <v>0</v>
      </c>
      <c r="P731">
        <v>120</v>
      </c>
      <c r="Q731" t="b">
        <v>1</v>
      </c>
      <c r="R731" t="s">
        <v>8273</v>
      </c>
      <c r="S731" s="6">
        <f t="shared" si="77"/>
        <v>1.3065</v>
      </c>
      <c r="T731" s="8">
        <f t="shared" si="78"/>
        <v>43.55</v>
      </c>
      <c r="U731" t="str">
        <f t="shared" si="82"/>
        <v>publishing</v>
      </c>
      <c r="V731" t="str">
        <f t="shared" si="83"/>
        <v>nonfiction</v>
      </c>
    </row>
    <row r="732" spans="1:22" ht="32" x14ac:dyDescent="0.2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2">
        <f t="shared" si="79"/>
        <v>40884.745266203703</v>
      </c>
      <c r="K732">
        <v>1320688391</v>
      </c>
      <c r="L732" s="12" t="str">
        <f t="shared" si="80"/>
        <v>11/07/2011</v>
      </c>
      <c r="M732" s="9" t="str" cm="1">
        <f t="array" ref="M732">_xlfn.IFS(LEFT(L732, 2) = "01", "Jan", LEFT(L732, 2) = "02", "Feb", LEFT(L732, 2) = "03", "Mar", LEFT(L732, 2) = "04", "Apr", LEFT(L732, 2) = "05", "May", LEFT(L732, 2) = "06", "Jun", LEFT(L732, 2) = "07", "Jul", LEFT(L732, 2) = "08", "Aug", LEFT(L732, 2) = "09", "Sep", LEFT(L732, 2) = "10", "Oct", LEFT(L732, 2) = "11", "Nov", LEFT(L732, 2) = "12", "Dec")</f>
        <v>Nov</v>
      </c>
      <c r="N732" s="9" t="str">
        <f t="shared" si="81"/>
        <v>2011</v>
      </c>
      <c r="O732" t="b">
        <v>0</v>
      </c>
      <c r="P732">
        <v>265</v>
      </c>
      <c r="Q732" t="b">
        <v>1</v>
      </c>
      <c r="R732" t="s">
        <v>8273</v>
      </c>
      <c r="S732" s="6">
        <f t="shared" si="77"/>
        <v>1.3219000000000001</v>
      </c>
      <c r="T732" s="8">
        <f t="shared" si="78"/>
        <v>99.766037735849054</v>
      </c>
      <c r="U732" t="str">
        <f t="shared" si="82"/>
        <v>publishing</v>
      </c>
      <c r="V732" t="str">
        <f t="shared" si="83"/>
        <v>nonfiction</v>
      </c>
    </row>
    <row r="733" spans="1:22" ht="48" x14ac:dyDescent="0.2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2">
        <f t="shared" si="79"/>
        <v>40930.25</v>
      </c>
      <c r="K733">
        <v>1322852747</v>
      </c>
      <c r="L733" s="12" t="str">
        <f t="shared" si="80"/>
        <v>12/02/2011</v>
      </c>
      <c r="M733" s="9" t="str" cm="1">
        <f t="array" ref="M733">_xlfn.IFS(LEFT(L733, 2) = "01", "Jan", LEFT(L733, 2) = "02", "Feb", LEFT(L733, 2) = "03", "Mar", LEFT(L733, 2) = "04", "Apr", LEFT(L733, 2) = "05", "May", LEFT(L733, 2) = "06", "Jun", LEFT(L733, 2) = "07", "Jul", LEFT(L733, 2) = "08", "Aug", LEFT(L733, 2) = "09", "Sep", LEFT(L733, 2) = "10", "Oct", LEFT(L733, 2) = "11", "Nov", LEFT(L733, 2) = "12", "Dec")</f>
        <v>Dec</v>
      </c>
      <c r="N733" s="9" t="str">
        <f t="shared" si="81"/>
        <v>2011</v>
      </c>
      <c r="O733" t="b">
        <v>0</v>
      </c>
      <c r="P733">
        <v>71</v>
      </c>
      <c r="Q733" t="b">
        <v>1</v>
      </c>
      <c r="R733" t="s">
        <v>8273</v>
      </c>
      <c r="S733" s="6">
        <f t="shared" si="77"/>
        <v>1.26</v>
      </c>
      <c r="T733" s="8">
        <f t="shared" si="78"/>
        <v>88.732394366197184</v>
      </c>
      <c r="U733" t="str">
        <f t="shared" si="82"/>
        <v>publishing</v>
      </c>
      <c r="V733" t="str">
        <f t="shared" si="83"/>
        <v>nonfiction</v>
      </c>
    </row>
    <row r="734" spans="1:22" ht="48" x14ac:dyDescent="0.2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12">
        <f t="shared" si="79"/>
        <v>41546.424317129626</v>
      </c>
      <c r="K734">
        <v>1375265461</v>
      </c>
      <c r="L734" s="12" t="str">
        <f t="shared" si="80"/>
        <v>07/31/2013</v>
      </c>
      <c r="M734" s="9" t="str" cm="1">
        <f t="array" ref="M734">_xlfn.IFS(LEFT(L734, 2) = "01", "Jan", LEFT(L734, 2) = "02", "Feb", LEFT(L734, 2) = "03", "Mar", LEFT(L734, 2) = "04", "Apr", LEFT(L734, 2) = "05", "May", LEFT(L734, 2) = "06", "Jun", LEFT(L734, 2) = "07", "Jul", LEFT(L734, 2) = "08", "Aug", LEFT(L734, 2) = "09", "Sep", LEFT(L734, 2) = "10", "Oct", LEFT(L734, 2) = "11", "Nov", LEFT(L734, 2) = "12", "Dec")</f>
        <v>Jul</v>
      </c>
      <c r="N734" s="9" t="str">
        <f t="shared" si="81"/>
        <v>2013</v>
      </c>
      <c r="O734" t="b">
        <v>0</v>
      </c>
      <c r="P734">
        <v>13</v>
      </c>
      <c r="Q734" t="b">
        <v>1</v>
      </c>
      <c r="R734" t="s">
        <v>8273</v>
      </c>
      <c r="S734" s="6">
        <f t="shared" si="77"/>
        <v>1.6</v>
      </c>
      <c r="T734" s="8">
        <f t="shared" si="78"/>
        <v>4.9230769230769234</v>
      </c>
      <c r="U734" t="str">
        <f t="shared" si="82"/>
        <v>publishing</v>
      </c>
      <c r="V734" t="str">
        <f t="shared" si="83"/>
        <v>nonfiction</v>
      </c>
    </row>
    <row r="735" spans="1:22" ht="48" x14ac:dyDescent="0.2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2">
        <f t="shared" si="79"/>
        <v>41628.420046296298</v>
      </c>
      <c r="K735">
        <v>1384941892</v>
      </c>
      <c r="L735" s="12" t="str">
        <f t="shared" si="80"/>
        <v>11/20/2013</v>
      </c>
      <c r="M735" s="9" t="str" cm="1">
        <f t="array" ref="M735">_xlfn.IFS(LEFT(L735, 2) = "01", "Jan", LEFT(L735, 2) = "02", "Feb", LEFT(L735, 2) = "03", "Mar", LEFT(L735, 2) = "04", "Apr", LEFT(L735, 2) = "05", "May", LEFT(L735, 2) = "06", "Jun", LEFT(L735, 2) = "07", "Jul", LEFT(L735, 2) = "08", "Aug", LEFT(L735, 2) = "09", "Sep", LEFT(L735, 2) = "10", "Oct", LEFT(L735, 2) = "11", "Nov", LEFT(L735, 2) = "12", "Dec")</f>
        <v>Nov</v>
      </c>
      <c r="N735" s="9" t="str">
        <f t="shared" si="81"/>
        <v>2013</v>
      </c>
      <c r="O735" t="b">
        <v>0</v>
      </c>
      <c r="P735">
        <v>169</v>
      </c>
      <c r="Q735" t="b">
        <v>1</v>
      </c>
      <c r="R735" t="s">
        <v>8273</v>
      </c>
      <c r="S735" s="6">
        <f t="shared" si="77"/>
        <v>1.2048000000000001</v>
      </c>
      <c r="T735" s="8">
        <f t="shared" si="78"/>
        <v>17.822485207100591</v>
      </c>
      <c r="U735" t="str">
        <f t="shared" si="82"/>
        <v>publishing</v>
      </c>
      <c r="V735" t="str">
        <f t="shared" si="83"/>
        <v>nonfiction</v>
      </c>
    </row>
    <row r="736" spans="1:22" ht="32" x14ac:dyDescent="0.2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2">
        <f t="shared" si="79"/>
        <v>42133.208333333328</v>
      </c>
      <c r="K736">
        <v>1428465420</v>
      </c>
      <c r="L736" s="12" t="str">
        <f t="shared" si="80"/>
        <v>04/08/2015</v>
      </c>
      <c r="M736" s="9" t="str" cm="1">
        <f t="array" ref="M736">_xlfn.IFS(LEFT(L736, 2) = "01", "Jan", LEFT(L736, 2) = "02", "Feb", LEFT(L736, 2) = "03", "Mar", LEFT(L736, 2) = "04", "Apr", LEFT(L736, 2) = "05", "May", LEFT(L736, 2) = "06", "Jun", LEFT(L736, 2) = "07", "Jul", LEFT(L736, 2) = "08", "Aug", LEFT(L736, 2) = "09", "Sep", LEFT(L736, 2) = "10", "Oct", LEFT(L736, 2) = "11", "Nov", LEFT(L736, 2) = "12", "Dec")</f>
        <v>Apr</v>
      </c>
      <c r="N736" s="9" t="str">
        <f t="shared" si="81"/>
        <v>2015</v>
      </c>
      <c r="O736" t="b">
        <v>0</v>
      </c>
      <c r="P736">
        <v>57</v>
      </c>
      <c r="Q736" t="b">
        <v>1</v>
      </c>
      <c r="R736" t="s">
        <v>8273</v>
      </c>
      <c r="S736" s="6">
        <f t="shared" si="77"/>
        <v>1.2552941176470589</v>
      </c>
      <c r="T736" s="8">
        <f t="shared" si="78"/>
        <v>187.19298245614036</v>
      </c>
      <c r="U736" t="str">
        <f t="shared" si="82"/>
        <v>publishing</v>
      </c>
      <c r="V736" t="str">
        <f t="shared" si="83"/>
        <v>nonfiction</v>
      </c>
    </row>
    <row r="737" spans="1:22" ht="48" x14ac:dyDescent="0.2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2">
        <f t="shared" si="79"/>
        <v>41977.027083333334</v>
      </c>
      <c r="K737">
        <v>1414975346</v>
      </c>
      <c r="L737" s="12" t="str">
        <f t="shared" si="80"/>
        <v>11/03/2014</v>
      </c>
      <c r="M737" s="9" t="str" cm="1">
        <f t="array" ref="M737">_xlfn.IFS(LEFT(L737, 2) = "01", "Jan", LEFT(L737, 2) = "02", "Feb", LEFT(L737, 2) = "03", "Mar", LEFT(L737, 2) = "04", "Apr", LEFT(L737, 2) = "05", "May", LEFT(L737, 2) = "06", "Jun", LEFT(L737, 2) = "07", "Jul", LEFT(L737, 2) = "08", "Aug", LEFT(L737, 2) = "09", "Sep", LEFT(L737, 2) = "10", "Oct", LEFT(L737, 2) = "11", "Nov", LEFT(L737, 2) = "12", "Dec")</f>
        <v>Nov</v>
      </c>
      <c r="N737" s="9" t="str">
        <f t="shared" si="81"/>
        <v>2014</v>
      </c>
      <c r="O737" t="b">
        <v>0</v>
      </c>
      <c r="P737">
        <v>229</v>
      </c>
      <c r="Q737" t="b">
        <v>1</v>
      </c>
      <c r="R737" t="s">
        <v>8273</v>
      </c>
      <c r="S737" s="6">
        <f t="shared" si="77"/>
        <v>1.1440638297872341</v>
      </c>
      <c r="T737" s="8">
        <f t="shared" si="78"/>
        <v>234.80786026200875</v>
      </c>
      <c r="U737" t="str">
        <f t="shared" si="82"/>
        <v>publishing</v>
      </c>
      <c r="V737" t="str">
        <f t="shared" si="83"/>
        <v>nonfiction</v>
      </c>
    </row>
    <row r="738" spans="1:22" ht="48" x14ac:dyDescent="0.2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2">
        <f t="shared" si="79"/>
        <v>41599.207638888889</v>
      </c>
      <c r="K738">
        <v>1383327440</v>
      </c>
      <c r="L738" s="12" t="str">
        <f t="shared" si="80"/>
        <v>11/01/2013</v>
      </c>
      <c r="M738" s="9" t="str" cm="1">
        <f t="array" ref="M738">_xlfn.IFS(LEFT(L738, 2) = "01", "Jan", LEFT(L738, 2) = "02", "Feb", LEFT(L738, 2) = "03", "Mar", LEFT(L738, 2) = "04", "Apr", LEFT(L738, 2) = "05", "May", LEFT(L738, 2) = "06", "Jun", LEFT(L738, 2) = "07", "Jul", LEFT(L738, 2) = "08", "Aug", LEFT(L738, 2) = "09", "Sep", LEFT(L738, 2) = "10", "Oct", LEFT(L738, 2) = "11", "Nov", LEFT(L738, 2) = "12", "Dec")</f>
        <v>Nov</v>
      </c>
      <c r="N738" s="9" t="str">
        <f t="shared" si="81"/>
        <v>2013</v>
      </c>
      <c r="O738" t="b">
        <v>0</v>
      </c>
      <c r="P738">
        <v>108</v>
      </c>
      <c r="Q738" t="b">
        <v>1</v>
      </c>
      <c r="R738" t="s">
        <v>8273</v>
      </c>
      <c r="S738" s="6">
        <f t="shared" si="77"/>
        <v>3.151388888888889</v>
      </c>
      <c r="T738" s="8">
        <f t="shared" si="78"/>
        <v>105.04629629629629</v>
      </c>
      <c r="U738" t="str">
        <f t="shared" si="82"/>
        <v>publishing</v>
      </c>
      <c r="V738" t="str">
        <f t="shared" si="83"/>
        <v>nonfiction</v>
      </c>
    </row>
    <row r="739" spans="1:22" ht="48" x14ac:dyDescent="0.2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2">
        <f t="shared" si="79"/>
        <v>41684.833333333336</v>
      </c>
      <c r="K739">
        <v>1390890987</v>
      </c>
      <c r="L739" s="12" t="str">
        <f t="shared" si="80"/>
        <v>01/28/2014</v>
      </c>
      <c r="M739" s="9" t="str" cm="1">
        <f t="array" ref="M739">_xlfn.IFS(LEFT(L739, 2) = "01", "Jan", LEFT(L739, 2) = "02", "Feb", LEFT(L739, 2) = "03", "Mar", LEFT(L739, 2) = "04", "Apr", LEFT(L739, 2) = "05", "May", LEFT(L739, 2) = "06", "Jun", LEFT(L739, 2) = "07", "Jul", LEFT(L739, 2) = "08", "Aug", LEFT(L739, 2) = "09", "Sep", LEFT(L739, 2) = "10", "Oct", LEFT(L739, 2) = "11", "Nov", LEFT(L739, 2) = "12", "Dec")</f>
        <v>Jan</v>
      </c>
      <c r="N739" s="9" t="str">
        <f t="shared" si="81"/>
        <v>2014</v>
      </c>
      <c r="O739" t="b">
        <v>0</v>
      </c>
      <c r="P739">
        <v>108</v>
      </c>
      <c r="Q739" t="b">
        <v>1</v>
      </c>
      <c r="R739" t="s">
        <v>8273</v>
      </c>
      <c r="S739" s="6">
        <f t="shared" si="77"/>
        <v>1.224</v>
      </c>
      <c r="T739" s="8">
        <f t="shared" si="78"/>
        <v>56.666666666666664</v>
      </c>
      <c r="U739" t="str">
        <f t="shared" si="82"/>
        <v>publishing</v>
      </c>
      <c r="V739" t="str">
        <f t="shared" si="83"/>
        <v>nonfiction</v>
      </c>
    </row>
    <row r="740" spans="1:22" ht="32" x14ac:dyDescent="0.2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2">
        <f t="shared" si="79"/>
        <v>41974.207638888889</v>
      </c>
      <c r="K740">
        <v>1414765794</v>
      </c>
      <c r="L740" s="12" t="str">
        <f t="shared" si="80"/>
        <v>10/31/2014</v>
      </c>
      <c r="M740" s="9" t="str" cm="1">
        <f t="array" ref="M740">_xlfn.IFS(LEFT(L740, 2) = "01", "Jan", LEFT(L740, 2) = "02", "Feb", LEFT(L740, 2) = "03", "Mar", LEFT(L740, 2) = "04", "Apr", LEFT(L740, 2) = "05", "May", LEFT(L740, 2) = "06", "Jun", LEFT(L740, 2) = "07", "Jul", LEFT(L740, 2) = "08", "Aug", LEFT(L740, 2) = "09", "Sep", LEFT(L740, 2) = "10", "Oct", LEFT(L740, 2) = "11", "Nov", LEFT(L740, 2) = "12", "Dec")</f>
        <v>Oct</v>
      </c>
      <c r="N740" s="9" t="str">
        <f t="shared" si="81"/>
        <v>2014</v>
      </c>
      <c r="O740" t="b">
        <v>0</v>
      </c>
      <c r="P740">
        <v>41</v>
      </c>
      <c r="Q740" t="b">
        <v>1</v>
      </c>
      <c r="R740" t="s">
        <v>8273</v>
      </c>
      <c r="S740" s="6">
        <f t="shared" si="77"/>
        <v>1.0673333333333332</v>
      </c>
      <c r="T740" s="8">
        <f t="shared" si="78"/>
        <v>39.048780487804876</v>
      </c>
      <c r="U740" t="str">
        <f t="shared" si="82"/>
        <v>publishing</v>
      </c>
      <c r="V740" t="str">
        <f t="shared" si="83"/>
        <v>nonfiction</v>
      </c>
    </row>
    <row r="741" spans="1:22" ht="48" x14ac:dyDescent="0.2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2">
        <f t="shared" si="79"/>
        <v>41862.502650462964</v>
      </c>
      <c r="K741">
        <v>1404907429</v>
      </c>
      <c r="L741" s="12" t="str">
        <f t="shared" si="80"/>
        <v>07/09/2014</v>
      </c>
      <c r="M741" s="9" t="str" cm="1">
        <f t="array" ref="M741">_xlfn.IFS(LEFT(L741, 2) = "01", "Jan", LEFT(L741, 2) = "02", "Feb", LEFT(L741, 2) = "03", "Mar", LEFT(L741, 2) = "04", "Apr", LEFT(L741, 2) = "05", "May", LEFT(L741, 2) = "06", "Jun", LEFT(L741, 2) = "07", "Jul", LEFT(L741, 2) = "08", "Aug", LEFT(L741, 2) = "09", "Sep", LEFT(L741, 2) = "10", "Oct", LEFT(L741, 2) = "11", "Nov", LEFT(L741, 2) = "12", "Dec")</f>
        <v>Jul</v>
      </c>
      <c r="N741" s="9" t="str">
        <f t="shared" si="81"/>
        <v>2014</v>
      </c>
      <c r="O741" t="b">
        <v>0</v>
      </c>
      <c r="P741">
        <v>139</v>
      </c>
      <c r="Q741" t="b">
        <v>1</v>
      </c>
      <c r="R741" t="s">
        <v>8273</v>
      </c>
      <c r="S741" s="6">
        <f t="shared" si="77"/>
        <v>1.5833333333333333</v>
      </c>
      <c r="T741" s="8">
        <f t="shared" si="78"/>
        <v>68.345323741007192</v>
      </c>
      <c r="U741" t="str">
        <f t="shared" si="82"/>
        <v>publishing</v>
      </c>
      <c r="V741" t="str">
        <f t="shared" si="83"/>
        <v>nonfiction</v>
      </c>
    </row>
    <row r="742" spans="1:22" ht="48" x14ac:dyDescent="0.2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2">
        <f t="shared" si="79"/>
        <v>42176.146782407406</v>
      </c>
      <c r="K742">
        <v>1433647882</v>
      </c>
      <c r="L742" s="12" t="str">
        <f t="shared" si="80"/>
        <v>06/07/2015</v>
      </c>
      <c r="M742" s="9" t="str" cm="1">
        <f t="array" ref="M742">_xlfn.IFS(LEFT(L742, 2) = "01", "Jan", LEFT(L742, 2) = "02", "Feb", LEFT(L742, 2) = "03", "Mar", LEFT(L742, 2) = "04", "Apr", LEFT(L742, 2) = "05", "May", LEFT(L742, 2) = "06", "Jun", LEFT(L742, 2) = "07", "Jul", LEFT(L742, 2) = "08", "Aug", LEFT(L742, 2) = "09", "Sep", LEFT(L742, 2) = "10", "Oct", LEFT(L742, 2) = "11", "Nov", LEFT(L742, 2) = "12", "Dec")</f>
        <v>Jun</v>
      </c>
      <c r="N742" s="9" t="str">
        <f t="shared" si="81"/>
        <v>2015</v>
      </c>
      <c r="O742" t="b">
        <v>0</v>
      </c>
      <c r="P742">
        <v>19</v>
      </c>
      <c r="Q742" t="b">
        <v>1</v>
      </c>
      <c r="R742" t="s">
        <v>8273</v>
      </c>
      <c r="S742" s="6">
        <f t="shared" si="77"/>
        <v>1.0740000000000001</v>
      </c>
      <c r="T742" s="8">
        <f t="shared" si="78"/>
        <v>169.57894736842104</v>
      </c>
      <c r="U742" t="str">
        <f t="shared" si="82"/>
        <v>publishing</v>
      </c>
      <c r="V742" t="str">
        <f t="shared" si="83"/>
        <v>nonfiction</v>
      </c>
    </row>
    <row r="743" spans="1:22" ht="32" x14ac:dyDescent="0.2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2">
        <f t="shared" si="79"/>
        <v>41436.648217592592</v>
      </c>
      <c r="K743">
        <v>1367940806</v>
      </c>
      <c r="L743" s="12" t="str">
        <f t="shared" si="80"/>
        <v>05/07/2013</v>
      </c>
      <c r="M743" s="9" t="str" cm="1">
        <f t="array" ref="M743">_xlfn.IFS(LEFT(L743, 2) = "01", "Jan", LEFT(L743, 2) = "02", "Feb", LEFT(L743, 2) = "03", "Mar", LEFT(L743, 2) = "04", "Apr", LEFT(L743, 2) = "05", "May", LEFT(L743, 2) = "06", "Jun", LEFT(L743, 2) = "07", "Jul", LEFT(L743, 2) = "08", "Aug", LEFT(L743, 2) = "09", "Sep", LEFT(L743, 2) = "10", "Oct", LEFT(L743, 2) = "11", "Nov", LEFT(L743, 2) = "12", "Dec")</f>
        <v>May</v>
      </c>
      <c r="N743" s="9" t="str">
        <f t="shared" si="81"/>
        <v>2013</v>
      </c>
      <c r="O743" t="b">
        <v>0</v>
      </c>
      <c r="P743">
        <v>94</v>
      </c>
      <c r="Q743" t="b">
        <v>1</v>
      </c>
      <c r="R743" t="s">
        <v>8273</v>
      </c>
      <c r="S743" s="6">
        <f t="shared" si="77"/>
        <v>1.0226</v>
      </c>
      <c r="T743" s="8">
        <f t="shared" si="78"/>
        <v>141.42340425531913</v>
      </c>
      <c r="U743" t="str">
        <f t="shared" si="82"/>
        <v>publishing</v>
      </c>
      <c r="V743" t="str">
        <f t="shared" si="83"/>
        <v>nonfiction</v>
      </c>
    </row>
    <row r="744" spans="1:22" ht="48" x14ac:dyDescent="0.2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2">
        <f t="shared" si="79"/>
        <v>41719.876296296294</v>
      </c>
      <c r="K744">
        <v>1392847312</v>
      </c>
      <c r="L744" s="12" t="str">
        <f t="shared" si="80"/>
        <v>02/19/2014</v>
      </c>
      <c r="M744" s="9" t="str" cm="1">
        <f t="array" ref="M744">_xlfn.IFS(LEFT(L744, 2) = "01", "Jan", LEFT(L744, 2) = "02", "Feb", LEFT(L744, 2) = "03", "Mar", LEFT(L744, 2) = "04", "Apr", LEFT(L744, 2) = "05", "May", LEFT(L744, 2) = "06", "Jun", LEFT(L744, 2) = "07", "Jul", LEFT(L744, 2) = "08", "Aug", LEFT(L744, 2) = "09", "Sep", LEFT(L744, 2) = "10", "Oct", LEFT(L744, 2) = "11", "Nov", LEFT(L744, 2) = "12", "Dec")</f>
        <v>Feb</v>
      </c>
      <c r="N744" s="9" t="str">
        <f t="shared" si="81"/>
        <v>2014</v>
      </c>
      <c r="O744" t="b">
        <v>0</v>
      </c>
      <c r="P744">
        <v>23</v>
      </c>
      <c r="Q744" t="b">
        <v>1</v>
      </c>
      <c r="R744" t="s">
        <v>8273</v>
      </c>
      <c r="S744" s="6">
        <f t="shared" si="77"/>
        <v>1.1071428571428572</v>
      </c>
      <c r="T744" s="8">
        <f t="shared" si="78"/>
        <v>67.391304347826093</v>
      </c>
      <c r="U744" t="str">
        <f t="shared" si="82"/>
        <v>publishing</v>
      </c>
      <c r="V744" t="str">
        <f t="shared" si="83"/>
        <v>nonfiction</v>
      </c>
    </row>
    <row r="745" spans="1:22" ht="48" x14ac:dyDescent="0.2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12">
        <f t="shared" si="79"/>
        <v>41015.875</v>
      </c>
      <c r="K745">
        <v>1332435685</v>
      </c>
      <c r="L745" s="12" t="str">
        <f t="shared" si="80"/>
        <v>03/22/2012</v>
      </c>
      <c r="M745" s="9" t="str" cm="1">
        <f t="array" ref="M745">_xlfn.IFS(LEFT(L745, 2) = "01", "Jan", LEFT(L745, 2) = "02", "Feb", LEFT(L745, 2) = "03", "Mar", LEFT(L745, 2) = "04", "Apr", LEFT(L745, 2) = "05", "May", LEFT(L745, 2) = "06", "Jun", LEFT(L745, 2) = "07", "Jul", LEFT(L745, 2) = "08", "Aug", LEFT(L745, 2) = "09", "Sep", LEFT(L745, 2) = "10", "Oct", LEFT(L745, 2) = "11", "Nov", LEFT(L745, 2) = "12", "Dec")</f>
        <v>Mar</v>
      </c>
      <c r="N745" s="9" t="str">
        <f t="shared" si="81"/>
        <v>2012</v>
      </c>
      <c r="O745" t="b">
        <v>0</v>
      </c>
      <c r="P745">
        <v>15</v>
      </c>
      <c r="Q745" t="b">
        <v>1</v>
      </c>
      <c r="R745" t="s">
        <v>8273</v>
      </c>
      <c r="S745" s="6">
        <f t="shared" si="77"/>
        <v>1.48</v>
      </c>
      <c r="T745" s="8">
        <f t="shared" si="78"/>
        <v>54.266666666666666</v>
      </c>
      <c r="U745" t="str">
        <f t="shared" si="82"/>
        <v>publishing</v>
      </c>
      <c r="V745" t="str">
        <f t="shared" si="83"/>
        <v>nonfiction</v>
      </c>
    </row>
    <row r="746" spans="1:22" ht="32" x14ac:dyDescent="0.2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2">
        <f t="shared" si="79"/>
        <v>41256.95721064815</v>
      </c>
      <c r="K746">
        <v>1352847503</v>
      </c>
      <c r="L746" s="12" t="str">
        <f t="shared" si="80"/>
        <v>11/13/2012</v>
      </c>
      <c r="M746" s="9" t="str" cm="1">
        <f t="array" ref="M746">_xlfn.IFS(LEFT(L746, 2) = "01", "Jan", LEFT(L746, 2) = "02", "Feb", LEFT(L746, 2) = "03", "Mar", LEFT(L746, 2) = "04", "Apr", LEFT(L746, 2) = "05", "May", LEFT(L746, 2) = "06", "Jun", LEFT(L746, 2) = "07", "Jul", LEFT(L746, 2) = "08", "Aug", LEFT(L746, 2) = "09", "Sep", LEFT(L746, 2) = "10", "Oct", LEFT(L746, 2) = "11", "Nov", LEFT(L746, 2) = "12", "Dec")</f>
        <v>Nov</v>
      </c>
      <c r="N746" s="9" t="str">
        <f t="shared" si="81"/>
        <v>2012</v>
      </c>
      <c r="O746" t="b">
        <v>0</v>
      </c>
      <c r="P746">
        <v>62</v>
      </c>
      <c r="Q746" t="b">
        <v>1</v>
      </c>
      <c r="R746" t="s">
        <v>8273</v>
      </c>
      <c r="S746" s="6">
        <f t="shared" si="77"/>
        <v>1.0232000000000001</v>
      </c>
      <c r="T746" s="8">
        <f t="shared" si="78"/>
        <v>82.516129032258064</v>
      </c>
      <c r="U746" t="str">
        <f t="shared" si="82"/>
        <v>publishing</v>
      </c>
      <c r="V746" t="str">
        <f t="shared" si="83"/>
        <v>nonfiction</v>
      </c>
    </row>
    <row r="747" spans="1:22" ht="48" x14ac:dyDescent="0.2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2">
        <f t="shared" si="79"/>
        <v>41397.572280092594</v>
      </c>
      <c r="K747">
        <v>1364996645</v>
      </c>
      <c r="L747" s="12" t="str">
        <f t="shared" si="80"/>
        <v>04/03/2013</v>
      </c>
      <c r="M747" s="9" t="str" cm="1">
        <f t="array" ref="M747">_xlfn.IFS(LEFT(L747, 2) = "01", "Jan", LEFT(L747, 2) = "02", "Feb", LEFT(L747, 2) = "03", "Mar", LEFT(L747, 2) = "04", "Apr", LEFT(L747, 2) = "05", "May", LEFT(L747, 2) = "06", "Jun", LEFT(L747, 2) = "07", "Jul", LEFT(L747, 2) = "08", "Aug", LEFT(L747, 2) = "09", "Sep", LEFT(L747, 2) = "10", "Oct", LEFT(L747, 2) = "11", "Nov", LEFT(L747, 2) = "12", "Dec")</f>
        <v>Apr</v>
      </c>
      <c r="N747" s="9" t="str">
        <f t="shared" si="81"/>
        <v>2013</v>
      </c>
      <c r="O747" t="b">
        <v>0</v>
      </c>
      <c r="P747">
        <v>74</v>
      </c>
      <c r="Q747" t="b">
        <v>1</v>
      </c>
      <c r="R747" t="s">
        <v>8273</v>
      </c>
      <c r="S747" s="6">
        <f t="shared" si="77"/>
        <v>1.7909909909909909</v>
      </c>
      <c r="T747" s="8">
        <f t="shared" si="78"/>
        <v>53.729729729729726</v>
      </c>
      <c r="U747" t="str">
        <f t="shared" si="82"/>
        <v>publishing</v>
      </c>
      <c r="V747" t="str">
        <f t="shared" si="83"/>
        <v>nonfiction</v>
      </c>
    </row>
    <row r="748" spans="1:22" ht="16" x14ac:dyDescent="0.2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2">
        <f t="shared" si="79"/>
        <v>41175.165972222225</v>
      </c>
      <c r="K748">
        <v>1346806909</v>
      </c>
      <c r="L748" s="12" t="str">
        <f t="shared" si="80"/>
        <v>09/05/2012</v>
      </c>
      <c r="M748" s="9" t="str" cm="1">
        <f t="array" ref="M748">_xlfn.IFS(LEFT(L748, 2) = "01", "Jan", LEFT(L748, 2) = "02", "Feb", LEFT(L748, 2) = "03", "Mar", LEFT(L748, 2) = "04", "Apr", LEFT(L748, 2) = "05", "May", LEFT(L748, 2) = "06", "Jun", LEFT(L748, 2) = "07", "Jul", LEFT(L748, 2) = "08", "Aug", LEFT(L748, 2) = "09", "Sep", LEFT(L748, 2) = "10", "Oct", LEFT(L748, 2) = "11", "Nov", LEFT(L748, 2) = "12", "Dec")</f>
        <v>Sep</v>
      </c>
      <c r="N748" s="9" t="str">
        <f t="shared" si="81"/>
        <v>2012</v>
      </c>
      <c r="O748" t="b">
        <v>0</v>
      </c>
      <c r="P748">
        <v>97</v>
      </c>
      <c r="Q748" t="b">
        <v>1</v>
      </c>
      <c r="R748" t="s">
        <v>8273</v>
      </c>
      <c r="S748" s="6">
        <f t="shared" si="77"/>
        <v>1.1108135252761968</v>
      </c>
      <c r="T748" s="8">
        <f t="shared" si="78"/>
        <v>34.206185567010309</v>
      </c>
      <c r="U748" t="str">
        <f t="shared" si="82"/>
        <v>publishing</v>
      </c>
      <c r="V748" t="str">
        <f t="shared" si="83"/>
        <v>nonfiction</v>
      </c>
    </row>
    <row r="749" spans="1:22" ht="48" x14ac:dyDescent="0.2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2">
        <f t="shared" si="79"/>
        <v>42019.454166666663</v>
      </c>
      <c r="K749">
        <v>1418649019</v>
      </c>
      <c r="L749" s="12" t="str">
        <f t="shared" si="80"/>
        <v>12/15/2014</v>
      </c>
      <c r="M749" s="9" t="str" cm="1">
        <f t="array" ref="M749">_xlfn.IFS(LEFT(L749, 2) = "01", "Jan", LEFT(L749, 2) = "02", "Feb", LEFT(L749, 2) = "03", "Mar", LEFT(L749, 2) = "04", "Apr", LEFT(L749, 2) = "05", "May", LEFT(L749, 2) = "06", "Jun", LEFT(L749, 2) = "07", "Jul", LEFT(L749, 2) = "08", "Aug", LEFT(L749, 2) = "09", "Sep", LEFT(L749, 2) = "10", "Oct", LEFT(L749, 2) = "11", "Nov", LEFT(L749, 2) = "12", "Dec")</f>
        <v>Dec</v>
      </c>
      <c r="N749" s="9" t="str">
        <f t="shared" si="81"/>
        <v>2014</v>
      </c>
      <c r="O749" t="b">
        <v>0</v>
      </c>
      <c r="P749">
        <v>55</v>
      </c>
      <c r="Q749" t="b">
        <v>1</v>
      </c>
      <c r="R749" t="s">
        <v>8273</v>
      </c>
      <c r="S749" s="6">
        <f t="shared" si="77"/>
        <v>1.0004285714285714</v>
      </c>
      <c r="T749" s="8">
        <f t="shared" si="78"/>
        <v>127.32727272727273</v>
      </c>
      <c r="U749" t="str">
        <f t="shared" si="82"/>
        <v>publishing</v>
      </c>
      <c r="V749" t="str">
        <f t="shared" si="83"/>
        <v>nonfiction</v>
      </c>
    </row>
    <row r="750" spans="1:22" ht="48" x14ac:dyDescent="0.2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2">
        <f t="shared" si="79"/>
        <v>41861.846828703703</v>
      </c>
      <c r="K750">
        <v>1405109966</v>
      </c>
      <c r="L750" s="12" t="str">
        <f t="shared" si="80"/>
        <v>07/11/2014</v>
      </c>
      <c r="M750" s="9" t="str" cm="1">
        <f t="array" ref="M750">_xlfn.IFS(LEFT(L750, 2) = "01", "Jan", LEFT(L750, 2) = "02", "Feb", LEFT(L750, 2) = "03", "Mar", LEFT(L750, 2) = "04", "Apr", LEFT(L750, 2) = "05", "May", LEFT(L750, 2) = "06", "Jun", LEFT(L750, 2) = "07", "Jul", LEFT(L750, 2) = "08", "Aug", LEFT(L750, 2) = "09", "Sep", LEFT(L750, 2) = "10", "Oct", LEFT(L750, 2) = "11", "Nov", LEFT(L750, 2) = "12", "Dec")</f>
        <v>Jul</v>
      </c>
      <c r="N750" s="9" t="str">
        <f t="shared" si="81"/>
        <v>2014</v>
      </c>
      <c r="O750" t="b">
        <v>0</v>
      </c>
      <c r="P750">
        <v>44</v>
      </c>
      <c r="Q750" t="b">
        <v>1</v>
      </c>
      <c r="R750" t="s">
        <v>8273</v>
      </c>
      <c r="S750" s="6">
        <f t="shared" si="77"/>
        <v>1.0024999999999999</v>
      </c>
      <c r="T750" s="8">
        <f t="shared" si="78"/>
        <v>45.56818181818182</v>
      </c>
      <c r="U750" t="str">
        <f t="shared" si="82"/>
        <v>publishing</v>
      </c>
      <c r="V750" t="str">
        <f t="shared" si="83"/>
        <v>nonfiction</v>
      </c>
    </row>
    <row r="751" spans="1:22" ht="48" x14ac:dyDescent="0.2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2">
        <f t="shared" si="79"/>
        <v>42763.94131944445</v>
      </c>
      <c r="K751">
        <v>1483050930</v>
      </c>
      <c r="L751" s="12" t="str">
        <f t="shared" si="80"/>
        <v>12/29/2016</v>
      </c>
      <c r="M751" s="9" t="str" cm="1">
        <f t="array" ref="M751">_xlfn.IFS(LEFT(L751, 2) = "01", "Jan", LEFT(L751, 2) = "02", "Feb", LEFT(L751, 2) = "03", "Mar", LEFT(L751, 2) = "04", "Apr", LEFT(L751, 2) = "05", "May", LEFT(L751, 2) = "06", "Jun", LEFT(L751, 2) = "07", "Jul", LEFT(L751, 2) = "08", "Aug", LEFT(L751, 2) = "09", "Sep", LEFT(L751, 2) = "10", "Oct", LEFT(L751, 2) = "11", "Nov", LEFT(L751, 2) = "12", "Dec")</f>
        <v>Dec</v>
      </c>
      <c r="N751" s="9" t="str">
        <f t="shared" si="81"/>
        <v>2016</v>
      </c>
      <c r="O751" t="b">
        <v>0</v>
      </c>
      <c r="P751">
        <v>110</v>
      </c>
      <c r="Q751" t="b">
        <v>1</v>
      </c>
      <c r="R751" t="s">
        <v>8273</v>
      </c>
      <c r="S751" s="6">
        <f t="shared" si="77"/>
        <v>1.0556000000000001</v>
      </c>
      <c r="T751" s="8">
        <f t="shared" si="78"/>
        <v>95.963636363636368</v>
      </c>
      <c r="U751" t="str">
        <f t="shared" si="82"/>
        <v>publishing</v>
      </c>
      <c r="V751" t="str">
        <f t="shared" si="83"/>
        <v>nonfiction</v>
      </c>
    </row>
    <row r="752" spans="1:22" ht="48" x14ac:dyDescent="0.2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2">
        <f t="shared" si="79"/>
        <v>41329.878148148149</v>
      </c>
      <c r="K752">
        <v>1359147872</v>
      </c>
      <c r="L752" s="12" t="str">
        <f t="shared" si="80"/>
        <v>01/25/2013</v>
      </c>
      <c r="M752" s="9" t="str" cm="1">
        <f t="array" ref="M752">_xlfn.IFS(LEFT(L752, 2) = "01", "Jan", LEFT(L752, 2) = "02", "Feb", LEFT(L752, 2) = "03", "Mar", LEFT(L752, 2) = "04", "Apr", LEFT(L752, 2) = "05", "May", LEFT(L752, 2) = "06", "Jun", LEFT(L752, 2) = "07", "Jul", LEFT(L752, 2) = "08", "Aug", LEFT(L752, 2) = "09", "Sep", LEFT(L752, 2) = "10", "Oct", LEFT(L752, 2) = "11", "Nov", LEFT(L752, 2) = "12", "Dec")</f>
        <v>Jan</v>
      </c>
      <c r="N752" s="9" t="str">
        <f t="shared" si="81"/>
        <v>2013</v>
      </c>
      <c r="O752" t="b">
        <v>0</v>
      </c>
      <c r="P752">
        <v>59</v>
      </c>
      <c r="Q752" t="b">
        <v>1</v>
      </c>
      <c r="R752" t="s">
        <v>8273</v>
      </c>
      <c r="S752" s="6">
        <f t="shared" si="77"/>
        <v>1.0258775877587758</v>
      </c>
      <c r="T752" s="8">
        <f t="shared" si="78"/>
        <v>77.271186440677965</v>
      </c>
      <c r="U752" t="str">
        <f t="shared" si="82"/>
        <v>publishing</v>
      </c>
      <c r="V752" t="str">
        <f t="shared" si="83"/>
        <v>nonfiction</v>
      </c>
    </row>
    <row r="753" spans="1:22" ht="48" x14ac:dyDescent="0.2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2">
        <f t="shared" si="79"/>
        <v>40759.630497685182</v>
      </c>
      <c r="K753">
        <v>1308496075</v>
      </c>
      <c r="L753" s="12" t="str">
        <f t="shared" si="80"/>
        <v>06/19/2011</v>
      </c>
      <c r="M753" s="9" t="str" cm="1">
        <f t="array" ref="M753">_xlfn.IFS(LEFT(L753, 2) = "01", "Jan", LEFT(L753, 2) = "02", "Feb", LEFT(L753, 2) = "03", "Mar", LEFT(L753, 2) = "04", "Apr", LEFT(L753, 2) = "05", "May", LEFT(L753, 2) = "06", "Jun", LEFT(L753, 2) = "07", "Jul", LEFT(L753, 2) = "08", "Aug", LEFT(L753, 2) = "09", "Sep", LEFT(L753, 2) = "10", "Oct", LEFT(L753, 2) = "11", "Nov", LEFT(L753, 2) = "12", "Dec")</f>
        <v>Jun</v>
      </c>
      <c r="N753" s="9" t="str">
        <f t="shared" si="81"/>
        <v>2011</v>
      </c>
      <c r="O753" t="b">
        <v>0</v>
      </c>
      <c r="P753">
        <v>62</v>
      </c>
      <c r="Q753" t="b">
        <v>1</v>
      </c>
      <c r="R753" t="s">
        <v>8273</v>
      </c>
      <c r="S753" s="6">
        <f t="shared" si="77"/>
        <v>1.1850000000000001</v>
      </c>
      <c r="T753" s="8">
        <f t="shared" si="78"/>
        <v>57.338709677419352</v>
      </c>
      <c r="U753" t="str">
        <f t="shared" si="82"/>
        <v>publishing</v>
      </c>
      <c r="V753" t="str">
        <f t="shared" si="83"/>
        <v>nonfiction</v>
      </c>
    </row>
    <row r="754" spans="1:22" ht="48" x14ac:dyDescent="0.2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2">
        <f t="shared" si="79"/>
        <v>42659.458333333328</v>
      </c>
      <c r="K754">
        <v>1474884417</v>
      </c>
      <c r="L754" s="12" t="str">
        <f t="shared" si="80"/>
        <v>09/26/2016</v>
      </c>
      <c r="M754" s="9" t="str" cm="1">
        <f t="array" ref="M754">_xlfn.IFS(LEFT(L754, 2) = "01", "Jan", LEFT(L754, 2) = "02", "Feb", LEFT(L754, 2) = "03", "Mar", LEFT(L754, 2) = "04", "Apr", LEFT(L754, 2) = "05", "May", LEFT(L754, 2) = "06", "Jun", LEFT(L754, 2) = "07", "Jul", LEFT(L754, 2) = "08", "Aug", LEFT(L754, 2) = "09", "Sep", LEFT(L754, 2) = "10", "Oct", LEFT(L754, 2) = "11", "Nov", LEFT(L754, 2) = "12", "Dec")</f>
        <v>Sep</v>
      </c>
      <c r="N754" s="9" t="str">
        <f t="shared" si="81"/>
        <v>2016</v>
      </c>
      <c r="O754" t="b">
        <v>0</v>
      </c>
      <c r="P754">
        <v>105</v>
      </c>
      <c r="Q754" t="b">
        <v>1</v>
      </c>
      <c r="R754" t="s">
        <v>8273</v>
      </c>
      <c r="S754" s="6">
        <f t="shared" si="77"/>
        <v>1.117</v>
      </c>
      <c r="T754" s="8">
        <f t="shared" si="78"/>
        <v>53.19047619047619</v>
      </c>
      <c r="U754" t="str">
        <f t="shared" si="82"/>
        <v>publishing</v>
      </c>
      <c r="V754" t="str">
        <f t="shared" si="83"/>
        <v>nonfiction</v>
      </c>
    </row>
    <row r="755" spans="1:22" ht="48" x14ac:dyDescent="0.2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2">
        <f t="shared" si="79"/>
        <v>42049.590173611112</v>
      </c>
      <c r="K755">
        <v>1421330991</v>
      </c>
      <c r="L755" s="12" t="str">
        <f t="shared" si="80"/>
        <v>01/15/2015</v>
      </c>
      <c r="M755" s="9" t="str" cm="1">
        <f t="array" ref="M755">_xlfn.IFS(LEFT(L755, 2) = "01", "Jan", LEFT(L755, 2) = "02", "Feb", LEFT(L755, 2) = "03", "Mar", LEFT(L755, 2) = "04", "Apr", LEFT(L755, 2) = "05", "May", LEFT(L755, 2) = "06", "Jun", LEFT(L755, 2) = "07", "Jul", LEFT(L755, 2) = "08", "Aug", LEFT(L755, 2) = "09", "Sep", LEFT(L755, 2) = "10", "Oct", LEFT(L755, 2) = "11", "Nov", LEFT(L755, 2) = "12", "Dec")</f>
        <v>Jan</v>
      </c>
      <c r="N755" s="9" t="str">
        <f t="shared" si="81"/>
        <v>2015</v>
      </c>
      <c r="O755" t="b">
        <v>0</v>
      </c>
      <c r="P755">
        <v>26</v>
      </c>
      <c r="Q755" t="b">
        <v>1</v>
      </c>
      <c r="R755" t="s">
        <v>8273</v>
      </c>
      <c r="S755" s="6">
        <f t="shared" si="77"/>
        <v>1.28</v>
      </c>
      <c r="T755" s="8">
        <f t="shared" si="78"/>
        <v>492.30769230769232</v>
      </c>
      <c r="U755" t="str">
        <f t="shared" si="82"/>
        <v>publishing</v>
      </c>
      <c r="V755" t="str">
        <f t="shared" si="83"/>
        <v>nonfiction</v>
      </c>
    </row>
    <row r="756" spans="1:22" ht="48" x14ac:dyDescent="0.2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2">
        <f t="shared" si="79"/>
        <v>41279.749085648145</v>
      </c>
      <c r="K756">
        <v>1354816721</v>
      </c>
      <c r="L756" s="12" t="str">
        <f t="shared" si="80"/>
        <v>12/06/2012</v>
      </c>
      <c r="M756" s="9" t="str" cm="1">
        <f t="array" ref="M756">_xlfn.IFS(LEFT(L756, 2) = "01", "Jan", LEFT(L756, 2) = "02", "Feb", LEFT(L756, 2) = "03", "Mar", LEFT(L756, 2) = "04", "Apr", LEFT(L756, 2) = "05", "May", LEFT(L756, 2) = "06", "Jun", LEFT(L756, 2) = "07", "Jul", LEFT(L756, 2) = "08", "Aug", LEFT(L756, 2) = "09", "Sep", LEFT(L756, 2) = "10", "Oct", LEFT(L756, 2) = "11", "Nov", LEFT(L756, 2) = "12", "Dec")</f>
        <v>Dec</v>
      </c>
      <c r="N756" s="9" t="str">
        <f t="shared" si="81"/>
        <v>2012</v>
      </c>
      <c r="O756" t="b">
        <v>0</v>
      </c>
      <c r="P756">
        <v>49</v>
      </c>
      <c r="Q756" t="b">
        <v>1</v>
      </c>
      <c r="R756" t="s">
        <v>8273</v>
      </c>
      <c r="S756" s="6">
        <f t="shared" si="77"/>
        <v>1.0375000000000001</v>
      </c>
      <c r="T756" s="8">
        <f t="shared" si="78"/>
        <v>42.346938775510203</v>
      </c>
      <c r="U756" t="str">
        <f t="shared" si="82"/>
        <v>publishing</v>
      </c>
      <c r="V756" t="str">
        <f t="shared" si="83"/>
        <v>nonfiction</v>
      </c>
    </row>
    <row r="757" spans="1:22" ht="48" x14ac:dyDescent="0.2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2">
        <f t="shared" si="79"/>
        <v>41414.02847222222</v>
      </c>
      <c r="K757">
        <v>1366381877</v>
      </c>
      <c r="L757" s="12" t="str">
        <f t="shared" si="80"/>
        <v>04/19/2013</v>
      </c>
      <c r="M757" s="9" t="str" cm="1">
        <f t="array" ref="M757">_xlfn.IFS(LEFT(L757, 2) = "01", "Jan", LEFT(L757, 2) = "02", "Feb", LEFT(L757, 2) = "03", "Mar", LEFT(L757, 2) = "04", "Apr", LEFT(L757, 2) = "05", "May", LEFT(L757, 2) = "06", "Jun", LEFT(L757, 2) = "07", "Jul", LEFT(L757, 2) = "08", "Aug", LEFT(L757, 2) = "09", "Sep", LEFT(L757, 2) = "10", "Oct", LEFT(L757, 2) = "11", "Nov", LEFT(L757, 2) = "12", "Dec")</f>
        <v>Apr</v>
      </c>
      <c r="N757" s="9" t="str">
        <f t="shared" si="81"/>
        <v>2013</v>
      </c>
      <c r="O757" t="b">
        <v>0</v>
      </c>
      <c r="P757">
        <v>68</v>
      </c>
      <c r="Q757" t="b">
        <v>1</v>
      </c>
      <c r="R757" t="s">
        <v>8273</v>
      </c>
      <c r="S757" s="6">
        <f t="shared" si="77"/>
        <v>1.0190760000000001</v>
      </c>
      <c r="T757" s="8">
        <f t="shared" si="78"/>
        <v>37.466029411764708</v>
      </c>
      <c r="U757" t="str">
        <f t="shared" si="82"/>
        <v>publishing</v>
      </c>
      <c r="V757" t="str">
        <f t="shared" si="83"/>
        <v>nonfiction</v>
      </c>
    </row>
    <row r="758" spans="1:22" ht="48" x14ac:dyDescent="0.2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2">
        <f t="shared" si="79"/>
        <v>40651.725219907406</v>
      </c>
      <c r="K758">
        <v>1297880659</v>
      </c>
      <c r="L758" s="12" t="str">
        <f t="shared" si="80"/>
        <v>02/16/2011</v>
      </c>
      <c r="M758" s="9" t="str" cm="1">
        <f t="array" ref="M758">_xlfn.IFS(LEFT(L758, 2) = "01", "Jan", LEFT(L758, 2) = "02", "Feb", LEFT(L758, 2) = "03", "Mar", LEFT(L758, 2) = "04", "Apr", LEFT(L758, 2) = "05", "May", LEFT(L758, 2) = "06", "Jun", LEFT(L758, 2) = "07", "Jul", LEFT(L758, 2) = "08", "Aug", LEFT(L758, 2) = "09", "Sep", LEFT(L758, 2) = "10", "Oct", LEFT(L758, 2) = "11", "Nov", LEFT(L758, 2) = "12", "Dec")</f>
        <v>Feb</v>
      </c>
      <c r="N758" s="9" t="str">
        <f t="shared" si="81"/>
        <v>2011</v>
      </c>
      <c r="O758" t="b">
        <v>0</v>
      </c>
      <c r="P758">
        <v>22</v>
      </c>
      <c r="Q758" t="b">
        <v>1</v>
      </c>
      <c r="R758" t="s">
        <v>8273</v>
      </c>
      <c r="S758" s="6">
        <f t="shared" si="77"/>
        <v>1.177142857142857</v>
      </c>
      <c r="T758" s="8">
        <f t="shared" si="78"/>
        <v>37.454545454545453</v>
      </c>
      <c r="U758" t="str">
        <f t="shared" si="82"/>
        <v>publishing</v>
      </c>
      <c r="V758" t="str">
        <f t="shared" si="83"/>
        <v>nonfiction</v>
      </c>
    </row>
    <row r="759" spans="1:22" ht="48" x14ac:dyDescent="0.2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12">
        <f t="shared" si="79"/>
        <v>41249.054560185185</v>
      </c>
      <c r="K759">
        <v>1353547114</v>
      </c>
      <c r="L759" s="12" t="str">
        <f t="shared" si="80"/>
        <v>11/22/2012</v>
      </c>
      <c r="M759" s="9" t="str" cm="1">
        <f t="array" ref="M759">_xlfn.IFS(LEFT(L759, 2) = "01", "Jan", LEFT(L759, 2) = "02", "Feb", LEFT(L759, 2) = "03", "Mar", LEFT(L759, 2) = "04", "Apr", LEFT(L759, 2) = "05", "May", LEFT(L759, 2) = "06", "Jun", LEFT(L759, 2) = "07", "Jul", LEFT(L759, 2) = "08", "Aug", LEFT(L759, 2) = "09", "Sep", LEFT(L759, 2) = "10", "Oct", LEFT(L759, 2) = "11", "Nov", LEFT(L759, 2) = "12", "Dec")</f>
        <v>Nov</v>
      </c>
      <c r="N759" s="9" t="str">
        <f t="shared" si="81"/>
        <v>2012</v>
      </c>
      <c r="O759" t="b">
        <v>0</v>
      </c>
      <c r="P759">
        <v>18</v>
      </c>
      <c r="Q759" t="b">
        <v>1</v>
      </c>
      <c r="R759" t="s">
        <v>8273</v>
      </c>
      <c r="S759" s="6">
        <f t="shared" si="77"/>
        <v>2.38</v>
      </c>
      <c r="T759" s="8">
        <f t="shared" si="78"/>
        <v>33.055555555555557</v>
      </c>
      <c r="U759" t="str">
        <f t="shared" si="82"/>
        <v>publishing</v>
      </c>
      <c r="V759" t="str">
        <f t="shared" si="83"/>
        <v>nonfiction</v>
      </c>
    </row>
    <row r="760" spans="1:22" ht="32" x14ac:dyDescent="0.2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2">
        <f t="shared" si="79"/>
        <v>40459.836435185185</v>
      </c>
      <c r="K760">
        <v>1283976268</v>
      </c>
      <c r="L760" s="12" t="str">
        <f t="shared" si="80"/>
        <v>09/08/2010</v>
      </c>
      <c r="M760" s="9" t="str" cm="1">
        <f t="array" ref="M760">_xlfn.IFS(LEFT(L760, 2) = "01", "Jan", LEFT(L760, 2) = "02", "Feb", LEFT(L760, 2) = "03", "Mar", LEFT(L760, 2) = "04", "Apr", LEFT(L760, 2) = "05", "May", LEFT(L760, 2) = "06", "Jun", LEFT(L760, 2) = "07", "Jul", LEFT(L760, 2) = "08", "Aug", LEFT(L760, 2) = "09", "Sep", LEFT(L760, 2) = "10", "Oct", LEFT(L760, 2) = "11", "Nov", LEFT(L760, 2) = "12", "Dec")</f>
        <v>Sep</v>
      </c>
      <c r="N760" s="9" t="str">
        <f t="shared" si="81"/>
        <v>2010</v>
      </c>
      <c r="O760" t="b">
        <v>0</v>
      </c>
      <c r="P760">
        <v>19</v>
      </c>
      <c r="Q760" t="b">
        <v>1</v>
      </c>
      <c r="R760" t="s">
        <v>8273</v>
      </c>
      <c r="S760" s="6">
        <f t="shared" si="77"/>
        <v>1.02</v>
      </c>
      <c r="T760" s="8">
        <f t="shared" si="78"/>
        <v>134.21052631578948</v>
      </c>
      <c r="U760" t="str">
        <f t="shared" si="82"/>
        <v>publishing</v>
      </c>
      <c r="V760" t="str">
        <f t="shared" si="83"/>
        <v>nonfiction</v>
      </c>
    </row>
    <row r="761" spans="1:22" ht="48" x14ac:dyDescent="0.2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2">
        <f t="shared" si="79"/>
        <v>41829.330312500002</v>
      </c>
      <c r="K761">
        <v>1401436539</v>
      </c>
      <c r="L761" s="12" t="str">
        <f t="shared" si="80"/>
        <v>05/30/2014</v>
      </c>
      <c r="M761" s="9" t="str" cm="1">
        <f t="array" ref="M761">_xlfn.IFS(LEFT(L761, 2) = "01", "Jan", LEFT(L761, 2) = "02", "Feb", LEFT(L761, 2) = "03", "Mar", LEFT(L761, 2) = "04", "Apr", LEFT(L761, 2) = "05", "May", LEFT(L761, 2) = "06", "Jun", LEFT(L761, 2) = "07", "Jul", LEFT(L761, 2) = "08", "Aug", LEFT(L761, 2) = "09", "Sep", LEFT(L761, 2) = "10", "Oct", LEFT(L761, 2) = "11", "Nov", LEFT(L761, 2) = "12", "Dec")</f>
        <v>May</v>
      </c>
      <c r="N761" s="9" t="str">
        <f t="shared" si="81"/>
        <v>2014</v>
      </c>
      <c r="O761" t="b">
        <v>0</v>
      </c>
      <c r="P761">
        <v>99</v>
      </c>
      <c r="Q761" t="b">
        <v>1</v>
      </c>
      <c r="R761" t="s">
        <v>8273</v>
      </c>
      <c r="S761" s="6">
        <f t="shared" si="77"/>
        <v>1.0192000000000001</v>
      </c>
      <c r="T761" s="8">
        <f t="shared" si="78"/>
        <v>51.474747474747474</v>
      </c>
      <c r="U761" t="str">
        <f t="shared" si="82"/>
        <v>publishing</v>
      </c>
      <c r="V761" t="str">
        <f t="shared" si="83"/>
        <v>nonfiction</v>
      </c>
    </row>
    <row r="762" spans="1:22" ht="48" x14ac:dyDescent="0.2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12">
        <f t="shared" si="79"/>
        <v>42700.805706018517</v>
      </c>
      <c r="K762">
        <v>1477592413</v>
      </c>
      <c r="L762" s="12" t="str">
        <f t="shared" si="80"/>
        <v>10/27/2016</v>
      </c>
      <c r="M762" s="9" t="str" cm="1">
        <f t="array" ref="M762">_xlfn.IFS(LEFT(L762, 2) = "01", "Jan", LEFT(L762, 2) = "02", "Feb", LEFT(L762, 2) = "03", "Mar", LEFT(L762, 2) = "04", "Apr", LEFT(L762, 2) = "05", "May", LEFT(L762, 2) = "06", "Jun", LEFT(L762, 2) = "07", "Jul", LEFT(L762, 2) = "08", "Aug", LEFT(L762, 2) = "09", "Sep", LEFT(L762, 2) = "10", "Oct", LEFT(L762, 2) = "11", "Nov", LEFT(L762, 2) = "12", "Dec")</f>
        <v>Oct</v>
      </c>
      <c r="N762" s="9" t="str">
        <f t="shared" si="81"/>
        <v>2016</v>
      </c>
      <c r="O762" t="b">
        <v>0</v>
      </c>
      <c r="P762">
        <v>0</v>
      </c>
      <c r="Q762" t="b">
        <v>0</v>
      </c>
      <c r="R762" t="s">
        <v>8274</v>
      </c>
      <c r="S762" s="6">
        <f t="shared" si="77"/>
        <v>0</v>
      </c>
      <c r="T762" s="8">
        <f t="shared" si="78"/>
        <v>0</v>
      </c>
      <c r="U762" t="str">
        <f t="shared" si="82"/>
        <v>publishing</v>
      </c>
      <c r="V762" t="str">
        <f t="shared" si="83"/>
        <v>fiction</v>
      </c>
    </row>
    <row r="763" spans="1:22" ht="48" x14ac:dyDescent="0.2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12">
        <f t="shared" si="79"/>
        <v>41672.751458333332</v>
      </c>
      <c r="K763">
        <v>1388772126</v>
      </c>
      <c r="L763" s="12" t="str">
        <f t="shared" si="80"/>
        <v>01/03/2014</v>
      </c>
      <c r="M763" s="9" t="str" cm="1">
        <f t="array" ref="M763">_xlfn.IFS(LEFT(L763, 2) = "01", "Jan", LEFT(L763, 2) = "02", "Feb", LEFT(L763, 2) = "03", "Mar", LEFT(L763, 2) = "04", "Apr", LEFT(L763, 2) = "05", "May", LEFT(L763, 2) = "06", "Jun", LEFT(L763, 2) = "07", "Jul", LEFT(L763, 2) = "08", "Aug", LEFT(L763, 2) = "09", "Sep", LEFT(L763, 2) = "10", "Oct", LEFT(L763, 2) = "11", "Nov", LEFT(L763, 2) = "12", "Dec")</f>
        <v>Jan</v>
      </c>
      <c r="N763" s="9" t="str">
        <f t="shared" si="81"/>
        <v>2014</v>
      </c>
      <c r="O763" t="b">
        <v>0</v>
      </c>
      <c r="P763">
        <v>6</v>
      </c>
      <c r="Q763" t="b">
        <v>0</v>
      </c>
      <c r="R763" t="s">
        <v>8274</v>
      </c>
      <c r="S763" s="6">
        <f t="shared" si="77"/>
        <v>4.7E-2</v>
      </c>
      <c r="T763" s="8">
        <f t="shared" si="78"/>
        <v>39.166666666666664</v>
      </c>
      <c r="U763" t="str">
        <f t="shared" si="82"/>
        <v>publishing</v>
      </c>
      <c r="V763" t="str">
        <f t="shared" si="83"/>
        <v>fiction</v>
      </c>
    </row>
    <row r="764" spans="1:22" ht="48" x14ac:dyDescent="0.2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12">
        <f t="shared" si="79"/>
        <v>42708.25</v>
      </c>
      <c r="K764">
        <v>1479328570</v>
      </c>
      <c r="L764" s="12" t="str">
        <f t="shared" si="80"/>
        <v>11/16/2016</v>
      </c>
      <c r="M764" s="9" t="str" cm="1">
        <f t="array" ref="M764">_xlfn.IFS(LEFT(L764, 2) = "01", "Jan", LEFT(L764, 2) = "02", "Feb", LEFT(L764, 2) = "03", "Mar", LEFT(L764, 2) = "04", "Apr", LEFT(L764, 2) = "05", "May", LEFT(L764, 2) = "06", "Jun", LEFT(L764, 2) = "07", "Jul", LEFT(L764, 2) = "08", "Aug", LEFT(L764, 2) = "09", "Sep", LEFT(L764, 2) = "10", "Oct", LEFT(L764, 2) = "11", "Nov", LEFT(L764, 2) = "12", "Dec")</f>
        <v>Nov</v>
      </c>
      <c r="N764" s="9" t="str">
        <f t="shared" si="81"/>
        <v>2016</v>
      </c>
      <c r="O764" t="b">
        <v>0</v>
      </c>
      <c r="P764">
        <v>0</v>
      </c>
      <c r="Q764" t="b">
        <v>0</v>
      </c>
      <c r="R764" t="s">
        <v>8274</v>
      </c>
      <c r="S764" s="6">
        <f t="shared" si="77"/>
        <v>0</v>
      </c>
      <c r="T764" s="8">
        <f t="shared" si="78"/>
        <v>0</v>
      </c>
      <c r="U764" t="str">
        <f t="shared" si="82"/>
        <v>publishing</v>
      </c>
      <c r="V764" t="str">
        <f t="shared" si="83"/>
        <v>fiction</v>
      </c>
    </row>
    <row r="765" spans="1:22" ht="48" x14ac:dyDescent="0.2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12">
        <f t="shared" si="79"/>
        <v>41501.446851851848</v>
      </c>
      <c r="K765">
        <v>1373971408</v>
      </c>
      <c r="L765" s="12" t="str">
        <f t="shared" si="80"/>
        <v>07/16/2013</v>
      </c>
      <c r="M765" s="9" t="str" cm="1">
        <f t="array" ref="M765">_xlfn.IFS(LEFT(L765, 2) = "01", "Jan", LEFT(L765, 2) = "02", "Feb", LEFT(L765, 2) = "03", "Mar", LEFT(L765, 2) = "04", "Apr", LEFT(L765, 2) = "05", "May", LEFT(L765, 2) = "06", "Jun", LEFT(L765, 2) = "07", "Jul", LEFT(L765, 2) = "08", "Aug", LEFT(L765, 2) = "09", "Sep", LEFT(L765, 2) = "10", "Oct", LEFT(L765, 2) = "11", "Nov", LEFT(L765, 2) = "12", "Dec")</f>
        <v>Jul</v>
      </c>
      <c r="N765" s="9" t="str">
        <f t="shared" si="81"/>
        <v>2013</v>
      </c>
      <c r="O765" t="b">
        <v>0</v>
      </c>
      <c r="P765">
        <v>1</v>
      </c>
      <c r="Q765" t="b">
        <v>0</v>
      </c>
      <c r="R765" t="s">
        <v>8274</v>
      </c>
      <c r="S765" s="6">
        <f t="shared" si="77"/>
        <v>1.1655011655011655E-3</v>
      </c>
      <c r="T765" s="8">
        <f t="shared" si="78"/>
        <v>5</v>
      </c>
      <c r="U765" t="str">
        <f t="shared" si="82"/>
        <v>publishing</v>
      </c>
      <c r="V765" t="str">
        <f t="shared" si="83"/>
        <v>fiction</v>
      </c>
    </row>
    <row r="766" spans="1:22" ht="48" x14ac:dyDescent="0.2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12">
        <f t="shared" si="79"/>
        <v>42257.173159722224</v>
      </c>
      <c r="K766">
        <v>1439266161</v>
      </c>
      <c r="L766" s="12" t="str">
        <f t="shared" si="80"/>
        <v>08/11/2015</v>
      </c>
      <c r="M766" s="9" t="str" cm="1">
        <f t="array" ref="M766">_xlfn.IFS(LEFT(L766, 2) = "01", "Jan", LEFT(L766, 2) = "02", "Feb", LEFT(L766, 2) = "03", "Mar", LEFT(L766, 2) = "04", "Apr", LEFT(L766, 2) = "05", "May", LEFT(L766, 2) = "06", "Jun", LEFT(L766, 2) = "07", "Jul", LEFT(L766, 2) = "08", "Aug", LEFT(L766, 2) = "09", "Sep", LEFT(L766, 2) = "10", "Oct", LEFT(L766, 2) = "11", "Nov", LEFT(L766, 2) = "12", "Dec")</f>
        <v>Aug</v>
      </c>
      <c r="N766" s="9" t="str">
        <f t="shared" si="81"/>
        <v>2015</v>
      </c>
      <c r="O766" t="b">
        <v>0</v>
      </c>
      <c r="P766">
        <v>0</v>
      </c>
      <c r="Q766" t="b">
        <v>0</v>
      </c>
      <c r="R766" t="s">
        <v>8274</v>
      </c>
      <c r="S766" s="6">
        <f t="shared" si="77"/>
        <v>0</v>
      </c>
      <c r="T766" s="8">
        <f t="shared" si="78"/>
        <v>0</v>
      </c>
      <c r="U766" t="str">
        <f t="shared" si="82"/>
        <v>publishing</v>
      </c>
      <c r="V766" t="str">
        <f t="shared" si="83"/>
        <v>fiction</v>
      </c>
    </row>
    <row r="767" spans="1:22" ht="48" x14ac:dyDescent="0.2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2">
        <f t="shared" si="79"/>
        <v>41931.542638888888</v>
      </c>
      <c r="K767">
        <v>1411131684</v>
      </c>
      <c r="L767" s="12" t="str">
        <f t="shared" si="80"/>
        <v>09/19/2014</v>
      </c>
      <c r="M767" s="9" t="str" cm="1">
        <f t="array" ref="M767">_xlfn.IFS(LEFT(L767, 2) = "01", "Jan", LEFT(L767, 2) = "02", "Feb", LEFT(L767, 2) = "03", "Mar", LEFT(L767, 2) = "04", "Apr", LEFT(L767, 2) = "05", "May", LEFT(L767, 2) = "06", "Jun", LEFT(L767, 2) = "07", "Jul", LEFT(L767, 2) = "08", "Aug", LEFT(L767, 2) = "09", "Sep", LEFT(L767, 2) = "10", "Oct", LEFT(L767, 2) = "11", "Nov", LEFT(L767, 2) = "12", "Dec")</f>
        <v>Sep</v>
      </c>
      <c r="N767" s="9" t="str">
        <f t="shared" si="81"/>
        <v>2014</v>
      </c>
      <c r="O767" t="b">
        <v>0</v>
      </c>
      <c r="P767">
        <v>44</v>
      </c>
      <c r="Q767" t="b">
        <v>0</v>
      </c>
      <c r="R767" t="s">
        <v>8274</v>
      </c>
      <c r="S767" s="6">
        <f t="shared" si="77"/>
        <v>0.36014285714285715</v>
      </c>
      <c r="T767" s="8">
        <f t="shared" si="78"/>
        <v>57.295454545454547</v>
      </c>
      <c r="U767" t="str">
        <f t="shared" si="82"/>
        <v>publishing</v>
      </c>
      <c r="V767" t="str">
        <f t="shared" si="83"/>
        <v>fiction</v>
      </c>
    </row>
    <row r="768" spans="1:22" ht="48" x14ac:dyDescent="0.2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12">
        <f t="shared" si="79"/>
        <v>42051.783368055556</v>
      </c>
      <c r="K768">
        <v>1421520483</v>
      </c>
      <c r="L768" s="12" t="str">
        <f t="shared" si="80"/>
        <v>01/17/2015</v>
      </c>
      <c r="M768" s="9" t="str" cm="1">
        <f t="array" ref="M768">_xlfn.IFS(LEFT(L768, 2) = "01", "Jan", LEFT(L768, 2) = "02", "Feb", LEFT(L768, 2) = "03", "Mar", LEFT(L768, 2) = "04", "Apr", LEFT(L768, 2) = "05", "May", LEFT(L768, 2) = "06", "Jun", LEFT(L768, 2) = "07", "Jul", LEFT(L768, 2) = "08", "Aug", LEFT(L768, 2) = "09", "Sep", LEFT(L768, 2) = "10", "Oct", LEFT(L768, 2) = "11", "Nov", LEFT(L768, 2) = "12", "Dec")</f>
        <v>Jan</v>
      </c>
      <c r="N768" s="9" t="str">
        <f t="shared" si="81"/>
        <v>2015</v>
      </c>
      <c r="O768" t="b">
        <v>0</v>
      </c>
      <c r="P768">
        <v>0</v>
      </c>
      <c r="Q768" t="b">
        <v>0</v>
      </c>
      <c r="R768" t="s">
        <v>8274</v>
      </c>
      <c r="S768" s="6">
        <f t="shared" si="77"/>
        <v>0</v>
      </c>
      <c r="T768" s="8">
        <f t="shared" si="78"/>
        <v>0</v>
      </c>
      <c r="U768" t="str">
        <f t="shared" si="82"/>
        <v>publishing</v>
      </c>
      <c r="V768" t="str">
        <f t="shared" si="83"/>
        <v>fiction</v>
      </c>
    </row>
    <row r="769" spans="1:22" ht="64" x14ac:dyDescent="0.2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2">
        <f t="shared" si="79"/>
        <v>42145.143634259264</v>
      </c>
      <c r="K769">
        <v>1429586810</v>
      </c>
      <c r="L769" s="12" t="str">
        <f t="shared" si="80"/>
        <v>04/21/2015</v>
      </c>
      <c r="M769" s="9" t="str" cm="1">
        <f t="array" ref="M769">_xlfn.IFS(LEFT(L769, 2) = "01", "Jan", LEFT(L769, 2) = "02", "Feb", LEFT(L769, 2) = "03", "Mar", LEFT(L769, 2) = "04", "Apr", LEFT(L769, 2) = "05", "May", LEFT(L769, 2) = "06", "Jun", LEFT(L769, 2) = "07", "Jul", LEFT(L769, 2) = "08", "Aug", LEFT(L769, 2) = "09", "Sep", LEFT(L769, 2) = "10", "Oct", LEFT(L769, 2) = "11", "Nov", LEFT(L769, 2) = "12", "Dec")</f>
        <v>Apr</v>
      </c>
      <c r="N769" s="9" t="str">
        <f t="shared" si="81"/>
        <v>2015</v>
      </c>
      <c r="O769" t="b">
        <v>0</v>
      </c>
      <c r="P769">
        <v>3</v>
      </c>
      <c r="Q769" t="b">
        <v>0</v>
      </c>
      <c r="R769" t="s">
        <v>8274</v>
      </c>
      <c r="S769" s="6">
        <f t="shared" si="77"/>
        <v>3.5400000000000001E-2</v>
      </c>
      <c r="T769" s="8">
        <f t="shared" si="78"/>
        <v>59</v>
      </c>
      <c r="U769" t="str">
        <f t="shared" si="82"/>
        <v>publishing</v>
      </c>
      <c r="V769" t="str">
        <f t="shared" si="83"/>
        <v>fiction</v>
      </c>
    </row>
    <row r="770" spans="1:22" ht="48" x14ac:dyDescent="0.2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12">
        <f t="shared" si="79"/>
        <v>41624.207060185188</v>
      </c>
      <c r="K770">
        <v>1384577890</v>
      </c>
      <c r="L770" s="12" t="str">
        <f t="shared" si="80"/>
        <v>11/16/2013</v>
      </c>
      <c r="M770" s="9" t="str" cm="1">
        <f t="array" ref="M770">_xlfn.IFS(LEFT(L770, 2) = "01", "Jan", LEFT(L770, 2) = "02", "Feb", LEFT(L770, 2) = "03", "Mar", LEFT(L770, 2) = "04", "Apr", LEFT(L770, 2) = "05", "May", LEFT(L770, 2) = "06", "Jun", LEFT(L770, 2) = "07", "Jul", LEFT(L770, 2) = "08", "Aug", LEFT(L770, 2) = "09", "Sep", LEFT(L770, 2) = "10", "Oct", LEFT(L770, 2) = "11", "Nov", LEFT(L770, 2) = "12", "Dec")</f>
        <v>Nov</v>
      </c>
      <c r="N770" s="9" t="str">
        <f t="shared" si="81"/>
        <v>2013</v>
      </c>
      <c r="O770" t="b">
        <v>0</v>
      </c>
      <c r="P770">
        <v>0</v>
      </c>
      <c r="Q770" t="b">
        <v>0</v>
      </c>
      <c r="R770" t="s">
        <v>8274</v>
      </c>
      <c r="S770" s="6">
        <f t="shared" ref="S770:S833" si="84">E770/D770</f>
        <v>0</v>
      </c>
      <c r="T770" s="8">
        <f t="shared" ref="T770:T833" si="85">IFERROR(E770/P770, 0)</f>
        <v>0</v>
      </c>
      <c r="U770" t="str">
        <f t="shared" si="82"/>
        <v>publishing</v>
      </c>
      <c r="V770" t="str">
        <f t="shared" si="83"/>
        <v>fiction</v>
      </c>
    </row>
    <row r="771" spans="1:22" ht="48" x14ac:dyDescent="0.2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2">
        <f t="shared" ref="J771:J834" si="86">(((I771/60)/60)/24)+DATE(1970,1,1)</f>
        <v>41634.996458333335</v>
      </c>
      <c r="K771">
        <v>1385510094</v>
      </c>
      <c r="L771" s="12" t="str">
        <f t="shared" ref="L771:L834" si="87">TEXT((((K771/60)/60)/24)+DATE(1970,1,1), "mm/dd/yyyy")</f>
        <v>11/26/2013</v>
      </c>
      <c r="M771" s="9" t="str" cm="1">
        <f t="array" ref="M771">_xlfn.IFS(LEFT(L771, 2) = "01", "Jan", LEFT(L771, 2) = "02", "Feb", LEFT(L771, 2) = "03", "Mar", LEFT(L771, 2) = "04", "Apr", LEFT(L771, 2) = "05", "May", LEFT(L771, 2) = "06", "Jun", LEFT(L771, 2) = "07", "Jul", LEFT(L771, 2) = "08", "Aug", LEFT(L771, 2) = "09", "Sep", LEFT(L771, 2) = "10", "Oct", LEFT(L771, 2) = "11", "Nov", LEFT(L771, 2) = "12", "Dec")</f>
        <v>Nov</v>
      </c>
      <c r="N771" s="9" t="str">
        <f t="shared" ref="N771:N834" si="88">RIGHT(L771, 4)</f>
        <v>2013</v>
      </c>
      <c r="O771" t="b">
        <v>0</v>
      </c>
      <c r="P771">
        <v>52</v>
      </c>
      <c r="Q771" t="b">
        <v>0</v>
      </c>
      <c r="R771" t="s">
        <v>8274</v>
      </c>
      <c r="S771" s="6">
        <f t="shared" si="84"/>
        <v>0.41399999999999998</v>
      </c>
      <c r="T771" s="8">
        <f t="shared" si="85"/>
        <v>31.846153846153847</v>
      </c>
      <c r="U771" t="str">
        <f t="shared" ref="U771:U834" si="89">LEFT(R771, SEARCH("/", R771) - 1)</f>
        <v>publishing</v>
      </c>
      <c r="V771" t="str">
        <f t="shared" ref="V771:V834" si="90">RIGHT(R771, LEN(R771) - SEARCH("/", R771) )</f>
        <v>fiction</v>
      </c>
    </row>
    <row r="772" spans="1:22" ht="48" x14ac:dyDescent="0.2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12">
        <f t="shared" si="86"/>
        <v>41329.999641203707</v>
      </c>
      <c r="K772">
        <v>1358294369</v>
      </c>
      <c r="L772" s="12" t="str">
        <f t="shared" si="87"/>
        <v>01/15/2013</v>
      </c>
      <c r="M772" s="9" t="str" cm="1">
        <f t="array" ref="M772">_xlfn.IFS(LEFT(L772, 2) = "01", "Jan", LEFT(L772, 2) = "02", "Feb", LEFT(L772, 2) = "03", "Mar", LEFT(L772, 2) = "04", "Apr", LEFT(L772, 2) = "05", "May", LEFT(L772, 2) = "06", "Jun", LEFT(L772, 2) = "07", "Jul", LEFT(L772, 2) = "08", "Aug", LEFT(L772, 2) = "09", "Sep", LEFT(L772, 2) = "10", "Oct", LEFT(L772, 2) = "11", "Nov", LEFT(L772, 2) = "12", "Dec")</f>
        <v>Jan</v>
      </c>
      <c r="N772" s="9" t="str">
        <f t="shared" si="88"/>
        <v>2013</v>
      </c>
      <c r="O772" t="b">
        <v>0</v>
      </c>
      <c r="P772">
        <v>0</v>
      </c>
      <c r="Q772" t="b">
        <v>0</v>
      </c>
      <c r="R772" t="s">
        <v>8274</v>
      </c>
      <c r="S772" s="6">
        <f t="shared" si="84"/>
        <v>0</v>
      </c>
      <c r="T772" s="8">
        <f t="shared" si="85"/>
        <v>0</v>
      </c>
      <c r="U772" t="str">
        <f t="shared" si="89"/>
        <v>publishing</v>
      </c>
      <c r="V772" t="str">
        <f t="shared" si="90"/>
        <v>fiction</v>
      </c>
    </row>
    <row r="773" spans="1:22" ht="48" x14ac:dyDescent="0.2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12">
        <f t="shared" si="86"/>
        <v>42399.824097222227</v>
      </c>
      <c r="K773">
        <v>1449863202</v>
      </c>
      <c r="L773" s="12" t="str">
        <f t="shared" si="87"/>
        <v>12/11/2015</v>
      </c>
      <c r="M773" s="9" t="str" cm="1">
        <f t="array" ref="M773">_xlfn.IFS(LEFT(L773, 2) = "01", "Jan", LEFT(L773, 2) = "02", "Feb", LEFT(L773, 2) = "03", "Mar", LEFT(L773, 2) = "04", "Apr", LEFT(L773, 2) = "05", "May", LEFT(L773, 2) = "06", "Jun", LEFT(L773, 2) = "07", "Jul", LEFT(L773, 2) = "08", "Aug", LEFT(L773, 2) = "09", "Sep", LEFT(L773, 2) = "10", "Oct", LEFT(L773, 2) = "11", "Nov", LEFT(L773, 2) = "12", "Dec")</f>
        <v>Dec</v>
      </c>
      <c r="N773" s="9" t="str">
        <f t="shared" si="88"/>
        <v>2015</v>
      </c>
      <c r="O773" t="b">
        <v>0</v>
      </c>
      <c r="P773">
        <v>1</v>
      </c>
      <c r="Q773" t="b">
        <v>0</v>
      </c>
      <c r="R773" t="s">
        <v>8274</v>
      </c>
      <c r="S773" s="6">
        <f t="shared" si="84"/>
        <v>2.631578947368421E-4</v>
      </c>
      <c r="T773" s="8">
        <f t="shared" si="85"/>
        <v>10</v>
      </c>
      <c r="U773" t="str">
        <f t="shared" si="89"/>
        <v>publishing</v>
      </c>
      <c r="V773" t="str">
        <f t="shared" si="90"/>
        <v>fiction</v>
      </c>
    </row>
    <row r="774" spans="1:22" ht="64" x14ac:dyDescent="0.2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12">
        <f t="shared" si="86"/>
        <v>40118.165972222225</v>
      </c>
      <c r="K774">
        <v>1252718519</v>
      </c>
      <c r="L774" s="12" t="str">
        <f t="shared" si="87"/>
        <v>09/12/2009</v>
      </c>
      <c r="M774" s="9" t="str" cm="1">
        <f t="array" ref="M774">_xlfn.IFS(LEFT(L774, 2) = "01", "Jan", LEFT(L774, 2) = "02", "Feb", LEFT(L774, 2) = "03", "Mar", LEFT(L774, 2) = "04", "Apr", LEFT(L774, 2) = "05", "May", LEFT(L774, 2) = "06", "Jun", LEFT(L774, 2) = "07", "Jul", LEFT(L774, 2) = "08", "Aug", LEFT(L774, 2) = "09", "Sep", LEFT(L774, 2) = "10", "Oct", LEFT(L774, 2) = "11", "Nov", LEFT(L774, 2) = "12", "Dec")</f>
        <v>Sep</v>
      </c>
      <c r="N774" s="9" t="str">
        <f t="shared" si="88"/>
        <v>2009</v>
      </c>
      <c r="O774" t="b">
        <v>0</v>
      </c>
      <c r="P774">
        <v>1</v>
      </c>
      <c r="Q774" t="b">
        <v>0</v>
      </c>
      <c r="R774" t="s">
        <v>8274</v>
      </c>
      <c r="S774" s="6">
        <f t="shared" si="84"/>
        <v>3.3333333333333333E-2</v>
      </c>
      <c r="T774" s="8">
        <f t="shared" si="85"/>
        <v>50</v>
      </c>
      <c r="U774" t="str">
        <f t="shared" si="89"/>
        <v>publishing</v>
      </c>
      <c r="V774" t="str">
        <f t="shared" si="90"/>
        <v>fiction</v>
      </c>
    </row>
    <row r="775" spans="1:22" ht="48" x14ac:dyDescent="0.2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12">
        <f t="shared" si="86"/>
        <v>42134.959027777775</v>
      </c>
      <c r="K775">
        <v>1428341985</v>
      </c>
      <c r="L775" s="12" t="str">
        <f t="shared" si="87"/>
        <v>04/06/2015</v>
      </c>
      <c r="M775" s="9" t="str" cm="1">
        <f t="array" ref="M775">_xlfn.IFS(LEFT(L775, 2) = "01", "Jan", LEFT(L775, 2) = "02", "Feb", LEFT(L775, 2) = "03", "Mar", LEFT(L775, 2) = "04", "Apr", LEFT(L775, 2) = "05", "May", LEFT(L775, 2) = "06", "Jun", LEFT(L775, 2) = "07", "Jul", LEFT(L775, 2) = "08", "Aug", LEFT(L775, 2) = "09", "Sep", LEFT(L775, 2) = "10", "Oct", LEFT(L775, 2) = "11", "Nov", LEFT(L775, 2) = "12", "Dec")</f>
        <v>Apr</v>
      </c>
      <c r="N775" s="9" t="str">
        <f t="shared" si="88"/>
        <v>2015</v>
      </c>
      <c r="O775" t="b">
        <v>0</v>
      </c>
      <c r="P775">
        <v>2</v>
      </c>
      <c r="Q775" t="b">
        <v>0</v>
      </c>
      <c r="R775" t="s">
        <v>8274</v>
      </c>
      <c r="S775" s="6">
        <f t="shared" si="84"/>
        <v>8.5129023676509714E-3</v>
      </c>
      <c r="T775" s="8">
        <f t="shared" si="85"/>
        <v>16</v>
      </c>
      <c r="U775" t="str">
        <f t="shared" si="89"/>
        <v>publishing</v>
      </c>
      <c r="V775" t="str">
        <f t="shared" si="90"/>
        <v>fiction</v>
      </c>
    </row>
    <row r="776" spans="1:22" ht="48" x14ac:dyDescent="0.2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2">
        <f t="shared" si="86"/>
        <v>41693.780300925922</v>
      </c>
      <c r="K776">
        <v>1390589018</v>
      </c>
      <c r="L776" s="12" t="str">
        <f t="shared" si="87"/>
        <v>01/24/2014</v>
      </c>
      <c r="M776" s="9" t="str" cm="1">
        <f t="array" ref="M776">_xlfn.IFS(LEFT(L776, 2) = "01", "Jan", LEFT(L776, 2) = "02", "Feb", LEFT(L776, 2) = "03", "Mar", LEFT(L776, 2) = "04", "Apr", LEFT(L776, 2) = "05", "May", LEFT(L776, 2) = "06", "Jun", LEFT(L776, 2) = "07", "Jul", LEFT(L776, 2) = "08", "Aug", LEFT(L776, 2) = "09", "Sep", LEFT(L776, 2) = "10", "Oct", LEFT(L776, 2) = "11", "Nov", LEFT(L776, 2) = "12", "Dec")</f>
        <v>Jan</v>
      </c>
      <c r="N776" s="9" t="str">
        <f t="shared" si="88"/>
        <v>2014</v>
      </c>
      <c r="O776" t="b">
        <v>0</v>
      </c>
      <c r="P776">
        <v>9</v>
      </c>
      <c r="Q776" t="b">
        <v>0</v>
      </c>
      <c r="R776" t="s">
        <v>8274</v>
      </c>
      <c r="S776" s="6">
        <f t="shared" si="84"/>
        <v>0.70199999999999996</v>
      </c>
      <c r="T776" s="8">
        <f t="shared" si="85"/>
        <v>39</v>
      </c>
      <c r="U776" t="str">
        <f t="shared" si="89"/>
        <v>publishing</v>
      </c>
      <c r="V776" t="str">
        <f t="shared" si="90"/>
        <v>fiction</v>
      </c>
    </row>
    <row r="777" spans="1:22" ht="48" x14ac:dyDescent="0.2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2">
        <f t="shared" si="86"/>
        <v>40893.060127314813</v>
      </c>
      <c r="K777">
        <v>1321406795</v>
      </c>
      <c r="L777" s="12" t="str">
        <f t="shared" si="87"/>
        <v>11/16/2011</v>
      </c>
      <c r="M777" s="9" t="str" cm="1">
        <f t="array" ref="M777">_xlfn.IFS(LEFT(L777, 2) = "01", "Jan", LEFT(L777, 2) = "02", "Feb", LEFT(L777, 2) = "03", "Mar", LEFT(L777, 2) = "04", "Apr", LEFT(L777, 2) = "05", "May", LEFT(L777, 2) = "06", "Jun", LEFT(L777, 2) = "07", "Jul", LEFT(L777, 2) = "08", "Aug", LEFT(L777, 2) = "09", "Sep", LEFT(L777, 2) = "10", "Oct", LEFT(L777, 2) = "11", "Nov", LEFT(L777, 2) = "12", "Dec")</f>
        <v>Nov</v>
      </c>
      <c r="N777" s="9" t="str">
        <f t="shared" si="88"/>
        <v>2011</v>
      </c>
      <c r="O777" t="b">
        <v>0</v>
      </c>
      <c r="P777">
        <v>5</v>
      </c>
      <c r="Q777" t="b">
        <v>0</v>
      </c>
      <c r="R777" t="s">
        <v>8274</v>
      </c>
      <c r="S777" s="6">
        <f t="shared" si="84"/>
        <v>1.7000000000000001E-2</v>
      </c>
      <c r="T777" s="8">
        <f t="shared" si="85"/>
        <v>34</v>
      </c>
      <c r="U777" t="str">
        <f t="shared" si="89"/>
        <v>publishing</v>
      </c>
      <c r="V777" t="str">
        <f t="shared" si="90"/>
        <v>fiction</v>
      </c>
    </row>
    <row r="778" spans="1:22" ht="48" x14ac:dyDescent="0.2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2">
        <f t="shared" si="86"/>
        <v>42288.208333333328</v>
      </c>
      <c r="K778">
        <v>1441297645</v>
      </c>
      <c r="L778" s="12" t="str">
        <f t="shared" si="87"/>
        <v>09/03/2015</v>
      </c>
      <c r="M778" s="9" t="str" cm="1">
        <f t="array" ref="M778">_xlfn.IFS(LEFT(L778, 2) = "01", "Jan", LEFT(L778, 2) = "02", "Feb", LEFT(L778, 2) = "03", "Mar", LEFT(L778, 2) = "04", "Apr", LEFT(L778, 2) = "05", "May", LEFT(L778, 2) = "06", "Jun", LEFT(L778, 2) = "07", "Jul", LEFT(L778, 2) = "08", "Aug", LEFT(L778, 2) = "09", "Sep", LEFT(L778, 2) = "10", "Oct", LEFT(L778, 2) = "11", "Nov", LEFT(L778, 2) = "12", "Dec")</f>
        <v>Sep</v>
      </c>
      <c r="N778" s="9" t="str">
        <f t="shared" si="88"/>
        <v>2015</v>
      </c>
      <c r="O778" t="b">
        <v>0</v>
      </c>
      <c r="P778">
        <v>57</v>
      </c>
      <c r="Q778" t="b">
        <v>0</v>
      </c>
      <c r="R778" t="s">
        <v>8274</v>
      </c>
      <c r="S778" s="6">
        <f t="shared" si="84"/>
        <v>0.51400000000000001</v>
      </c>
      <c r="T778" s="8">
        <f t="shared" si="85"/>
        <v>63.122807017543863</v>
      </c>
      <c r="U778" t="str">
        <f t="shared" si="89"/>
        <v>publishing</v>
      </c>
      <c r="V778" t="str">
        <f t="shared" si="90"/>
        <v>fiction</v>
      </c>
    </row>
    <row r="779" spans="1:22" ht="48" x14ac:dyDescent="0.2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12">
        <f t="shared" si="86"/>
        <v>41486.981215277774</v>
      </c>
      <c r="K779">
        <v>1372721577</v>
      </c>
      <c r="L779" s="12" t="str">
        <f t="shared" si="87"/>
        <v>07/01/2013</v>
      </c>
      <c r="M779" s="9" t="str" cm="1">
        <f t="array" ref="M779">_xlfn.IFS(LEFT(L779, 2) = "01", "Jan", LEFT(L779, 2) = "02", "Feb", LEFT(L779, 2) = "03", "Mar", LEFT(L779, 2) = "04", "Apr", LEFT(L779, 2) = "05", "May", LEFT(L779, 2) = "06", "Jun", LEFT(L779, 2) = "07", "Jul", LEFT(L779, 2) = "08", "Aug", LEFT(L779, 2) = "09", "Sep", LEFT(L779, 2) = "10", "Oct", LEFT(L779, 2) = "11", "Nov", LEFT(L779, 2) = "12", "Dec")</f>
        <v>Jul</v>
      </c>
      <c r="N779" s="9" t="str">
        <f t="shared" si="88"/>
        <v>2013</v>
      </c>
      <c r="O779" t="b">
        <v>0</v>
      </c>
      <c r="P779">
        <v>3</v>
      </c>
      <c r="Q779" t="b">
        <v>0</v>
      </c>
      <c r="R779" t="s">
        <v>8274</v>
      </c>
      <c r="S779" s="6">
        <f t="shared" si="84"/>
        <v>7.0000000000000001E-3</v>
      </c>
      <c r="T779" s="8">
        <f t="shared" si="85"/>
        <v>7</v>
      </c>
      <c r="U779" t="str">
        <f t="shared" si="89"/>
        <v>publishing</v>
      </c>
      <c r="V779" t="str">
        <f t="shared" si="90"/>
        <v>fiction</v>
      </c>
    </row>
    <row r="780" spans="1:22" ht="48" x14ac:dyDescent="0.2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12">
        <f t="shared" si="86"/>
        <v>41759.702314814815</v>
      </c>
      <c r="K780">
        <v>1396284680</v>
      </c>
      <c r="L780" s="12" t="str">
        <f t="shared" si="87"/>
        <v>03/31/2014</v>
      </c>
      <c r="M780" s="9" t="str" cm="1">
        <f t="array" ref="M780">_xlfn.IFS(LEFT(L780, 2) = "01", "Jan", LEFT(L780, 2) = "02", "Feb", LEFT(L780, 2) = "03", "Mar", LEFT(L780, 2) = "04", "Apr", LEFT(L780, 2) = "05", "May", LEFT(L780, 2) = "06", "Jun", LEFT(L780, 2) = "07", "Jul", LEFT(L780, 2) = "08", "Aug", LEFT(L780, 2) = "09", "Sep", LEFT(L780, 2) = "10", "Oct", LEFT(L780, 2) = "11", "Nov", LEFT(L780, 2) = "12", "Dec")</f>
        <v>Mar</v>
      </c>
      <c r="N780" s="9" t="str">
        <f t="shared" si="88"/>
        <v>2014</v>
      </c>
      <c r="O780" t="b">
        <v>0</v>
      </c>
      <c r="P780">
        <v>1</v>
      </c>
      <c r="Q780" t="b">
        <v>0</v>
      </c>
      <c r="R780" t="s">
        <v>8274</v>
      </c>
      <c r="S780" s="6">
        <f t="shared" si="84"/>
        <v>4.0000000000000001E-3</v>
      </c>
      <c r="T780" s="8">
        <f t="shared" si="85"/>
        <v>2</v>
      </c>
      <c r="U780" t="str">
        <f t="shared" si="89"/>
        <v>publishing</v>
      </c>
      <c r="V780" t="str">
        <f t="shared" si="90"/>
        <v>fiction</v>
      </c>
    </row>
    <row r="781" spans="1:22" ht="48" x14ac:dyDescent="0.2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12">
        <f t="shared" si="86"/>
        <v>40466.166666666664</v>
      </c>
      <c r="K781">
        <v>1284567905</v>
      </c>
      <c r="L781" s="12" t="str">
        <f t="shared" si="87"/>
        <v>09/15/2010</v>
      </c>
      <c r="M781" s="9" t="str" cm="1">
        <f t="array" ref="M781">_xlfn.IFS(LEFT(L781, 2) = "01", "Jan", LEFT(L781, 2) = "02", "Feb", LEFT(L781, 2) = "03", "Mar", LEFT(L781, 2) = "04", "Apr", LEFT(L781, 2) = "05", "May", LEFT(L781, 2) = "06", "Jun", LEFT(L781, 2) = "07", "Jul", LEFT(L781, 2) = "08", "Aug", LEFT(L781, 2) = "09", "Sep", LEFT(L781, 2) = "10", "Oct", LEFT(L781, 2) = "11", "Nov", LEFT(L781, 2) = "12", "Dec")</f>
        <v>Sep</v>
      </c>
      <c r="N781" s="9" t="str">
        <f t="shared" si="88"/>
        <v>2010</v>
      </c>
      <c r="O781" t="b">
        <v>0</v>
      </c>
      <c r="P781">
        <v>6</v>
      </c>
      <c r="Q781" t="b">
        <v>0</v>
      </c>
      <c r="R781" t="s">
        <v>8274</v>
      </c>
      <c r="S781" s="6">
        <f t="shared" si="84"/>
        <v>2.6666666666666668E-2</v>
      </c>
      <c r="T781" s="8">
        <f t="shared" si="85"/>
        <v>66.666666666666671</v>
      </c>
      <c r="U781" t="str">
        <f t="shared" si="89"/>
        <v>publishing</v>
      </c>
      <c r="V781" t="str">
        <f t="shared" si="90"/>
        <v>fiction</v>
      </c>
    </row>
    <row r="782" spans="1:22" ht="32" x14ac:dyDescent="0.2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2">
        <f t="shared" si="86"/>
        <v>40666.673900462964</v>
      </c>
      <c r="K782">
        <v>1301847025</v>
      </c>
      <c r="L782" s="12" t="str">
        <f t="shared" si="87"/>
        <v>04/03/2011</v>
      </c>
      <c r="M782" s="9" t="str" cm="1">
        <f t="array" ref="M782">_xlfn.IFS(LEFT(L782, 2) = "01", "Jan", LEFT(L782, 2) = "02", "Feb", LEFT(L782, 2) = "03", "Mar", LEFT(L782, 2) = "04", "Apr", LEFT(L782, 2) = "05", "May", LEFT(L782, 2) = "06", "Jun", LEFT(L782, 2) = "07", "Jul", LEFT(L782, 2) = "08", "Aug", LEFT(L782, 2) = "09", "Sep", LEFT(L782, 2) = "10", "Oct", LEFT(L782, 2) = "11", "Nov", LEFT(L782, 2) = "12", "Dec")</f>
        <v>Apr</v>
      </c>
      <c r="N782" s="9" t="str">
        <f t="shared" si="88"/>
        <v>2011</v>
      </c>
      <c r="O782" t="b">
        <v>0</v>
      </c>
      <c r="P782">
        <v>27</v>
      </c>
      <c r="Q782" t="b">
        <v>1</v>
      </c>
      <c r="R782" t="s">
        <v>8275</v>
      </c>
      <c r="S782" s="6">
        <f t="shared" si="84"/>
        <v>1.04</v>
      </c>
      <c r="T782" s="8">
        <f t="shared" si="85"/>
        <v>38.518518518518519</v>
      </c>
      <c r="U782" t="str">
        <f t="shared" si="89"/>
        <v>music</v>
      </c>
      <c r="V782" t="str">
        <f t="shared" si="90"/>
        <v>rock</v>
      </c>
    </row>
    <row r="783" spans="1:22" ht="48" x14ac:dyDescent="0.2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2">
        <f t="shared" si="86"/>
        <v>41433.000856481485</v>
      </c>
      <c r="K783">
        <v>1368057674</v>
      </c>
      <c r="L783" s="12" t="str">
        <f t="shared" si="87"/>
        <v>05/09/2013</v>
      </c>
      <c r="M783" s="9" t="str" cm="1">
        <f t="array" ref="M783">_xlfn.IFS(LEFT(L783, 2) = "01", "Jan", LEFT(L783, 2) = "02", "Feb", LEFT(L783, 2) = "03", "Mar", LEFT(L783, 2) = "04", "Apr", LEFT(L783, 2) = "05", "May", LEFT(L783, 2) = "06", "Jun", LEFT(L783, 2) = "07", "Jul", LEFT(L783, 2) = "08", "Aug", LEFT(L783, 2) = "09", "Sep", LEFT(L783, 2) = "10", "Oct", LEFT(L783, 2) = "11", "Nov", LEFT(L783, 2) = "12", "Dec")</f>
        <v>May</v>
      </c>
      <c r="N783" s="9" t="str">
        <f t="shared" si="88"/>
        <v>2013</v>
      </c>
      <c r="O783" t="b">
        <v>0</v>
      </c>
      <c r="P783">
        <v>25</v>
      </c>
      <c r="Q783" t="b">
        <v>1</v>
      </c>
      <c r="R783" t="s">
        <v>8275</v>
      </c>
      <c r="S783" s="6">
        <f t="shared" si="84"/>
        <v>1.3315375</v>
      </c>
      <c r="T783" s="8">
        <f t="shared" si="85"/>
        <v>42.609200000000001</v>
      </c>
      <c r="U783" t="str">
        <f t="shared" si="89"/>
        <v>music</v>
      </c>
      <c r="V783" t="str">
        <f t="shared" si="90"/>
        <v>rock</v>
      </c>
    </row>
    <row r="784" spans="1:22" ht="48" x14ac:dyDescent="0.2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12">
        <f t="shared" si="86"/>
        <v>41146.758125</v>
      </c>
      <c r="K784">
        <v>1343326302</v>
      </c>
      <c r="L784" s="12" t="str">
        <f t="shared" si="87"/>
        <v>07/26/2012</v>
      </c>
      <c r="M784" s="9" t="str" cm="1">
        <f t="array" ref="M784">_xlfn.IFS(LEFT(L784, 2) = "01", "Jan", LEFT(L784, 2) = "02", "Feb", LEFT(L784, 2) = "03", "Mar", LEFT(L784, 2) = "04", "Apr", LEFT(L784, 2) = "05", "May", LEFT(L784, 2) = "06", "Jun", LEFT(L784, 2) = "07", "Jul", LEFT(L784, 2) = "08", "Aug", LEFT(L784, 2) = "09", "Sep", LEFT(L784, 2) = "10", "Oct", LEFT(L784, 2) = "11", "Nov", LEFT(L784, 2) = "12", "Dec")</f>
        <v>Jul</v>
      </c>
      <c r="N784" s="9" t="str">
        <f t="shared" si="88"/>
        <v>2012</v>
      </c>
      <c r="O784" t="b">
        <v>0</v>
      </c>
      <c r="P784">
        <v>14</v>
      </c>
      <c r="Q784" t="b">
        <v>1</v>
      </c>
      <c r="R784" t="s">
        <v>8275</v>
      </c>
      <c r="S784" s="6">
        <f t="shared" si="84"/>
        <v>1</v>
      </c>
      <c r="T784" s="8">
        <f t="shared" si="85"/>
        <v>50</v>
      </c>
      <c r="U784" t="str">
        <f t="shared" si="89"/>
        <v>music</v>
      </c>
      <c r="V784" t="str">
        <f t="shared" si="90"/>
        <v>rock</v>
      </c>
    </row>
    <row r="785" spans="1:22" ht="48" x14ac:dyDescent="0.2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2">
        <f t="shared" si="86"/>
        <v>41026.916666666664</v>
      </c>
      <c r="K785">
        <v>1332182049</v>
      </c>
      <c r="L785" s="12" t="str">
        <f t="shared" si="87"/>
        <v>03/19/2012</v>
      </c>
      <c r="M785" s="9" t="str" cm="1">
        <f t="array" ref="M785">_xlfn.IFS(LEFT(L785, 2) = "01", "Jan", LEFT(L785, 2) = "02", "Feb", LEFT(L785, 2) = "03", "Mar", LEFT(L785, 2) = "04", "Apr", LEFT(L785, 2) = "05", "May", LEFT(L785, 2) = "06", "Jun", LEFT(L785, 2) = "07", "Jul", LEFT(L785, 2) = "08", "Aug", LEFT(L785, 2) = "09", "Sep", LEFT(L785, 2) = "10", "Oct", LEFT(L785, 2) = "11", "Nov", LEFT(L785, 2) = "12", "Dec")</f>
        <v>Mar</v>
      </c>
      <c r="N785" s="9" t="str">
        <f t="shared" si="88"/>
        <v>2012</v>
      </c>
      <c r="O785" t="b">
        <v>0</v>
      </c>
      <c r="P785">
        <v>35</v>
      </c>
      <c r="Q785" t="b">
        <v>1</v>
      </c>
      <c r="R785" t="s">
        <v>8275</v>
      </c>
      <c r="S785" s="6">
        <f t="shared" si="84"/>
        <v>1.4813333333333334</v>
      </c>
      <c r="T785" s="8">
        <f t="shared" si="85"/>
        <v>63.485714285714288</v>
      </c>
      <c r="U785" t="str">
        <f t="shared" si="89"/>
        <v>music</v>
      </c>
      <c r="V785" t="str">
        <f t="shared" si="90"/>
        <v>rock</v>
      </c>
    </row>
    <row r="786" spans="1:22" ht="48" x14ac:dyDescent="0.2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2">
        <f t="shared" si="86"/>
        <v>41715.107858796298</v>
      </c>
      <c r="K786">
        <v>1391571319</v>
      </c>
      <c r="L786" s="12" t="str">
        <f t="shared" si="87"/>
        <v>02/05/2014</v>
      </c>
      <c r="M786" s="9" t="str" cm="1">
        <f t="array" ref="M786">_xlfn.IFS(LEFT(L786, 2) = "01", "Jan", LEFT(L786, 2) = "02", "Feb", LEFT(L786, 2) = "03", "Mar", LEFT(L786, 2) = "04", "Apr", LEFT(L786, 2) = "05", "May", LEFT(L786, 2) = "06", "Jun", LEFT(L786, 2) = "07", "Jul", LEFT(L786, 2) = "08", "Aug", LEFT(L786, 2) = "09", "Sep", LEFT(L786, 2) = "10", "Oct", LEFT(L786, 2) = "11", "Nov", LEFT(L786, 2) = "12", "Dec")</f>
        <v>Feb</v>
      </c>
      <c r="N786" s="9" t="str">
        <f t="shared" si="88"/>
        <v>2014</v>
      </c>
      <c r="O786" t="b">
        <v>0</v>
      </c>
      <c r="P786">
        <v>10</v>
      </c>
      <c r="Q786" t="b">
        <v>1</v>
      </c>
      <c r="R786" t="s">
        <v>8275</v>
      </c>
      <c r="S786" s="6">
        <f t="shared" si="84"/>
        <v>1.0249999999999999</v>
      </c>
      <c r="T786" s="8">
        <f t="shared" si="85"/>
        <v>102.5</v>
      </c>
      <c r="U786" t="str">
        <f t="shared" si="89"/>
        <v>music</v>
      </c>
      <c r="V786" t="str">
        <f t="shared" si="90"/>
        <v>rock</v>
      </c>
    </row>
    <row r="787" spans="1:22" ht="48" x14ac:dyDescent="0.2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2">
        <f t="shared" si="86"/>
        <v>41333.593923611108</v>
      </c>
      <c r="K787">
        <v>1359468915</v>
      </c>
      <c r="L787" s="12" t="str">
        <f t="shared" si="87"/>
        <v>01/29/2013</v>
      </c>
      <c r="M787" s="9" t="str" cm="1">
        <f t="array" ref="M787">_xlfn.IFS(LEFT(L787, 2) = "01", "Jan", LEFT(L787, 2) = "02", "Feb", LEFT(L787, 2) = "03", "Mar", LEFT(L787, 2) = "04", "Apr", LEFT(L787, 2) = "05", "May", LEFT(L787, 2) = "06", "Jun", LEFT(L787, 2) = "07", "Jul", LEFT(L787, 2) = "08", "Aug", LEFT(L787, 2) = "09", "Sep", LEFT(L787, 2) = "10", "Oct", LEFT(L787, 2) = "11", "Nov", LEFT(L787, 2) = "12", "Dec")</f>
        <v>Jan</v>
      </c>
      <c r="N787" s="9" t="str">
        <f t="shared" si="88"/>
        <v>2013</v>
      </c>
      <c r="O787" t="b">
        <v>0</v>
      </c>
      <c r="P787">
        <v>29</v>
      </c>
      <c r="Q787" t="b">
        <v>1</v>
      </c>
      <c r="R787" t="s">
        <v>8275</v>
      </c>
      <c r="S787" s="6">
        <f t="shared" si="84"/>
        <v>1.8062799999999999</v>
      </c>
      <c r="T787" s="8">
        <f t="shared" si="85"/>
        <v>31.142758620689655</v>
      </c>
      <c r="U787" t="str">
        <f t="shared" si="89"/>
        <v>music</v>
      </c>
      <c r="V787" t="str">
        <f t="shared" si="90"/>
        <v>rock</v>
      </c>
    </row>
    <row r="788" spans="1:22" ht="48" x14ac:dyDescent="0.2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2">
        <f t="shared" si="86"/>
        <v>41040.657638888886</v>
      </c>
      <c r="K788">
        <v>1331774434</v>
      </c>
      <c r="L788" s="12" t="str">
        <f t="shared" si="87"/>
        <v>03/15/2012</v>
      </c>
      <c r="M788" s="9" t="str" cm="1">
        <f t="array" ref="M788">_xlfn.IFS(LEFT(L788, 2) = "01", "Jan", LEFT(L788, 2) = "02", "Feb", LEFT(L788, 2) = "03", "Mar", LEFT(L788, 2) = "04", "Apr", LEFT(L788, 2) = "05", "May", LEFT(L788, 2) = "06", "Jun", LEFT(L788, 2) = "07", "Jul", LEFT(L788, 2) = "08", "Aug", LEFT(L788, 2) = "09", "Sep", LEFT(L788, 2) = "10", "Oct", LEFT(L788, 2) = "11", "Nov", LEFT(L788, 2) = "12", "Dec")</f>
        <v>Mar</v>
      </c>
      <c r="N788" s="9" t="str">
        <f t="shared" si="88"/>
        <v>2012</v>
      </c>
      <c r="O788" t="b">
        <v>0</v>
      </c>
      <c r="P788">
        <v>44</v>
      </c>
      <c r="Q788" t="b">
        <v>1</v>
      </c>
      <c r="R788" t="s">
        <v>8275</v>
      </c>
      <c r="S788" s="6">
        <f t="shared" si="84"/>
        <v>1.4279999999999999</v>
      </c>
      <c r="T788" s="8">
        <f t="shared" si="85"/>
        <v>162.27272727272728</v>
      </c>
      <c r="U788" t="str">
        <f t="shared" si="89"/>
        <v>music</v>
      </c>
      <c r="V788" t="str">
        <f t="shared" si="90"/>
        <v>rock</v>
      </c>
    </row>
    <row r="789" spans="1:22" ht="48" x14ac:dyDescent="0.2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2">
        <f t="shared" si="86"/>
        <v>41579.627615740741</v>
      </c>
      <c r="K789">
        <v>1380726226</v>
      </c>
      <c r="L789" s="12" t="str">
        <f t="shared" si="87"/>
        <v>10/02/2013</v>
      </c>
      <c r="M789" s="9" t="str" cm="1">
        <f t="array" ref="M789">_xlfn.IFS(LEFT(L789, 2) = "01", "Jan", LEFT(L789, 2) = "02", "Feb", LEFT(L789, 2) = "03", "Mar", LEFT(L789, 2) = "04", "Apr", LEFT(L789, 2) = "05", "May", LEFT(L789, 2) = "06", "Jun", LEFT(L789, 2) = "07", "Jul", LEFT(L789, 2) = "08", "Aug", LEFT(L789, 2) = "09", "Sep", LEFT(L789, 2) = "10", "Oct", LEFT(L789, 2) = "11", "Nov", LEFT(L789, 2) = "12", "Dec")</f>
        <v>Oct</v>
      </c>
      <c r="N789" s="9" t="str">
        <f t="shared" si="88"/>
        <v>2013</v>
      </c>
      <c r="O789" t="b">
        <v>0</v>
      </c>
      <c r="P789">
        <v>17</v>
      </c>
      <c r="Q789" t="b">
        <v>1</v>
      </c>
      <c r="R789" t="s">
        <v>8275</v>
      </c>
      <c r="S789" s="6">
        <f t="shared" si="84"/>
        <v>1.1416666666666666</v>
      </c>
      <c r="T789" s="8">
        <f t="shared" si="85"/>
        <v>80.588235294117652</v>
      </c>
      <c r="U789" t="str">
        <f t="shared" si="89"/>
        <v>music</v>
      </c>
      <c r="V789" t="str">
        <f t="shared" si="90"/>
        <v>rock</v>
      </c>
    </row>
    <row r="790" spans="1:22" ht="48" x14ac:dyDescent="0.2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2">
        <f t="shared" si="86"/>
        <v>41097.165972222225</v>
      </c>
      <c r="K790">
        <v>1338336588</v>
      </c>
      <c r="L790" s="12" t="str">
        <f t="shared" si="87"/>
        <v>05/30/2012</v>
      </c>
      <c r="M790" s="9" t="str" cm="1">
        <f t="array" ref="M790">_xlfn.IFS(LEFT(L790, 2) = "01", "Jan", LEFT(L790, 2) = "02", "Feb", LEFT(L790, 2) = "03", "Mar", LEFT(L790, 2) = "04", "Apr", LEFT(L790, 2) = "05", "May", LEFT(L790, 2) = "06", "Jun", LEFT(L790, 2) = "07", "Jul", LEFT(L790, 2) = "08", "Aug", LEFT(L790, 2) = "09", "Sep", LEFT(L790, 2) = "10", "Oct", LEFT(L790, 2) = "11", "Nov", LEFT(L790, 2) = "12", "Dec")</f>
        <v>May</v>
      </c>
      <c r="N790" s="9" t="str">
        <f t="shared" si="88"/>
        <v>2012</v>
      </c>
      <c r="O790" t="b">
        <v>0</v>
      </c>
      <c r="P790">
        <v>34</v>
      </c>
      <c r="Q790" t="b">
        <v>1</v>
      </c>
      <c r="R790" t="s">
        <v>8275</v>
      </c>
      <c r="S790" s="6">
        <f t="shared" si="84"/>
        <v>2.03505</v>
      </c>
      <c r="T790" s="8">
        <f t="shared" si="85"/>
        <v>59.85441176470588</v>
      </c>
      <c r="U790" t="str">
        <f t="shared" si="89"/>
        <v>music</v>
      </c>
      <c r="V790" t="str">
        <f t="shared" si="90"/>
        <v>rock</v>
      </c>
    </row>
    <row r="791" spans="1:22" ht="48" x14ac:dyDescent="0.2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2">
        <f t="shared" si="86"/>
        <v>41295.332638888889</v>
      </c>
      <c r="K791">
        <v>1357187280</v>
      </c>
      <c r="L791" s="12" t="str">
        <f t="shared" si="87"/>
        <v>01/03/2013</v>
      </c>
      <c r="M791" s="9" t="str" cm="1">
        <f t="array" ref="M791">_xlfn.IFS(LEFT(L791, 2) = "01", "Jan", LEFT(L791, 2) = "02", "Feb", LEFT(L791, 2) = "03", "Mar", LEFT(L791, 2) = "04", "Apr", LEFT(L791, 2) = "05", "May", LEFT(L791, 2) = "06", "Jun", LEFT(L791, 2) = "07", "Jul", LEFT(L791, 2) = "08", "Aug", LEFT(L791, 2) = "09", "Sep", LEFT(L791, 2) = "10", "Oct", LEFT(L791, 2) = "11", "Nov", LEFT(L791, 2) = "12", "Dec")</f>
        <v>Jan</v>
      </c>
      <c r="N791" s="9" t="str">
        <f t="shared" si="88"/>
        <v>2013</v>
      </c>
      <c r="O791" t="b">
        <v>0</v>
      </c>
      <c r="P791">
        <v>14</v>
      </c>
      <c r="Q791" t="b">
        <v>1</v>
      </c>
      <c r="R791" t="s">
        <v>8275</v>
      </c>
      <c r="S791" s="6">
        <f t="shared" si="84"/>
        <v>1.0941176470588236</v>
      </c>
      <c r="T791" s="8">
        <f t="shared" si="85"/>
        <v>132.85714285714286</v>
      </c>
      <c r="U791" t="str">
        <f t="shared" si="89"/>
        <v>music</v>
      </c>
      <c r="V791" t="str">
        <f t="shared" si="90"/>
        <v>rock</v>
      </c>
    </row>
    <row r="792" spans="1:22" ht="48" x14ac:dyDescent="0.2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2">
        <f t="shared" si="86"/>
        <v>41306.047905092593</v>
      </c>
      <c r="K792">
        <v>1357088939</v>
      </c>
      <c r="L792" s="12" t="str">
        <f t="shared" si="87"/>
        <v>01/02/2013</v>
      </c>
      <c r="M792" s="9" t="str" cm="1">
        <f t="array" ref="M792">_xlfn.IFS(LEFT(L792, 2) = "01", "Jan", LEFT(L792, 2) = "02", "Feb", LEFT(L792, 2) = "03", "Mar", LEFT(L792, 2) = "04", "Apr", LEFT(L792, 2) = "05", "May", LEFT(L792, 2) = "06", "Jun", LEFT(L792, 2) = "07", "Jul", LEFT(L792, 2) = "08", "Aug", LEFT(L792, 2) = "09", "Sep", LEFT(L792, 2) = "10", "Oct", LEFT(L792, 2) = "11", "Nov", LEFT(L792, 2) = "12", "Dec")</f>
        <v>Jan</v>
      </c>
      <c r="N792" s="9" t="str">
        <f t="shared" si="88"/>
        <v>2013</v>
      </c>
      <c r="O792" t="b">
        <v>0</v>
      </c>
      <c r="P792">
        <v>156</v>
      </c>
      <c r="Q792" t="b">
        <v>1</v>
      </c>
      <c r="R792" t="s">
        <v>8275</v>
      </c>
      <c r="S792" s="6">
        <f t="shared" si="84"/>
        <v>1.443746</v>
      </c>
      <c r="T792" s="8">
        <f t="shared" si="85"/>
        <v>92.547820512820508</v>
      </c>
      <c r="U792" t="str">
        <f t="shared" si="89"/>
        <v>music</v>
      </c>
      <c r="V792" t="str">
        <f t="shared" si="90"/>
        <v>rock</v>
      </c>
    </row>
    <row r="793" spans="1:22" ht="48" x14ac:dyDescent="0.2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2">
        <f t="shared" si="86"/>
        <v>41591.249305555553</v>
      </c>
      <c r="K793">
        <v>1381430646</v>
      </c>
      <c r="L793" s="12" t="str">
        <f t="shared" si="87"/>
        <v>10/10/2013</v>
      </c>
      <c r="M793" s="9" t="str" cm="1">
        <f t="array" ref="M793">_xlfn.IFS(LEFT(L793, 2) = "01", "Jan", LEFT(L793, 2) = "02", "Feb", LEFT(L793, 2) = "03", "Mar", LEFT(L793, 2) = "04", "Apr", LEFT(L793, 2) = "05", "May", LEFT(L793, 2) = "06", "Jun", LEFT(L793, 2) = "07", "Jul", LEFT(L793, 2) = "08", "Aug", LEFT(L793, 2) = "09", "Sep", LEFT(L793, 2) = "10", "Oct", LEFT(L793, 2) = "11", "Nov", LEFT(L793, 2) = "12", "Dec")</f>
        <v>Oct</v>
      </c>
      <c r="N793" s="9" t="str">
        <f t="shared" si="88"/>
        <v>2013</v>
      </c>
      <c r="O793" t="b">
        <v>0</v>
      </c>
      <c r="P793">
        <v>128</v>
      </c>
      <c r="Q793" t="b">
        <v>1</v>
      </c>
      <c r="R793" t="s">
        <v>8275</v>
      </c>
      <c r="S793" s="6">
        <f t="shared" si="84"/>
        <v>1.0386666666666666</v>
      </c>
      <c r="T793" s="8">
        <f t="shared" si="85"/>
        <v>60.859375</v>
      </c>
      <c r="U793" t="str">
        <f t="shared" si="89"/>
        <v>music</v>
      </c>
      <c r="V793" t="str">
        <f t="shared" si="90"/>
        <v>rock</v>
      </c>
    </row>
    <row r="794" spans="1:22" ht="32" x14ac:dyDescent="0.2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2">
        <f t="shared" si="86"/>
        <v>41585.915312500001</v>
      </c>
      <c r="K794">
        <v>1381265883</v>
      </c>
      <c r="L794" s="12" t="str">
        <f t="shared" si="87"/>
        <v>10/08/2013</v>
      </c>
      <c r="M794" s="9" t="str" cm="1">
        <f t="array" ref="M794">_xlfn.IFS(LEFT(L794, 2) = "01", "Jan", LEFT(L794, 2) = "02", "Feb", LEFT(L794, 2) = "03", "Mar", LEFT(L794, 2) = "04", "Apr", LEFT(L794, 2) = "05", "May", LEFT(L794, 2) = "06", "Jun", LEFT(L794, 2) = "07", "Jul", LEFT(L794, 2) = "08", "Aug", LEFT(L794, 2) = "09", "Sep", LEFT(L794, 2) = "10", "Oct", LEFT(L794, 2) = "11", "Nov", LEFT(L794, 2) = "12", "Dec")</f>
        <v>Oct</v>
      </c>
      <c r="N794" s="9" t="str">
        <f t="shared" si="88"/>
        <v>2013</v>
      </c>
      <c r="O794" t="b">
        <v>0</v>
      </c>
      <c r="P794">
        <v>60</v>
      </c>
      <c r="Q794" t="b">
        <v>1</v>
      </c>
      <c r="R794" t="s">
        <v>8275</v>
      </c>
      <c r="S794" s="6">
        <f t="shared" si="84"/>
        <v>1.0044440000000001</v>
      </c>
      <c r="T794" s="8">
        <f t="shared" si="85"/>
        <v>41.851833333333339</v>
      </c>
      <c r="U794" t="str">
        <f t="shared" si="89"/>
        <v>music</v>
      </c>
      <c r="V794" t="str">
        <f t="shared" si="90"/>
        <v>rock</v>
      </c>
    </row>
    <row r="795" spans="1:22" ht="48" x14ac:dyDescent="0.2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2">
        <f t="shared" si="86"/>
        <v>41458.207638888889</v>
      </c>
      <c r="K795">
        <v>1371491244</v>
      </c>
      <c r="L795" s="12" t="str">
        <f t="shared" si="87"/>
        <v>06/17/2013</v>
      </c>
      <c r="M795" s="9" t="str" cm="1">
        <f t="array" ref="M795">_xlfn.IFS(LEFT(L795, 2) = "01", "Jan", LEFT(L795, 2) = "02", "Feb", LEFT(L795, 2) = "03", "Mar", LEFT(L795, 2) = "04", "Apr", LEFT(L795, 2) = "05", "May", LEFT(L795, 2) = "06", "Jun", LEFT(L795, 2) = "07", "Jul", LEFT(L795, 2) = "08", "Aug", LEFT(L795, 2) = "09", "Sep", LEFT(L795, 2) = "10", "Oct", LEFT(L795, 2) = "11", "Nov", LEFT(L795, 2) = "12", "Dec")</f>
        <v>Jun</v>
      </c>
      <c r="N795" s="9" t="str">
        <f t="shared" si="88"/>
        <v>2013</v>
      </c>
      <c r="O795" t="b">
        <v>0</v>
      </c>
      <c r="P795">
        <v>32</v>
      </c>
      <c r="Q795" t="b">
        <v>1</v>
      </c>
      <c r="R795" t="s">
        <v>8275</v>
      </c>
      <c r="S795" s="6">
        <f t="shared" si="84"/>
        <v>1.0277927272727272</v>
      </c>
      <c r="T795" s="8">
        <f t="shared" si="85"/>
        <v>88.325937499999995</v>
      </c>
      <c r="U795" t="str">
        <f t="shared" si="89"/>
        <v>music</v>
      </c>
      <c r="V795" t="str">
        <f t="shared" si="90"/>
        <v>rock</v>
      </c>
    </row>
    <row r="796" spans="1:22" ht="48" x14ac:dyDescent="0.2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2">
        <f t="shared" si="86"/>
        <v>40791.712500000001</v>
      </c>
      <c r="K796">
        <v>1310438737</v>
      </c>
      <c r="L796" s="12" t="str">
        <f t="shared" si="87"/>
        <v>07/12/2011</v>
      </c>
      <c r="M796" s="9" t="str" cm="1">
        <f t="array" ref="M796">_xlfn.IFS(LEFT(L796, 2) = "01", "Jan", LEFT(L796, 2) = "02", "Feb", LEFT(L796, 2) = "03", "Mar", LEFT(L796, 2) = "04", "Apr", LEFT(L796, 2) = "05", "May", LEFT(L796, 2) = "06", "Jun", LEFT(L796, 2) = "07", "Jul", LEFT(L796, 2) = "08", "Aug", LEFT(L796, 2) = "09", "Sep", LEFT(L796, 2) = "10", "Oct", LEFT(L796, 2) = "11", "Nov", LEFT(L796, 2) = "12", "Dec")</f>
        <v>Jul</v>
      </c>
      <c r="N796" s="9" t="str">
        <f t="shared" si="88"/>
        <v>2011</v>
      </c>
      <c r="O796" t="b">
        <v>0</v>
      </c>
      <c r="P796">
        <v>53</v>
      </c>
      <c r="Q796" t="b">
        <v>1</v>
      </c>
      <c r="R796" t="s">
        <v>8275</v>
      </c>
      <c r="S796" s="6">
        <f t="shared" si="84"/>
        <v>1.0531250000000001</v>
      </c>
      <c r="T796" s="8">
        <f t="shared" si="85"/>
        <v>158.96226415094338</v>
      </c>
      <c r="U796" t="str">
        <f t="shared" si="89"/>
        <v>music</v>
      </c>
      <c r="V796" t="str">
        <f t="shared" si="90"/>
        <v>rock</v>
      </c>
    </row>
    <row r="797" spans="1:22" ht="48" x14ac:dyDescent="0.2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2">
        <f t="shared" si="86"/>
        <v>41006.207638888889</v>
      </c>
      <c r="K797">
        <v>1330094566</v>
      </c>
      <c r="L797" s="12" t="str">
        <f t="shared" si="87"/>
        <v>02/24/2012</v>
      </c>
      <c r="M797" s="9" t="str" cm="1">
        <f t="array" ref="M797">_xlfn.IFS(LEFT(L797, 2) = "01", "Jan", LEFT(L797, 2) = "02", "Feb", LEFT(L797, 2) = "03", "Mar", LEFT(L797, 2) = "04", "Apr", LEFT(L797, 2) = "05", "May", LEFT(L797, 2) = "06", "Jun", LEFT(L797, 2) = "07", "Jul", LEFT(L797, 2) = "08", "Aug", LEFT(L797, 2) = "09", "Sep", LEFT(L797, 2) = "10", "Oct", LEFT(L797, 2) = "11", "Nov", LEFT(L797, 2) = "12", "Dec")</f>
        <v>Feb</v>
      </c>
      <c r="N797" s="9" t="str">
        <f t="shared" si="88"/>
        <v>2012</v>
      </c>
      <c r="O797" t="b">
        <v>0</v>
      </c>
      <c r="P797">
        <v>184</v>
      </c>
      <c r="Q797" t="b">
        <v>1</v>
      </c>
      <c r="R797" t="s">
        <v>8275</v>
      </c>
      <c r="S797" s="6">
        <f t="shared" si="84"/>
        <v>1.1178571428571429</v>
      </c>
      <c r="T797" s="8">
        <f t="shared" si="85"/>
        <v>85.054347826086953</v>
      </c>
      <c r="U797" t="str">
        <f t="shared" si="89"/>
        <v>music</v>
      </c>
      <c r="V797" t="str">
        <f t="shared" si="90"/>
        <v>rock</v>
      </c>
    </row>
    <row r="798" spans="1:22" ht="64" x14ac:dyDescent="0.2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2">
        <f t="shared" si="86"/>
        <v>41532.881944444445</v>
      </c>
      <c r="K798">
        <v>1376687485</v>
      </c>
      <c r="L798" s="12" t="str">
        <f t="shared" si="87"/>
        <v>08/16/2013</v>
      </c>
      <c r="M798" s="9" t="str" cm="1">
        <f t="array" ref="M798">_xlfn.IFS(LEFT(L798, 2) = "01", "Jan", LEFT(L798, 2) = "02", "Feb", LEFT(L798, 2) = "03", "Mar", LEFT(L798, 2) = "04", "Apr", LEFT(L798, 2) = "05", "May", LEFT(L798, 2) = "06", "Jun", LEFT(L798, 2) = "07", "Jul", LEFT(L798, 2) = "08", "Aug", LEFT(L798, 2) = "09", "Sep", LEFT(L798, 2) = "10", "Oct", LEFT(L798, 2) = "11", "Nov", LEFT(L798, 2) = "12", "Dec")</f>
        <v>Aug</v>
      </c>
      <c r="N798" s="9" t="str">
        <f t="shared" si="88"/>
        <v>2013</v>
      </c>
      <c r="O798" t="b">
        <v>0</v>
      </c>
      <c r="P798">
        <v>90</v>
      </c>
      <c r="Q798" t="b">
        <v>1</v>
      </c>
      <c r="R798" t="s">
        <v>8275</v>
      </c>
      <c r="S798" s="6">
        <f t="shared" si="84"/>
        <v>1.0135000000000001</v>
      </c>
      <c r="T798" s="8">
        <f t="shared" si="85"/>
        <v>112.61111111111111</v>
      </c>
      <c r="U798" t="str">
        <f t="shared" si="89"/>
        <v>music</v>
      </c>
      <c r="V798" t="str">
        <f t="shared" si="90"/>
        <v>rock</v>
      </c>
    </row>
    <row r="799" spans="1:22" ht="48" x14ac:dyDescent="0.2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2">
        <f t="shared" si="86"/>
        <v>41028.166666666664</v>
      </c>
      <c r="K799">
        <v>1332978688</v>
      </c>
      <c r="L799" s="12" t="str">
        <f t="shared" si="87"/>
        <v>03/28/2012</v>
      </c>
      <c r="M799" s="9" t="str" cm="1">
        <f t="array" ref="M799">_xlfn.IFS(LEFT(L799, 2) = "01", "Jan", LEFT(L799, 2) = "02", "Feb", LEFT(L799, 2) = "03", "Mar", LEFT(L799, 2) = "04", "Apr", LEFT(L799, 2) = "05", "May", LEFT(L799, 2) = "06", "Jun", LEFT(L799, 2) = "07", "Jul", LEFT(L799, 2) = "08", "Aug", LEFT(L799, 2) = "09", "Sep", LEFT(L799, 2) = "10", "Oct", LEFT(L799, 2) = "11", "Nov", LEFT(L799, 2) = "12", "Dec")</f>
        <v>Mar</v>
      </c>
      <c r="N799" s="9" t="str">
        <f t="shared" si="88"/>
        <v>2012</v>
      </c>
      <c r="O799" t="b">
        <v>0</v>
      </c>
      <c r="P799">
        <v>71</v>
      </c>
      <c r="Q799" t="b">
        <v>1</v>
      </c>
      <c r="R799" t="s">
        <v>8275</v>
      </c>
      <c r="S799" s="6">
        <f t="shared" si="84"/>
        <v>1.0753333333333333</v>
      </c>
      <c r="T799" s="8">
        <f t="shared" si="85"/>
        <v>45.436619718309856</v>
      </c>
      <c r="U799" t="str">
        <f t="shared" si="89"/>
        <v>music</v>
      </c>
      <c r="V799" t="str">
        <f t="shared" si="90"/>
        <v>rock</v>
      </c>
    </row>
    <row r="800" spans="1:22" ht="48" x14ac:dyDescent="0.2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2">
        <f t="shared" si="86"/>
        <v>41912.590127314819</v>
      </c>
      <c r="K800">
        <v>1409494187</v>
      </c>
      <c r="L800" s="12" t="str">
        <f t="shared" si="87"/>
        <v>08/31/2014</v>
      </c>
      <c r="M800" s="9" t="str" cm="1">
        <f t="array" ref="M800">_xlfn.IFS(LEFT(L800, 2) = "01", "Jan", LEFT(L800, 2) = "02", "Feb", LEFT(L800, 2) = "03", "Mar", LEFT(L800, 2) = "04", "Apr", LEFT(L800, 2) = "05", "May", LEFT(L800, 2) = "06", "Jun", LEFT(L800, 2) = "07", "Jul", LEFT(L800, 2) = "08", "Aug", LEFT(L800, 2) = "09", "Sep", LEFT(L800, 2) = "10", "Oct", LEFT(L800, 2) = "11", "Nov", LEFT(L800, 2) = "12", "Dec")</f>
        <v>Aug</v>
      </c>
      <c r="N800" s="9" t="str">
        <f t="shared" si="88"/>
        <v>2014</v>
      </c>
      <c r="O800" t="b">
        <v>0</v>
      </c>
      <c r="P800">
        <v>87</v>
      </c>
      <c r="Q800" t="b">
        <v>1</v>
      </c>
      <c r="R800" t="s">
        <v>8275</v>
      </c>
      <c r="S800" s="6">
        <f t="shared" si="84"/>
        <v>1.1488571428571428</v>
      </c>
      <c r="T800" s="8">
        <f t="shared" si="85"/>
        <v>46.218390804597703</v>
      </c>
      <c r="U800" t="str">
        <f t="shared" si="89"/>
        <v>music</v>
      </c>
      <c r="V800" t="str">
        <f t="shared" si="90"/>
        <v>rock</v>
      </c>
    </row>
    <row r="801" spans="1:22" ht="48" x14ac:dyDescent="0.2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2">
        <f t="shared" si="86"/>
        <v>41026.667199074072</v>
      </c>
      <c r="K801">
        <v>1332950446</v>
      </c>
      <c r="L801" s="12" t="str">
        <f t="shared" si="87"/>
        <v>03/28/2012</v>
      </c>
      <c r="M801" s="9" t="str" cm="1">
        <f t="array" ref="M801">_xlfn.IFS(LEFT(L801, 2) = "01", "Jan", LEFT(L801, 2) = "02", "Feb", LEFT(L801, 2) = "03", "Mar", LEFT(L801, 2) = "04", "Apr", LEFT(L801, 2) = "05", "May", LEFT(L801, 2) = "06", "Jun", LEFT(L801, 2) = "07", "Jul", LEFT(L801, 2) = "08", "Aug", LEFT(L801, 2) = "09", "Sep", LEFT(L801, 2) = "10", "Oct", LEFT(L801, 2) = "11", "Nov", LEFT(L801, 2) = "12", "Dec")</f>
        <v>Mar</v>
      </c>
      <c r="N801" s="9" t="str">
        <f t="shared" si="88"/>
        <v>2012</v>
      </c>
      <c r="O801" t="b">
        <v>0</v>
      </c>
      <c r="P801">
        <v>28</v>
      </c>
      <c r="Q801" t="b">
        <v>1</v>
      </c>
      <c r="R801" t="s">
        <v>8275</v>
      </c>
      <c r="S801" s="6">
        <f t="shared" si="84"/>
        <v>1.0002</v>
      </c>
      <c r="T801" s="8">
        <f t="shared" si="85"/>
        <v>178.60714285714286</v>
      </c>
      <c r="U801" t="str">
        <f t="shared" si="89"/>
        <v>music</v>
      </c>
      <c r="V801" t="str">
        <f t="shared" si="90"/>
        <v>rock</v>
      </c>
    </row>
    <row r="802" spans="1:22" ht="48" x14ac:dyDescent="0.2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2">
        <f t="shared" si="86"/>
        <v>41893.433495370373</v>
      </c>
      <c r="K802">
        <v>1407839054</v>
      </c>
      <c r="L802" s="12" t="str">
        <f t="shared" si="87"/>
        <v>08/12/2014</v>
      </c>
      <c r="M802" s="9" t="str" cm="1">
        <f t="array" ref="M802">_xlfn.IFS(LEFT(L802, 2) = "01", "Jan", LEFT(L802, 2) = "02", "Feb", LEFT(L802, 2) = "03", "Mar", LEFT(L802, 2) = "04", "Apr", LEFT(L802, 2) = "05", "May", LEFT(L802, 2) = "06", "Jun", LEFT(L802, 2) = "07", "Jul", LEFT(L802, 2) = "08", "Aug", LEFT(L802, 2) = "09", "Sep", LEFT(L802, 2) = "10", "Oct", LEFT(L802, 2) = "11", "Nov", LEFT(L802, 2) = "12", "Dec")</f>
        <v>Aug</v>
      </c>
      <c r="N802" s="9" t="str">
        <f t="shared" si="88"/>
        <v>2014</v>
      </c>
      <c r="O802" t="b">
        <v>0</v>
      </c>
      <c r="P802">
        <v>56</v>
      </c>
      <c r="Q802" t="b">
        <v>1</v>
      </c>
      <c r="R802" t="s">
        <v>8275</v>
      </c>
      <c r="S802" s="6">
        <f t="shared" si="84"/>
        <v>1.5213333333333334</v>
      </c>
      <c r="T802" s="8">
        <f t="shared" si="85"/>
        <v>40.75</v>
      </c>
      <c r="U802" t="str">
        <f t="shared" si="89"/>
        <v>music</v>
      </c>
      <c r="V802" t="str">
        <f t="shared" si="90"/>
        <v>rock</v>
      </c>
    </row>
    <row r="803" spans="1:22" ht="48" x14ac:dyDescent="0.2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2">
        <f t="shared" si="86"/>
        <v>40725.795370370368</v>
      </c>
      <c r="K803">
        <v>1306955120</v>
      </c>
      <c r="L803" s="12" t="str">
        <f t="shared" si="87"/>
        <v>06/01/2011</v>
      </c>
      <c r="M803" s="9" t="str" cm="1">
        <f t="array" ref="M803">_xlfn.IFS(LEFT(L803, 2) = "01", "Jan", LEFT(L803, 2) = "02", "Feb", LEFT(L803, 2) = "03", "Mar", LEFT(L803, 2) = "04", "Apr", LEFT(L803, 2) = "05", "May", LEFT(L803, 2) = "06", "Jun", LEFT(L803, 2) = "07", "Jul", LEFT(L803, 2) = "08", "Aug", LEFT(L803, 2) = "09", "Sep", LEFT(L803, 2) = "10", "Oct", LEFT(L803, 2) = "11", "Nov", LEFT(L803, 2) = "12", "Dec")</f>
        <v>Jun</v>
      </c>
      <c r="N803" s="9" t="str">
        <f t="shared" si="88"/>
        <v>2011</v>
      </c>
      <c r="O803" t="b">
        <v>0</v>
      </c>
      <c r="P803">
        <v>51</v>
      </c>
      <c r="Q803" t="b">
        <v>1</v>
      </c>
      <c r="R803" t="s">
        <v>8275</v>
      </c>
      <c r="S803" s="6">
        <f t="shared" si="84"/>
        <v>1.1152149999999998</v>
      </c>
      <c r="T803" s="8">
        <f t="shared" si="85"/>
        <v>43.733921568627444</v>
      </c>
      <c r="U803" t="str">
        <f t="shared" si="89"/>
        <v>music</v>
      </c>
      <c r="V803" t="str">
        <f t="shared" si="90"/>
        <v>rock</v>
      </c>
    </row>
    <row r="804" spans="1:22" ht="48" x14ac:dyDescent="0.2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2">
        <f t="shared" si="86"/>
        <v>41169.170138888891</v>
      </c>
      <c r="K804">
        <v>1343867524</v>
      </c>
      <c r="L804" s="12" t="str">
        <f t="shared" si="87"/>
        <v>08/02/2012</v>
      </c>
      <c r="M804" s="9" t="str" cm="1">
        <f t="array" ref="M804">_xlfn.IFS(LEFT(L804, 2) = "01", "Jan", LEFT(L804, 2) = "02", "Feb", LEFT(L804, 2) = "03", "Mar", LEFT(L804, 2) = "04", "Apr", LEFT(L804, 2) = "05", "May", LEFT(L804, 2) = "06", "Jun", LEFT(L804, 2) = "07", "Jul", LEFT(L804, 2) = "08", "Aug", LEFT(L804, 2) = "09", "Sep", LEFT(L804, 2) = "10", "Oct", LEFT(L804, 2) = "11", "Nov", LEFT(L804, 2) = "12", "Dec")</f>
        <v>Aug</v>
      </c>
      <c r="N804" s="9" t="str">
        <f t="shared" si="88"/>
        <v>2012</v>
      </c>
      <c r="O804" t="b">
        <v>0</v>
      </c>
      <c r="P804">
        <v>75</v>
      </c>
      <c r="Q804" t="b">
        <v>1</v>
      </c>
      <c r="R804" t="s">
        <v>8275</v>
      </c>
      <c r="S804" s="6">
        <f t="shared" si="84"/>
        <v>1.0133333333333334</v>
      </c>
      <c r="T804" s="8">
        <f t="shared" si="85"/>
        <v>81.066666666666663</v>
      </c>
      <c r="U804" t="str">
        <f t="shared" si="89"/>
        <v>music</v>
      </c>
      <c r="V804" t="str">
        <f t="shared" si="90"/>
        <v>rock</v>
      </c>
    </row>
    <row r="805" spans="1:22" ht="48" x14ac:dyDescent="0.2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2">
        <f t="shared" si="86"/>
        <v>40692.041666666664</v>
      </c>
      <c r="K805">
        <v>1304376478</v>
      </c>
      <c r="L805" s="12" t="str">
        <f t="shared" si="87"/>
        <v>05/02/2011</v>
      </c>
      <c r="M805" s="9" t="str" cm="1">
        <f t="array" ref="M805">_xlfn.IFS(LEFT(L805, 2) = "01", "Jan", LEFT(L805, 2) = "02", "Feb", LEFT(L805, 2) = "03", "Mar", LEFT(L805, 2) = "04", "Apr", LEFT(L805, 2) = "05", "May", LEFT(L805, 2) = "06", "Jun", LEFT(L805, 2) = "07", "Jul", LEFT(L805, 2) = "08", "Aug", LEFT(L805, 2) = "09", "Sep", LEFT(L805, 2) = "10", "Oct", LEFT(L805, 2) = "11", "Nov", LEFT(L805, 2) = "12", "Dec")</f>
        <v>May</v>
      </c>
      <c r="N805" s="9" t="str">
        <f t="shared" si="88"/>
        <v>2011</v>
      </c>
      <c r="O805" t="b">
        <v>0</v>
      </c>
      <c r="P805">
        <v>38</v>
      </c>
      <c r="Q805" t="b">
        <v>1</v>
      </c>
      <c r="R805" t="s">
        <v>8275</v>
      </c>
      <c r="S805" s="6">
        <f t="shared" si="84"/>
        <v>1.232608695652174</v>
      </c>
      <c r="T805" s="8">
        <f t="shared" si="85"/>
        <v>74.60526315789474</v>
      </c>
      <c r="U805" t="str">
        <f t="shared" si="89"/>
        <v>music</v>
      </c>
      <c r="V805" t="str">
        <f t="shared" si="90"/>
        <v>rock</v>
      </c>
    </row>
    <row r="806" spans="1:22" ht="48" x14ac:dyDescent="0.2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2">
        <f t="shared" si="86"/>
        <v>40747.165972222225</v>
      </c>
      <c r="K806">
        <v>1309919526</v>
      </c>
      <c r="L806" s="12" t="str">
        <f t="shared" si="87"/>
        <v>07/06/2011</v>
      </c>
      <c r="M806" s="9" t="str" cm="1">
        <f t="array" ref="M806">_xlfn.IFS(LEFT(L806, 2) = "01", "Jan", LEFT(L806, 2) = "02", "Feb", LEFT(L806, 2) = "03", "Mar", LEFT(L806, 2) = "04", "Apr", LEFT(L806, 2) = "05", "May", LEFT(L806, 2) = "06", "Jun", LEFT(L806, 2) = "07", "Jul", LEFT(L806, 2) = "08", "Aug", LEFT(L806, 2) = "09", "Sep", LEFT(L806, 2) = "10", "Oct", LEFT(L806, 2) = "11", "Nov", LEFT(L806, 2) = "12", "Dec")</f>
        <v>Jul</v>
      </c>
      <c r="N806" s="9" t="str">
        <f t="shared" si="88"/>
        <v>2011</v>
      </c>
      <c r="O806" t="b">
        <v>0</v>
      </c>
      <c r="P806">
        <v>18</v>
      </c>
      <c r="Q806" t="b">
        <v>1</v>
      </c>
      <c r="R806" t="s">
        <v>8275</v>
      </c>
      <c r="S806" s="6">
        <f t="shared" si="84"/>
        <v>1</v>
      </c>
      <c r="T806" s="8">
        <f t="shared" si="85"/>
        <v>305.55555555555554</v>
      </c>
      <c r="U806" t="str">
        <f t="shared" si="89"/>
        <v>music</v>
      </c>
      <c r="V806" t="str">
        <f t="shared" si="90"/>
        <v>rock</v>
      </c>
    </row>
    <row r="807" spans="1:22" ht="48" x14ac:dyDescent="0.2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2">
        <f t="shared" si="86"/>
        <v>40740.958333333336</v>
      </c>
      <c r="K807">
        <v>1306525512</v>
      </c>
      <c r="L807" s="12" t="str">
        <f t="shared" si="87"/>
        <v>05/27/2011</v>
      </c>
      <c r="M807" s="9" t="str" cm="1">
        <f t="array" ref="M807">_xlfn.IFS(LEFT(L807, 2) = "01", "Jan", LEFT(L807, 2) = "02", "Feb", LEFT(L807, 2) = "03", "Mar", LEFT(L807, 2) = "04", "Apr", LEFT(L807, 2) = "05", "May", LEFT(L807, 2) = "06", "Jun", LEFT(L807, 2) = "07", "Jul", LEFT(L807, 2) = "08", "Aug", LEFT(L807, 2) = "09", "Sep", LEFT(L807, 2) = "10", "Oct", LEFT(L807, 2) = "11", "Nov", LEFT(L807, 2) = "12", "Dec")</f>
        <v>May</v>
      </c>
      <c r="N807" s="9" t="str">
        <f t="shared" si="88"/>
        <v>2011</v>
      </c>
      <c r="O807" t="b">
        <v>0</v>
      </c>
      <c r="P807">
        <v>54</v>
      </c>
      <c r="Q807" t="b">
        <v>1</v>
      </c>
      <c r="R807" t="s">
        <v>8275</v>
      </c>
      <c r="S807" s="6">
        <f t="shared" si="84"/>
        <v>1.05</v>
      </c>
      <c r="T807" s="8">
        <f t="shared" si="85"/>
        <v>58.333333333333336</v>
      </c>
      <c r="U807" t="str">
        <f t="shared" si="89"/>
        <v>music</v>
      </c>
      <c r="V807" t="str">
        <f t="shared" si="90"/>
        <v>rock</v>
      </c>
    </row>
    <row r="808" spans="1:22" ht="16" x14ac:dyDescent="0.2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2">
        <f t="shared" si="86"/>
        <v>40793.691423611112</v>
      </c>
      <c r="K808">
        <v>1312821339</v>
      </c>
      <c r="L808" s="12" t="str">
        <f t="shared" si="87"/>
        <v>08/08/2011</v>
      </c>
      <c r="M808" s="9" t="str" cm="1">
        <f t="array" ref="M808">_xlfn.IFS(LEFT(L808, 2) = "01", "Jan", LEFT(L808, 2) = "02", "Feb", LEFT(L808, 2) = "03", "Mar", LEFT(L808, 2) = "04", "Apr", LEFT(L808, 2) = "05", "May", LEFT(L808, 2) = "06", "Jun", LEFT(L808, 2) = "07", "Jul", LEFT(L808, 2) = "08", "Aug", LEFT(L808, 2) = "09", "Sep", LEFT(L808, 2) = "10", "Oct", LEFT(L808, 2) = "11", "Nov", LEFT(L808, 2) = "12", "Dec")</f>
        <v>Aug</v>
      </c>
      <c r="N808" s="9" t="str">
        <f t="shared" si="88"/>
        <v>2011</v>
      </c>
      <c r="O808" t="b">
        <v>0</v>
      </c>
      <c r="P808">
        <v>71</v>
      </c>
      <c r="Q808" t="b">
        <v>1</v>
      </c>
      <c r="R808" t="s">
        <v>8275</v>
      </c>
      <c r="S808" s="6">
        <f t="shared" si="84"/>
        <v>1.0443750000000001</v>
      </c>
      <c r="T808" s="8">
        <f t="shared" si="85"/>
        <v>117.67605633802818</v>
      </c>
      <c r="U808" t="str">
        <f t="shared" si="89"/>
        <v>music</v>
      </c>
      <c r="V808" t="str">
        <f t="shared" si="90"/>
        <v>rock</v>
      </c>
    </row>
    <row r="809" spans="1:22" ht="32" x14ac:dyDescent="0.2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2">
        <f t="shared" si="86"/>
        <v>42795.083333333328</v>
      </c>
      <c r="K809">
        <v>1485270311</v>
      </c>
      <c r="L809" s="12" t="str">
        <f t="shared" si="87"/>
        <v>01/24/2017</v>
      </c>
      <c r="M809" s="9" t="str" cm="1">
        <f t="array" ref="M809">_xlfn.IFS(LEFT(L809, 2) = "01", "Jan", LEFT(L809, 2) = "02", "Feb", LEFT(L809, 2) = "03", "Mar", LEFT(L809, 2) = "04", "Apr", LEFT(L809, 2) = "05", "May", LEFT(L809, 2) = "06", "Jun", LEFT(L809, 2) = "07", "Jul", LEFT(L809, 2) = "08", "Aug", LEFT(L809, 2) = "09", "Sep", LEFT(L809, 2) = "10", "Oct", LEFT(L809, 2) = "11", "Nov", LEFT(L809, 2) = "12", "Dec")</f>
        <v>Jan</v>
      </c>
      <c r="N809" s="9" t="str">
        <f t="shared" si="88"/>
        <v>2017</v>
      </c>
      <c r="O809" t="b">
        <v>0</v>
      </c>
      <c r="P809">
        <v>57</v>
      </c>
      <c r="Q809" t="b">
        <v>1</v>
      </c>
      <c r="R809" t="s">
        <v>8275</v>
      </c>
      <c r="S809" s="6">
        <f t="shared" si="84"/>
        <v>1.05125</v>
      </c>
      <c r="T809" s="8">
        <f t="shared" si="85"/>
        <v>73.771929824561397</v>
      </c>
      <c r="U809" t="str">
        <f t="shared" si="89"/>
        <v>music</v>
      </c>
      <c r="V809" t="str">
        <f t="shared" si="90"/>
        <v>rock</v>
      </c>
    </row>
    <row r="810" spans="1:22" ht="48" x14ac:dyDescent="0.2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2">
        <f t="shared" si="86"/>
        <v>41995.207638888889</v>
      </c>
      <c r="K810">
        <v>1416363886</v>
      </c>
      <c r="L810" s="12" t="str">
        <f t="shared" si="87"/>
        <v>11/19/2014</v>
      </c>
      <c r="M810" s="9" t="str" cm="1">
        <f t="array" ref="M810">_xlfn.IFS(LEFT(L810, 2) = "01", "Jan", LEFT(L810, 2) = "02", "Feb", LEFT(L810, 2) = "03", "Mar", LEFT(L810, 2) = "04", "Apr", LEFT(L810, 2) = "05", "May", LEFT(L810, 2) = "06", "Jun", LEFT(L810, 2) = "07", "Jul", LEFT(L810, 2) = "08", "Aug", LEFT(L810, 2) = "09", "Sep", LEFT(L810, 2) = "10", "Oct", LEFT(L810, 2) = "11", "Nov", LEFT(L810, 2) = "12", "Dec")</f>
        <v>Nov</v>
      </c>
      <c r="N810" s="9" t="str">
        <f t="shared" si="88"/>
        <v>2014</v>
      </c>
      <c r="O810" t="b">
        <v>0</v>
      </c>
      <c r="P810">
        <v>43</v>
      </c>
      <c r="Q810" t="b">
        <v>1</v>
      </c>
      <c r="R810" t="s">
        <v>8275</v>
      </c>
      <c r="S810" s="6">
        <f t="shared" si="84"/>
        <v>1</v>
      </c>
      <c r="T810" s="8">
        <f t="shared" si="85"/>
        <v>104.65116279069767</v>
      </c>
      <c r="U810" t="str">
        <f t="shared" si="89"/>
        <v>music</v>
      </c>
      <c r="V810" t="str">
        <f t="shared" si="90"/>
        <v>rock</v>
      </c>
    </row>
    <row r="811" spans="1:22" ht="32" x14ac:dyDescent="0.2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2">
        <f t="shared" si="86"/>
        <v>41658.833680555559</v>
      </c>
      <c r="K811">
        <v>1387569630</v>
      </c>
      <c r="L811" s="12" t="str">
        <f t="shared" si="87"/>
        <v>12/20/2013</v>
      </c>
      <c r="M811" s="9" t="str" cm="1">
        <f t="array" ref="M811">_xlfn.IFS(LEFT(L811, 2) = "01", "Jan", LEFT(L811, 2) = "02", "Feb", LEFT(L811, 2) = "03", "Mar", LEFT(L811, 2) = "04", "Apr", LEFT(L811, 2) = "05", "May", LEFT(L811, 2) = "06", "Jun", LEFT(L811, 2) = "07", "Jul", LEFT(L811, 2) = "08", "Aug", LEFT(L811, 2) = "09", "Sep", LEFT(L811, 2) = "10", "Oct", LEFT(L811, 2) = "11", "Nov", LEFT(L811, 2) = "12", "Dec")</f>
        <v>Dec</v>
      </c>
      <c r="N811" s="9" t="str">
        <f t="shared" si="88"/>
        <v>2013</v>
      </c>
      <c r="O811" t="b">
        <v>0</v>
      </c>
      <c r="P811">
        <v>52</v>
      </c>
      <c r="Q811" t="b">
        <v>1</v>
      </c>
      <c r="R811" t="s">
        <v>8275</v>
      </c>
      <c r="S811" s="6">
        <f t="shared" si="84"/>
        <v>1.03775</v>
      </c>
      <c r="T811" s="8">
        <f t="shared" si="85"/>
        <v>79.82692307692308</v>
      </c>
      <c r="U811" t="str">
        <f t="shared" si="89"/>
        <v>music</v>
      </c>
      <c r="V811" t="str">
        <f t="shared" si="90"/>
        <v>rock</v>
      </c>
    </row>
    <row r="812" spans="1:22" ht="48" x14ac:dyDescent="0.2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2">
        <f t="shared" si="86"/>
        <v>41153.056273148148</v>
      </c>
      <c r="K812">
        <v>1343870462</v>
      </c>
      <c r="L812" s="12" t="str">
        <f t="shared" si="87"/>
        <v>08/02/2012</v>
      </c>
      <c r="M812" s="9" t="str" cm="1">
        <f t="array" ref="M812">_xlfn.IFS(LEFT(L812, 2) = "01", "Jan", LEFT(L812, 2) = "02", "Feb", LEFT(L812, 2) = "03", "Mar", LEFT(L812, 2) = "04", "Apr", LEFT(L812, 2) = "05", "May", LEFT(L812, 2) = "06", "Jun", LEFT(L812, 2) = "07", "Jul", LEFT(L812, 2) = "08", "Aug", LEFT(L812, 2) = "09", "Sep", LEFT(L812, 2) = "10", "Oct", LEFT(L812, 2) = "11", "Nov", LEFT(L812, 2) = "12", "Dec")</f>
        <v>Aug</v>
      </c>
      <c r="N812" s="9" t="str">
        <f t="shared" si="88"/>
        <v>2012</v>
      </c>
      <c r="O812" t="b">
        <v>0</v>
      </c>
      <c r="P812">
        <v>27</v>
      </c>
      <c r="Q812" t="b">
        <v>1</v>
      </c>
      <c r="R812" t="s">
        <v>8275</v>
      </c>
      <c r="S812" s="6">
        <f t="shared" si="84"/>
        <v>1.05</v>
      </c>
      <c r="T812" s="8">
        <f t="shared" si="85"/>
        <v>58.333333333333336</v>
      </c>
      <c r="U812" t="str">
        <f t="shared" si="89"/>
        <v>music</v>
      </c>
      <c r="V812" t="str">
        <f t="shared" si="90"/>
        <v>rock</v>
      </c>
    </row>
    <row r="813" spans="1:22" ht="32" x14ac:dyDescent="0.2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2">
        <f t="shared" si="86"/>
        <v>41465.702777777777</v>
      </c>
      <c r="K813">
        <v>1371569202</v>
      </c>
      <c r="L813" s="12" t="str">
        <f t="shared" si="87"/>
        <v>06/18/2013</v>
      </c>
      <c r="M813" s="9" t="str" cm="1">
        <f t="array" ref="M813">_xlfn.IFS(LEFT(L813, 2) = "01", "Jan", LEFT(L813, 2) = "02", "Feb", LEFT(L813, 2) = "03", "Mar", LEFT(L813, 2) = "04", "Apr", LEFT(L813, 2) = "05", "May", LEFT(L813, 2) = "06", "Jun", LEFT(L813, 2) = "07", "Jul", LEFT(L813, 2) = "08", "Aug", LEFT(L813, 2) = "09", "Sep", LEFT(L813, 2) = "10", "Oct", LEFT(L813, 2) = "11", "Nov", LEFT(L813, 2) = "12", "Dec")</f>
        <v>Jun</v>
      </c>
      <c r="N813" s="9" t="str">
        <f t="shared" si="88"/>
        <v>2013</v>
      </c>
      <c r="O813" t="b">
        <v>0</v>
      </c>
      <c r="P813">
        <v>12</v>
      </c>
      <c r="Q813" t="b">
        <v>1</v>
      </c>
      <c r="R813" t="s">
        <v>8275</v>
      </c>
      <c r="S813" s="6">
        <f t="shared" si="84"/>
        <v>1.04</v>
      </c>
      <c r="T813" s="8">
        <f t="shared" si="85"/>
        <v>86.666666666666671</v>
      </c>
      <c r="U813" t="str">
        <f t="shared" si="89"/>
        <v>music</v>
      </c>
      <c r="V813" t="str">
        <f t="shared" si="90"/>
        <v>rock</v>
      </c>
    </row>
    <row r="814" spans="1:22" ht="48" x14ac:dyDescent="0.2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12">
        <f t="shared" si="86"/>
        <v>41334.581944444442</v>
      </c>
      <c r="K814">
        <v>1357604752</v>
      </c>
      <c r="L814" s="12" t="str">
        <f t="shared" si="87"/>
        <v>01/08/2013</v>
      </c>
      <c r="M814" s="9" t="str" cm="1">
        <f t="array" ref="M814">_xlfn.IFS(LEFT(L814, 2) = "01", "Jan", LEFT(L814, 2) = "02", "Feb", LEFT(L814, 2) = "03", "Mar", LEFT(L814, 2) = "04", "Apr", LEFT(L814, 2) = "05", "May", LEFT(L814, 2) = "06", "Jun", LEFT(L814, 2) = "07", "Jul", LEFT(L814, 2) = "08", "Aug", LEFT(L814, 2) = "09", "Sep", LEFT(L814, 2) = "10", "Oct", LEFT(L814, 2) = "11", "Nov", LEFT(L814, 2) = "12", "Dec")</f>
        <v>Jan</v>
      </c>
      <c r="N814" s="9" t="str">
        <f t="shared" si="88"/>
        <v>2013</v>
      </c>
      <c r="O814" t="b">
        <v>0</v>
      </c>
      <c r="P814">
        <v>33</v>
      </c>
      <c r="Q814" t="b">
        <v>1</v>
      </c>
      <c r="R814" t="s">
        <v>8275</v>
      </c>
      <c r="S814" s="6">
        <f t="shared" si="84"/>
        <v>1.5183333333333333</v>
      </c>
      <c r="T814" s="8">
        <f t="shared" si="85"/>
        <v>27.606060606060606</v>
      </c>
      <c r="U814" t="str">
        <f t="shared" si="89"/>
        <v>music</v>
      </c>
      <c r="V814" t="str">
        <f t="shared" si="90"/>
        <v>rock</v>
      </c>
    </row>
    <row r="815" spans="1:22" ht="32" x14ac:dyDescent="0.2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2">
        <f t="shared" si="86"/>
        <v>41110.960243055553</v>
      </c>
      <c r="K815">
        <v>1340233365</v>
      </c>
      <c r="L815" s="12" t="str">
        <f t="shared" si="87"/>
        <v>06/20/2012</v>
      </c>
      <c r="M815" s="9" t="str" cm="1">
        <f t="array" ref="M815">_xlfn.IFS(LEFT(L815, 2) = "01", "Jan", LEFT(L815, 2) = "02", "Feb", LEFT(L815, 2) = "03", "Mar", LEFT(L815, 2) = "04", "Apr", LEFT(L815, 2) = "05", "May", LEFT(L815, 2) = "06", "Jun", LEFT(L815, 2) = "07", "Jul", LEFT(L815, 2) = "08", "Aug", LEFT(L815, 2) = "09", "Sep", LEFT(L815, 2) = "10", "Oct", LEFT(L815, 2) = "11", "Nov", LEFT(L815, 2) = "12", "Dec")</f>
        <v>Jun</v>
      </c>
      <c r="N815" s="9" t="str">
        <f t="shared" si="88"/>
        <v>2012</v>
      </c>
      <c r="O815" t="b">
        <v>0</v>
      </c>
      <c r="P815">
        <v>96</v>
      </c>
      <c r="Q815" t="b">
        <v>1</v>
      </c>
      <c r="R815" t="s">
        <v>8275</v>
      </c>
      <c r="S815" s="6">
        <f t="shared" si="84"/>
        <v>1.59996</v>
      </c>
      <c r="T815" s="8">
        <f t="shared" si="85"/>
        <v>24.999375000000001</v>
      </c>
      <c r="U815" t="str">
        <f t="shared" si="89"/>
        <v>music</v>
      </c>
      <c r="V815" t="str">
        <f t="shared" si="90"/>
        <v>rock</v>
      </c>
    </row>
    <row r="816" spans="1:22" ht="48" x14ac:dyDescent="0.2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2">
        <f t="shared" si="86"/>
        <v>40694.75277777778</v>
      </c>
      <c r="K816">
        <v>1305568201</v>
      </c>
      <c r="L816" s="12" t="str">
        <f t="shared" si="87"/>
        <v>05/16/2011</v>
      </c>
      <c r="M816" s="9" t="str" cm="1">
        <f t="array" ref="M816">_xlfn.IFS(LEFT(L816, 2) = "01", "Jan", LEFT(L816, 2) = "02", "Feb", LEFT(L816, 2) = "03", "Mar", LEFT(L816, 2) = "04", "Apr", LEFT(L816, 2) = "05", "May", LEFT(L816, 2) = "06", "Jun", LEFT(L816, 2) = "07", "Jul", LEFT(L816, 2) = "08", "Aug", LEFT(L816, 2) = "09", "Sep", LEFT(L816, 2) = "10", "Oct", LEFT(L816, 2) = "11", "Nov", LEFT(L816, 2) = "12", "Dec")</f>
        <v>May</v>
      </c>
      <c r="N816" s="9" t="str">
        <f t="shared" si="88"/>
        <v>2011</v>
      </c>
      <c r="O816" t="b">
        <v>0</v>
      </c>
      <c r="P816">
        <v>28</v>
      </c>
      <c r="Q816" t="b">
        <v>1</v>
      </c>
      <c r="R816" t="s">
        <v>8275</v>
      </c>
      <c r="S816" s="6">
        <f t="shared" si="84"/>
        <v>1.2729999999999999</v>
      </c>
      <c r="T816" s="8">
        <f t="shared" si="85"/>
        <v>45.464285714285715</v>
      </c>
      <c r="U816" t="str">
        <f t="shared" si="89"/>
        <v>music</v>
      </c>
      <c r="V816" t="str">
        <f t="shared" si="90"/>
        <v>rock</v>
      </c>
    </row>
    <row r="817" spans="1:22" ht="32" x14ac:dyDescent="0.2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2">
        <f t="shared" si="86"/>
        <v>41944.917858796296</v>
      </c>
      <c r="K817">
        <v>1412287303</v>
      </c>
      <c r="L817" s="12" t="str">
        <f t="shared" si="87"/>
        <v>10/02/2014</v>
      </c>
      <c r="M817" s="9" t="str" cm="1">
        <f t="array" ref="M817">_xlfn.IFS(LEFT(L817, 2) = "01", "Jan", LEFT(L817, 2) = "02", "Feb", LEFT(L817, 2) = "03", "Mar", LEFT(L817, 2) = "04", "Apr", LEFT(L817, 2) = "05", "May", LEFT(L817, 2) = "06", "Jun", LEFT(L817, 2) = "07", "Jul", LEFT(L817, 2) = "08", "Aug", LEFT(L817, 2) = "09", "Sep", LEFT(L817, 2) = "10", "Oct", LEFT(L817, 2) = "11", "Nov", LEFT(L817, 2) = "12", "Dec")</f>
        <v>Oct</v>
      </c>
      <c r="N817" s="9" t="str">
        <f t="shared" si="88"/>
        <v>2014</v>
      </c>
      <c r="O817" t="b">
        <v>0</v>
      </c>
      <c r="P817">
        <v>43</v>
      </c>
      <c r="Q817" t="b">
        <v>1</v>
      </c>
      <c r="R817" t="s">
        <v>8275</v>
      </c>
      <c r="S817" s="6">
        <f t="shared" si="84"/>
        <v>1.07</v>
      </c>
      <c r="T817" s="8">
        <f t="shared" si="85"/>
        <v>99.534883720930239</v>
      </c>
      <c r="U817" t="str">
        <f t="shared" si="89"/>
        <v>music</v>
      </c>
      <c r="V817" t="str">
        <f t="shared" si="90"/>
        <v>rock</v>
      </c>
    </row>
    <row r="818" spans="1:22" ht="32" x14ac:dyDescent="0.2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2">
        <f t="shared" si="86"/>
        <v>41373.270833333336</v>
      </c>
      <c r="K818">
        <v>1362776043</v>
      </c>
      <c r="L818" s="12" t="str">
        <f t="shared" si="87"/>
        <v>03/08/2013</v>
      </c>
      <c r="M818" s="9" t="str" cm="1">
        <f t="array" ref="M818">_xlfn.IFS(LEFT(L818, 2) = "01", "Jan", LEFT(L818, 2) = "02", "Feb", LEFT(L818, 2) = "03", "Mar", LEFT(L818, 2) = "04", "Apr", LEFT(L818, 2) = "05", "May", LEFT(L818, 2) = "06", "Jun", LEFT(L818, 2) = "07", "Jul", LEFT(L818, 2) = "08", "Aug", LEFT(L818, 2) = "09", "Sep", LEFT(L818, 2) = "10", "Oct", LEFT(L818, 2) = "11", "Nov", LEFT(L818, 2) = "12", "Dec")</f>
        <v>Mar</v>
      </c>
      <c r="N818" s="9" t="str">
        <f t="shared" si="88"/>
        <v>2013</v>
      </c>
      <c r="O818" t="b">
        <v>0</v>
      </c>
      <c r="P818">
        <v>205</v>
      </c>
      <c r="Q818" t="b">
        <v>1</v>
      </c>
      <c r="R818" t="s">
        <v>8275</v>
      </c>
      <c r="S818" s="6">
        <f t="shared" si="84"/>
        <v>1.1512214285714286</v>
      </c>
      <c r="T818" s="8">
        <f t="shared" si="85"/>
        <v>39.31</v>
      </c>
      <c r="U818" t="str">
        <f t="shared" si="89"/>
        <v>music</v>
      </c>
      <c r="V818" t="str">
        <f t="shared" si="90"/>
        <v>rock</v>
      </c>
    </row>
    <row r="819" spans="1:22" ht="48" x14ac:dyDescent="0.2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2">
        <f t="shared" si="86"/>
        <v>40979.207638888889</v>
      </c>
      <c r="K819">
        <v>1326810211</v>
      </c>
      <c r="L819" s="12" t="str">
        <f t="shared" si="87"/>
        <v>01/17/2012</v>
      </c>
      <c r="M819" s="9" t="str" cm="1">
        <f t="array" ref="M819">_xlfn.IFS(LEFT(L819, 2) = "01", "Jan", LEFT(L819, 2) = "02", "Feb", LEFT(L819, 2) = "03", "Mar", LEFT(L819, 2) = "04", "Apr", LEFT(L819, 2) = "05", "May", LEFT(L819, 2) = "06", "Jun", LEFT(L819, 2) = "07", "Jul", LEFT(L819, 2) = "08", "Aug", LEFT(L819, 2) = "09", "Sep", LEFT(L819, 2) = "10", "Oct", LEFT(L819, 2) = "11", "Nov", LEFT(L819, 2) = "12", "Dec")</f>
        <v>Jan</v>
      </c>
      <c r="N819" s="9" t="str">
        <f t="shared" si="88"/>
        <v>2012</v>
      </c>
      <c r="O819" t="b">
        <v>0</v>
      </c>
      <c r="P819">
        <v>23</v>
      </c>
      <c r="Q819" t="b">
        <v>1</v>
      </c>
      <c r="R819" t="s">
        <v>8275</v>
      </c>
      <c r="S819" s="6">
        <f t="shared" si="84"/>
        <v>1.3711066666666665</v>
      </c>
      <c r="T819" s="8">
        <f t="shared" si="85"/>
        <v>89.419999999999987</v>
      </c>
      <c r="U819" t="str">
        <f t="shared" si="89"/>
        <v>music</v>
      </c>
      <c r="V819" t="str">
        <f t="shared" si="90"/>
        <v>rock</v>
      </c>
    </row>
    <row r="820" spans="1:22" ht="48" x14ac:dyDescent="0.2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12">
        <f t="shared" si="86"/>
        <v>41128.709027777775</v>
      </c>
      <c r="K820">
        <v>1343682681</v>
      </c>
      <c r="L820" s="12" t="str">
        <f t="shared" si="87"/>
        <v>07/30/2012</v>
      </c>
      <c r="M820" s="9" t="str" cm="1">
        <f t="array" ref="M820">_xlfn.IFS(LEFT(L820, 2) = "01", "Jan", LEFT(L820, 2) = "02", "Feb", LEFT(L820, 2) = "03", "Mar", LEFT(L820, 2) = "04", "Apr", LEFT(L820, 2) = "05", "May", LEFT(L820, 2) = "06", "Jun", LEFT(L820, 2) = "07", "Jul", LEFT(L820, 2) = "08", "Aug", LEFT(L820, 2) = "09", "Sep", LEFT(L820, 2) = "10", "Oct", LEFT(L820, 2) = "11", "Nov", LEFT(L820, 2) = "12", "Dec")</f>
        <v>Jul</v>
      </c>
      <c r="N820" s="9" t="str">
        <f t="shared" si="88"/>
        <v>2012</v>
      </c>
      <c r="O820" t="b">
        <v>0</v>
      </c>
      <c r="P820">
        <v>19</v>
      </c>
      <c r="Q820" t="b">
        <v>1</v>
      </c>
      <c r="R820" t="s">
        <v>8275</v>
      </c>
      <c r="S820" s="6">
        <f t="shared" si="84"/>
        <v>1.5571428571428572</v>
      </c>
      <c r="T820" s="8">
        <f t="shared" si="85"/>
        <v>28.684210526315791</v>
      </c>
      <c r="U820" t="str">
        <f t="shared" si="89"/>
        <v>music</v>
      </c>
      <c r="V820" t="str">
        <f t="shared" si="90"/>
        <v>rock</v>
      </c>
    </row>
    <row r="821" spans="1:22" ht="32" x14ac:dyDescent="0.2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12">
        <f t="shared" si="86"/>
        <v>41629.197222222225</v>
      </c>
      <c r="K821">
        <v>1386806254</v>
      </c>
      <c r="L821" s="12" t="str">
        <f t="shared" si="87"/>
        <v>12/11/2013</v>
      </c>
      <c r="M821" s="9" t="str" cm="1">
        <f t="array" ref="M821">_xlfn.IFS(LEFT(L821, 2) = "01", "Jan", LEFT(L821, 2) = "02", "Feb", LEFT(L821, 2) = "03", "Mar", LEFT(L821, 2) = "04", "Apr", LEFT(L821, 2) = "05", "May", LEFT(L821, 2) = "06", "Jun", LEFT(L821, 2) = "07", "Jul", LEFT(L821, 2) = "08", "Aug", LEFT(L821, 2) = "09", "Sep", LEFT(L821, 2) = "10", "Oct", LEFT(L821, 2) = "11", "Nov", LEFT(L821, 2) = "12", "Dec")</f>
        <v>Dec</v>
      </c>
      <c r="N821" s="9" t="str">
        <f t="shared" si="88"/>
        <v>2013</v>
      </c>
      <c r="O821" t="b">
        <v>0</v>
      </c>
      <c r="P821">
        <v>14</v>
      </c>
      <c r="Q821" t="b">
        <v>1</v>
      </c>
      <c r="R821" t="s">
        <v>8275</v>
      </c>
      <c r="S821" s="6">
        <f t="shared" si="84"/>
        <v>1.0874999999999999</v>
      </c>
      <c r="T821" s="8">
        <f t="shared" si="85"/>
        <v>31.071428571428573</v>
      </c>
      <c r="U821" t="str">
        <f t="shared" si="89"/>
        <v>music</v>
      </c>
      <c r="V821" t="str">
        <f t="shared" si="90"/>
        <v>rock</v>
      </c>
    </row>
    <row r="822" spans="1:22" ht="48" x14ac:dyDescent="0.2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2">
        <f t="shared" si="86"/>
        <v>41799.208333333336</v>
      </c>
      <c r="K822">
        <v>1399666342</v>
      </c>
      <c r="L822" s="12" t="str">
        <f t="shared" si="87"/>
        <v>05/09/2014</v>
      </c>
      <c r="M822" s="9" t="str" cm="1">
        <f t="array" ref="M822">_xlfn.IFS(LEFT(L822, 2) = "01", "Jan", LEFT(L822, 2) = "02", "Feb", LEFT(L822, 2) = "03", "Mar", LEFT(L822, 2) = "04", "Apr", LEFT(L822, 2) = "05", "May", LEFT(L822, 2) = "06", "Jun", LEFT(L822, 2) = "07", "Jul", LEFT(L822, 2) = "08", "Aug", LEFT(L822, 2) = "09", "Sep", LEFT(L822, 2) = "10", "Oct", LEFT(L822, 2) = "11", "Nov", LEFT(L822, 2) = "12", "Dec")</f>
        <v>May</v>
      </c>
      <c r="N822" s="9" t="str">
        <f t="shared" si="88"/>
        <v>2014</v>
      </c>
      <c r="O822" t="b">
        <v>0</v>
      </c>
      <c r="P822">
        <v>38</v>
      </c>
      <c r="Q822" t="b">
        <v>1</v>
      </c>
      <c r="R822" t="s">
        <v>8275</v>
      </c>
      <c r="S822" s="6">
        <f t="shared" si="84"/>
        <v>1.3405</v>
      </c>
      <c r="T822" s="8">
        <f t="shared" si="85"/>
        <v>70.55263157894737</v>
      </c>
      <c r="U822" t="str">
        <f t="shared" si="89"/>
        <v>music</v>
      </c>
      <c r="V822" t="str">
        <f t="shared" si="90"/>
        <v>rock</v>
      </c>
    </row>
    <row r="823" spans="1:22" ht="48" x14ac:dyDescent="0.2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2">
        <f t="shared" si="86"/>
        <v>42128.167361111111</v>
      </c>
      <c r="K823">
        <v>1427753265</v>
      </c>
      <c r="L823" s="12" t="str">
        <f t="shared" si="87"/>
        <v>03/30/2015</v>
      </c>
      <c r="M823" s="9" t="str" cm="1">
        <f t="array" ref="M823">_xlfn.IFS(LEFT(L823, 2) = "01", "Jan", LEFT(L823, 2) = "02", "Feb", LEFT(L823, 2) = "03", "Mar", LEFT(L823, 2) = "04", "Apr", LEFT(L823, 2) = "05", "May", LEFT(L823, 2) = "06", "Jun", LEFT(L823, 2) = "07", "Jul", LEFT(L823, 2) = "08", "Aug", LEFT(L823, 2) = "09", "Sep", LEFT(L823, 2) = "10", "Oct", LEFT(L823, 2) = "11", "Nov", LEFT(L823, 2) = "12", "Dec")</f>
        <v>Mar</v>
      </c>
      <c r="N823" s="9" t="str">
        <f t="shared" si="88"/>
        <v>2015</v>
      </c>
      <c r="O823" t="b">
        <v>0</v>
      </c>
      <c r="P823">
        <v>78</v>
      </c>
      <c r="Q823" t="b">
        <v>1</v>
      </c>
      <c r="R823" t="s">
        <v>8275</v>
      </c>
      <c r="S823" s="6">
        <f t="shared" si="84"/>
        <v>1</v>
      </c>
      <c r="T823" s="8">
        <f t="shared" si="85"/>
        <v>224.12820512820514</v>
      </c>
      <c r="U823" t="str">
        <f t="shared" si="89"/>
        <v>music</v>
      </c>
      <c r="V823" t="str">
        <f t="shared" si="90"/>
        <v>rock</v>
      </c>
    </row>
    <row r="824" spans="1:22" ht="32" x14ac:dyDescent="0.2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2">
        <f t="shared" si="86"/>
        <v>41187.947337962964</v>
      </c>
      <c r="K824">
        <v>1346885050</v>
      </c>
      <c r="L824" s="12" t="str">
        <f t="shared" si="87"/>
        <v>09/05/2012</v>
      </c>
      <c r="M824" s="9" t="str" cm="1">
        <f t="array" ref="M824">_xlfn.IFS(LEFT(L824, 2) = "01", "Jan", LEFT(L824, 2) = "02", "Feb", LEFT(L824, 2) = "03", "Mar", LEFT(L824, 2) = "04", "Apr", LEFT(L824, 2) = "05", "May", LEFT(L824, 2) = "06", "Jun", LEFT(L824, 2) = "07", "Jul", LEFT(L824, 2) = "08", "Aug", LEFT(L824, 2) = "09", "Sep", LEFT(L824, 2) = "10", "Oct", LEFT(L824, 2) = "11", "Nov", LEFT(L824, 2) = "12", "Dec")</f>
        <v>Sep</v>
      </c>
      <c r="N824" s="9" t="str">
        <f t="shared" si="88"/>
        <v>2012</v>
      </c>
      <c r="O824" t="b">
        <v>0</v>
      </c>
      <c r="P824">
        <v>69</v>
      </c>
      <c r="Q824" t="b">
        <v>1</v>
      </c>
      <c r="R824" t="s">
        <v>8275</v>
      </c>
      <c r="S824" s="6">
        <f t="shared" si="84"/>
        <v>1.1916666666666667</v>
      </c>
      <c r="T824" s="8">
        <f t="shared" si="85"/>
        <v>51.811594202898547</v>
      </c>
      <c r="U824" t="str">
        <f t="shared" si="89"/>
        <v>music</v>
      </c>
      <c r="V824" t="str">
        <f t="shared" si="90"/>
        <v>rock</v>
      </c>
    </row>
    <row r="825" spans="1:22" ht="48" x14ac:dyDescent="0.2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2">
        <f t="shared" si="86"/>
        <v>42085.931157407409</v>
      </c>
      <c r="K825">
        <v>1424474452</v>
      </c>
      <c r="L825" s="12" t="str">
        <f t="shared" si="87"/>
        <v>02/20/2015</v>
      </c>
      <c r="M825" s="9" t="str" cm="1">
        <f t="array" ref="M825">_xlfn.IFS(LEFT(L825, 2) = "01", "Jan", LEFT(L825, 2) = "02", "Feb", LEFT(L825, 2) = "03", "Mar", LEFT(L825, 2) = "04", "Apr", LEFT(L825, 2) = "05", "May", LEFT(L825, 2) = "06", "Jun", LEFT(L825, 2) = "07", "Jul", LEFT(L825, 2) = "08", "Aug", LEFT(L825, 2) = "09", "Sep", LEFT(L825, 2) = "10", "Oct", LEFT(L825, 2) = "11", "Nov", LEFT(L825, 2) = "12", "Dec")</f>
        <v>Feb</v>
      </c>
      <c r="N825" s="9" t="str">
        <f t="shared" si="88"/>
        <v>2015</v>
      </c>
      <c r="O825" t="b">
        <v>0</v>
      </c>
      <c r="P825">
        <v>33</v>
      </c>
      <c r="Q825" t="b">
        <v>1</v>
      </c>
      <c r="R825" t="s">
        <v>8275</v>
      </c>
      <c r="S825" s="6">
        <f t="shared" si="84"/>
        <v>1.7949999999999999</v>
      </c>
      <c r="T825" s="8">
        <f t="shared" si="85"/>
        <v>43.515151515151516</v>
      </c>
      <c r="U825" t="str">
        <f t="shared" si="89"/>
        <v>music</v>
      </c>
      <c r="V825" t="str">
        <f t="shared" si="90"/>
        <v>rock</v>
      </c>
    </row>
    <row r="826" spans="1:22" ht="48" x14ac:dyDescent="0.2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2">
        <f t="shared" si="86"/>
        <v>40286.290972222225</v>
      </c>
      <c r="K826">
        <v>1268459318</v>
      </c>
      <c r="L826" s="12" t="str">
        <f t="shared" si="87"/>
        <v>03/13/2010</v>
      </c>
      <c r="M826" s="9" t="str" cm="1">
        <f t="array" ref="M826">_xlfn.IFS(LEFT(L826, 2) = "01", "Jan", LEFT(L826, 2) = "02", "Feb", LEFT(L826, 2) = "03", "Mar", LEFT(L826, 2) = "04", "Apr", LEFT(L826, 2) = "05", "May", LEFT(L826, 2) = "06", "Jun", LEFT(L826, 2) = "07", "Jul", LEFT(L826, 2) = "08", "Aug", LEFT(L826, 2) = "09", "Sep", LEFT(L826, 2) = "10", "Oct", LEFT(L826, 2) = "11", "Nov", LEFT(L826, 2) = "12", "Dec")</f>
        <v>Mar</v>
      </c>
      <c r="N826" s="9" t="str">
        <f t="shared" si="88"/>
        <v>2010</v>
      </c>
      <c r="O826" t="b">
        <v>0</v>
      </c>
      <c r="P826">
        <v>54</v>
      </c>
      <c r="Q826" t="b">
        <v>1</v>
      </c>
      <c r="R826" t="s">
        <v>8275</v>
      </c>
      <c r="S826" s="6">
        <f t="shared" si="84"/>
        <v>1.3438124999999999</v>
      </c>
      <c r="T826" s="8">
        <f t="shared" si="85"/>
        <v>39.816666666666663</v>
      </c>
      <c r="U826" t="str">
        <f t="shared" si="89"/>
        <v>music</v>
      </c>
      <c r="V826" t="str">
        <f t="shared" si="90"/>
        <v>rock</v>
      </c>
    </row>
    <row r="827" spans="1:22" ht="32" x14ac:dyDescent="0.2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2">
        <f t="shared" si="86"/>
        <v>41211.306527777779</v>
      </c>
      <c r="K827">
        <v>1349335284</v>
      </c>
      <c r="L827" s="12" t="str">
        <f t="shared" si="87"/>
        <v>10/04/2012</v>
      </c>
      <c r="M827" s="9" t="str" cm="1">
        <f t="array" ref="M827">_xlfn.IFS(LEFT(L827, 2) = "01", "Jan", LEFT(L827, 2) = "02", "Feb", LEFT(L827, 2) = "03", "Mar", LEFT(L827, 2) = "04", "Apr", LEFT(L827, 2) = "05", "May", LEFT(L827, 2) = "06", "Jun", LEFT(L827, 2) = "07", "Jul", LEFT(L827, 2) = "08", "Aug", LEFT(L827, 2) = "09", "Sep", LEFT(L827, 2) = "10", "Oct", LEFT(L827, 2) = "11", "Nov", LEFT(L827, 2) = "12", "Dec")</f>
        <v>Oct</v>
      </c>
      <c r="N827" s="9" t="str">
        <f t="shared" si="88"/>
        <v>2012</v>
      </c>
      <c r="O827" t="b">
        <v>0</v>
      </c>
      <c r="P827">
        <v>99</v>
      </c>
      <c r="Q827" t="b">
        <v>1</v>
      </c>
      <c r="R827" t="s">
        <v>8275</v>
      </c>
      <c r="S827" s="6">
        <f t="shared" si="84"/>
        <v>1.0043200000000001</v>
      </c>
      <c r="T827" s="8">
        <f t="shared" si="85"/>
        <v>126.8080808080808</v>
      </c>
      <c r="U827" t="str">
        <f t="shared" si="89"/>
        <v>music</v>
      </c>
      <c r="V827" t="str">
        <f t="shared" si="90"/>
        <v>rock</v>
      </c>
    </row>
    <row r="828" spans="1:22" ht="48" x14ac:dyDescent="0.2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2">
        <f t="shared" si="86"/>
        <v>40993.996874999997</v>
      </c>
      <c r="K828">
        <v>1330908930</v>
      </c>
      <c r="L828" s="12" t="str">
        <f t="shared" si="87"/>
        <v>03/05/2012</v>
      </c>
      <c r="M828" s="9" t="str" cm="1">
        <f t="array" ref="M828">_xlfn.IFS(LEFT(L828, 2) = "01", "Jan", LEFT(L828, 2) = "02", "Feb", LEFT(L828, 2) = "03", "Mar", LEFT(L828, 2) = "04", "Apr", LEFT(L828, 2) = "05", "May", LEFT(L828, 2) = "06", "Jun", LEFT(L828, 2) = "07", "Jul", LEFT(L828, 2) = "08", "Aug", LEFT(L828, 2) = "09", "Sep", LEFT(L828, 2) = "10", "Oct", LEFT(L828, 2) = "11", "Nov", LEFT(L828, 2) = "12", "Dec")</f>
        <v>Mar</v>
      </c>
      <c r="N828" s="9" t="str">
        <f t="shared" si="88"/>
        <v>2012</v>
      </c>
      <c r="O828" t="b">
        <v>0</v>
      </c>
      <c r="P828">
        <v>49</v>
      </c>
      <c r="Q828" t="b">
        <v>1</v>
      </c>
      <c r="R828" t="s">
        <v>8275</v>
      </c>
      <c r="S828" s="6">
        <f t="shared" si="84"/>
        <v>1.0145454545454546</v>
      </c>
      <c r="T828" s="8">
        <f t="shared" si="85"/>
        <v>113.87755102040816</v>
      </c>
      <c r="U828" t="str">
        <f t="shared" si="89"/>
        <v>music</v>
      </c>
      <c r="V828" t="str">
        <f t="shared" si="90"/>
        <v>rock</v>
      </c>
    </row>
    <row r="829" spans="1:22" ht="48" x14ac:dyDescent="0.2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12">
        <f t="shared" si="86"/>
        <v>40953.825694444444</v>
      </c>
      <c r="K829">
        <v>1326972107</v>
      </c>
      <c r="L829" s="12" t="str">
        <f t="shared" si="87"/>
        <v>01/19/2012</v>
      </c>
      <c r="M829" s="9" t="str" cm="1">
        <f t="array" ref="M829">_xlfn.IFS(LEFT(L829, 2) = "01", "Jan", LEFT(L829, 2) = "02", "Feb", LEFT(L829, 2) = "03", "Mar", LEFT(L829, 2) = "04", "Apr", LEFT(L829, 2) = "05", "May", LEFT(L829, 2) = "06", "Jun", LEFT(L829, 2) = "07", "Jul", LEFT(L829, 2) = "08", "Aug", LEFT(L829, 2) = "09", "Sep", LEFT(L829, 2) = "10", "Oct", LEFT(L829, 2) = "11", "Nov", LEFT(L829, 2) = "12", "Dec")</f>
        <v>Jan</v>
      </c>
      <c r="N829" s="9" t="str">
        <f t="shared" si="88"/>
        <v>2012</v>
      </c>
      <c r="O829" t="b">
        <v>0</v>
      </c>
      <c r="P829">
        <v>11</v>
      </c>
      <c r="Q829" t="b">
        <v>1</v>
      </c>
      <c r="R829" t="s">
        <v>8275</v>
      </c>
      <c r="S829" s="6">
        <f t="shared" si="84"/>
        <v>1.0333333333333334</v>
      </c>
      <c r="T829" s="8">
        <f t="shared" si="85"/>
        <v>28.181818181818183</v>
      </c>
      <c r="U829" t="str">
        <f t="shared" si="89"/>
        <v>music</v>
      </c>
      <c r="V829" t="str">
        <f t="shared" si="90"/>
        <v>rock</v>
      </c>
    </row>
    <row r="830" spans="1:22" ht="48" x14ac:dyDescent="0.2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2">
        <f t="shared" si="86"/>
        <v>41085.683333333334</v>
      </c>
      <c r="K830">
        <v>1339549982</v>
      </c>
      <c r="L830" s="12" t="str">
        <f t="shared" si="87"/>
        <v>06/13/2012</v>
      </c>
      <c r="M830" s="9" t="str" cm="1">
        <f t="array" ref="M830">_xlfn.IFS(LEFT(L830, 2) = "01", "Jan", LEFT(L830, 2) = "02", "Feb", LEFT(L830, 2) = "03", "Mar", LEFT(L830, 2) = "04", "Apr", LEFT(L830, 2) = "05", "May", LEFT(L830, 2) = "06", "Jun", LEFT(L830, 2) = "07", "Jul", LEFT(L830, 2) = "08", "Aug", LEFT(L830, 2) = "09", "Sep", LEFT(L830, 2) = "10", "Oct", LEFT(L830, 2) = "11", "Nov", LEFT(L830, 2) = "12", "Dec")</f>
        <v>Jun</v>
      </c>
      <c r="N830" s="9" t="str">
        <f t="shared" si="88"/>
        <v>2012</v>
      </c>
      <c r="O830" t="b">
        <v>0</v>
      </c>
      <c r="P830">
        <v>38</v>
      </c>
      <c r="Q830" t="b">
        <v>1</v>
      </c>
      <c r="R830" t="s">
        <v>8275</v>
      </c>
      <c r="S830" s="6">
        <f t="shared" si="84"/>
        <v>1.07</v>
      </c>
      <c r="T830" s="8">
        <f t="shared" si="85"/>
        <v>36.60526315789474</v>
      </c>
      <c r="U830" t="str">
        <f t="shared" si="89"/>
        <v>music</v>
      </c>
      <c r="V830" t="str">
        <f t="shared" si="90"/>
        <v>rock</v>
      </c>
    </row>
    <row r="831" spans="1:22" ht="48" x14ac:dyDescent="0.2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12">
        <f t="shared" si="86"/>
        <v>42564.801388888889</v>
      </c>
      <c r="K831">
        <v>1463253240</v>
      </c>
      <c r="L831" s="12" t="str">
        <f t="shared" si="87"/>
        <v>05/14/2016</v>
      </c>
      <c r="M831" s="9" t="str" cm="1">
        <f t="array" ref="M831">_xlfn.IFS(LEFT(L831, 2) = "01", "Jan", LEFT(L831, 2) = "02", "Feb", LEFT(L831, 2) = "03", "Mar", LEFT(L831, 2) = "04", "Apr", LEFT(L831, 2) = "05", "May", LEFT(L831, 2) = "06", "Jun", LEFT(L831, 2) = "07", "Jul", LEFT(L831, 2) = "08", "Aug", LEFT(L831, 2) = "09", "Sep", LEFT(L831, 2) = "10", "Oct", LEFT(L831, 2) = "11", "Nov", LEFT(L831, 2) = "12", "Dec")</f>
        <v>May</v>
      </c>
      <c r="N831" s="9" t="str">
        <f t="shared" si="88"/>
        <v>2016</v>
      </c>
      <c r="O831" t="b">
        <v>0</v>
      </c>
      <c r="P831">
        <v>16</v>
      </c>
      <c r="Q831" t="b">
        <v>1</v>
      </c>
      <c r="R831" t="s">
        <v>8275</v>
      </c>
      <c r="S831" s="6">
        <f t="shared" si="84"/>
        <v>1.04</v>
      </c>
      <c r="T831" s="8">
        <f t="shared" si="85"/>
        <v>32.5</v>
      </c>
      <c r="U831" t="str">
        <f t="shared" si="89"/>
        <v>music</v>
      </c>
      <c r="V831" t="str">
        <f t="shared" si="90"/>
        <v>rock</v>
      </c>
    </row>
    <row r="832" spans="1:22" ht="48" x14ac:dyDescent="0.2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2">
        <f t="shared" si="86"/>
        <v>41355.484085648146</v>
      </c>
      <c r="K832">
        <v>1361363825</v>
      </c>
      <c r="L832" s="12" t="str">
        <f t="shared" si="87"/>
        <v>02/20/2013</v>
      </c>
      <c r="M832" s="9" t="str" cm="1">
        <f t="array" ref="M832">_xlfn.IFS(LEFT(L832, 2) = "01", "Jan", LEFT(L832, 2) = "02", "Feb", LEFT(L832, 2) = "03", "Mar", LEFT(L832, 2) = "04", "Apr", LEFT(L832, 2) = "05", "May", LEFT(L832, 2) = "06", "Jun", LEFT(L832, 2) = "07", "Jul", LEFT(L832, 2) = "08", "Aug", LEFT(L832, 2) = "09", "Sep", LEFT(L832, 2) = "10", "Oct", LEFT(L832, 2) = "11", "Nov", LEFT(L832, 2) = "12", "Dec")</f>
        <v>Feb</v>
      </c>
      <c r="N832" s="9" t="str">
        <f t="shared" si="88"/>
        <v>2013</v>
      </c>
      <c r="O832" t="b">
        <v>0</v>
      </c>
      <c r="P832">
        <v>32</v>
      </c>
      <c r="Q832" t="b">
        <v>1</v>
      </c>
      <c r="R832" t="s">
        <v>8275</v>
      </c>
      <c r="S832" s="6">
        <f t="shared" si="84"/>
        <v>1.0783333333333334</v>
      </c>
      <c r="T832" s="8">
        <f t="shared" si="85"/>
        <v>60.65625</v>
      </c>
      <c r="U832" t="str">
        <f t="shared" si="89"/>
        <v>music</v>
      </c>
      <c r="V832" t="str">
        <f t="shared" si="90"/>
        <v>rock</v>
      </c>
    </row>
    <row r="833" spans="1:22" ht="32" x14ac:dyDescent="0.2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2">
        <f t="shared" si="86"/>
        <v>41026.646921296298</v>
      </c>
      <c r="K833">
        <v>1332948694</v>
      </c>
      <c r="L833" s="12" t="str">
        <f t="shared" si="87"/>
        <v>03/28/2012</v>
      </c>
      <c r="M833" s="9" t="str" cm="1">
        <f t="array" ref="M833">_xlfn.IFS(LEFT(L833, 2) = "01", "Jan", LEFT(L833, 2) = "02", "Feb", LEFT(L833, 2) = "03", "Mar", LEFT(L833, 2) = "04", "Apr", LEFT(L833, 2) = "05", "May", LEFT(L833, 2) = "06", "Jun", LEFT(L833, 2) = "07", "Jul", LEFT(L833, 2) = "08", "Aug", LEFT(L833, 2) = "09", "Sep", LEFT(L833, 2) = "10", "Oct", LEFT(L833, 2) = "11", "Nov", LEFT(L833, 2) = "12", "Dec")</f>
        <v>Mar</v>
      </c>
      <c r="N833" s="9" t="str">
        <f t="shared" si="88"/>
        <v>2012</v>
      </c>
      <c r="O833" t="b">
        <v>0</v>
      </c>
      <c r="P833">
        <v>20</v>
      </c>
      <c r="Q833" t="b">
        <v>1</v>
      </c>
      <c r="R833" t="s">
        <v>8275</v>
      </c>
      <c r="S833" s="6">
        <f t="shared" si="84"/>
        <v>2.3333333333333335</v>
      </c>
      <c r="T833" s="8">
        <f t="shared" si="85"/>
        <v>175</v>
      </c>
      <c r="U833" t="str">
        <f t="shared" si="89"/>
        <v>music</v>
      </c>
      <c r="V833" t="str">
        <f t="shared" si="90"/>
        <v>rock</v>
      </c>
    </row>
    <row r="834" spans="1:22" ht="48" x14ac:dyDescent="0.2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2">
        <f t="shared" si="86"/>
        <v>40929.342361111114</v>
      </c>
      <c r="K834">
        <v>1321978335</v>
      </c>
      <c r="L834" s="12" t="str">
        <f t="shared" si="87"/>
        <v>11/22/2011</v>
      </c>
      <c r="M834" s="9" t="str" cm="1">
        <f t="array" ref="M834">_xlfn.IFS(LEFT(L834, 2) = "01", "Jan", LEFT(L834, 2) = "02", "Feb", LEFT(L834, 2) = "03", "Mar", LEFT(L834, 2) = "04", "Apr", LEFT(L834, 2) = "05", "May", LEFT(L834, 2) = "06", "Jun", LEFT(L834, 2) = "07", "Jul", LEFT(L834, 2) = "08", "Aug", LEFT(L834, 2) = "09", "Sep", LEFT(L834, 2) = "10", "Oct", LEFT(L834, 2) = "11", "Nov", LEFT(L834, 2) = "12", "Dec")</f>
        <v>Nov</v>
      </c>
      <c r="N834" s="9" t="str">
        <f t="shared" si="88"/>
        <v>2011</v>
      </c>
      <c r="O834" t="b">
        <v>0</v>
      </c>
      <c r="P834">
        <v>154</v>
      </c>
      <c r="Q834" t="b">
        <v>1</v>
      </c>
      <c r="R834" t="s">
        <v>8275</v>
      </c>
      <c r="S834" s="6">
        <f t="shared" ref="S834:S897" si="91">E834/D834</f>
        <v>1.0060706666666666</v>
      </c>
      <c r="T834" s="8">
        <f t="shared" ref="T834:T897" si="92">IFERROR(E834/P834, 0)</f>
        <v>97.993896103896105</v>
      </c>
      <c r="U834" t="str">
        <f t="shared" si="89"/>
        <v>music</v>
      </c>
      <c r="V834" t="str">
        <f t="shared" si="90"/>
        <v>rock</v>
      </c>
    </row>
    <row r="835" spans="1:22" ht="16" x14ac:dyDescent="0.2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2">
        <f t="shared" ref="J835:J898" si="93">(((I835/60)/60)/24)+DATE(1970,1,1)</f>
        <v>41748.878182870372</v>
      </c>
      <c r="K835">
        <v>1395349475</v>
      </c>
      <c r="L835" s="12" t="str">
        <f t="shared" ref="L835:L898" si="94">TEXT((((K835/60)/60)/24)+DATE(1970,1,1), "mm/dd/yyyy")</f>
        <v>03/20/2014</v>
      </c>
      <c r="M835" s="9" t="str" cm="1">
        <f t="array" ref="M835">_xlfn.IFS(LEFT(L835, 2) = "01", "Jan", LEFT(L835, 2) = "02", "Feb", LEFT(L835, 2) = "03", "Mar", LEFT(L835, 2) = "04", "Apr", LEFT(L835, 2) = "05", "May", LEFT(L835, 2) = "06", "Jun", LEFT(L835, 2) = "07", "Jul", LEFT(L835, 2) = "08", "Aug", LEFT(L835, 2) = "09", "Sep", LEFT(L835, 2) = "10", "Oct", LEFT(L835, 2) = "11", "Nov", LEFT(L835, 2) = "12", "Dec")</f>
        <v>Mar</v>
      </c>
      <c r="N835" s="9" t="str">
        <f t="shared" ref="N835:N898" si="95">RIGHT(L835, 4)</f>
        <v>2014</v>
      </c>
      <c r="O835" t="b">
        <v>0</v>
      </c>
      <c r="P835">
        <v>41</v>
      </c>
      <c r="Q835" t="b">
        <v>1</v>
      </c>
      <c r="R835" t="s">
        <v>8275</v>
      </c>
      <c r="S835" s="6">
        <f t="shared" si="91"/>
        <v>1.0166666666666666</v>
      </c>
      <c r="T835" s="8">
        <f t="shared" si="92"/>
        <v>148.78048780487805</v>
      </c>
      <c r="U835" t="str">
        <f t="shared" ref="U835:U898" si="96">LEFT(R835, SEARCH("/", R835) - 1)</f>
        <v>music</v>
      </c>
      <c r="V835" t="str">
        <f t="shared" ref="V835:V898" si="97">RIGHT(R835, LEN(R835) - SEARCH("/", R835) )</f>
        <v>rock</v>
      </c>
    </row>
    <row r="836" spans="1:22" ht="48" x14ac:dyDescent="0.2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2">
        <f t="shared" si="93"/>
        <v>41456.165972222225</v>
      </c>
      <c r="K836">
        <v>1369770292</v>
      </c>
      <c r="L836" s="12" t="str">
        <f t="shared" si="94"/>
        <v>05/28/2013</v>
      </c>
      <c r="M836" s="9" t="str" cm="1">
        <f t="array" ref="M836">_xlfn.IFS(LEFT(L836, 2) = "01", "Jan", LEFT(L836, 2) = "02", "Feb", LEFT(L836, 2) = "03", "Mar", LEFT(L836, 2) = "04", "Apr", LEFT(L836, 2) = "05", "May", LEFT(L836, 2) = "06", "Jun", LEFT(L836, 2) = "07", "Jul", LEFT(L836, 2) = "08", "Aug", LEFT(L836, 2) = "09", "Sep", LEFT(L836, 2) = "10", "Oct", LEFT(L836, 2) = "11", "Nov", LEFT(L836, 2) = "12", "Dec")</f>
        <v>May</v>
      </c>
      <c r="N836" s="9" t="str">
        <f t="shared" si="95"/>
        <v>2013</v>
      </c>
      <c r="O836" t="b">
        <v>0</v>
      </c>
      <c r="P836">
        <v>75</v>
      </c>
      <c r="Q836" t="b">
        <v>1</v>
      </c>
      <c r="R836" t="s">
        <v>8275</v>
      </c>
      <c r="S836" s="6">
        <f t="shared" si="91"/>
        <v>1.3101818181818181</v>
      </c>
      <c r="T836" s="8">
        <f t="shared" si="92"/>
        <v>96.08</v>
      </c>
      <c r="U836" t="str">
        <f t="shared" si="96"/>
        <v>music</v>
      </c>
      <c r="V836" t="str">
        <f t="shared" si="97"/>
        <v>rock</v>
      </c>
    </row>
    <row r="837" spans="1:22" ht="48" x14ac:dyDescent="0.2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2">
        <f t="shared" si="93"/>
        <v>41048.125</v>
      </c>
      <c r="K837">
        <v>1333709958</v>
      </c>
      <c r="L837" s="12" t="str">
        <f t="shared" si="94"/>
        <v>04/06/2012</v>
      </c>
      <c r="M837" s="9" t="str" cm="1">
        <f t="array" ref="M837">_xlfn.IFS(LEFT(L837, 2) = "01", "Jan", LEFT(L837, 2) = "02", "Feb", LEFT(L837, 2) = "03", "Mar", LEFT(L837, 2) = "04", "Apr", LEFT(L837, 2) = "05", "May", LEFT(L837, 2) = "06", "Jun", LEFT(L837, 2) = "07", "Jul", LEFT(L837, 2) = "08", "Aug", LEFT(L837, 2) = "09", "Sep", LEFT(L837, 2) = "10", "Oct", LEFT(L837, 2) = "11", "Nov", LEFT(L837, 2) = "12", "Dec")</f>
        <v>Apr</v>
      </c>
      <c r="N837" s="9" t="str">
        <f t="shared" si="95"/>
        <v>2012</v>
      </c>
      <c r="O837" t="b">
        <v>0</v>
      </c>
      <c r="P837">
        <v>40</v>
      </c>
      <c r="Q837" t="b">
        <v>1</v>
      </c>
      <c r="R837" t="s">
        <v>8275</v>
      </c>
      <c r="S837" s="6">
        <f t="shared" si="91"/>
        <v>1.1725000000000001</v>
      </c>
      <c r="T837" s="8">
        <f t="shared" si="92"/>
        <v>58.625</v>
      </c>
      <c r="U837" t="str">
        <f t="shared" si="96"/>
        <v>music</v>
      </c>
      <c r="V837" t="str">
        <f t="shared" si="97"/>
        <v>rock</v>
      </c>
    </row>
    <row r="838" spans="1:22" ht="16" x14ac:dyDescent="0.2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2">
        <f t="shared" si="93"/>
        <v>41554.056921296295</v>
      </c>
      <c r="K838">
        <v>1378516918</v>
      </c>
      <c r="L838" s="12" t="str">
        <f t="shared" si="94"/>
        <v>09/07/2013</v>
      </c>
      <c r="M838" s="9" t="str" cm="1">
        <f t="array" ref="M838">_xlfn.IFS(LEFT(L838, 2) = "01", "Jan", LEFT(L838, 2) = "02", "Feb", LEFT(L838, 2) = "03", "Mar", LEFT(L838, 2) = "04", "Apr", LEFT(L838, 2) = "05", "May", LEFT(L838, 2) = "06", "Jun", LEFT(L838, 2) = "07", "Jul", LEFT(L838, 2) = "08", "Aug", LEFT(L838, 2) = "09", "Sep", LEFT(L838, 2) = "10", "Oct", LEFT(L838, 2) = "11", "Nov", LEFT(L838, 2) = "12", "Dec")</f>
        <v>Sep</v>
      </c>
      <c r="N838" s="9" t="str">
        <f t="shared" si="95"/>
        <v>2013</v>
      </c>
      <c r="O838" t="b">
        <v>0</v>
      </c>
      <c r="P838">
        <v>46</v>
      </c>
      <c r="Q838" t="b">
        <v>1</v>
      </c>
      <c r="R838" t="s">
        <v>8275</v>
      </c>
      <c r="S838" s="6">
        <f t="shared" si="91"/>
        <v>1.009304</v>
      </c>
      <c r="T838" s="8">
        <f t="shared" si="92"/>
        <v>109.70695652173914</v>
      </c>
      <c r="U838" t="str">
        <f t="shared" si="96"/>
        <v>music</v>
      </c>
      <c r="V838" t="str">
        <f t="shared" si="97"/>
        <v>rock</v>
      </c>
    </row>
    <row r="839" spans="1:22" ht="32" x14ac:dyDescent="0.2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2">
        <f t="shared" si="93"/>
        <v>41760.998402777775</v>
      </c>
      <c r="K839">
        <v>1396396662</v>
      </c>
      <c r="L839" s="12" t="str">
        <f t="shared" si="94"/>
        <v>04/01/2014</v>
      </c>
      <c r="M839" s="9" t="str" cm="1">
        <f t="array" ref="M839">_xlfn.IFS(LEFT(L839, 2) = "01", "Jan", LEFT(L839, 2) = "02", "Feb", LEFT(L839, 2) = "03", "Mar", LEFT(L839, 2) = "04", "Apr", LEFT(L839, 2) = "05", "May", LEFT(L839, 2) = "06", "Jun", LEFT(L839, 2) = "07", "Jul", LEFT(L839, 2) = "08", "Aug", LEFT(L839, 2) = "09", "Sep", LEFT(L839, 2) = "10", "Oct", LEFT(L839, 2) = "11", "Nov", LEFT(L839, 2) = "12", "Dec")</f>
        <v>Apr</v>
      </c>
      <c r="N839" s="9" t="str">
        <f t="shared" si="95"/>
        <v>2014</v>
      </c>
      <c r="O839" t="b">
        <v>0</v>
      </c>
      <c r="P839">
        <v>62</v>
      </c>
      <c r="Q839" t="b">
        <v>1</v>
      </c>
      <c r="R839" t="s">
        <v>8275</v>
      </c>
      <c r="S839" s="6">
        <f t="shared" si="91"/>
        <v>1.218</v>
      </c>
      <c r="T839" s="8">
        <f t="shared" si="92"/>
        <v>49.112903225806448</v>
      </c>
      <c r="U839" t="str">
        <f t="shared" si="96"/>
        <v>music</v>
      </c>
      <c r="V839" t="str">
        <f t="shared" si="97"/>
        <v>rock</v>
      </c>
    </row>
    <row r="840" spans="1:22" ht="48" x14ac:dyDescent="0.2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2">
        <f t="shared" si="93"/>
        <v>40925.897974537038</v>
      </c>
      <c r="K840">
        <v>1324243985</v>
      </c>
      <c r="L840" s="12" t="str">
        <f t="shared" si="94"/>
        <v>12/18/2011</v>
      </c>
      <c r="M840" s="9" t="str" cm="1">
        <f t="array" ref="M840">_xlfn.IFS(LEFT(L840, 2) = "01", "Jan", LEFT(L840, 2) = "02", "Feb", LEFT(L840, 2) = "03", "Mar", LEFT(L840, 2) = "04", "Apr", LEFT(L840, 2) = "05", "May", LEFT(L840, 2) = "06", "Jun", LEFT(L840, 2) = "07", "Jul", LEFT(L840, 2) = "08", "Aug", LEFT(L840, 2) = "09", "Sep", LEFT(L840, 2) = "10", "Oct", LEFT(L840, 2) = "11", "Nov", LEFT(L840, 2) = "12", "Dec")</f>
        <v>Dec</v>
      </c>
      <c r="N840" s="9" t="str">
        <f t="shared" si="95"/>
        <v>2011</v>
      </c>
      <c r="O840" t="b">
        <v>0</v>
      </c>
      <c r="P840">
        <v>61</v>
      </c>
      <c r="Q840" t="b">
        <v>1</v>
      </c>
      <c r="R840" t="s">
        <v>8275</v>
      </c>
      <c r="S840" s="6">
        <f t="shared" si="91"/>
        <v>1.454</v>
      </c>
      <c r="T840" s="8">
        <f t="shared" si="92"/>
        <v>47.672131147540981</v>
      </c>
      <c r="U840" t="str">
        <f t="shared" si="96"/>
        <v>music</v>
      </c>
      <c r="V840" t="str">
        <f t="shared" si="97"/>
        <v>rock</v>
      </c>
    </row>
    <row r="841" spans="1:22" ht="48" x14ac:dyDescent="0.2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2">
        <f t="shared" si="93"/>
        <v>41174.763379629629</v>
      </c>
      <c r="K841">
        <v>1345745956</v>
      </c>
      <c r="L841" s="12" t="str">
        <f t="shared" si="94"/>
        <v>08/23/2012</v>
      </c>
      <c r="M841" s="9" t="str" cm="1">
        <f t="array" ref="M841">_xlfn.IFS(LEFT(L841, 2) = "01", "Jan", LEFT(L841, 2) = "02", "Feb", LEFT(L841, 2) = "03", "Mar", LEFT(L841, 2) = "04", "Apr", LEFT(L841, 2) = "05", "May", LEFT(L841, 2) = "06", "Jun", LEFT(L841, 2) = "07", "Jul", LEFT(L841, 2) = "08", "Aug", LEFT(L841, 2) = "09", "Sep", LEFT(L841, 2) = "10", "Oct", LEFT(L841, 2) = "11", "Nov", LEFT(L841, 2) = "12", "Dec")</f>
        <v>Aug</v>
      </c>
      <c r="N841" s="9" t="str">
        <f t="shared" si="95"/>
        <v>2012</v>
      </c>
      <c r="O841" t="b">
        <v>0</v>
      </c>
      <c r="P841">
        <v>96</v>
      </c>
      <c r="Q841" t="b">
        <v>1</v>
      </c>
      <c r="R841" t="s">
        <v>8275</v>
      </c>
      <c r="S841" s="6">
        <f t="shared" si="91"/>
        <v>1.166166</v>
      </c>
      <c r="T841" s="8">
        <f t="shared" si="92"/>
        <v>60.737812499999997</v>
      </c>
      <c r="U841" t="str">
        <f t="shared" si="96"/>
        <v>music</v>
      </c>
      <c r="V841" t="str">
        <f t="shared" si="97"/>
        <v>rock</v>
      </c>
    </row>
    <row r="842" spans="1:22" ht="32" x14ac:dyDescent="0.2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2">
        <f t="shared" si="93"/>
        <v>42637.226701388892</v>
      </c>
      <c r="K842">
        <v>1472102787</v>
      </c>
      <c r="L842" s="12" t="str">
        <f t="shared" si="94"/>
        <v>08/25/2016</v>
      </c>
      <c r="M842" s="9" t="str" cm="1">
        <f t="array" ref="M842">_xlfn.IFS(LEFT(L842, 2) = "01", "Jan", LEFT(L842, 2) = "02", "Feb", LEFT(L842, 2) = "03", "Mar", LEFT(L842, 2) = "04", "Apr", LEFT(L842, 2) = "05", "May", LEFT(L842, 2) = "06", "Jun", LEFT(L842, 2) = "07", "Jul", LEFT(L842, 2) = "08", "Aug", LEFT(L842, 2) = "09", "Sep", LEFT(L842, 2) = "10", "Oct", LEFT(L842, 2) = "11", "Nov", LEFT(L842, 2) = "12", "Dec")</f>
        <v>Aug</v>
      </c>
      <c r="N842" s="9" t="str">
        <f t="shared" si="95"/>
        <v>2016</v>
      </c>
      <c r="O842" t="b">
        <v>0</v>
      </c>
      <c r="P842">
        <v>190</v>
      </c>
      <c r="Q842" t="b">
        <v>1</v>
      </c>
      <c r="R842" t="s">
        <v>8276</v>
      </c>
      <c r="S842" s="6">
        <f t="shared" si="91"/>
        <v>1.2041660000000001</v>
      </c>
      <c r="T842" s="8">
        <f t="shared" si="92"/>
        <v>63.37715789473684</v>
      </c>
      <c r="U842" t="str">
        <f t="shared" si="96"/>
        <v>music</v>
      </c>
      <c r="V842" t="str">
        <f t="shared" si="97"/>
        <v>metal</v>
      </c>
    </row>
    <row r="843" spans="1:22" ht="48" x14ac:dyDescent="0.2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2">
        <f t="shared" si="93"/>
        <v>41953.88035879629</v>
      </c>
      <c r="K843">
        <v>1413058063</v>
      </c>
      <c r="L843" s="12" t="str">
        <f t="shared" si="94"/>
        <v>10/11/2014</v>
      </c>
      <c r="M843" s="9" t="str" cm="1">
        <f t="array" ref="M843">_xlfn.IFS(LEFT(L843, 2) = "01", "Jan", LEFT(L843, 2) = "02", "Feb", LEFT(L843, 2) = "03", "Mar", LEFT(L843, 2) = "04", "Apr", LEFT(L843, 2) = "05", "May", LEFT(L843, 2) = "06", "Jun", LEFT(L843, 2) = "07", "Jul", LEFT(L843, 2) = "08", "Aug", LEFT(L843, 2) = "09", "Sep", LEFT(L843, 2) = "10", "Oct", LEFT(L843, 2) = "11", "Nov", LEFT(L843, 2) = "12", "Dec")</f>
        <v>Oct</v>
      </c>
      <c r="N843" s="9" t="str">
        <f t="shared" si="95"/>
        <v>2014</v>
      </c>
      <c r="O843" t="b">
        <v>1</v>
      </c>
      <c r="P843">
        <v>94</v>
      </c>
      <c r="Q843" t="b">
        <v>1</v>
      </c>
      <c r="R843" t="s">
        <v>8276</v>
      </c>
      <c r="S843" s="6">
        <f t="shared" si="91"/>
        <v>1.0132000000000001</v>
      </c>
      <c r="T843" s="8">
        <f t="shared" si="92"/>
        <v>53.893617021276597</v>
      </c>
      <c r="U843" t="str">
        <f t="shared" si="96"/>
        <v>music</v>
      </c>
      <c r="V843" t="str">
        <f t="shared" si="97"/>
        <v>metal</v>
      </c>
    </row>
    <row r="844" spans="1:22" ht="48" x14ac:dyDescent="0.2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2">
        <f t="shared" si="93"/>
        <v>41561.165972222225</v>
      </c>
      <c r="K844">
        <v>1378735983</v>
      </c>
      <c r="L844" s="12" t="str">
        <f t="shared" si="94"/>
        <v>09/09/2013</v>
      </c>
      <c r="M844" s="9" t="str" cm="1">
        <f t="array" ref="M844">_xlfn.IFS(LEFT(L844, 2) = "01", "Jan", LEFT(L844, 2) = "02", "Feb", LEFT(L844, 2) = "03", "Mar", LEFT(L844, 2) = "04", "Apr", LEFT(L844, 2) = "05", "May", LEFT(L844, 2) = "06", "Jun", LEFT(L844, 2) = "07", "Jul", LEFT(L844, 2) = "08", "Aug", LEFT(L844, 2) = "09", "Sep", LEFT(L844, 2) = "10", "Oct", LEFT(L844, 2) = "11", "Nov", LEFT(L844, 2) = "12", "Dec")</f>
        <v>Sep</v>
      </c>
      <c r="N844" s="9" t="str">
        <f t="shared" si="95"/>
        <v>2013</v>
      </c>
      <c r="O844" t="b">
        <v>1</v>
      </c>
      <c r="P844">
        <v>39</v>
      </c>
      <c r="Q844" t="b">
        <v>1</v>
      </c>
      <c r="R844" t="s">
        <v>8276</v>
      </c>
      <c r="S844" s="6">
        <f t="shared" si="91"/>
        <v>1.0431999999999999</v>
      </c>
      <c r="T844" s="8">
        <f t="shared" si="92"/>
        <v>66.871794871794876</v>
      </c>
      <c r="U844" t="str">
        <f t="shared" si="96"/>
        <v>music</v>
      </c>
      <c r="V844" t="str">
        <f t="shared" si="97"/>
        <v>metal</v>
      </c>
    </row>
    <row r="845" spans="1:22" ht="48" x14ac:dyDescent="0.2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2">
        <f t="shared" si="93"/>
        <v>42712.333333333328</v>
      </c>
      <c r="K845">
        <v>1479708680</v>
      </c>
      <c r="L845" s="12" t="str">
        <f t="shared" si="94"/>
        <v>11/21/2016</v>
      </c>
      <c r="M845" s="9" t="str" cm="1">
        <f t="array" ref="M845">_xlfn.IFS(LEFT(L845, 2) = "01", "Jan", LEFT(L845, 2) = "02", "Feb", LEFT(L845, 2) = "03", "Mar", LEFT(L845, 2) = "04", "Apr", LEFT(L845, 2) = "05", "May", LEFT(L845, 2) = "06", "Jun", LEFT(L845, 2) = "07", "Jul", LEFT(L845, 2) = "08", "Aug", LEFT(L845, 2) = "09", "Sep", LEFT(L845, 2) = "10", "Oct", LEFT(L845, 2) = "11", "Nov", LEFT(L845, 2) = "12", "Dec")</f>
        <v>Nov</v>
      </c>
      <c r="N845" s="9" t="str">
        <f t="shared" si="95"/>
        <v>2016</v>
      </c>
      <c r="O845" t="b">
        <v>0</v>
      </c>
      <c r="P845">
        <v>127</v>
      </c>
      <c r="Q845" t="b">
        <v>1</v>
      </c>
      <c r="R845" t="s">
        <v>8276</v>
      </c>
      <c r="S845" s="6">
        <f t="shared" si="91"/>
        <v>2.6713333333333331</v>
      </c>
      <c r="T845" s="8">
        <f t="shared" si="92"/>
        <v>63.102362204724407</v>
      </c>
      <c r="U845" t="str">
        <f t="shared" si="96"/>
        <v>music</v>
      </c>
      <c r="V845" t="str">
        <f t="shared" si="97"/>
        <v>metal</v>
      </c>
    </row>
    <row r="846" spans="1:22" ht="48" x14ac:dyDescent="0.2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2">
        <f t="shared" si="93"/>
        <v>41944.207638888889</v>
      </c>
      <c r="K846">
        <v>1411489552</v>
      </c>
      <c r="L846" s="12" t="str">
        <f t="shared" si="94"/>
        <v>09/23/2014</v>
      </c>
      <c r="M846" s="9" t="str" cm="1">
        <f t="array" ref="M846">_xlfn.IFS(LEFT(L846, 2) = "01", "Jan", LEFT(L846, 2) = "02", "Feb", LEFT(L846, 2) = "03", "Mar", LEFT(L846, 2) = "04", "Apr", LEFT(L846, 2) = "05", "May", LEFT(L846, 2) = "06", "Jun", LEFT(L846, 2) = "07", "Jul", LEFT(L846, 2) = "08", "Aug", LEFT(L846, 2) = "09", "Sep", LEFT(L846, 2) = "10", "Oct", LEFT(L846, 2) = "11", "Nov", LEFT(L846, 2) = "12", "Dec")</f>
        <v>Sep</v>
      </c>
      <c r="N846" s="9" t="str">
        <f t="shared" si="95"/>
        <v>2014</v>
      </c>
      <c r="O846" t="b">
        <v>1</v>
      </c>
      <c r="P846">
        <v>159</v>
      </c>
      <c r="Q846" t="b">
        <v>1</v>
      </c>
      <c r="R846" t="s">
        <v>8276</v>
      </c>
      <c r="S846" s="6">
        <f t="shared" si="91"/>
        <v>1.9413333333333334</v>
      </c>
      <c r="T846" s="8">
        <f t="shared" si="92"/>
        <v>36.628930817610062</v>
      </c>
      <c r="U846" t="str">
        <f t="shared" si="96"/>
        <v>music</v>
      </c>
      <c r="V846" t="str">
        <f t="shared" si="97"/>
        <v>metal</v>
      </c>
    </row>
    <row r="847" spans="1:22" ht="48" x14ac:dyDescent="0.2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2">
        <f t="shared" si="93"/>
        <v>42618.165972222225</v>
      </c>
      <c r="K847">
        <v>1469595396</v>
      </c>
      <c r="L847" s="12" t="str">
        <f t="shared" si="94"/>
        <v>07/27/2016</v>
      </c>
      <c r="M847" s="9" t="str" cm="1">
        <f t="array" ref="M847">_xlfn.IFS(LEFT(L847, 2) = "01", "Jan", LEFT(L847, 2) = "02", "Feb", LEFT(L847, 2) = "03", "Mar", LEFT(L847, 2) = "04", "Apr", LEFT(L847, 2) = "05", "May", LEFT(L847, 2) = "06", "Jun", LEFT(L847, 2) = "07", "Jul", LEFT(L847, 2) = "08", "Aug", LEFT(L847, 2) = "09", "Sep", LEFT(L847, 2) = "10", "Oct", LEFT(L847, 2) = "11", "Nov", LEFT(L847, 2) = "12", "Dec")</f>
        <v>Jul</v>
      </c>
      <c r="N847" s="9" t="str">
        <f t="shared" si="95"/>
        <v>2016</v>
      </c>
      <c r="O847" t="b">
        <v>0</v>
      </c>
      <c r="P847">
        <v>177</v>
      </c>
      <c r="Q847" t="b">
        <v>1</v>
      </c>
      <c r="R847" t="s">
        <v>8276</v>
      </c>
      <c r="S847" s="6">
        <f t="shared" si="91"/>
        <v>1.203802</v>
      </c>
      <c r="T847" s="8">
        <f t="shared" si="92"/>
        <v>34.005706214689269</v>
      </c>
      <c r="U847" t="str">
        <f t="shared" si="96"/>
        <v>music</v>
      </c>
      <c r="V847" t="str">
        <f t="shared" si="97"/>
        <v>metal</v>
      </c>
    </row>
    <row r="848" spans="1:22" ht="32" x14ac:dyDescent="0.2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2">
        <f t="shared" si="93"/>
        <v>41708.583333333336</v>
      </c>
      <c r="K848">
        <v>1393233855</v>
      </c>
      <c r="L848" s="12" t="str">
        <f t="shared" si="94"/>
        <v>02/24/2014</v>
      </c>
      <c r="M848" s="9" t="str" cm="1">
        <f t="array" ref="M848">_xlfn.IFS(LEFT(L848, 2) = "01", "Jan", LEFT(L848, 2) = "02", "Feb", LEFT(L848, 2) = "03", "Mar", LEFT(L848, 2) = "04", "Apr", LEFT(L848, 2) = "05", "May", LEFT(L848, 2) = "06", "Jun", LEFT(L848, 2) = "07", "Jul", LEFT(L848, 2) = "08", "Aug", LEFT(L848, 2) = "09", "Sep", LEFT(L848, 2) = "10", "Oct", LEFT(L848, 2) = "11", "Nov", LEFT(L848, 2) = "12", "Dec")</f>
        <v>Feb</v>
      </c>
      <c r="N848" s="9" t="str">
        <f t="shared" si="95"/>
        <v>2014</v>
      </c>
      <c r="O848" t="b">
        <v>0</v>
      </c>
      <c r="P848">
        <v>47</v>
      </c>
      <c r="Q848" t="b">
        <v>1</v>
      </c>
      <c r="R848" t="s">
        <v>8276</v>
      </c>
      <c r="S848" s="6">
        <f t="shared" si="91"/>
        <v>1.2200090909090908</v>
      </c>
      <c r="T848" s="8">
        <f t="shared" si="92"/>
        <v>28.553404255319148</v>
      </c>
      <c r="U848" t="str">
        <f t="shared" si="96"/>
        <v>music</v>
      </c>
      <c r="V848" t="str">
        <f t="shared" si="97"/>
        <v>metal</v>
      </c>
    </row>
    <row r="849" spans="1:22" ht="16" x14ac:dyDescent="0.2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12">
        <f t="shared" si="93"/>
        <v>42195.79833333334</v>
      </c>
      <c r="K849">
        <v>1433963376</v>
      </c>
      <c r="L849" s="12" t="str">
        <f t="shared" si="94"/>
        <v>06/10/2015</v>
      </c>
      <c r="M849" s="9" t="str" cm="1">
        <f t="array" ref="M849">_xlfn.IFS(LEFT(L849, 2) = "01", "Jan", LEFT(L849, 2) = "02", "Feb", LEFT(L849, 2) = "03", "Mar", LEFT(L849, 2) = "04", "Apr", LEFT(L849, 2) = "05", "May", LEFT(L849, 2) = "06", "Jun", LEFT(L849, 2) = "07", "Jul", LEFT(L849, 2) = "08", "Aug", LEFT(L849, 2) = "09", "Sep", LEFT(L849, 2) = "10", "Oct", LEFT(L849, 2) = "11", "Nov", LEFT(L849, 2) = "12", "Dec")</f>
        <v>Jun</v>
      </c>
      <c r="N849" s="9" t="str">
        <f t="shared" si="95"/>
        <v>2015</v>
      </c>
      <c r="O849" t="b">
        <v>0</v>
      </c>
      <c r="P849">
        <v>1</v>
      </c>
      <c r="Q849" t="b">
        <v>1</v>
      </c>
      <c r="R849" t="s">
        <v>8276</v>
      </c>
      <c r="S849" s="6">
        <f t="shared" si="91"/>
        <v>1</v>
      </c>
      <c r="T849" s="8">
        <f t="shared" si="92"/>
        <v>10</v>
      </c>
      <c r="U849" t="str">
        <f t="shared" si="96"/>
        <v>music</v>
      </c>
      <c r="V849" t="str">
        <f t="shared" si="97"/>
        <v>metal</v>
      </c>
    </row>
    <row r="850" spans="1:22" ht="48" x14ac:dyDescent="0.2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12">
        <f t="shared" si="93"/>
        <v>42108.792048611111</v>
      </c>
      <c r="K850">
        <v>1426446033</v>
      </c>
      <c r="L850" s="12" t="str">
        <f t="shared" si="94"/>
        <v>03/15/2015</v>
      </c>
      <c r="M850" s="9" t="str" cm="1">
        <f t="array" ref="M850">_xlfn.IFS(LEFT(L850, 2) = "01", "Jan", LEFT(L850, 2) = "02", "Feb", LEFT(L850, 2) = "03", "Mar", LEFT(L850, 2) = "04", "Apr", LEFT(L850, 2) = "05", "May", LEFT(L850, 2) = "06", "Jun", LEFT(L850, 2) = "07", "Jul", LEFT(L850, 2) = "08", "Aug", LEFT(L850, 2) = "09", "Sep", LEFT(L850, 2) = "10", "Oct", LEFT(L850, 2) = "11", "Nov", LEFT(L850, 2) = "12", "Dec")</f>
        <v>Mar</v>
      </c>
      <c r="N850" s="9" t="str">
        <f t="shared" si="95"/>
        <v>2015</v>
      </c>
      <c r="O850" t="b">
        <v>0</v>
      </c>
      <c r="P850">
        <v>16</v>
      </c>
      <c r="Q850" t="b">
        <v>1</v>
      </c>
      <c r="R850" t="s">
        <v>8276</v>
      </c>
      <c r="S850" s="6">
        <f t="shared" si="91"/>
        <v>1</v>
      </c>
      <c r="T850" s="8">
        <f t="shared" si="92"/>
        <v>18.75</v>
      </c>
      <c r="U850" t="str">
        <f t="shared" si="96"/>
        <v>music</v>
      </c>
      <c r="V850" t="str">
        <f t="shared" si="97"/>
        <v>metal</v>
      </c>
    </row>
    <row r="851" spans="1:22" ht="64" x14ac:dyDescent="0.2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2">
        <f t="shared" si="93"/>
        <v>42079.107222222221</v>
      </c>
      <c r="K851">
        <v>1424057664</v>
      </c>
      <c r="L851" s="12" t="str">
        <f t="shared" si="94"/>
        <v>02/16/2015</v>
      </c>
      <c r="M851" s="9" t="str" cm="1">
        <f t="array" ref="M851">_xlfn.IFS(LEFT(L851, 2) = "01", "Jan", LEFT(L851, 2) = "02", "Feb", LEFT(L851, 2) = "03", "Mar", LEFT(L851, 2) = "04", "Apr", LEFT(L851, 2) = "05", "May", LEFT(L851, 2) = "06", "Jun", LEFT(L851, 2) = "07", "Jul", LEFT(L851, 2) = "08", "Aug", LEFT(L851, 2) = "09", "Sep", LEFT(L851, 2) = "10", "Oct", LEFT(L851, 2) = "11", "Nov", LEFT(L851, 2) = "12", "Dec")</f>
        <v>Feb</v>
      </c>
      <c r="N851" s="9" t="str">
        <f t="shared" si="95"/>
        <v>2015</v>
      </c>
      <c r="O851" t="b">
        <v>0</v>
      </c>
      <c r="P851">
        <v>115</v>
      </c>
      <c r="Q851" t="b">
        <v>1</v>
      </c>
      <c r="R851" t="s">
        <v>8276</v>
      </c>
      <c r="S851" s="6">
        <f t="shared" si="91"/>
        <v>1.1990000000000001</v>
      </c>
      <c r="T851" s="8">
        <f t="shared" si="92"/>
        <v>41.704347826086959</v>
      </c>
      <c r="U851" t="str">
        <f t="shared" si="96"/>
        <v>music</v>
      </c>
      <c r="V851" t="str">
        <f t="shared" si="97"/>
        <v>metal</v>
      </c>
    </row>
    <row r="852" spans="1:22" ht="48" x14ac:dyDescent="0.2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2">
        <f t="shared" si="93"/>
        <v>42485.207638888889</v>
      </c>
      <c r="K852">
        <v>1458762717</v>
      </c>
      <c r="L852" s="12" t="str">
        <f t="shared" si="94"/>
        <v>03/23/2016</v>
      </c>
      <c r="M852" s="9" t="str" cm="1">
        <f t="array" ref="M852">_xlfn.IFS(LEFT(L852, 2) = "01", "Jan", LEFT(L852, 2) = "02", "Feb", LEFT(L852, 2) = "03", "Mar", LEFT(L852, 2) = "04", "Apr", LEFT(L852, 2) = "05", "May", LEFT(L852, 2) = "06", "Jun", LEFT(L852, 2) = "07", "Jul", LEFT(L852, 2) = "08", "Aug", LEFT(L852, 2) = "09", "Sep", LEFT(L852, 2) = "10", "Oct", LEFT(L852, 2) = "11", "Nov", LEFT(L852, 2) = "12", "Dec")</f>
        <v>Mar</v>
      </c>
      <c r="N852" s="9" t="str">
        <f t="shared" si="95"/>
        <v>2016</v>
      </c>
      <c r="O852" t="b">
        <v>0</v>
      </c>
      <c r="P852">
        <v>133</v>
      </c>
      <c r="Q852" t="b">
        <v>1</v>
      </c>
      <c r="R852" t="s">
        <v>8276</v>
      </c>
      <c r="S852" s="6">
        <f t="shared" si="91"/>
        <v>1.55175</v>
      </c>
      <c r="T852" s="8">
        <f t="shared" si="92"/>
        <v>46.669172932330824</v>
      </c>
      <c r="U852" t="str">
        <f t="shared" si="96"/>
        <v>music</v>
      </c>
      <c r="V852" t="str">
        <f t="shared" si="97"/>
        <v>metal</v>
      </c>
    </row>
    <row r="853" spans="1:22" ht="32" x14ac:dyDescent="0.2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2">
        <f t="shared" si="93"/>
        <v>42582.822916666672</v>
      </c>
      <c r="K853">
        <v>1464815253</v>
      </c>
      <c r="L853" s="12" t="str">
        <f t="shared" si="94"/>
        <v>06/01/2016</v>
      </c>
      <c r="M853" s="9" t="str" cm="1">
        <f t="array" ref="M853">_xlfn.IFS(LEFT(L853, 2) = "01", "Jan", LEFT(L853, 2) = "02", "Feb", LEFT(L853, 2) = "03", "Mar", LEFT(L853, 2) = "04", "Apr", LEFT(L853, 2) = "05", "May", LEFT(L853, 2) = "06", "Jun", LEFT(L853, 2) = "07", "Jul", LEFT(L853, 2) = "08", "Aug", LEFT(L853, 2) = "09", "Sep", LEFT(L853, 2) = "10", "Oct", LEFT(L853, 2) = "11", "Nov", LEFT(L853, 2) = "12", "Dec")</f>
        <v>Jun</v>
      </c>
      <c r="N853" s="9" t="str">
        <f t="shared" si="95"/>
        <v>2016</v>
      </c>
      <c r="O853" t="b">
        <v>0</v>
      </c>
      <c r="P853">
        <v>70</v>
      </c>
      <c r="Q853" t="b">
        <v>1</v>
      </c>
      <c r="R853" t="s">
        <v>8276</v>
      </c>
      <c r="S853" s="6">
        <f t="shared" si="91"/>
        <v>1.3045</v>
      </c>
      <c r="T853" s="8">
        <f t="shared" si="92"/>
        <v>37.271428571428572</v>
      </c>
      <c r="U853" t="str">
        <f t="shared" si="96"/>
        <v>music</v>
      </c>
      <c r="V853" t="str">
        <f t="shared" si="97"/>
        <v>metal</v>
      </c>
    </row>
    <row r="854" spans="1:22" ht="32" x14ac:dyDescent="0.2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2">
        <f t="shared" si="93"/>
        <v>42667.875</v>
      </c>
      <c r="K854">
        <v>1476386395</v>
      </c>
      <c r="L854" s="12" t="str">
        <f t="shared" si="94"/>
        <v>10/13/2016</v>
      </c>
      <c r="M854" s="9" t="str" cm="1">
        <f t="array" ref="M854">_xlfn.IFS(LEFT(L854, 2) = "01", "Jan", LEFT(L854, 2) = "02", "Feb", LEFT(L854, 2) = "03", "Mar", LEFT(L854, 2) = "04", "Apr", LEFT(L854, 2) = "05", "May", LEFT(L854, 2) = "06", "Jun", LEFT(L854, 2) = "07", "Jul", LEFT(L854, 2) = "08", "Aug", LEFT(L854, 2) = "09", "Sep", LEFT(L854, 2) = "10", "Oct", LEFT(L854, 2) = "11", "Nov", LEFT(L854, 2) = "12", "Dec")</f>
        <v>Oct</v>
      </c>
      <c r="N854" s="9" t="str">
        <f t="shared" si="95"/>
        <v>2016</v>
      </c>
      <c r="O854" t="b">
        <v>0</v>
      </c>
      <c r="P854">
        <v>62</v>
      </c>
      <c r="Q854" t="b">
        <v>1</v>
      </c>
      <c r="R854" t="s">
        <v>8276</v>
      </c>
      <c r="S854" s="6">
        <f t="shared" si="91"/>
        <v>1.0497142857142858</v>
      </c>
      <c r="T854" s="8">
        <f t="shared" si="92"/>
        <v>59.258064516129032</v>
      </c>
      <c r="U854" t="str">
        <f t="shared" si="96"/>
        <v>music</v>
      </c>
      <c r="V854" t="str">
        <f t="shared" si="97"/>
        <v>metal</v>
      </c>
    </row>
    <row r="855" spans="1:22" ht="48" x14ac:dyDescent="0.2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12">
        <f t="shared" si="93"/>
        <v>42051.832280092596</v>
      </c>
      <c r="K855">
        <v>1421524709</v>
      </c>
      <c r="L855" s="12" t="str">
        <f t="shared" si="94"/>
        <v>01/17/2015</v>
      </c>
      <c r="M855" s="9" t="str" cm="1">
        <f t="array" ref="M855">_xlfn.IFS(LEFT(L855, 2) = "01", "Jan", LEFT(L855, 2) = "02", "Feb", LEFT(L855, 2) = "03", "Mar", LEFT(L855, 2) = "04", "Apr", LEFT(L855, 2) = "05", "May", LEFT(L855, 2) = "06", "Jun", LEFT(L855, 2) = "07", "Jul", LEFT(L855, 2) = "08", "Aug", LEFT(L855, 2) = "09", "Sep", LEFT(L855, 2) = "10", "Oct", LEFT(L855, 2) = "11", "Nov", LEFT(L855, 2) = "12", "Dec")</f>
        <v>Jan</v>
      </c>
      <c r="N855" s="9" t="str">
        <f t="shared" si="95"/>
        <v>2015</v>
      </c>
      <c r="O855" t="b">
        <v>0</v>
      </c>
      <c r="P855">
        <v>10</v>
      </c>
      <c r="Q855" t="b">
        <v>1</v>
      </c>
      <c r="R855" t="s">
        <v>8276</v>
      </c>
      <c r="S855" s="6">
        <f t="shared" si="91"/>
        <v>1</v>
      </c>
      <c r="T855" s="8">
        <f t="shared" si="92"/>
        <v>30</v>
      </c>
      <c r="U855" t="str">
        <f t="shared" si="96"/>
        <v>music</v>
      </c>
      <c r="V855" t="str">
        <f t="shared" si="97"/>
        <v>metal</v>
      </c>
    </row>
    <row r="856" spans="1:22" ht="48" x14ac:dyDescent="0.2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2">
        <f t="shared" si="93"/>
        <v>42732.212337962963</v>
      </c>
      <c r="K856">
        <v>1480309546</v>
      </c>
      <c r="L856" s="12" t="str">
        <f t="shared" si="94"/>
        <v>11/28/2016</v>
      </c>
      <c r="M856" s="9" t="str" cm="1">
        <f t="array" ref="M856">_xlfn.IFS(LEFT(L856, 2) = "01", "Jan", LEFT(L856, 2) = "02", "Feb", LEFT(L856, 2) = "03", "Mar", LEFT(L856, 2) = "04", "Apr", LEFT(L856, 2) = "05", "May", LEFT(L856, 2) = "06", "Jun", LEFT(L856, 2) = "07", "Jul", LEFT(L856, 2) = "08", "Aug", LEFT(L856, 2) = "09", "Sep", LEFT(L856, 2) = "10", "Oct", LEFT(L856, 2) = "11", "Nov", LEFT(L856, 2) = "12", "Dec")</f>
        <v>Nov</v>
      </c>
      <c r="N856" s="9" t="str">
        <f t="shared" si="95"/>
        <v>2016</v>
      </c>
      <c r="O856" t="b">
        <v>0</v>
      </c>
      <c r="P856">
        <v>499</v>
      </c>
      <c r="Q856" t="b">
        <v>1</v>
      </c>
      <c r="R856" t="s">
        <v>8276</v>
      </c>
      <c r="S856" s="6">
        <f t="shared" si="91"/>
        <v>1.1822050359712231</v>
      </c>
      <c r="T856" s="8">
        <f t="shared" si="92"/>
        <v>65.8623246492986</v>
      </c>
      <c r="U856" t="str">
        <f t="shared" si="96"/>
        <v>music</v>
      </c>
      <c r="V856" t="str">
        <f t="shared" si="97"/>
        <v>metal</v>
      </c>
    </row>
    <row r="857" spans="1:22" ht="32" x14ac:dyDescent="0.2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2">
        <f t="shared" si="93"/>
        <v>42575.125196759262</v>
      </c>
      <c r="K857">
        <v>1466737217</v>
      </c>
      <c r="L857" s="12" t="str">
        <f t="shared" si="94"/>
        <v>06/24/2016</v>
      </c>
      <c r="M857" s="9" t="str" cm="1">
        <f t="array" ref="M857">_xlfn.IFS(LEFT(L857, 2) = "01", "Jan", LEFT(L857, 2) = "02", "Feb", LEFT(L857, 2) = "03", "Mar", LEFT(L857, 2) = "04", "Apr", LEFT(L857, 2) = "05", "May", LEFT(L857, 2) = "06", "Jun", LEFT(L857, 2) = "07", "Jul", LEFT(L857, 2) = "08", "Aug", LEFT(L857, 2) = "09", "Sep", LEFT(L857, 2) = "10", "Oct", LEFT(L857, 2) = "11", "Nov", LEFT(L857, 2) = "12", "Dec")</f>
        <v>Jun</v>
      </c>
      <c r="N857" s="9" t="str">
        <f t="shared" si="95"/>
        <v>2016</v>
      </c>
      <c r="O857" t="b">
        <v>0</v>
      </c>
      <c r="P857">
        <v>47</v>
      </c>
      <c r="Q857" t="b">
        <v>1</v>
      </c>
      <c r="R857" t="s">
        <v>8276</v>
      </c>
      <c r="S857" s="6">
        <f t="shared" si="91"/>
        <v>1.0344827586206897</v>
      </c>
      <c r="T857" s="8">
        <f t="shared" si="92"/>
        <v>31.914893617021278</v>
      </c>
      <c r="U857" t="str">
        <f t="shared" si="96"/>
        <v>music</v>
      </c>
      <c r="V857" t="str">
        <f t="shared" si="97"/>
        <v>metal</v>
      </c>
    </row>
    <row r="858" spans="1:22" ht="48" x14ac:dyDescent="0.2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2">
        <f t="shared" si="93"/>
        <v>42668.791666666672</v>
      </c>
      <c r="K858">
        <v>1472282956</v>
      </c>
      <c r="L858" s="12" t="str">
        <f t="shared" si="94"/>
        <v>08/27/2016</v>
      </c>
      <c r="M858" s="9" t="str" cm="1">
        <f t="array" ref="M858">_xlfn.IFS(LEFT(L858, 2) = "01", "Jan", LEFT(L858, 2) = "02", "Feb", LEFT(L858, 2) = "03", "Mar", LEFT(L858, 2) = "04", "Apr", LEFT(L858, 2) = "05", "May", LEFT(L858, 2) = "06", "Jun", LEFT(L858, 2) = "07", "Jul", LEFT(L858, 2) = "08", "Aug", LEFT(L858, 2) = "09", "Sep", LEFT(L858, 2) = "10", "Oct", LEFT(L858, 2) = "11", "Nov", LEFT(L858, 2) = "12", "Dec")</f>
        <v>Aug</v>
      </c>
      <c r="N858" s="9" t="str">
        <f t="shared" si="95"/>
        <v>2016</v>
      </c>
      <c r="O858" t="b">
        <v>0</v>
      </c>
      <c r="P858">
        <v>28</v>
      </c>
      <c r="Q858" t="b">
        <v>1</v>
      </c>
      <c r="R858" t="s">
        <v>8276</v>
      </c>
      <c r="S858" s="6">
        <f t="shared" si="91"/>
        <v>2.1800000000000002</v>
      </c>
      <c r="T858" s="8">
        <f t="shared" si="92"/>
        <v>19.464285714285715</v>
      </c>
      <c r="U858" t="str">
        <f t="shared" si="96"/>
        <v>music</v>
      </c>
      <c r="V858" t="str">
        <f t="shared" si="97"/>
        <v>metal</v>
      </c>
    </row>
    <row r="859" spans="1:22" ht="32" x14ac:dyDescent="0.2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2">
        <f t="shared" si="93"/>
        <v>42333.623043981483</v>
      </c>
      <c r="K859">
        <v>1444831031</v>
      </c>
      <c r="L859" s="12" t="str">
        <f t="shared" si="94"/>
        <v>10/14/2015</v>
      </c>
      <c r="M859" s="9" t="str" cm="1">
        <f t="array" ref="M859">_xlfn.IFS(LEFT(L859, 2) = "01", "Jan", LEFT(L859, 2) = "02", "Feb", LEFT(L859, 2) = "03", "Mar", LEFT(L859, 2) = "04", "Apr", LEFT(L859, 2) = "05", "May", LEFT(L859, 2) = "06", "Jun", LEFT(L859, 2) = "07", "Jul", LEFT(L859, 2) = "08", "Aug", LEFT(L859, 2) = "09", "Sep", LEFT(L859, 2) = "10", "Oct", LEFT(L859, 2) = "11", "Nov", LEFT(L859, 2) = "12", "Dec")</f>
        <v>Oct</v>
      </c>
      <c r="N859" s="9" t="str">
        <f t="shared" si="95"/>
        <v>2015</v>
      </c>
      <c r="O859" t="b">
        <v>0</v>
      </c>
      <c r="P859">
        <v>24</v>
      </c>
      <c r="Q859" t="b">
        <v>1</v>
      </c>
      <c r="R859" t="s">
        <v>8276</v>
      </c>
      <c r="S859" s="6">
        <f t="shared" si="91"/>
        <v>1</v>
      </c>
      <c r="T859" s="8">
        <f t="shared" si="92"/>
        <v>50</v>
      </c>
      <c r="U859" t="str">
        <f t="shared" si="96"/>
        <v>music</v>
      </c>
      <c r="V859" t="str">
        <f t="shared" si="97"/>
        <v>metal</v>
      </c>
    </row>
    <row r="860" spans="1:22" ht="48" x14ac:dyDescent="0.2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2">
        <f t="shared" si="93"/>
        <v>42109.957638888889</v>
      </c>
      <c r="K860">
        <v>1426528418</v>
      </c>
      <c r="L860" s="12" t="str">
        <f t="shared" si="94"/>
        <v>03/16/2015</v>
      </c>
      <c r="M860" s="9" t="str" cm="1">
        <f t="array" ref="M860">_xlfn.IFS(LEFT(L860, 2) = "01", "Jan", LEFT(L860, 2) = "02", "Feb", LEFT(L860, 2) = "03", "Mar", LEFT(L860, 2) = "04", "Apr", LEFT(L860, 2) = "05", "May", LEFT(L860, 2) = "06", "Jun", LEFT(L860, 2) = "07", "Jul", LEFT(L860, 2) = "08", "Aug", LEFT(L860, 2) = "09", "Sep", LEFT(L860, 2) = "10", "Oct", LEFT(L860, 2) = "11", "Nov", LEFT(L860, 2) = "12", "Dec")</f>
        <v>Mar</v>
      </c>
      <c r="N860" s="9" t="str">
        <f t="shared" si="95"/>
        <v>2015</v>
      </c>
      <c r="O860" t="b">
        <v>0</v>
      </c>
      <c r="P860">
        <v>76</v>
      </c>
      <c r="Q860" t="b">
        <v>1</v>
      </c>
      <c r="R860" t="s">
        <v>8276</v>
      </c>
      <c r="S860" s="6">
        <f t="shared" si="91"/>
        <v>1.4400583333333332</v>
      </c>
      <c r="T860" s="8">
        <f t="shared" si="92"/>
        <v>22.737763157894737</v>
      </c>
      <c r="U860" t="str">
        <f t="shared" si="96"/>
        <v>music</v>
      </c>
      <c r="V860" t="str">
        <f t="shared" si="97"/>
        <v>metal</v>
      </c>
    </row>
    <row r="861" spans="1:22" ht="32" x14ac:dyDescent="0.2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2">
        <f t="shared" si="93"/>
        <v>42159</v>
      </c>
      <c r="K861">
        <v>1430768468</v>
      </c>
      <c r="L861" s="12" t="str">
        <f t="shared" si="94"/>
        <v>05/04/2015</v>
      </c>
      <c r="M861" s="9" t="str" cm="1">
        <f t="array" ref="M861">_xlfn.IFS(LEFT(L861, 2) = "01", "Jan", LEFT(L861, 2) = "02", "Feb", LEFT(L861, 2) = "03", "Mar", LEFT(L861, 2) = "04", "Apr", LEFT(L861, 2) = "05", "May", LEFT(L861, 2) = "06", "Jun", LEFT(L861, 2) = "07", "Jul", LEFT(L861, 2) = "08", "Aug", LEFT(L861, 2) = "09", "Sep", LEFT(L861, 2) = "10", "Oct", LEFT(L861, 2) = "11", "Nov", LEFT(L861, 2) = "12", "Dec")</f>
        <v>May</v>
      </c>
      <c r="N861" s="9" t="str">
        <f t="shared" si="95"/>
        <v>2015</v>
      </c>
      <c r="O861" t="b">
        <v>0</v>
      </c>
      <c r="P861">
        <v>98</v>
      </c>
      <c r="Q861" t="b">
        <v>1</v>
      </c>
      <c r="R861" t="s">
        <v>8276</v>
      </c>
      <c r="S861" s="6">
        <f t="shared" si="91"/>
        <v>1.0467500000000001</v>
      </c>
      <c r="T861" s="8">
        <f t="shared" si="92"/>
        <v>42.724489795918366</v>
      </c>
      <c r="U861" t="str">
        <f t="shared" si="96"/>
        <v>music</v>
      </c>
      <c r="V861" t="str">
        <f t="shared" si="97"/>
        <v>metal</v>
      </c>
    </row>
    <row r="862" spans="1:22" ht="48" x14ac:dyDescent="0.2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2">
        <f t="shared" si="93"/>
        <v>41600.524456018517</v>
      </c>
      <c r="K862">
        <v>1382528113</v>
      </c>
      <c r="L862" s="12" t="str">
        <f t="shared" si="94"/>
        <v>10/23/2013</v>
      </c>
      <c r="M862" s="9" t="str" cm="1">
        <f t="array" ref="M862">_xlfn.IFS(LEFT(L862, 2) = "01", "Jan", LEFT(L862, 2) = "02", "Feb", LEFT(L862, 2) = "03", "Mar", LEFT(L862, 2) = "04", "Apr", LEFT(L862, 2) = "05", "May", LEFT(L862, 2) = "06", "Jun", LEFT(L862, 2) = "07", "Jul", LEFT(L862, 2) = "08", "Aug", LEFT(L862, 2) = "09", "Sep", LEFT(L862, 2) = "10", "Oct", LEFT(L862, 2) = "11", "Nov", LEFT(L862, 2) = "12", "Dec")</f>
        <v>Oct</v>
      </c>
      <c r="N862" s="9" t="str">
        <f t="shared" si="95"/>
        <v>2013</v>
      </c>
      <c r="O862" t="b">
        <v>0</v>
      </c>
      <c r="P862">
        <v>48</v>
      </c>
      <c r="Q862" t="b">
        <v>0</v>
      </c>
      <c r="R862" t="s">
        <v>8277</v>
      </c>
      <c r="S862" s="6">
        <f t="shared" si="91"/>
        <v>0.18142857142857144</v>
      </c>
      <c r="T862" s="8">
        <f t="shared" si="92"/>
        <v>52.916666666666664</v>
      </c>
      <c r="U862" t="str">
        <f t="shared" si="96"/>
        <v>music</v>
      </c>
      <c r="V862" t="str">
        <f t="shared" si="97"/>
        <v>jazz</v>
      </c>
    </row>
    <row r="863" spans="1:22" ht="48" x14ac:dyDescent="0.2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12">
        <f t="shared" si="93"/>
        <v>42629.965324074074</v>
      </c>
      <c r="K863">
        <v>1471475404</v>
      </c>
      <c r="L863" s="12" t="str">
        <f t="shared" si="94"/>
        <v>08/17/2016</v>
      </c>
      <c r="M863" s="9" t="str" cm="1">
        <f t="array" ref="M863">_xlfn.IFS(LEFT(L863, 2) = "01", "Jan", LEFT(L863, 2) = "02", "Feb", LEFT(L863, 2) = "03", "Mar", LEFT(L863, 2) = "04", "Apr", LEFT(L863, 2) = "05", "May", LEFT(L863, 2) = "06", "Jun", LEFT(L863, 2) = "07", "Jul", LEFT(L863, 2) = "08", "Aug", LEFT(L863, 2) = "09", "Sep", LEFT(L863, 2) = "10", "Oct", LEFT(L863, 2) = "11", "Nov", LEFT(L863, 2) = "12", "Dec")</f>
        <v>Aug</v>
      </c>
      <c r="N863" s="9" t="str">
        <f t="shared" si="95"/>
        <v>2016</v>
      </c>
      <c r="O863" t="b">
        <v>0</v>
      </c>
      <c r="P863">
        <v>2</v>
      </c>
      <c r="Q863" t="b">
        <v>0</v>
      </c>
      <c r="R863" t="s">
        <v>8277</v>
      </c>
      <c r="S863" s="6">
        <f t="shared" si="91"/>
        <v>2.2444444444444444E-2</v>
      </c>
      <c r="T863" s="8">
        <f t="shared" si="92"/>
        <v>50.5</v>
      </c>
      <c r="U863" t="str">
        <f t="shared" si="96"/>
        <v>music</v>
      </c>
      <c r="V863" t="str">
        <f t="shared" si="97"/>
        <v>jazz</v>
      </c>
    </row>
    <row r="864" spans="1:22" ht="48" x14ac:dyDescent="0.2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2">
        <f t="shared" si="93"/>
        <v>41589.596620370372</v>
      </c>
      <c r="K864">
        <v>1381583948</v>
      </c>
      <c r="L864" s="12" t="str">
        <f t="shared" si="94"/>
        <v>10/12/2013</v>
      </c>
      <c r="M864" s="9" t="str" cm="1">
        <f t="array" ref="M864">_xlfn.IFS(LEFT(L864, 2) = "01", "Jan", LEFT(L864, 2) = "02", "Feb", LEFT(L864, 2) = "03", "Mar", LEFT(L864, 2) = "04", "Apr", LEFT(L864, 2) = "05", "May", LEFT(L864, 2) = "06", "Jun", LEFT(L864, 2) = "07", "Jul", LEFT(L864, 2) = "08", "Aug", LEFT(L864, 2) = "09", "Sep", LEFT(L864, 2) = "10", "Oct", LEFT(L864, 2) = "11", "Nov", LEFT(L864, 2) = "12", "Dec")</f>
        <v>Oct</v>
      </c>
      <c r="N864" s="9" t="str">
        <f t="shared" si="95"/>
        <v>2013</v>
      </c>
      <c r="O864" t="b">
        <v>0</v>
      </c>
      <c r="P864">
        <v>4</v>
      </c>
      <c r="Q864" t="b">
        <v>0</v>
      </c>
      <c r="R864" t="s">
        <v>8277</v>
      </c>
      <c r="S864" s="6">
        <f t="shared" si="91"/>
        <v>3.3999999999999998E-3</v>
      </c>
      <c r="T864" s="8">
        <f t="shared" si="92"/>
        <v>42.5</v>
      </c>
      <c r="U864" t="str">
        <f t="shared" si="96"/>
        <v>music</v>
      </c>
      <c r="V864" t="str">
        <f t="shared" si="97"/>
        <v>jazz</v>
      </c>
    </row>
    <row r="865" spans="1:22" ht="48" x14ac:dyDescent="0.2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12">
        <f t="shared" si="93"/>
        <v>40951.117662037039</v>
      </c>
      <c r="K865">
        <v>1326422966</v>
      </c>
      <c r="L865" s="12" t="str">
        <f t="shared" si="94"/>
        <v>01/13/2012</v>
      </c>
      <c r="M865" s="9" t="str" cm="1">
        <f t="array" ref="M865">_xlfn.IFS(LEFT(L865, 2) = "01", "Jan", LEFT(L865, 2) = "02", "Feb", LEFT(L865, 2) = "03", "Mar", LEFT(L865, 2) = "04", "Apr", LEFT(L865, 2) = "05", "May", LEFT(L865, 2) = "06", "Jun", LEFT(L865, 2) = "07", "Jul", LEFT(L865, 2) = "08", "Aug", LEFT(L865, 2) = "09", "Sep", LEFT(L865, 2) = "10", "Oct", LEFT(L865, 2) = "11", "Nov", LEFT(L865, 2) = "12", "Dec")</f>
        <v>Jan</v>
      </c>
      <c r="N865" s="9" t="str">
        <f t="shared" si="95"/>
        <v>2012</v>
      </c>
      <c r="O865" t="b">
        <v>0</v>
      </c>
      <c r="P865">
        <v>5</v>
      </c>
      <c r="Q865" t="b">
        <v>0</v>
      </c>
      <c r="R865" t="s">
        <v>8277</v>
      </c>
      <c r="S865" s="6">
        <f t="shared" si="91"/>
        <v>4.4999999999999998E-2</v>
      </c>
      <c r="T865" s="8">
        <f t="shared" si="92"/>
        <v>18</v>
      </c>
      <c r="U865" t="str">
        <f t="shared" si="96"/>
        <v>music</v>
      </c>
      <c r="V865" t="str">
        <f t="shared" si="97"/>
        <v>jazz</v>
      </c>
    </row>
    <row r="866" spans="1:22" ht="48" x14ac:dyDescent="0.2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2">
        <f t="shared" si="93"/>
        <v>41563.415972222225</v>
      </c>
      <c r="K866">
        <v>1379990038</v>
      </c>
      <c r="L866" s="12" t="str">
        <f t="shared" si="94"/>
        <v>09/24/2013</v>
      </c>
      <c r="M866" s="9" t="str" cm="1">
        <f t="array" ref="M866">_xlfn.IFS(LEFT(L866, 2) = "01", "Jan", LEFT(L866, 2) = "02", "Feb", LEFT(L866, 2) = "03", "Mar", LEFT(L866, 2) = "04", "Apr", LEFT(L866, 2) = "05", "May", LEFT(L866, 2) = "06", "Jun", LEFT(L866, 2) = "07", "Jul", LEFT(L866, 2) = "08", "Aug", LEFT(L866, 2) = "09", "Sep", LEFT(L866, 2) = "10", "Oct", LEFT(L866, 2) = "11", "Nov", LEFT(L866, 2) = "12", "Dec")</f>
        <v>Sep</v>
      </c>
      <c r="N866" s="9" t="str">
        <f t="shared" si="95"/>
        <v>2013</v>
      </c>
      <c r="O866" t="b">
        <v>0</v>
      </c>
      <c r="P866">
        <v>79</v>
      </c>
      <c r="Q866" t="b">
        <v>0</v>
      </c>
      <c r="R866" t="s">
        <v>8277</v>
      </c>
      <c r="S866" s="6">
        <f t="shared" si="91"/>
        <v>0.41538461538461541</v>
      </c>
      <c r="T866" s="8">
        <f t="shared" si="92"/>
        <v>34.177215189873415</v>
      </c>
      <c r="U866" t="str">
        <f t="shared" si="96"/>
        <v>music</v>
      </c>
      <c r="V866" t="str">
        <f t="shared" si="97"/>
        <v>jazz</v>
      </c>
    </row>
    <row r="867" spans="1:22" ht="48" x14ac:dyDescent="0.2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12">
        <f t="shared" si="93"/>
        <v>41290.77311342593</v>
      </c>
      <c r="K867">
        <v>1353177197</v>
      </c>
      <c r="L867" s="12" t="str">
        <f t="shared" si="94"/>
        <v>11/17/2012</v>
      </c>
      <c r="M867" s="9" t="str" cm="1">
        <f t="array" ref="M867">_xlfn.IFS(LEFT(L867, 2) = "01", "Jan", LEFT(L867, 2) = "02", "Feb", LEFT(L867, 2) = "03", "Mar", LEFT(L867, 2) = "04", "Apr", LEFT(L867, 2) = "05", "May", LEFT(L867, 2) = "06", "Jun", LEFT(L867, 2) = "07", "Jul", LEFT(L867, 2) = "08", "Aug", LEFT(L867, 2) = "09", "Sep", LEFT(L867, 2) = "10", "Oct", LEFT(L867, 2) = "11", "Nov", LEFT(L867, 2) = "12", "Dec")</f>
        <v>Nov</v>
      </c>
      <c r="N867" s="9" t="str">
        <f t="shared" si="95"/>
        <v>2012</v>
      </c>
      <c r="O867" t="b">
        <v>0</v>
      </c>
      <c r="P867">
        <v>2</v>
      </c>
      <c r="Q867" t="b">
        <v>0</v>
      </c>
      <c r="R867" t="s">
        <v>8277</v>
      </c>
      <c r="S867" s="6">
        <f t="shared" si="91"/>
        <v>2.0454545454545454E-2</v>
      </c>
      <c r="T867" s="8">
        <f t="shared" si="92"/>
        <v>22.5</v>
      </c>
      <c r="U867" t="str">
        <f t="shared" si="96"/>
        <v>music</v>
      </c>
      <c r="V867" t="str">
        <f t="shared" si="97"/>
        <v>jazz</v>
      </c>
    </row>
    <row r="868" spans="1:22" ht="48" x14ac:dyDescent="0.2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2">
        <f t="shared" si="93"/>
        <v>42063.631944444445</v>
      </c>
      <c r="K868">
        <v>1421853518</v>
      </c>
      <c r="L868" s="12" t="str">
        <f t="shared" si="94"/>
        <v>01/21/2015</v>
      </c>
      <c r="M868" s="9" t="str" cm="1">
        <f t="array" ref="M868">_xlfn.IFS(LEFT(L868, 2) = "01", "Jan", LEFT(L868, 2) = "02", "Feb", LEFT(L868, 2) = "03", "Mar", LEFT(L868, 2) = "04", "Apr", LEFT(L868, 2) = "05", "May", LEFT(L868, 2) = "06", "Jun", LEFT(L868, 2) = "07", "Jul", LEFT(L868, 2) = "08", "Aug", LEFT(L868, 2) = "09", "Sep", LEFT(L868, 2) = "10", "Oct", LEFT(L868, 2) = "11", "Nov", LEFT(L868, 2) = "12", "Dec")</f>
        <v>Jan</v>
      </c>
      <c r="N868" s="9" t="str">
        <f t="shared" si="95"/>
        <v>2015</v>
      </c>
      <c r="O868" t="b">
        <v>0</v>
      </c>
      <c r="P868">
        <v>11</v>
      </c>
      <c r="Q868" t="b">
        <v>0</v>
      </c>
      <c r="R868" t="s">
        <v>8277</v>
      </c>
      <c r="S868" s="6">
        <f t="shared" si="91"/>
        <v>0.18285714285714286</v>
      </c>
      <c r="T868" s="8">
        <f t="shared" si="92"/>
        <v>58.18181818181818</v>
      </c>
      <c r="U868" t="str">
        <f t="shared" si="96"/>
        <v>music</v>
      </c>
      <c r="V868" t="str">
        <f t="shared" si="97"/>
        <v>jazz</v>
      </c>
    </row>
    <row r="869" spans="1:22" ht="48" x14ac:dyDescent="0.2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2">
        <f t="shared" si="93"/>
        <v>40148.207638888889</v>
      </c>
      <c r="K869">
        <v>1254450706</v>
      </c>
      <c r="L869" s="12" t="str">
        <f t="shared" si="94"/>
        <v>10/02/2009</v>
      </c>
      <c r="M869" s="9" t="str" cm="1">
        <f t="array" ref="M869">_xlfn.IFS(LEFT(L869, 2) = "01", "Jan", LEFT(L869, 2) = "02", "Feb", LEFT(L869, 2) = "03", "Mar", LEFT(L869, 2) = "04", "Apr", LEFT(L869, 2) = "05", "May", LEFT(L869, 2) = "06", "Jun", LEFT(L869, 2) = "07", "Jul", LEFT(L869, 2) = "08", "Aug", LEFT(L869, 2) = "09", "Sep", LEFT(L869, 2) = "10", "Oct", LEFT(L869, 2) = "11", "Nov", LEFT(L869, 2) = "12", "Dec")</f>
        <v>Oct</v>
      </c>
      <c r="N869" s="9" t="str">
        <f t="shared" si="95"/>
        <v>2009</v>
      </c>
      <c r="O869" t="b">
        <v>0</v>
      </c>
      <c r="P869">
        <v>11</v>
      </c>
      <c r="Q869" t="b">
        <v>0</v>
      </c>
      <c r="R869" t="s">
        <v>8277</v>
      </c>
      <c r="S869" s="6">
        <f t="shared" si="91"/>
        <v>0.2402</v>
      </c>
      <c r="T869" s="8">
        <f t="shared" si="92"/>
        <v>109.18181818181819</v>
      </c>
      <c r="U869" t="str">
        <f t="shared" si="96"/>
        <v>music</v>
      </c>
      <c r="V869" t="str">
        <f t="shared" si="97"/>
        <v>jazz</v>
      </c>
    </row>
    <row r="870" spans="1:22" ht="64" x14ac:dyDescent="0.2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12">
        <f t="shared" si="93"/>
        <v>41646.027754629627</v>
      </c>
      <c r="K870">
        <v>1386463198</v>
      </c>
      <c r="L870" s="12" t="str">
        <f t="shared" si="94"/>
        <v>12/08/2013</v>
      </c>
      <c r="M870" s="9" t="str" cm="1">
        <f t="array" ref="M870">_xlfn.IFS(LEFT(L870, 2) = "01", "Jan", LEFT(L870, 2) = "02", "Feb", LEFT(L870, 2) = "03", "Mar", LEFT(L870, 2) = "04", "Apr", LEFT(L870, 2) = "05", "May", LEFT(L870, 2) = "06", "Jun", LEFT(L870, 2) = "07", "Jul", LEFT(L870, 2) = "08", "Aug", LEFT(L870, 2) = "09", "Sep", LEFT(L870, 2) = "10", "Oct", LEFT(L870, 2) = "11", "Nov", LEFT(L870, 2) = "12", "Dec")</f>
        <v>Dec</v>
      </c>
      <c r="N870" s="9" t="str">
        <f t="shared" si="95"/>
        <v>2013</v>
      </c>
      <c r="O870" t="b">
        <v>0</v>
      </c>
      <c r="P870">
        <v>1</v>
      </c>
      <c r="Q870" t="b">
        <v>0</v>
      </c>
      <c r="R870" t="s">
        <v>8277</v>
      </c>
      <c r="S870" s="6">
        <f t="shared" si="91"/>
        <v>1.1111111111111111E-3</v>
      </c>
      <c r="T870" s="8">
        <f t="shared" si="92"/>
        <v>50</v>
      </c>
      <c r="U870" t="str">
        <f t="shared" si="96"/>
        <v>music</v>
      </c>
      <c r="V870" t="str">
        <f t="shared" si="97"/>
        <v>jazz</v>
      </c>
    </row>
    <row r="871" spans="1:22" ht="48" x14ac:dyDescent="0.2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2">
        <f t="shared" si="93"/>
        <v>41372.803900462961</v>
      </c>
      <c r="K871">
        <v>1362860257</v>
      </c>
      <c r="L871" s="12" t="str">
        <f t="shared" si="94"/>
        <v>03/09/2013</v>
      </c>
      <c r="M871" s="9" t="str" cm="1">
        <f t="array" ref="M871">_xlfn.IFS(LEFT(L871, 2) = "01", "Jan", LEFT(L871, 2) = "02", "Feb", LEFT(L871, 2) = "03", "Mar", LEFT(L871, 2) = "04", "Apr", LEFT(L871, 2) = "05", "May", LEFT(L871, 2) = "06", "Jun", LEFT(L871, 2) = "07", "Jul", LEFT(L871, 2) = "08", "Aug", LEFT(L871, 2) = "09", "Sep", LEFT(L871, 2) = "10", "Oct", LEFT(L871, 2) = "11", "Nov", LEFT(L871, 2) = "12", "Dec")</f>
        <v>Mar</v>
      </c>
      <c r="N871" s="9" t="str">
        <f t="shared" si="95"/>
        <v>2013</v>
      </c>
      <c r="O871" t="b">
        <v>0</v>
      </c>
      <c r="P871">
        <v>3</v>
      </c>
      <c r="Q871" t="b">
        <v>0</v>
      </c>
      <c r="R871" t="s">
        <v>8277</v>
      </c>
      <c r="S871" s="6">
        <f t="shared" si="91"/>
        <v>0.11818181818181818</v>
      </c>
      <c r="T871" s="8">
        <f t="shared" si="92"/>
        <v>346.66666666666669</v>
      </c>
      <c r="U871" t="str">
        <f t="shared" si="96"/>
        <v>music</v>
      </c>
      <c r="V871" t="str">
        <f t="shared" si="97"/>
        <v>jazz</v>
      </c>
    </row>
    <row r="872" spans="1:22" ht="48" x14ac:dyDescent="0.2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12">
        <f t="shared" si="93"/>
        <v>41518.022256944445</v>
      </c>
      <c r="K872">
        <v>1375403523</v>
      </c>
      <c r="L872" s="12" t="str">
        <f t="shared" si="94"/>
        <v>08/02/2013</v>
      </c>
      <c r="M872" s="9" t="str" cm="1">
        <f t="array" ref="M872">_xlfn.IFS(LEFT(L872, 2) = "01", "Jan", LEFT(L872, 2) = "02", "Feb", LEFT(L872, 2) = "03", "Mar", LEFT(L872, 2) = "04", "Apr", LEFT(L872, 2) = "05", "May", LEFT(L872, 2) = "06", "Jun", LEFT(L872, 2) = "07", "Jul", LEFT(L872, 2) = "08", "Aug", LEFT(L872, 2) = "09", "Sep", LEFT(L872, 2) = "10", "Oct", LEFT(L872, 2) = "11", "Nov", LEFT(L872, 2) = "12", "Dec")</f>
        <v>Aug</v>
      </c>
      <c r="N872" s="9" t="str">
        <f t="shared" si="95"/>
        <v>2013</v>
      </c>
      <c r="O872" t="b">
        <v>0</v>
      </c>
      <c r="P872">
        <v>5</v>
      </c>
      <c r="Q872" t="b">
        <v>0</v>
      </c>
      <c r="R872" t="s">
        <v>8277</v>
      </c>
      <c r="S872" s="6">
        <f t="shared" si="91"/>
        <v>3.0999999999999999E-3</v>
      </c>
      <c r="T872" s="8">
        <f t="shared" si="92"/>
        <v>12.4</v>
      </c>
      <c r="U872" t="str">
        <f t="shared" si="96"/>
        <v>music</v>
      </c>
      <c r="V872" t="str">
        <f t="shared" si="97"/>
        <v>jazz</v>
      </c>
    </row>
    <row r="873" spans="1:22" ht="48" x14ac:dyDescent="0.2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12">
        <f t="shared" si="93"/>
        <v>41607.602951388886</v>
      </c>
      <c r="K873">
        <v>1383139695</v>
      </c>
      <c r="L873" s="12" t="str">
        <f t="shared" si="94"/>
        <v>10/30/2013</v>
      </c>
      <c r="M873" s="9" t="str" cm="1">
        <f t="array" ref="M873">_xlfn.IFS(LEFT(L873, 2) = "01", "Jan", LEFT(L873, 2) = "02", "Feb", LEFT(L873, 2) = "03", "Mar", LEFT(L873, 2) = "04", "Apr", LEFT(L873, 2) = "05", "May", LEFT(L873, 2) = "06", "Jun", LEFT(L873, 2) = "07", "Jul", LEFT(L873, 2) = "08", "Aug", LEFT(L873, 2) = "09", "Sep", LEFT(L873, 2) = "10", "Oct", LEFT(L873, 2) = "11", "Nov", LEFT(L873, 2) = "12", "Dec")</f>
        <v>Oct</v>
      </c>
      <c r="N873" s="9" t="str">
        <f t="shared" si="95"/>
        <v>2013</v>
      </c>
      <c r="O873" t="b">
        <v>0</v>
      </c>
      <c r="P873">
        <v>12</v>
      </c>
      <c r="Q873" t="b">
        <v>0</v>
      </c>
      <c r="R873" t="s">
        <v>8277</v>
      </c>
      <c r="S873" s="6">
        <f t="shared" si="91"/>
        <v>5.4166666666666669E-2</v>
      </c>
      <c r="T873" s="8">
        <f t="shared" si="92"/>
        <v>27.083333333333332</v>
      </c>
      <c r="U873" t="str">
        <f t="shared" si="96"/>
        <v>music</v>
      </c>
      <c r="V873" t="str">
        <f t="shared" si="97"/>
        <v>jazz</v>
      </c>
    </row>
    <row r="874" spans="1:22" ht="48" x14ac:dyDescent="0.2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12">
        <f t="shared" si="93"/>
        <v>40612.825543981482</v>
      </c>
      <c r="K874">
        <v>1295898527</v>
      </c>
      <c r="L874" s="12" t="str">
        <f t="shared" si="94"/>
        <v>01/24/2011</v>
      </c>
      <c r="M874" s="9" t="str" cm="1">
        <f t="array" ref="M874">_xlfn.IFS(LEFT(L874, 2) = "01", "Jan", LEFT(L874, 2) = "02", "Feb", LEFT(L874, 2) = "03", "Mar", LEFT(L874, 2) = "04", "Apr", LEFT(L874, 2) = "05", "May", LEFT(L874, 2) = "06", "Jun", LEFT(L874, 2) = "07", "Jul", LEFT(L874, 2) = "08", "Aug", LEFT(L874, 2) = "09", "Sep", LEFT(L874, 2) = "10", "Oct", LEFT(L874, 2) = "11", "Nov", LEFT(L874, 2) = "12", "Dec")</f>
        <v>Jan</v>
      </c>
      <c r="N874" s="9" t="str">
        <f t="shared" si="95"/>
        <v>2011</v>
      </c>
      <c r="O874" t="b">
        <v>0</v>
      </c>
      <c r="P874">
        <v>2</v>
      </c>
      <c r="Q874" t="b">
        <v>0</v>
      </c>
      <c r="R874" t="s">
        <v>8277</v>
      </c>
      <c r="S874" s="6">
        <f t="shared" si="91"/>
        <v>8.1250000000000003E-3</v>
      </c>
      <c r="T874" s="8">
        <f t="shared" si="92"/>
        <v>32.5</v>
      </c>
      <c r="U874" t="str">
        <f t="shared" si="96"/>
        <v>music</v>
      </c>
      <c r="V874" t="str">
        <f t="shared" si="97"/>
        <v>jazz</v>
      </c>
    </row>
    <row r="875" spans="1:22" ht="32" x14ac:dyDescent="0.2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12">
        <f t="shared" si="93"/>
        <v>41224.208796296298</v>
      </c>
      <c r="K875">
        <v>1349150440</v>
      </c>
      <c r="L875" s="12" t="str">
        <f t="shared" si="94"/>
        <v>10/02/2012</v>
      </c>
      <c r="M875" s="9" t="str" cm="1">
        <f t="array" ref="M875">_xlfn.IFS(LEFT(L875, 2) = "01", "Jan", LEFT(L875, 2) = "02", "Feb", LEFT(L875, 2) = "03", "Mar", LEFT(L875, 2) = "04", "Apr", LEFT(L875, 2) = "05", "May", LEFT(L875, 2) = "06", "Jun", LEFT(L875, 2) = "07", "Jul", LEFT(L875, 2) = "08", "Aug", LEFT(L875, 2) = "09", "Sep", LEFT(L875, 2) = "10", "Oct", LEFT(L875, 2) = "11", "Nov", LEFT(L875, 2) = "12", "Dec")</f>
        <v>Oct</v>
      </c>
      <c r="N875" s="9" t="str">
        <f t="shared" si="95"/>
        <v>2012</v>
      </c>
      <c r="O875" t="b">
        <v>0</v>
      </c>
      <c r="P875">
        <v>5</v>
      </c>
      <c r="Q875" t="b">
        <v>0</v>
      </c>
      <c r="R875" t="s">
        <v>8277</v>
      </c>
      <c r="S875" s="6">
        <f t="shared" si="91"/>
        <v>1.2857142857142857E-2</v>
      </c>
      <c r="T875" s="8">
        <f t="shared" si="92"/>
        <v>9</v>
      </c>
      <c r="U875" t="str">
        <f t="shared" si="96"/>
        <v>music</v>
      </c>
      <c r="V875" t="str">
        <f t="shared" si="97"/>
        <v>jazz</v>
      </c>
    </row>
    <row r="876" spans="1:22" ht="48" x14ac:dyDescent="0.2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2">
        <f t="shared" si="93"/>
        <v>41398.583726851852</v>
      </c>
      <c r="K876">
        <v>1365084034</v>
      </c>
      <c r="L876" s="12" t="str">
        <f t="shared" si="94"/>
        <v>04/04/2013</v>
      </c>
      <c r="M876" s="9" t="str" cm="1">
        <f t="array" ref="M876">_xlfn.IFS(LEFT(L876, 2) = "01", "Jan", LEFT(L876, 2) = "02", "Feb", LEFT(L876, 2) = "03", "Mar", LEFT(L876, 2) = "04", "Apr", LEFT(L876, 2) = "05", "May", LEFT(L876, 2) = "06", "Jun", LEFT(L876, 2) = "07", "Jul", LEFT(L876, 2) = "08", "Aug", LEFT(L876, 2) = "09", "Sep", LEFT(L876, 2) = "10", "Oct", LEFT(L876, 2) = "11", "Nov", LEFT(L876, 2) = "12", "Dec")</f>
        <v>Apr</v>
      </c>
      <c r="N876" s="9" t="str">
        <f t="shared" si="95"/>
        <v>2013</v>
      </c>
      <c r="O876" t="b">
        <v>0</v>
      </c>
      <c r="P876">
        <v>21</v>
      </c>
      <c r="Q876" t="b">
        <v>0</v>
      </c>
      <c r="R876" t="s">
        <v>8277</v>
      </c>
      <c r="S876" s="6">
        <f t="shared" si="91"/>
        <v>0.24333333333333335</v>
      </c>
      <c r="T876" s="8">
        <f t="shared" si="92"/>
        <v>34.761904761904759</v>
      </c>
      <c r="U876" t="str">
        <f t="shared" si="96"/>
        <v>music</v>
      </c>
      <c r="V876" t="str">
        <f t="shared" si="97"/>
        <v>jazz</v>
      </c>
    </row>
    <row r="877" spans="1:22" ht="64" x14ac:dyDescent="0.2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12">
        <f t="shared" si="93"/>
        <v>42268.723738425921</v>
      </c>
      <c r="K877">
        <v>1441128131</v>
      </c>
      <c r="L877" s="12" t="str">
        <f t="shared" si="94"/>
        <v>09/01/2015</v>
      </c>
      <c r="M877" s="9" t="str" cm="1">
        <f t="array" ref="M877">_xlfn.IFS(LEFT(L877, 2) = "01", "Jan", LEFT(L877, 2) = "02", "Feb", LEFT(L877, 2) = "03", "Mar", LEFT(L877, 2) = "04", "Apr", LEFT(L877, 2) = "05", "May", LEFT(L877, 2) = "06", "Jun", LEFT(L877, 2) = "07", "Jul", LEFT(L877, 2) = "08", "Aug", LEFT(L877, 2) = "09", "Sep", LEFT(L877, 2) = "10", "Oct", LEFT(L877, 2) = "11", "Nov", LEFT(L877, 2) = "12", "Dec")</f>
        <v>Sep</v>
      </c>
      <c r="N877" s="9" t="str">
        <f t="shared" si="95"/>
        <v>2015</v>
      </c>
      <c r="O877" t="b">
        <v>0</v>
      </c>
      <c r="P877">
        <v>0</v>
      </c>
      <c r="Q877" t="b">
        <v>0</v>
      </c>
      <c r="R877" t="s">
        <v>8277</v>
      </c>
      <c r="S877" s="6">
        <f t="shared" si="91"/>
        <v>0</v>
      </c>
      <c r="T877" s="8">
        <f t="shared" si="92"/>
        <v>0</v>
      </c>
      <c r="U877" t="str">
        <f t="shared" si="96"/>
        <v>music</v>
      </c>
      <c r="V877" t="str">
        <f t="shared" si="97"/>
        <v>jazz</v>
      </c>
    </row>
    <row r="878" spans="1:22" ht="16" x14ac:dyDescent="0.2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2">
        <f t="shared" si="93"/>
        <v>41309.496840277774</v>
      </c>
      <c r="K878">
        <v>1357127727</v>
      </c>
      <c r="L878" s="12" t="str">
        <f t="shared" si="94"/>
        <v>01/02/2013</v>
      </c>
      <c r="M878" s="9" t="str" cm="1">
        <f t="array" ref="M878">_xlfn.IFS(LEFT(L878, 2) = "01", "Jan", LEFT(L878, 2) = "02", "Feb", LEFT(L878, 2) = "03", "Mar", LEFT(L878, 2) = "04", "Apr", LEFT(L878, 2) = "05", "May", LEFT(L878, 2) = "06", "Jun", LEFT(L878, 2) = "07", "Jul", LEFT(L878, 2) = "08", "Aug", LEFT(L878, 2) = "09", "Sep", LEFT(L878, 2) = "10", "Oct", LEFT(L878, 2) = "11", "Nov", LEFT(L878, 2) = "12", "Dec")</f>
        <v>Jan</v>
      </c>
      <c r="N878" s="9" t="str">
        <f t="shared" si="95"/>
        <v>2013</v>
      </c>
      <c r="O878" t="b">
        <v>0</v>
      </c>
      <c r="P878">
        <v>45</v>
      </c>
      <c r="Q878" t="b">
        <v>0</v>
      </c>
      <c r="R878" t="s">
        <v>8277</v>
      </c>
      <c r="S878" s="6">
        <f t="shared" si="91"/>
        <v>0.40799492385786801</v>
      </c>
      <c r="T878" s="8">
        <f t="shared" si="92"/>
        <v>28.577777777777779</v>
      </c>
      <c r="U878" t="str">
        <f t="shared" si="96"/>
        <v>music</v>
      </c>
      <c r="V878" t="str">
        <f t="shared" si="97"/>
        <v>jazz</v>
      </c>
    </row>
    <row r="879" spans="1:22" ht="48" x14ac:dyDescent="0.2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2">
        <f t="shared" si="93"/>
        <v>41627.788888888892</v>
      </c>
      <c r="K879">
        <v>1384887360</v>
      </c>
      <c r="L879" s="12" t="str">
        <f t="shared" si="94"/>
        <v>11/19/2013</v>
      </c>
      <c r="M879" s="9" t="str" cm="1">
        <f t="array" ref="M879">_xlfn.IFS(LEFT(L879, 2) = "01", "Jan", LEFT(L879, 2) = "02", "Feb", LEFT(L879, 2) = "03", "Mar", LEFT(L879, 2) = "04", "Apr", LEFT(L879, 2) = "05", "May", LEFT(L879, 2) = "06", "Jun", LEFT(L879, 2) = "07", "Jul", LEFT(L879, 2) = "08", "Aug", LEFT(L879, 2) = "09", "Sep", LEFT(L879, 2) = "10", "Oct", LEFT(L879, 2) = "11", "Nov", LEFT(L879, 2) = "12", "Dec")</f>
        <v>Nov</v>
      </c>
      <c r="N879" s="9" t="str">
        <f t="shared" si="95"/>
        <v>2013</v>
      </c>
      <c r="O879" t="b">
        <v>0</v>
      </c>
      <c r="P879">
        <v>29</v>
      </c>
      <c r="Q879" t="b">
        <v>0</v>
      </c>
      <c r="R879" t="s">
        <v>8277</v>
      </c>
      <c r="S879" s="6">
        <f t="shared" si="91"/>
        <v>0.67549999999999999</v>
      </c>
      <c r="T879" s="8">
        <f t="shared" si="92"/>
        <v>46.586206896551722</v>
      </c>
      <c r="U879" t="str">
        <f t="shared" si="96"/>
        <v>music</v>
      </c>
      <c r="V879" t="str">
        <f t="shared" si="97"/>
        <v>jazz</v>
      </c>
    </row>
    <row r="880" spans="1:22" ht="48" x14ac:dyDescent="0.2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12">
        <f t="shared" si="93"/>
        <v>40535.232916666668</v>
      </c>
      <c r="K880">
        <v>1290490524</v>
      </c>
      <c r="L880" s="12" t="str">
        <f t="shared" si="94"/>
        <v>11/23/2010</v>
      </c>
      <c r="M880" s="9" t="str" cm="1">
        <f t="array" ref="M880">_xlfn.IFS(LEFT(L880, 2) = "01", "Jan", LEFT(L880, 2) = "02", "Feb", LEFT(L880, 2) = "03", "Mar", LEFT(L880, 2) = "04", "Apr", LEFT(L880, 2) = "05", "May", LEFT(L880, 2) = "06", "Jun", LEFT(L880, 2) = "07", "Jul", LEFT(L880, 2) = "08", "Aug", LEFT(L880, 2) = "09", "Sep", LEFT(L880, 2) = "10", "Oct", LEFT(L880, 2) = "11", "Nov", LEFT(L880, 2) = "12", "Dec")</f>
        <v>Nov</v>
      </c>
      <c r="N880" s="9" t="str">
        <f t="shared" si="95"/>
        <v>2010</v>
      </c>
      <c r="O880" t="b">
        <v>0</v>
      </c>
      <c r="P880">
        <v>2</v>
      </c>
      <c r="Q880" t="b">
        <v>0</v>
      </c>
      <c r="R880" t="s">
        <v>8277</v>
      </c>
      <c r="S880" s="6">
        <f t="shared" si="91"/>
        <v>1.2999999999999999E-2</v>
      </c>
      <c r="T880" s="8">
        <f t="shared" si="92"/>
        <v>32.5</v>
      </c>
      <c r="U880" t="str">
        <f t="shared" si="96"/>
        <v>music</v>
      </c>
      <c r="V880" t="str">
        <f t="shared" si="97"/>
        <v>jazz</v>
      </c>
    </row>
    <row r="881" spans="1:22" ht="48" x14ac:dyDescent="0.2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12">
        <f t="shared" si="93"/>
        <v>41058.829918981479</v>
      </c>
      <c r="K881">
        <v>1336506905</v>
      </c>
      <c r="L881" s="12" t="str">
        <f t="shared" si="94"/>
        <v>05/08/2012</v>
      </c>
      <c r="M881" s="9" t="str" cm="1">
        <f t="array" ref="M881">_xlfn.IFS(LEFT(L881, 2) = "01", "Jan", LEFT(L881, 2) = "02", "Feb", LEFT(L881, 2) = "03", "Mar", LEFT(L881, 2) = "04", "Apr", LEFT(L881, 2) = "05", "May", LEFT(L881, 2) = "06", "Jun", LEFT(L881, 2) = "07", "Jul", LEFT(L881, 2) = "08", "Aug", LEFT(L881, 2) = "09", "Sep", LEFT(L881, 2) = "10", "Oct", LEFT(L881, 2) = "11", "Nov", LEFT(L881, 2) = "12", "Dec")</f>
        <v>May</v>
      </c>
      <c r="N881" s="9" t="str">
        <f t="shared" si="95"/>
        <v>2012</v>
      </c>
      <c r="O881" t="b">
        <v>0</v>
      </c>
      <c r="P881">
        <v>30</v>
      </c>
      <c r="Q881" t="b">
        <v>0</v>
      </c>
      <c r="R881" t="s">
        <v>8277</v>
      </c>
      <c r="S881" s="6">
        <f t="shared" si="91"/>
        <v>0.30666666666666664</v>
      </c>
      <c r="T881" s="8">
        <f t="shared" si="92"/>
        <v>21.466666666666665</v>
      </c>
      <c r="U881" t="str">
        <f t="shared" si="96"/>
        <v>music</v>
      </c>
      <c r="V881" t="str">
        <f t="shared" si="97"/>
        <v>jazz</v>
      </c>
    </row>
    <row r="882" spans="1:22" ht="48" x14ac:dyDescent="0.2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12">
        <f t="shared" si="93"/>
        <v>41212.32104166667</v>
      </c>
      <c r="K882">
        <v>1348731738</v>
      </c>
      <c r="L882" s="12" t="str">
        <f t="shared" si="94"/>
        <v>09/27/2012</v>
      </c>
      <c r="M882" s="9" t="str" cm="1">
        <f t="array" ref="M882">_xlfn.IFS(LEFT(L882, 2) = "01", "Jan", LEFT(L882, 2) = "02", "Feb", LEFT(L882, 2) = "03", "Mar", LEFT(L882, 2) = "04", "Apr", LEFT(L882, 2) = "05", "May", LEFT(L882, 2) = "06", "Jun", LEFT(L882, 2) = "07", "Jul", LEFT(L882, 2) = "08", "Aug", LEFT(L882, 2) = "09", "Sep", LEFT(L882, 2) = "10", "Oct", LEFT(L882, 2) = "11", "Nov", LEFT(L882, 2) = "12", "Dec")</f>
        <v>Sep</v>
      </c>
      <c r="N882" s="9" t="str">
        <f t="shared" si="95"/>
        <v>2012</v>
      </c>
      <c r="O882" t="b">
        <v>0</v>
      </c>
      <c r="P882">
        <v>8</v>
      </c>
      <c r="Q882" t="b">
        <v>0</v>
      </c>
      <c r="R882" t="s">
        <v>8278</v>
      </c>
      <c r="S882" s="6">
        <f t="shared" si="91"/>
        <v>2.9894179894179893E-2</v>
      </c>
      <c r="T882" s="8">
        <f t="shared" si="92"/>
        <v>14.125</v>
      </c>
      <c r="U882" t="str">
        <f t="shared" si="96"/>
        <v>music</v>
      </c>
      <c r="V882" t="str">
        <f t="shared" si="97"/>
        <v>indie rock</v>
      </c>
    </row>
    <row r="883" spans="1:22" ht="48" x14ac:dyDescent="0.2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12">
        <f t="shared" si="93"/>
        <v>40922.25099537037</v>
      </c>
      <c r="K883">
        <v>1322632886</v>
      </c>
      <c r="L883" s="12" t="str">
        <f t="shared" si="94"/>
        <v>11/30/2011</v>
      </c>
      <c r="M883" s="9" t="str" cm="1">
        <f t="array" ref="M883">_xlfn.IFS(LEFT(L883, 2) = "01", "Jan", LEFT(L883, 2) = "02", "Feb", LEFT(L883, 2) = "03", "Mar", LEFT(L883, 2) = "04", "Apr", LEFT(L883, 2) = "05", "May", LEFT(L883, 2) = "06", "Jun", LEFT(L883, 2) = "07", "Jul", LEFT(L883, 2) = "08", "Aug", LEFT(L883, 2) = "09", "Sep", LEFT(L883, 2) = "10", "Oct", LEFT(L883, 2) = "11", "Nov", LEFT(L883, 2) = "12", "Dec")</f>
        <v>Nov</v>
      </c>
      <c r="N883" s="9" t="str">
        <f t="shared" si="95"/>
        <v>2011</v>
      </c>
      <c r="O883" t="b">
        <v>0</v>
      </c>
      <c r="P883">
        <v>1</v>
      </c>
      <c r="Q883" t="b">
        <v>0</v>
      </c>
      <c r="R883" t="s">
        <v>8278</v>
      </c>
      <c r="S883" s="6">
        <f t="shared" si="91"/>
        <v>8.0000000000000002E-3</v>
      </c>
      <c r="T883" s="8">
        <f t="shared" si="92"/>
        <v>30</v>
      </c>
      <c r="U883" t="str">
        <f t="shared" si="96"/>
        <v>music</v>
      </c>
      <c r="V883" t="str">
        <f t="shared" si="97"/>
        <v>indie rock</v>
      </c>
    </row>
    <row r="884" spans="1:22" ht="48" x14ac:dyDescent="0.2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2">
        <f t="shared" si="93"/>
        <v>40792.860532407409</v>
      </c>
      <c r="K884">
        <v>1312490350</v>
      </c>
      <c r="L884" s="12" t="str">
        <f t="shared" si="94"/>
        <v>08/04/2011</v>
      </c>
      <c r="M884" s="9" t="str" cm="1">
        <f t="array" ref="M884">_xlfn.IFS(LEFT(L884, 2) = "01", "Jan", LEFT(L884, 2) = "02", "Feb", LEFT(L884, 2) = "03", "Mar", LEFT(L884, 2) = "04", "Apr", LEFT(L884, 2) = "05", "May", LEFT(L884, 2) = "06", "Jun", LEFT(L884, 2) = "07", "Jul", LEFT(L884, 2) = "08", "Aug", LEFT(L884, 2) = "09", "Sep", LEFT(L884, 2) = "10", "Oct", LEFT(L884, 2) = "11", "Nov", LEFT(L884, 2) = "12", "Dec")</f>
        <v>Aug</v>
      </c>
      <c r="N884" s="9" t="str">
        <f t="shared" si="95"/>
        <v>2011</v>
      </c>
      <c r="O884" t="b">
        <v>0</v>
      </c>
      <c r="P884">
        <v>14</v>
      </c>
      <c r="Q884" t="b">
        <v>0</v>
      </c>
      <c r="R884" t="s">
        <v>8278</v>
      </c>
      <c r="S884" s="6">
        <f t="shared" si="91"/>
        <v>0.20133333333333334</v>
      </c>
      <c r="T884" s="8">
        <f t="shared" si="92"/>
        <v>21.571428571428573</v>
      </c>
      <c r="U884" t="str">
        <f t="shared" si="96"/>
        <v>music</v>
      </c>
      <c r="V884" t="str">
        <f t="shared" si="97"/>
        <v>indie rock</v>
      </c>
    </row>
    <row r="885" spans="1:22" ht="48" x14ac:dyDescent="0.2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2">
        <f t="shared" si="93"/>
        <v>42431.935590277775</v>
      </c>
      <c r="K885">
        <v>1451773635</v>
      </c>
      <c r="L885" s="12" t="str">
        <f t="shared" si="94"/>
        <v>01/02/2016</v>
      </c>
      <c r="M885" s="9" t="str" cm="1">
        <f t="array" ref="M885">_xlfn.IFS(LEFT(L885, 2) = "01", "Jan", LEFT(L885, 2) = "02", "Feb", LEFT(L885, 2) = "03", "Mar", LEFT(L885, 2) = "04", "Apr", LEFT(L885, 2) = "05", "May", LEFT(L885, 2) = "06", "Jun", LEFT(L885, 2) = "07", "Jul", LEFT(L885, 2) = "08", "Aug", LEFT(L885, 2) = "09", "Sep", LEFT(L885, 2) = "10", "Oct", LEFT(L885, 2) = "11", "Nov", LEFT(L885, 2) = "12", "Dec")</f>
        <v>Jan</v>
      </c>
      <c r="N885" s="9" t="str">
        <f t="shared" si="95"/>
        <v>2016</v>
      </c>
      <c r="O885" t="b">
        <v>0</v>
      </c>
      <c r="P885">
        <v>24</v>
      </c>
      <c r="Q885" t="b">
        <v>0</v>
      </c>
      <c r="R885" t="s">
        <v>8278</v>
      </c>
      <c r="S885" s="6">
        <f t="shared" si="91"/>
        <v>0.4002</v>
      </c>
      <c r="T885" s="8">
        <f t="shared" si="92"/>
        <v>83.375</v>
      </c>
      <c r="U885" t="str">
        <f t="shared" si="96"/>
        <v>music</v>
      </c>
      <c r="V885" t="str">
        <f t="shared" si="97"/>
        <v>indie rock</v>
      </c>
    </row>
    <row r="886" spans="1:22" ht="48" x14ac:dyDescent="0.2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12">
        <f t="shared" si="93"/>
        <v>41041.104861111111</v>
      </c>
      <c r="K886">
        <v>1331666146</v>
      </c>
      <c r="L886" s="12" t="str">
        <f t="shared" si="94"/>
        <v>03/13/2012</v>
      </c>
      <c r="M886" s="9" t="str" cm="1">
        <f t="array" ref="M886">_xlfn.IFS(LEFT(L886, 2) = "01", "Jan", LEFT(L886, 2) = "02", "Feb", LEFT(L886, 2) = "03", "Mar", LEFT(L886, 2) = "04", "Apr", LEFT(L886, 2) = "05", "May", LEFT(L886, 2) = "06", "Jun", LEFT(L886, 2) = "07", "Jul", LEFT(L886, 2) = "08", "Aug", LEFT(L886, 2) = "09", "Sep", LEFT(L886, 2) = "10", "Oct", LEFT(L886, 2) = "11", "Nov", LEFT(L886, 2) = "12", "Dec")</f>
        <v>Mar</v>
      </c>
      <c r="N886" s="9" t="str">
        <f t="shared" si="95"/>
        <v>2012</v>
      </c>
      <c r="O886" t="b">
        <v>0</v>
      </c>
      <c r="P886">
        <v>2</v>
      </c>
      <c r="Q886" t="b">
        <v>0</v>
      </c>
      <c r="R886" t="s">
        <v>8278</v>
      </c>
      <c r="S886" s="6">
        <f t="shared" si="91"/>
        <v>0.01</v>
      </c>
      <c r="T886" s="8">
        <f t="shared" si="92"/>
        <v>10</v>
      </c>
      <c r="U886" t="str">
        <f t="shared" si="96"/>
        <v>music</v>
      </c>
      <c r="V886" t="str">
        <f t="shared" si="97"/>
        <v>indie rock</v>
      </c>
    </row>
    <row r="887" spans="1:22" ht="48" x14ac:dyDescent="0.2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2">
        <f t="shared" si="93"/>
        <v>42734.941099537042</v>
      </c>
      <c r="K887">
        <v>1481322911</v>
      </c>
      <c r="L887" s="12" t="str">
        <f t="shared" si="94"/>
        <v>12/09/2016</v>
      </c>
      <c r="M887" s="9" t="str" cm="1">
        <f t="array" ref="M887">_xlfn.IFS(LEFT(L887, 2) = "01", "Jan", LEFT(L887, 2) = "02", "Feb", LEFT(L887, 2) = "03", "Mar", LEFT(L887, 2) = "04", "Apr", LEFT(L887, 2) = "05", "May", LEFT(L887, 2) = "06", "Jun", LEFT(L887, 2) = "07", "Jul", LEFT(L887, 2) = "08", "Aug", LEFT(L887, 2) = "09", "Sep", LEFT(L887, 2) = "10", "Oct", LEFT(L887, 2) = "11", "Nov", LEFT(L887, 2) = "12", "Dec")</f>
        <v>Dec</v>
      </c>
      <c r="N887" s="9" t="str">
        <f t="shared" si="95"/>
        <v>2016</v>
      </c>
      <c r="O887" t="b">
        <v>0</v>
      </c>
      <c r="P887">
        <v>21</v>
      </c>
      <c r="Q887" t="b">
        <v>0</v>
      </c>
      <c r="R887" t="s">
        <v>8278</v>
      </c>
      <c r="S887" s="6">
        <f t="shared" si="91"/>
        <v>0.75</v>
      </c>
      <c r="T887" s="8">
        <f t="shared" si="92"/>
        <v>35.714285714285715</v>
      </c>
      <c r="U887" t="str">
        <f t="shared" si="96"/>
        <v>music</v>
      </c>
      <c r="V887" t="str">
        <f t="shared" si="97"/>
        <v>indie rock</v>
      </c>
    </row>
    <row r="888" spans="1:22" ht="48" x14ac:dyDescent="0.2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2">
        <f t="shared" si="93"/>
        <v>42628.870520833334</v>
      </c>
      <c r="K888">
        <v>1471812813</v>
      </c>
      <c r="L888" s="12" t="str">
        <f t="shared" si="94"/>
        <v>08/21/2016</v>
      </c>
      <c r="M888" s="9" t="str" cm="1">
        <f t="array" ref="M888">_xlfn.IFS(LEFT(L888, 2) = "01", "Jan", LEFT(L888, 2) = "02", "Feb", LEFT(L888, 2) = "03", "Mar", LEFT(L888, 2) = "04", "Apr", LEFT(L888, 2) = "05", "May", LEFT(L888, 2) = "06", "Jun", LEFT(L888, 2) = "07", "Jul", LEFT(L888, 2) = "08", "Aug", LEFT(L888, 2) = "09", "Sep", LEFT(L888, 2) = "10", "Oct", LEFT(L888, 2) = "11", "Nov", LEFT(L888, 2) = "12", "Dec")</f>
        <v>Aug</v>
      </c>
      <c r="N888" s="9" t="str">
        <f t="shared" si="95"/>
        <v>2016</v>
      </c>
      <c r="O888" t="b">
        <v>0</v>
      </c>
      <c r="P888">
        <v>7</v>
      </c>
      <c r="Q888" t="b">
        <v>0</v>
      </c>
      <c r="R888" t="s">
        <v>8278</v>
      </c>
      <c r="S888" s="6">
        <f t="shared" si="91"/>
        <v>0.41</v>
      </c>
      <c r="T888" s="8">
        <f t="shared" si="92"/>
        <v>29.285714285714285</v>
      </c>
      <c r="U888" t="str">
        <f t="shared" si="96"/>
        <v>music</v>
      </c>
      <c r="V888" t="str">
        <f t="shared" si="97"/>
        <v>indie rock</v>
      </c>
    </row>
    <row r="889" spans="1:22" ht="48" x14ac:dyDescent="0.2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12">
        <f t="shared" si="93"/>
        <v>41056.958969907406</v>
      </c>
      <c r="K889">
        <v>1335567655</v>
      </c>
      <c r="L889" s="12" t="str">
        <f t="shared" si="94"/>
        <v>04/27/2012</v>
      </c>
      <c r="M889" s="9" t="str" cm="1">
        <f t="array" ref="M889">_xlfn.IFS(LEFT(L889, 2) = "01", "Jan", LEFT(L889, 2) = "02", "Feb", LEFT(L889, 2) = "03", "Mar", LEFT(L889, 2) = "04", "Apr", LEFT(L889, 2) = "05", "May", LEFT(L889, 2) = "06", "Jun", LEFT(L889, 2) = "07", "Jul", LEFT(L889, 2) = "08", "Aug", LEFT(L889, 2) = "09", "Sep", LEFT(L889, 2) = "10", "Oct", LEFT(L889, 2) = "11", "Nov", LEFT(L889, 2) = "12", "Dec")</f>
        <v>Apr</v>
      </c>
      <c r="N889" s="9" t="str">
        <f t="shared" si="95"/>
        <v>2012</v>
      </c>
      <c r="O889" t="b">
        <v>0</v>
      </c>
      <c r="P889">
        <v>0</v>
      </c>
      <c r="Q889" t="b">
        <v>0</v>
      </c>
      <c r="R889" t="s">
        <v>8278</v>
      </c>
      <c r="S889" s="6">
        <f t="shared" si="91"/>
        <v>0</v>
      </c>
      <c r="T889" s="8">
        <f t="shared" si="92"/>
        <v>0</v>
      </c>
      <c r="U889" t="str">
        <f t="shared" si="96"/>
        <v>music</v>
      </c>
      <c r="V889" t="str">
        <f t="shared" si="97"/>
        <v>indie rock</v>
      </c>
    </row>
    <row r="890" spans="1:22" ht="48" x14ac:dyDescent="0.2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12">
        <f t="shared" si="93"/>
        <v>40787.25</v>
      </c>
      <c r="K890">
        <v>1311789885</v>
      </c>
      <c r="L890" s="12" t="str">
        <f t="shared" si="94"/>
        <v>07/27/2011</v>
      </c>
      <c r="M890" s="9" t="str" cm="1">
        <f t="array" ref="M890">_xlfn.IFS(LEFT(L890, 2) = "01", "Jan", LEFT(L890, 2) = "02", "Feb", LEFT(L890, 2) = "03", "Mar", LEFT(L890, 2) = "04", "Apr", LEFT(L890, 2) = "05", "May", LEFT(L890, 2) = "06", "Jun", LEFT(L890, 2) = "07", "Jul", LEFT(L890, 2) = "08", "Aug", LEFT(L890, 2) = "09", "Sep", LEFT(L890, 2) = "10", "Oct", LEFT(L890, 2) = "11", "Nov", LEFT(L890, 2) = "12", "Dec")</f>
        <v>Jul</v>
      </c>
      <c r="N890" s="9" t="str">
        <f t="shared" si="95"/>
        <v>2011</v>
      </c>
      <c r="O890" t="b">
        <v>0</v>
      </c>
      <c r="P890">
        <v>4</v>
      </c>
      <c r="Q890" t="b">
        <v>0</v>
      </c>
      <c r="R890" t="s">
        <v>8278</v>
      </c>
      <c r="S890" s="6">
        <f t="shared" si="91"/>
        <v>7.1999999999999995E-2</v>
      </c>
      <c r="T890" s="8">
        <f t="shared" si="92"/>
        <v>18</v>
      </c>
      <c r="U890" t="str">
        <f t="shared" si="96"/>
        <v>music</v>
      </c>
      <c r="V890" t="str">
        <f t="shared" si="97"/>
        <v>indie rock</v>
      </c>
    </row>
    <row r="891" spans="1:22" ht="48" x14ac:dyDescent="0.2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2">
        <f t="shared" si="93"/>
        <v>41917.784062500003</v>
      </c>
      <c r="K891">
        <v>1409942943</v>
      </c>
      <c r="L891" s="12" t="str">
        <f t="shared" si="94"/>
        <v>09/05/2014</v>
      </c>
      <c r="M891" s="9" t="str" cm="1">
        <f t="array" ref="M891">_xlfn.IFS(LEFT(L891, 2) = "01", "Jan", LEFT(L891, 2) = "02", "Feb", LEFT(L891, 2) = "03", "Mar", LEFT(L891, 2) = "04", "Apr", LEFT(L891, 2) = "05", "May", LEFT(L891, 2) = "06", "Jun", LEFT(L891, 2) = "07", "Jul", LEFT(L891, 2) = "08", "Aug", LEFT(L891, 2) = "09", "Sep", LEFT(L891, 2) = "10", "Oct", LEFT(L891, 2) = "11", "Nov", LEFT(L891, 2) = "12", "Dec")</f>
        <v>Sep</v>
      </c>
      <c r="N891" s="9" t="str">
        <f t="shared" si="95"/>
        <v>2014</v>
      </c>
      <c r="O891" t="b">
        <v>0</v>
      </c>
      <c r="P891">
        <v>32</v>
      </c>
      <c r="Q891" t="b">
        <v>0</v>
      </c>
      <c r="R891" t="s">
        <v>8278</v>
      </c>
      <c r="S891" s="6">
        <f t="shared" si="91"/>
        <v>9.4412800000000005E-2</v>
      </c>
      <c r="T891" s="8">
        <f t="shared" si="92"/>
        <v>73.760000000000005</v>
      </c>
      <c r="U891" t="str">
        <f t="shared" si="96"/>
        <v>music</v>
      </c>
      <c r="V891" t="str">
        <f t="shared" si="97"/>
        <v>indie rock</v>
      </c>
    </row>
    <row r="892" spans="1:22" ht="48" x14ac:dyDescent="0.2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12">
        <f t="shared" si="93"/>
        <v>41599.740497685183</v>
      </c>
      <c r="K892">
        <v>1382460379</v>
      </c>
      <c r="L892" s="12" t="str">
        <f t="shared" si="94"/>
        <v>10/22/2013</v>
      </c>
      <c r="M892" s="9" t="str" cm="1">
        <f t="array" ref="M892">_xlfn.IFS(LEFT(L892, 2) = "01", "Jan", LEFT(L892, 2) = "02", "Feb", LEFT(L892, 2) = "03", "Mar", LEFT(L892, 2) = "04", "Apr", LEFT(L892, 2) = "05", "May", LEFT(L892, 2) = "06", "Jun", LEFT(L892, 2) = "07", "Jul", LEFT(L892, 2) = "08", "Aug", LEFT(L892, 2) = "09", "Sep", LEFT(L892, 2) = "10", "Oct", LEFT(L892, 2) = "11", "Nov", LEFT(L892, 2) = "12", "Dec")</f>
        <v>Oct</v>
      </c>
      <c r="N892" s="9" t="str">
        <f t="shared" si="95"/>
        <v>2013</v>
      </c>
      <c r="O892" t="b">
        <v>0</v>
      </c>
      <c r="P892">
        <v>4</v>
      </c>
      <c r="Q892" t="b">
        <v>0</v>
      </c>
      <c r="R892" t="s">
        <v>8278</v>
      </c>
      <c r="S892" s="6">
        <f t="shared" si="91"/>
        <v>4.1666666666666664E-2</v>
      </c>
      <c r="T892" s="8">
        <f t="shared" si="92"/>
        <v>31.25</v>
      </c>
      <c r="U892" t="str">
        <f t="shared" si="96"/>
        <v>music</v>
      </c>
      <c r="V892" t="str">
        <f t="shared" si="97"/>
        <v>indie rock</v>
      </c>
    </row>
    <row r="893" spans="1:22" ht="48" x14ac:dyDescent="0.2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12">
        <f t="shared" si="93"/>
        <v>41872.031597222223</v>
      </c>
      <c r="K893">
        <v>1405989930</v>
      </c>
      <c r="L893" s="12" t="str">
        <f t="shared" si="94"/>
        <v>07/22/2014</v>
      </c>
      <c r="M893" s="9" t="str" cm="1">
        <f t="array" ref="M893">_xlfn.IFS(LEFT(L893, 2) = "01", "Jan", LEFT(L893, 2) = "02", "Feb", LEFT(L893, 2) = "03", "Mar", LEFT(L893, 2) = "04", "Apr", LEFT(L893, 2) = "05", "May", LEFT(L893, 2) = "06", "Jun", LEFT(L893, 2) = "07", "Jul", LEFT(L893, 2) = "08", "Aug", LEFT(L893, 2) = "09", "Sep", LEFT(L893, 2) = "10", "Oct", LEFT(L893, 2) = "11", "Nov", LEFT(L893, 2) = "12", "Dec")</f>
        <v>Jul</v>
      </c>
      <c r="N893" s="9" t="str">
        <f t="shared" si="95"/>
        <v>2014</v>
      </c>
      <c r="O893" t="b">
        <v>0</v>
      </c>
      <c r="P893">
        <v>9</v>
      </c>
      <c r="Q893" t="b">
        <v>0</v>
      </c>
      <c r="R893" t="s">
        <v>8278</v>
      </c>
      <c r="S893" s="6">
        <f t="shared" si="91"/>
        <v>3.2500000000000001E-2</v>
      </c>
      <c r="T893" s="8">
        <f t="shared" si="92"/>
        <v>28.888888888888889</v>
      </c>
      <c r="U893" t="str">
        <f t="shared" si="96"/>
        <v>music</v>
      </c>
      <c r="V893" t="str">
        <f t="shared" si="97"/>
        <v>indie rock</v>
      </c>
    </row>
    <row r="894" spans="1:22" ht="48" x14ac:dyDescent="0.2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2">
        <f t="shared" si="93"/>
        <v>40391.166666666664</v>
      </c>
      <c r="K894">
        <v>1273121283</v>
      </c>
      <c r="L894" s="12" t="str">
        <f t="shared" si="94"/>
        <v>05/06/2010</v>
      </c>
      <c r="M894" s="9" t="str" cm="1">
        <f t="array" ref="M894">_xlfn.IFS(LEFT(L894, 2) = "01", "Jan", LEFT(L894, 2) = "02", "Feb", LEFT(L894, 2) = "03", "Mar", LEFT(L894, 2) = "04", "Apr", LEFT(L894, 2) = "05", "May", LEFT(L894, 2) = "06", "Jun", LEFT(L894, 2) = "07", "Jul", LEFT(L894, 2) = "08", "Aug", LEFT(L894, 2) = "09", "Sep", LEFT(L894, 2) = "10", "Oct", LEFT(L894, 2) = "11", "Nov", LEFT(L894, 2) = "12", "Dec")</f>
        <v>May</v>
      </c>
      <c r="N894" s="9" t="str">
        <f t="shared" si="95"/>
        <v>2010</v>
      </c>
      <c r="O894" t="b">
        <v>0</v>
      </c>
      <c r="P894">
        <v>17</v>
      </c>
      <c r="Q894" t="b">
        <v>0</v>
      </c>
      <c r="R894" t="s">
        <v>8278</v>
      </c>
      <c r="S894" s="6">
        <f t="shared" si="91"/>
        <v>0.40749999999999997</v>
      </c>
      <c r="T894" s="8">
        <f t="shared" si="92"/>
        <v>143.8235294117647</v>
      </c>
      <c r="U894" t="str">
        <f t="shared" si="96"/>
        <v>music</v>
      </c>
      <c r="V894" t="str">
        <f t="shared" si="97"/>
        <v>indie rock</v>
      </c>
    </row>
    <row r="895" spans="1:22" ht="48" x14ac:dyDescent="0.2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12">
        <f t="shared" si="93"/>
        <v>42095.856053240743</v>
      </c>
      <c r="K895">
        <v>1425331963</v>
      </c>
      <c r="L895" s="12" t="str">
        <f t="shared" si="94"/>
        <v>03/02/2015</v>
      </c>
      <c r="M895" s="9" t="str" cm="1">
        <f t="array" ref="M895">_xlfn.IFS(LEFT(L895, 2) = "01", "Jan", LEFT(L895, 2) = "02", "Feb", LEFT(L895, 2) = "03", "Mar", LEFT(L895, 2) = "04", "Apr", LEFT(L895, 2) = "05", "May", LEFT(L895, 2) = "06", "Jun", LEFT(L895, 2) = "07", "Jul", LEFT(L895, 2) = "08", "Aug", LEFT(L895, 2) = "09", "Sep", LEFT(L895, 2) = "10", "Oct", LEFT(L895, 2) = "11", "Nov", LEFT(L895, 2) = "12", "Dec")</f>
        <v>Mar</v>
      </c>
      <c r="N895" s="9" t="str">
        <f t="shared" si="95"/>
        <v>2015</v>
      </c>
      <c r="O895" t="b">
        <v>0</v>
      </c>
      <c r="P895">
        <v>5</v>
      </c>
      <c r="Q895" t="b">
        <v>0</v>
      </c>
      <c r="R895" t="s">
        <v>8278</v>
      </c>
      <c r="S895" s="6">
        <f t="shared" si="91"/>
        <v>0.1</v>
      </c>
      <c r="T895" s="8">
        <f t="shared" si="92"/>
        <v>40</v>
      </c>
      <c r="U895" t="str">
        <f t="shared" si="96"/>
        <v>music</v>
      </c>
      <c r="V895" t="str">
        <f t="shared" si="97"/>
        <v>indie rock</v>
      </c>
    </row>
    <row r="896" spans="1:22" ht="48" x14ac:dyDescent="0.2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2">
        <f t="shared" si="93"/>
        <v>42526.981597222228</v>
      </c>
      <c r="K896">
        <v>1462577610</v>
      </c>
      <c r="L896" s="12" t="str">
        <f t="shared" si="94"/>
        <v>05/06/2016</v>
      </c>
      <c r="M896" s="9" t="str" cm="1">
        <f t="array" ref="M896">_xlfn.IFS(LEFT(L896, 2) = "01", "Jan", LEFT(L896, 2) = "02", "Feb", LEFT(L896, 2) = "03", "Mar", LEFT(L896, 2) = "04", "Apr", LEFT(L896, 2) = "05", "May", LEFT(L896, 2) = "06", "Jun", LEFT(L896, 2) = "07", "Jul", LEFT(L896, 2) = "08", "Aug", LEFT(L896, 2) = "09", "Sep", LEFT(L896, 2) = "10", "Oct", LEFT(L896, 2) = "11", "Nov", LEFT(L896, 2) = "12", "Dec")</f>
        <v>May</v>
      </c>
      <c r="N896" s="9" t="str">
        <f t="shared" si="95"/>
        <v>2016</v>
      </c>
      <c r="O896" t="b">
        <v>0</v>
      </c>
      <c r="P896">
        <v>53</v>
      </c>
      <c r="Q896" t="b">
        <v>0</v>
      </c>
      <c r="R896" t="s">
        <v>8278</v>
      </c>
      <c r="S896" s="6">
        <f t="shared" si="91"/>
        <v>0.39169999999999999</v>
      </c>
      <c r="T896" s="8">
        <f t="shared" si="92"/>
        <v>147.81132075471697</v>
      </c>
      <c r="U896" t="str">
        <f t="shared" si="96"/>
        <v>music</v>
      </c>
      <c r="V896" t="str">
        <f t="shared" si="97"/>
        <v>indie rock</v>
      </c>
    </row>
    <row r="897" spans="1:22" ht="48" x14ac:dyDescent="0.2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2">
        <f t="shared" si="93"/>
        <v>40476.127650462964</v>
      </c>
      <c r="K897">
        <v>1284087829</v>
      </c>
      <c r="L897" s="12" t="str">
        <f t="shared" si="94"/>
        <v>09/10/2010</v>
      </c>
      <c r="M897" s="9" t="str" cm="1">
        <f t="array" ref="M897">_xlfn.IFS(LEFT(L897, 2) = "01", "Jan", LEFT(L897, 2) = "02", "Feb", LEFT(L897, 2) = "03", "Mar", LEFT(L897, 2) = "04", "Apr", LEFT(L897, 2) = "05", "May", LEFT(L897, 2) = "06", "Jun", LEFT(L897, 2) = "07", "Jul", LEFT(L897, 2) = "08", "Aug", LEFT(L897, 2) = "09", "Sep", LEFT(L897, 2) = "10", "Oct", LEFT(L897, 2) = "11", "Nov", LEFT(L897, 2) = "12", "Dec")</f>
        <v>Sep</v>
      </c>
      <c r="N897" s="9" t="str">
        <f t="shared" si="95"/>
        <v>2010</v>
      </c>
      <c r="O897" t="b">
        <v>0</v>
      </c>
      <c r="P897">
        <v>7</v>
      </c>
      <c r="Q897" t="b">
        <v>0</v>
      </c>
      <c r="R897" t="s">
        <v>8278</v>
      </c>
      <c r="S897" s="6">
        <f t="shared" si="91"/>
        <v>2.4375000000000001E-2</v>
      </c>
      <c r="T897" s="8">
        <f t="shared" si="92"/>
        <v>27.857142857142858</v>
      </c>
      <c r="U897" t="str">
        <f t="shared" si="96"/>
        <v>music</v>
      </c>
      <c r="V897" t="str">
        <f t="shared" si="97"/>
        <v>indie rock</v>
      </c>
    </row>
    <row r="898" spans="1:22" ht="48" x14ac:dyDescent="0.2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2">
        <f t="shared" si="93"/>
        <v>42244.166666666672</v>
      </c>
      <c r="K898">
        <v>1438549026</v>
      </c>
      <c r="L898" s="12" t="str">
        <f t="shared" si="94"/>
        <v>08/02/2015</v>
      </c>
      <c r="M898" s="9" t="str" cm="1">
        <f t="array" ref="M898">_xlfn.IFS(LEFT(L898, 2) = "01", "Jan", LEFT(L898, 2) = "02", "Feb", LEFT(L898, 2) = "03", "Mar", LEFT(L898, 2) = "04", "Apr", LEFT(L898, 2) = "05", "May", LEFT(L898, 2) = "06", "Jun", LEFT(L898, 2) = "07", "Jul", LEFT(L898, 2) = "08", "Aug", LEFT(L898, 2) = "09", "Sep", LEFT(L898, 2) = "10", "Oct", LEFT(L898, 2) = "11", "Nov", LEFT(L898, 2) = "12", "Dec")</f>
        <v>Aug</v>
      </c>
      <c r="N898" s="9" t="str">
        <f t="shared" si="95"/>
        <v>2015</v>
      </c>
      <c r="O898" t="b">
        <v>0</v>
      </c>
      <c r="P898">
        <v>72</v>
      </c>
      <c r="Q898" t="b">
        <v>0</v>
      </c>
      <c r="R898" t="s">
        <v>8278</v>
      </c>
      <c r="S898" s="6">
        <f t="shared" ref="S898:S961" si="98">E898/D898</f>
        <v>0.4</v>
      </c>
      <c r="T898" s="8">
        <f t="shared" ref="T898:T961" si="99">IFERROR(E898/P898, 0)</f>
        <v>44.444444444444443</v>
      </c>
      <c r="U898" t="str">
        <f t="shared" si="96"/>
        <v>music</v>
      </c>
      <c r="V898" t="str">
        <f t="shared" si="97"/>
        <v>indie rock</v>
      </c>
    </row>
    <row r="899" spans="1:22" ht="48" x14ac:dyDescent="0.2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12">
        <f t="shared" ref="J899:J962" si="100">(((I899/60)/60)/24)+DATE(1970,1,1)</f>
        <v>41241.730416666665</v>
      </c>
      <c r="K899">
        <v>1351528308</v>
      </c>
      <c r="L899" s="12" t="str">
        <f t="shared" ref="L899:L962" si="101">TEXT((((K899/60)/60)/24)+DATE(1970,1,1), "mm/dd/yyyy")</f>
        <v>10/29/2012</v>
      </c>
      <c r="M899" s="9" t="str" cm="1">
        <f t="array" ref="M899">_xlfn.IFS(LEFT(L899, 2) = "01", "Jan", LEFT(L899, 2) = "02", "Feb", LEFT(L899, 2) = "03", "Mar", LEFT(L899, 2) = "04", "Apr", LEFT(L899, 2) = "05", "May", LEFT(L899, 2) = "06", "Jun", LEFT(L899, 2) = "07", "Jul", LEFT(L899, 2) = "08", "Aug", LEFT(L899, 2) = "09", "Sep", LEFT(L899, 2) = "10", "Oct", LEFT(L899, 2) = "11", "Nov", LEFT(L899, 2) = "12", "Dec")</f>
        <v>Oct</v>
      </c>
      <c r="N899" s="9" t="str">
        <f t="shared" ref="N899:N962" si="102">RIGHT(L899, 4)</f>
        <v>2012</v>
      </c>
      <c r="O899" t="b">
        <v>0</v>
      </c>
      <c r="P899">
        <v>0</v>
      </c>
      <c r="Q899" t="b">
        <v>0</v>
      </c>
      <c r="R899" t="s">
        <v>8278</v>
      </c>
      <c r="S899" s="6">
        <f t="shared" si="98"/>
        <v>0</v>
      </c>
      <c r="T899" s="8">
        <f t="shared" si="99"/>
        <v>0</v>
      </c>
      <c r="U899" t="str">
        <f t="shared" ref="U899:U962" si="103">LEFT(R899, SEARCH("/", R899) - 1)</f>
        <v>music</v>
      </c>
      <c r="V899" t="str">
        <f t="shared" ref="V899:V962" si="104">RIGHT(R899, LEN(R899) - SEARCH("/", R899) )</f>
        <v>indie rock</v>
      </c>
    </row>
    <row r="900" spans="1:22" ht="48" x14ac:dyDescent="0.2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12">
        <f t="shared" si="100"/>
        <v>40923.758217592593</v>
      </c>
      <c r="K900">
        <v>1322763110</v>
      </c>
      <c r="L900" s="12" t="str">
        <f t="shared" si="101"/>
        <v>12/01/2011</v>
      </c>
      <c r="M900" s="9" t="str" cm="1">
        <f t="array" ref="M900">_xlfn.IFS(LEFT(L900, 2) = "01", "Jan", LEFT(L900, 2) = "02", "Feb", LEFT(L900, 2) = "03", "Mar", LEFT(L900, 2) = "04", "Apr", LEFT(L900, 2) = "05", "May", LEFT(L900, 2) = "06", "Jun", LEFT(L900, 2) = "07", "Jul", LEFT(L900, 2) = "08", "Aug", LEFT(L900, 2) = "09", "Sep", LEFT(L900, 2) = "10", "Oct", LEFT(L900, 2) = "11", "Nov", LEFT(L900, 2) = "12", "Dec")</f>
        <v>Dec</v>
      </c>
      <c r="N900" s="9" t="str">
        <f t="shared" si="102"/>
        <v>2011</v>
      </c>
      <c r="O900" t="b">
        <v>0</v>
      </c>
      <c r="P900">
        <v>2</v>
      </c>
      <c r="Q900" t="b">
        <v>0</v>
      </c>
      <c r="R900" t="s">
        <v>8278</v>
      </c>
      <c r="S900" s="6">
        <f t="shared" si="98"/>
        <v>2.8000000000000001E-2</v>
      </c>
      <c r="T900" s="8">
        <f t="shared" si="99"/>
        <v>35</v>
      </c>
      <c r="U900" t="str">
        <f t="shared" si="103"/>
        <v>music</v>
      </c>
      <c r="V900" t="str">
        <f t="shared" si="104"/>
        <v>indie rock</v>
      </c>
    </row>
    <row r="901" spans="1:22" ht="48" x14ac:dyDescent="0.2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12">
        <f t="shared" si="100"/>
        <v>40691.099097222221</v>
      </c>
      <c r="K901">
        <v>1302661362</v>
      </c>
      <c r="L901" s="12" t="str">
        <f t="shared" si="101"/>
        <v>04/13/2011</v>
      </c>
      <c r="M901" s="9" t="str" cm="1">
        <f t="array" ref="M901">_xlfn.IFS(LEFT(L901, 2) = "01", "Jan", LEFT(L901, 2) = "02", "Feb", LEFT(L901, 2) = "03", "Mar", LEFT(L901, 2) = "04", "Apr", LEFT(L901, 2) = "05", "May", LEFT(L901, 2) = "06", "Jun", LEFT(L901, 2) = "07", "Jul", LEFT(L901, 2) = "08", "Aug", LEFT(L901, 2) = "09", "Sep", LEFT(L901, 2) = "10", "Oct", LEFT(L901, 2) = "11", "Nov", LEFT(L901, 2) = "12", "Dec")</f>
        <v>Apr</v>
      </c>
      <c r="N901" s="9" t="str">
        <f t="shared" si="102"/>
        <v>2011</v>
      </c>
      <c r="O901" t="b">
        <v>0</v>
      </c>
      <c r="P901">
        <v>8</v>
      </c>
      <c r="Q901" t="b">
        <v>0</v>
      </c>
      <c r="R901" t="s">
        <v>8278</v>
      </c>
      <c r="S901" s="6">
        <f t="shared" si="98"/>
        <v>0.37333333333333335</v>
      </c>
      <c r="T901" s="8">
        <f t="shared" si="99"/>
        <v>35</v>
      </c>
      <c r="U901" t="str">
        <f t="shared" si="103"/>
        <v>music</v>
      </c>
      <c r="V901" t="str">
        <f t="shared" si="104"/>
        <v>indie rock</v>
      </c>
    </row>
    <row r="902" spans="1:22" ht="32" x14ac:dyDescent="0.2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12">
        <f t="shared" si="100"/>
        <v>42459.807893518519</v>
      </c>
      <c r="K902">
        <v>1456777402</v>
      </c>
      <c r="L902" s="12" t="str">
        <f t="shared" si="101"/>
        <v>02/29/2016</v>
      </c>
      <c r="M902" s="9" t="str" cm="1">
        <f t="array" ref="M902">_xlfn.IFS(LEFT(L902, 2) = "01", "Jan", LEFT(L902, 2) = "02", "Feb", LEFT(L902, 2) = "03", "Mar", LEFT(L902, 2) = "04", "Apr", LEFT(L902, 2) = "05", "May", LEFT(L902, 2) = "06", "Jun", LEFT(L902, 2) = "07", "Jul", LEFT(L902, 2) = "08", "Aug", LEFT(L902, 2) = "09", "Sep", LEFT(L902, 2) = "10", "Oct", LEFT(L902, 2) = "11", "Nov", LEFT(L902, 2) = "12", "Dec")</f>
        <v>Feb</v>
      </c>
      <c r="N902" s="9" t="str">
        <f t="shared" si="102"/>
        <v>2016</v>
      </c>
      <c r="O902" t="b">
        <v>0</v>
      </c>
      <c r="P902">
        <v>2</v>
      </c>
      <c r="Q902" t="b">
        <v>0</v>
      </c>
      <c r="R902" t="s">
        <v>8277</v>
      </c>
      <c r="S902" s="6">
        <f t="shared" si="98"/>
        <v>4.1999999999999997E-3</v>
      </c>
      <c r="T902" s="8">
        <f t="shared" si="99"/>
        <v>10.5</v>
      </c>
      <c r="U902" t="str">
        <f t="shared" si="103"/>
        <v>music</v>
      </c>
      <c r="V902" t="str">
        <f t="shared" si="104"/>
        <v>jazz</v>
      </c>
    </row>
    <row r="903" spans="1:22" ht="64" x14ac:dyDescent="0.2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12">
        <f t="shared" si="100"/>
        <v>40337.799305555556</v>
      </c>
      <c r="K903">
        <v>1272050914</v>
      </c>
      <c r="L903" s="12" t="str">
        <f t="shared" si="101"/>
        <v>04/23/2010</v>
      </c>
      <c r="M903" s="9" t="str" cm="1">
        <f t="array" ref="M903">_xlfn.IFS(LEFT(L903, 2) = "01", "Jan", LEFT(L903, 2) = "02", "Feb", LEFT(L903, 2) = "03", "Mar", LEFT(L903, 2) = "04", "Apr", LEFT(L903, 2) = "05", "May", LEFT(L903, 2) = "06", "Jun", LEFT(L903, 2) = "07", "Jul", LEFT(L903, 2) = "08", "Aug", LEFT(L903, 2) = "09", "Sep", LEFT(L903, 2) = "10", "Oct", LEFT(L903, 2) = "11", "Nov", LEFT(L903, 2) = "12", "Dec")</f>
        <v>Apr</v>
      </c>
      <c r="N903" s="9" t="str">
        <f t="shared" si="102"/>
        <v>2010</v>
      </c>
      <c r="O903" t="b">
        <v>0</v>
      </c>
      <c r="P903">
        <v>0</v>
      </c>
      <c r="Q903" t="b">
        <v>0</v>
      </c>
      <c r="R903" t="s">
        <v>8277</v>
      </c>
      <c r="S903" s="6">
        <f t="shared" si="98"/>
        <v>0</v>
      </c>
      <c r="T903" s="8">
        <f t="shared" si="99"/>
        <v>0</v>
      </c>
      <c r="U903" t="str">
        <f t="shared" si="103"/>
        <v>music</v>
      </c>
      <c r="V903" t="str">
        <f t="shared" si="104"/>
        <v>jazz</v>
      </c>
    </row>
    <row r="904" spans="1:22" ht="48" x14ac:dyDescent="0.2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12">
        <f t="shared" si="100"/>
        <v>41881.645833333336</v>
      </c>
      <c r="K904">
        <v>1404947422</v>
      </c>
      <c r="L904" s="12" t="str">
        <f t="shared" si="101"/>
        <v>07/09/2014</v>
      </c>
      <c r="M904" s="9" t="str" cm="1">
        <f t="array" ref="M904">_xlfn.IFS(LEFT(L904, 2) = "01", "Jan", LEFT(L904, 2) = "02", "Feb", LEFT(L904, 2) = "03", "Mar", LEFT(L904, 2) = "04", "Apr", LEFT(L904, 2) = "05", "May", LEFT(L904, 2) = "06", "Jun", LEFT(L904, 2) = "07", "Jul", LEFT(L904, 2) = "08", "Aug", LEFT(L904, 2) = "09", "Sep", LEFT(L904, 2) = "10", "Oct", LEFT(L904, 2) = "11", "Nov", LEFT(L904, 2) = "12", "Dec")</f>
        <v>Jul</v>
      </c>
      <c r="N904" s="9" t="str">
        <f t="shared" si="102"/>
        <v>2014</v>
      </c>
      <c r="O904" t="b">
        <v>0</v>
      </c>
      <c r="P904">
        <v>3</v>
      </c>
      <c r="Q904" t="b">
        <v>0</v>
      </c>
      <c r="R904" t="s">
        <v>8277</v>
      </c>
      <c r="S904" s="6">
        <f t="shared" si="98"/>
        <v>3.0000000000000001E-3</v>
      </c>
      <c r="T904" s="8">
        <f t="shared" si="99"/>
        <v>30</v>
      </c>
      <c r="U904" t="str">
        <f t="shared" si="103"/>
        <v>music</v>
      </c>
      <c r="V904" t="str">
        <f t="shared" si="104"/>
        <v>jazz</v>
      </c>
    </row>
    <row r="905" spans="1:22" ht="48" x14ac:dyDescent="0.2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12">
        <f t="shared" si="100"/>
        <v>41175.100694444445</v>
      </c>
      <c r="K905">
        <v>1346180780</v>
      </c>
      <c r="L905" s="12" t="str">
        <f t="shared" si="101"/>
        <v>08/28/2012</v>
      </c>
      <c r="M905" s="9" t="str" cm="1">
        <f t="array" ref="M905">_xlfn.IFS(LEFT(L905, 2) = "01", "Jan", LEFT(L905, 2) = "02", "Feb", LEFT(L905, 2) = "03", "Mar", LEFT(L905, 2) = "04", "Apr", LEFT(L905, 2) = "05", "May", LEFT(L905, 2) = "06", "Jun", LEFT(L905, 2) = "07", "Jul", LEFT(L905, 2) = "08", "Aug", LEFT(L905, 2) = "09", "Sep", LEFT(L905, 2) = "10", "Oct", LEFT(L905, 2) = "11", "Nov", LEFT(L905, 2) = "12", "Dec")</f>
        <v>Aug</v>
      </c>
      <c r="N905" s="9" t="str">
        <f t="shared" si="102"/>
        <v>2012</v>
      </c>
      <c r="O905" t="b">
        <v>0</v>
      </c>
      <c r="P905">
        <v>4</v>
      </c>
      <c r="Q905" t="b">
        <v>0</v>
      </c>
      <c r="R905" t="s">
        <v>8277</v>
      </c>
      <c r="S905" s="6">
        <f t="shared" si="98"/>
        <v>3.2000000000000001E-2</v>
      </c>
      <c r="T905" s="8">
        <f t="shared" si="99"/>
        <v>40</v>
      </c>
      <c r="U905" t="str">
        <f t="shared" si="103"/>
        <v>music</v>
      </c>
      <c r="V905" t="str">
        <f t="shared" si="104"/>
        <v>jazz</v>
      </c>
    </row>
    <row r="906" spans="1:22" ht="48" x14ac:dyDescent="0.2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2">
        <f t="shared" si="100"/>
        <v>42372.080289351856</v>
      </c>
      <c r="K906">
        <v>1449194137</v>
      </c>
      <c r="L906" s="12" t="str">
        <f t="shared" si="101"/>
        <v>12/04/2015</v>
      </c>
      <c r="M906" s="9" t="str" cm="1">
        <f t="array" ref="M906">_xlfn.IFS(LEFT(L906, 2) = "01", "Jan", LEFT(L906, 2) = "02", "Feb", LEFT(L906, 2) = "03", "Mar", LEFT(L906, 2) = "04", "Apr", LEFT(L906, 2) = "05", "May", LEFT(L906, 2) = "06", "Jun", LEFT(L906, 2) = "07", "Jul", LEFT(L906, 2) = "08", "Aug", LEFT(L906, 2) = "09", "Sep", LEFT(L906, 2) = "10", "Oct", LEFT(L906, 2) = "11", "Nov", LEFT(L906, 2) = "12", "Dec")</f>
        <v>Dec</v>
      </c>
      <c r="N906" s="9" t="str">
        <f t="shared" si="102"/>
        <v>2015</v>
      </c>
      <c r="O906" t="b">
        <v>0</v>
      </c>
      <c r="P906">
        <v>3</v>
      </c>
      <c r="Q906" t="b">
        <v>0</v>
      </c>
      <c r="R906" t="s">
        <v>8277</v>
      </c>
      <c r="S906" s="6">
        <f t="shared" si="98"/>
        <v>3.0200000000000001E-3</v>
      </c>
      <c r="T906" s="8">
        <f t="shared" si="99"/>
        <v>50.333333333333336</v>
      </c>
      <c r="U906" t="str">
        <f t="shared" si="103"/>
        <v>music</v>
      </c>
      <c r="V906" t="str">
        <f t="shared" si="104"/>
        <v>jazz</v>
      </c>
    </row>
    <row r="907" spans="1:22" ht="48" x14ac:dyDescent="0.2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2">
        <f t="shared" si="100"/>
        <v>40567.239884259259</v>
      </c>
      <c r="K907">
        <v>1290663926</v>
      </c>
      <c r="L907" s="12" t="str">
        <f t="shared" si="101"/>
        <v>11/25/2010</v>
      </c>
      <c r="M907" s="9" t="str" cm="1">
        <f t="array" ref="M907">_xlfn.IFS(LEFT(L907, 2) = "01", "Jan", LEFT(L907, 2) = "02", "Feb", LEFT(L907, 2) = "03", "Mar", LEFT(L907, 2) = "04", "Apr", LEFT(L907, 2) = "05", "May", LEFT(L907, 2) = "06", "Jun", LEFT(L907, 2) = "07", "Jul", LEFT(L907, 2) = "08", "Aug", LEFT(L907, 2) = "09", "Sep", LEFT(L907, 2) = "10", "Oct", LEFT(L907, 2) = "11", "Nov", LEFT(L907, 2) = "12", "Dec")</f>
        <v>Nov</v>
      </c>
      <c r="N907" s="9" t="str">
        <f t="shared" si="102"/>
        <v>2010</v>
      </c>
      <c r="O907" t="b">
        <v>0</v>
      </c>
      <c r="P907">
        <v>6</v>
      </c>
      <c r="Q907" t="b">
        <v>0</v>
      </c>
      <c r="R907" t="s">
        <v>8277</v>
      </c>
      <c r="S907" s="6">
        <f t="shared" si="98"/>
        <v>3.0153846153846153E-2</v>
      </c>
      <c r="T907" s="8">
        <f t="shared" si="99"/>
        <v>32.666666666666664</v>
      </c>
      <c r="U907" t="str">
        <f t="shared" si="103"/>
        <v>music</v>
      </c>
      <c r="V907" t="str">
        <f t="shared" si="104"/>
        <v>jazz</v>
      </c>
    </row>
    <row r="908" spans="1:22" ht="32" x14ac:dyDescent="0.2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12">
        <f t="shared" si="100"/>
        <v>41711.148032407407</v>
      </c>
      <c r="K908">
        <v>1392093190</v>
      </c>
      <c r="L908" s="12" t="str">
        <f t="shared" si="101"/>
        <v>02/11/2014</v>
      </c>
      <c r="M908" s="9" t="str" cm="1">
        <f t="array" ref="M908">_xlfn.IFS(LEFT(L908, 2) = "01", "Jan", LEFT(L908, 2) = "02", "Feb", LEFT(L908, 2) = "03", "Mar", LEFT(L908, 2) = "04", "Apr", LEFT(L908, 2) = "05", "May", LEFT(L908, 2) = "06", "Jun", LEFT(L908, 2) = "07", "Jul", LEFT(L908, 2) = "08", "Aug", LEFT(L908, 2) = "09", "Sep", LEFT(L908, 2) = "10", "Oct", LEFT(L908, 2) = "11", "Nov", LEFT(L908, 2) = "12", "Dec")</f>
        <v>Feb</v>
      </c>
      <c r="N908" s="9" t="str">
        <f t="shared" si="102"/>
        <v>2014</v>
      </c>
      <c r="O908" t="b">
        <v>0</v>
      </c>
      <c r="P908">
        <v>0</v>
      </c>
      <c r="Q908" t="b">
        <v>0</v>
      </c>
      <c r="R908" t="s">
        <v>8277</v>
      </c>
      <c r="S908" s="6">
        <f t="shared" si="98"/>
        <v>0</v>
      </c>
      <c r="T908" s="8">
        <f t="shared" si="99"/>
        <v>0</v>
      </c>
      <c r="U908" t="str">
        <f t="shared" si="103"/>
        <v>music</v>
      </c>
      <c r="V908" t="str">
        <f t="shared" si="104"/>
        <v>jazz</v>
      </c>
    </row>
    <row r="909" spans="1:22" ht="32" x14ac:dyDescent="0.2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12">
        <f t="shared" si="100"/>
        <v>40797.192395833335</v>
      </c>
      <c r="K909">
        <v>1313123823</v>
      </c>
      <c r="L909" s="12" t="str">
        <f t="shared" si="101"/>
        <v>08/12/2011</v>
      </c>
      <c r="M909" s="9" t="str" cm="1">
        <f t="array" ref="M909">_xlfn.IFS(LEFT(L909, 2) = "01", "Jan", LEFT(L909, 2) = "02", "Feb", LEFT(L909, 2) = "03", "Mar", LEFT(L909, 2) = "04", "Apr", LEFT(L909, 2) = "05", "May", LEFT(L909, 2) = "06", "Jun", LEFT(L909, 2) = "07", "Jul", LEFT(L909, 2) = "08", "Aug", LEFT(L909, 2) = "09", "Sep", LEFT(L909, 2) = "10", "Oct", LEFT(L909, 2) = "11", "Nov", LEFT(L909, 2) = "12", "Dec")</f>
        <v>Aug</v>
      </c>
      <c r="N909" s="9" t="str">
        <f t="shared" si="102"/>
        <v>2011</v>
      </c>
      <c r="O909" t="b">
        <v>0</v>
      </c>
      <c r="P909">
        <v>0</v>
      </c>
      <c r="Q909" t="b">
        <v>0</v>
      </c>
      <c r="R909" t="s">
        <v>8277</v>
      </c>
      <c r="S909" s="6">
        <f t="shared" si="98"/>
        <v>0</v>
      </c>
      <c r="T909" s="8">
        <f t="shared" si="99"/>
        <v>0</v>
      </c>
      <c r="U909" t="str">
        <f t="shared" si="103"/>
        <v>music</v>
      </c>
      <c r="V909" t="str">
        <f t="shared" si="104"/>
        <v>jazz</v>
      </c>
    </row>
    <row r="910" spans="1:22" ht="48" x14ac:dyDescent="0.2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12">
        <f t="shared" si="100"/>
        <v>40386.207638888889</v>
      </c>
      <c r="K910">
        <v>1276283655</v>
      </c>
      <c r="L910" s="12" t="str">
        <f t="shared" si="101"/>
        <v>06/11/2010</v>
      </c>
      <c r="M910" s="9" t="str" cm="1">
        <f t="array" ref="M910">_xlfn.IFS(LEFT(L910, 2) = "01", "Jan", LEFT(L910, 2) = "02", "Feb", LEFT(L910, 2) = "03", "Mar", LEFT(L910, 2) = "04", "Apr", LEFT(L910, 2) = "05", "May", LEFT(L910, 2) = "06", "Jun", LEFT(L910, 2) = "07", "Jul", LEFT(L910, 2) = "08", "Aug", LEFT(L910, 2) = "09", "Sep", LEFT(L910, 2) = "10", "Oct", LEFT(L910, 2) = "11", "Nov", LEFT(L910, 2) = "12", "Dec")</f>
        <v>Jun</v>
      </c>
      <c r="N910" s="9" t="str">
        <f t="shared" si="102"/>
        <v>2010</v>
      </c>
      <c r="O910" t="b">
        <v>0</v>
      </c>
      <c r="P910">
        <v>0</v>
      </c>
      <c r="Q910" t="b">
        <v>0</v>
      </c>
      <c r="R910" t="s">
        <v>8277</v>
      </c>
      <c r="S910" s="6">
        <f t="shared" si="98"/>
        <v>0</v>
      </c>
      <c r="T910" s="8">
        <f t="shared" si="99"/>
        <v>0</v>
      </c>
      <c r="U910" t="str">
        <f t="shared" si="103"/>
        <v>music</v>
      </c>
      <c r="V910" t="str">
        <f t="shared" si="104"/>
        <v>jazz</v>
      </c>
    </row>
    <row r="911" spans="1:22" ht="48" x14ac:dyDescent="0.2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12">
        <f t="shared" si="100"/>
        <v>41113.166666666664</v>
      </c>
      <c r="K911">
        <v>1340296440</v>
      </c>
      <c r="L911" s="12" t="str">
        <f t="shared" si="101"/>
        <v>06/21/2012</v>
      </c>
      <c r="M911" s="9" t="str" cm="1">
        <f t="array" ref="M911">_xlfn.IFS(LEFT(L911, 2) = "01", "Jan", LEFT(L911, 2) = "02", "Feb", LEFT(L911, 2) = "03", "Mar", LEFT(L911, 2) = "04", "Apr", LEFT(L911, 2) = "05", "May", LEFT(L911, 2) = "06", "Jun", LEFT(L911, 2) = "07", "Jul", LEFT(L911, 2) = "08", "Aug", LEFT(L911, 2) = "09", "Sep", LEFT(L911, 2) = "10", "Oct", LEFT(L911, 2) = "11", "Nov", LEFT(L911, 2) = "12", "Dec")</f>
        <v>Jun</v>
      </c>
      <c r="N911" s="9" t="str">
        <f t="shared" si="102"/>
        <v>2012</v>
      </c>
      <c r="O911" t="b">
        <v>0</v>
      </c>
      <c r="P911">
        <v>8</v>
      </c>
      <c r="Q911" t="b">
        <v>0</v>
      </c>
      <c r="R911" t="s">
        <v>8277</v>
      </c>
      <c r="S911" s="6">
        <f t="shared" si="98"/>
        <v>3.2500000000000001E-2</v>
      </c>
      <c r="T911" s="8">
        <f t="shared" si="99"/>
        <v>65</v>
      </c>
      <c r="U911" t="str">
        <f t="shared" si="103"/>
        <v>music</v>
      </c>
      <c r="V911" t="str">
        <f t="shared" si="104"/>
        <v>jazz</v>
      </c>
    </row>
    <row r="912" spans="1:22" ht="48" x14ac:dyDescent="0.2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12">
        <f t="shared" si="100"/>
        <v>42797.545358796298</v>
      </c>
      <c r="K912">
        <v>1483362319</v>
      </c>
      <c r="L912" s="12" t="str">
        <f t="shared" si="101"/>
        <v>01/02/2017</v>
      </c>
      <c r="M912" s="9" t="str" cm="1">
        <f t="array" ref="M912">_xlfn.IFS(LEFT(L912, 2) = "01", "Jan", LEFT(L912, 2) = "02", "Feb", LEFT(L912, 2) = "03", "Mar", LEFT(L912, 2) = "04", "Apr", LEFT(L912, 2) = "05", "May", LEFT(L912, 2) = "06", "Jun", LEFT(L912, 2) = "07", "Jul", LEFT(L912, 2) = "08", "Aug", LEFT(L912, 2) = "09", "Sep", LEFT(L912, 2) = "10", "Oct", LEFT(L912, 2) = "11", "Nov", LEFT(L912, 2) = "12", "Dec")</f>
        <v>Jan</v>
      </c>
      <c r="N912" s="9" t="str">
        <f t="shared" si="102"/>
        <v>2017</v>
      </c>
      <c r="O912" t="b">
        <v>0</v>
      </c>
      <c r="P912">
        <v>5</v>
      </c>
      <c r="Q912" t="b">
        <v>0</v>
      </c>
      <c r="R912" t="s">
        <v>8277</v>
      </c>
      <c r="S912" s="6">
        <f t="shared" si="98"/>
        <v>0.22363636363636363</v>
      </c>
      <c r="T912" s="8">
        <f t="shared" si="99"/>
        <v>24.6</v>
      </c>
      <c r="U912" t="str">
        <f t="shared" si="103"/>
        <v>music</v>
      </c>
      <c r="V912" t="str">
        <f t="shared" si="104"/>
        <v>jazz</v>
      </c>
    </row>
    <row r="913" spans="1:22" ht="48" x14ac:dyDescent="0.2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12">
        <f t="shared" si="100"/>
        <v>41663.005150462966</v>
      </c>
      <c r="K913">
        <v>1388707645</v>
      </c>
      <c r="L913" s="12" t="str">
        <f t="shared" si="101"/>
        <v>01/03/2014</v>
      </c>
      <c r="M913" s="9" t="str" cm="1">
        <f t="array" ref="M913">_xlfn.IFS(LEFT(L913, 2) = "01", "Jan", LEFT(L913, 2) = "02", "Feb", LEFT(L913, 2) = "03", "Mar", LEFT(L913, 2) = "04", "Apr", LEFT(L913, 2) = "05", "May", LEFT(L913, 2) = "06", "Jun", LEFT(L913, 2) = "07", "Jul", LEFT(L913, 2) = "08", "Aug", LEFT(L913, 2) = "09", "Sep", LEFT(L913, 2) = "10", "Oct", LEFT(L913, 2) = "11", "Nov", LEFT(L913, 2) = "12", "Dec")</f>
        <v>Jan</v>
      </c>
      <c r="N913" s="9" t="str">
        <f t="shared" si="102"/>
        <v>2014</v>
      </c>
      <c r="O913" t="b">
        <v>0</v>
      </c>
      <c r="P913">
        <v>0</v>
      </c>
      <c r="Q913" t="b">
        <v>0</v>
      </c>
      <c r="R913" t="s">
        <v>8277</v>
      </c>
      <c r="S913" s="6">
        <f t="shared" si="98"/>
        <v>0</v>
      </c>
      <c r="T913" s="8">
        <f t="shared" si="99"/>
        <v>0</v>
      </c>
      <c r="U913" t="str">
        <f t="shared" si="103"/>
        <v>music</v>
      </c>
      <c r="V913" t="str">
        <f t="shared" si="104"/>
        <v>jazz</v>
      </c>
    </row>
    <row r="914" spans="1:22" ht="48" x14ac:dyDescent="0.2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12">
        <f t="shared" si="100"/>
        <v>41254.151006944441</v>
      </c>
      <c r="K914">
        <v>1350009447</v>
      </c>
      <c r="L914" s="12" t="str">
        <f t="shared" si="101"/>
        <v>10/12/2012</v>
      </c>
      <c r="M914" s="9" t="str" cm="1">
        <f t="array" ref="M914">_xlfn.IFS(LEFT(L914, 2) = "01", "Jan", LEFT(L914, 2) = "02", "Feb", LEFT(L914, 2) = "03", "Mar", LEFT(L914, 2) = "04", "Apr", LEFT(L914, 2) = "05", "May", LEFT(L914, 2) = "06", "Jun", LEFT(L914, 2) = "07", "Jul", LEFT(L914, 2) = "08", "Aug", LEFT(L914, 2) = "09", "Sep", LEFT(L914, 2) = "10", "Oct", LEFT(L914, 2) = "11", "Nov", LEFT(L914, 2) = "12", "Dec")</f>
        <v>Oct</v>
      </c>
      <c r="N914" s="9" t="str">
        <f t="shared" si="102"/>
        <v>2012</v>
      </c>
      <c r="O914" t="b">
        <v>0</v>
      </c>
      <c r="P914">
        <v>2</v>
      </c>
      <c r="Q914" t="b">
        <v>0</v>
      </c>
      <c r="R914" t="s">
        <v>8277</v>
      </c>
      <c r="S914" s="6">
        <f t="shared" si="98"/>
        <v>8.5714285714285719E-3</v>
      </c>
      <c r="T914" s="8">
        <f t="shared" si="99"/>
        <v>15</v>
      </c>
      <c r="U914" t="str">
        <f t="shared" si="103"/>
        <v>music</v>
      </c>
      <c r="V914" t="str">
        <f t="shared" si="104"/>
        <v>jazz</v>
      </c>
    </row>
    <row r="915" spans="1:22" ht="48" x14ac:dyDescent="0.2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2">
        <f t="shared" si="100"/>
        <v>41034.139108796298</v>
      </c>
      <c r="K915">
        <v>1333596019</v>
      </c>
      <c r="L915" s="12" t="str">
        <f t="shared" si="101"/>
        <v>04/05/2012</v>
      </c>
      <c r="M915" s="9" t="str" cm="1">
        <f t="array" ref="M915">_xlfn.IFS(LEFT(L915, 2) = "01", "Jan", LEFT(L915, 2) = "02", "Feb", LEFT(L915, 2) = "03", "Mar", LEFT(L915, 2) = "04", "Apr", LEFT(L915, 2) = "05", "May", LEFT(L915, 2) = "06", "Jun", LEFT(L915, 2) = "07", "Jul", LEFT(L915, 2) = "08", "Aug", LEFT(L915, 2) = "09", "Sep", LEFT(L915, 2) = "10", "Oct", LEFT(L915, 2) = "11", "Nov", LEFT(L915, 2) = "12", "Dec")</f>
        <v>Apr</v>
      </c>
      <c r="N915" s="9" t="str">
        <f t="shared" si="102"/>
        <v>2012</v>
      </c>
      <c r="O915" t="b">
        <v>0</v>
      </c>
      <c r="P915">
        <v>24</v>
      </c>
      <c r="Q915" t="b">
        <v>0</v>
      </c>
      <c r="R915" t="s">
        <v>8277</v>
      </c>
      <c r="S915" s="6">
        <f t="shared" si="98"/>
        <v>6.6066666666666662E-2</v>
      </c>
      <c r="T915" s="8">
        <f t="shared" si="99"/>
        <v>82.583333333333329</v>
      </c>
      <c r="U915" t="str">
        <f t="shared" si="103"/>
        <v>music</v>
      </c>
      <c r="V915" t="str">
        <f t="shared" si="104"/>
        <v>jazz</v>
      </c>
    </row>
    <row r="916" spans="1:22" ht="48" x14ac:dyDescent="0.2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12">
        <f t="shared" si="100"/>
        <v>41146.763275462967</v>
      </c>
      <c r="K916">
        <v>1343326747</v>
      </c>
      <c r="L916" s="12" t="str">
        <f t="shared" si="101"/>
        <v>07/26/2012</v>
      </c>
      <c r="M916" s="9" t="str" cm="1">
        <f t="array" ref="M916">_xlfn.IFS(LEFT(L916, 2) = "01", "Jan", LEFT(L916, 2) = "02", "Feb", LEFT(L916, 2) = "03", "Mar", LEFT(L916, 2) = "04", "Apr", LEFT(L916, 2) = "05", "May", LEFT(L916, 2) = "06", "Jun", LEFT(L916, 2) = "07", "Jul", LEFT(L916, 2) = "08", "Aug", LEFT(L916, 2) = "09", "Sep", LEFT(L916, 2) = "10", "Oct", LEFT(L916, 2) = "11", "Nov", LEFT(L916, 2) = "12", "Dec")</f>
        <v>Jul</v>
      </c>
      <c r="N916" s="9" t="str">
        <f t="shared" si="102"/>
        <v>2012</v>
      </c>
      <c r="O916" t="b">
        <v>0</v>
      </c>
      <c r="P916">
        <v>0</v>
      </c>
      <c r="Q916" t="b">
        <v>0</v>
      </c>
      <c r="R916" t="s">
        <v>8277</v>
      </c>
      <c r="S916" s="6">
        <f t="shared" si="98"/>
        <v>0</v>
      </c>
      <c r="T916" s="8">
        <f t="shared" si="99"/>
        <v>0</v>
      </c>
      <c r="U916" t="str">
        <f t="shared" si="103"/>
        <v>music</v>
      </c>
      <c r="V916" t="str">
        <f t="shared" si="104"/>
        <v>jazz</v>
      </c>
    </row>
    <row r="917" spans="1:22" ht="48" x14ac:dyDescent="0.2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2">
        <f t="shared" si="100"/>
        <v>40969.207638888889</v>
      </c>
      <c r="K917">
        <v>1327853914</v>
      </c>
      <c r="L917" s="12" t="str">
        <f t="shared" si="101"/>
        <v>01/29/2012</v>
      </c>
      <c r="M917" s="9" t="str" cm="1">
        <f t="array" ref="M917">_xlfn.IFS(LEFT(L917, 2) = "01", "Jan", LEFT(L917, 2) = "02", "Feb", LEFT(L917, 2) = "03", "Mar", LEFT(L917, 2) = "04", "Apr", LEFT(L917, 2) = "05", "May", LEFT(L917, 2) = "06", "Jun", LEFT(L917, 2) = "07", "Jul", LEFT(L917, 2) = "08", "Aug", LEFT(L917, 2) = "09", "Sep", LEFT(L917, 2) = "10", "Oct", LEFT(L917, 2) = "11", "Nov", LEFT(L917, 2) = "12", "Dec")</f>
        <v>Jan</v>
      </c>
      <c r="N917" s="9" t="str">
        <f t="shared" si="102"/>
        <v>2012</v>
      </c>
      <c r="O917" t="b">
        <v>0</v>
      </c>
      <c r="P917">
        <v>9</v>
      </c>
      <c r="Q917" t="b">
        <v>0</v>
      </c>
      <c r="R917" t="s">
        <v>8277</v>
      </c>
      <c r="S917" s="6">
        <f t="shared" si="98"/>
        <v>5.7692307692307696E-2</v>
      </c>
      <c r="T917" s="8">
        <f t="shared" si="99"/>
        <v>41.666666666666664</v>
      </c>
      <c r="U917" t="str">
        <f t="shared" si="103"/>
        <v>music</v>
      </c>
      <c r="V917" t="str">
        <f t="shared" si="104"/>
        <v>jazz</v>
      </c>
    </row>
    <row r="918" spans="1:22" ht="48" x14ac:dyDescent="0.2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12">
        <f t="shared" si="100"/>
        <v>40473.208333333336</v>
      </c>
      <c r="K918">
        <v>1284409734</v>
      </c>
      <c r="L918" s="12" t="str">
        <f t="shared" si="101"/>
        <v>09/13/2010</v>
      </c>
      <c r="M918" s="9" t="str" cm="1">
        <f t="array" ref="M918">_xlfn.IFS(LEFT(L918, 2) = "01", "Jan", LEFT(L918, 2) = "02", "Feb", LEFT(L918, 2) = "03", "Mar", LEFT(L918, 2) = "04", "Apr", LEFT(L918, 2) = "05", "May", LEFT(L918, 2) = "06", "Jun", LEFT(L918, 2) = "07", "Jul", LEFT(L918, 2) = "08", "Aug", LEFT(L918, 2) = "09", "Sep", LEFT(L918, 2) = "10", "Oct", LEFT(L918, 2) = "11", "Nov", LEFT(L918, 2) = "12", "Dec")</f>
        <v>Sep</v>
      </c>
      <c r="N918" s="9" t="str">
        <f t="shared" si="102"/>
        <v>2010</v>
      </c>
      <c r="O918" t="b">
        <v>0</v>
      </c>
      <c r="P918">
        <v>0</v>
      </c>
      <c r="Q918" t="b">
        <v>0</v>
      </c>
      <c r="R918" t="s">
        <v>8277</v>
      </c>
      <c r="S918" s="6">
        <f t="shared" si="98"/>
        <v>0</v>
      </c>
      <c r="T918" s="8">
        <f t="shared" si="99"/>
        <v>0</v>
      </c>
      <c r="U918" t="str">
        <f t="shared" si="103"/>
        <v>music</v>
      </c>
      <c r="V918" t="str">
        <f t="shared" si="104"/>
        <v>jazz</v>
      </c>
    </row>
    <row r="919" spans="1:22" ht="48" x14ac:dyDescent="0.2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12">
        <f t="shared" si="100"/>
        <v>41834.104166666664</v>
      </c>
      <c r="K919">
        <v>1402612730</v>
      </c>
      <c r="L919" s="12" t="str">
        <f t="shared" si="101"/>
        <v>06/12/2014</v>
      </c>
      <c r="M919" s="9" t="str" cm="1">
        <f t="array" ref="M919">_xlfn.IFS(LEFT(L919, 2) = "01", "Jan", LEFT(L919, 2) = "02", "Feb", LEFT(L919, 2) = "03", "Mar", LEFT(L919, 2) = "04", "Apr", LEFT(L919, 2) = "05", "May", LEFT(L919, 2) = "06", "Jun", LEFT(L919, 2) = "07", "Jul", LEFT(L919, 2) = "08", "Aug", LEFT(L919, 2) = "09", "Sep", LEFT(L919, 2) = "10", "Oct", LEFT(L919, 2) = "11", "Nov", LEFT(L919, 2) = "12", "Dec")</f>
        <v>Jun</v>
      </c>
      <c r="N919" s="9" t="str">
        <f t="shared" si="102"/>
        <v>2014</v>
      </c>
      <c r="O919" t="b">
        <v>0</v>
      </c>
      <c r="P919">
        <v>1</v>
      </c>
      <c r="Q919" t="b">
        <v>0</v>
      </c>
      <c r="R919" t="s">
        <v>8277</v>
      </c>
      <c r="S919" s="6">
        <f t="shared" si="98"/>
        <v>6.0000000000000001E-3</v>
      </c>
      <c r="T919" s="8">
        <f t="shared" si="99"/>
        <v>30</v>
      </c>
      <c r="U919" t="str">
        <f t="shared" si="103"/>
        <v>music</v>
      </c>
      <c r="V919" t="str">
        <f t="shared" si="104"/>
        <v>jazz</v>
      </c>
    </row>
    <row r="920" spans="1:22" ht="48" x14ac:dyDescent="0.2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12">
        <f t="shared" si="100"/>
        <v>41974.957881944443</v>
      </c>
      <c r="K920">
        <v>1414879161</v>
      </c>
      <c r="L920" s="12" t="str">
        <f t="shared" si="101"/>
        <v>11/01/2014</v>
      </c>
      <c r="M920" s="9" t="str" cm="1">
        <f t="array" ref="M920">_xlfn.IFS(LEFT(L920, 2) = "01", "Jan", LEFT(L920, 2) = "02", "Feb", LEFT(L920, 2) = "03", "Mar", LEFT(L920, 2) = "04", "Apr", LEFT(L920, 2) = "05", "May", LEFT(L920, 2) = "06", "Jun", LEFT(L920, 2) = "07", "Jul", LEFT(L920, 2) = "08", "Aug", LEFT(L920, 2) = "09", "Sep", LEFT(L920, 2) = "10", "Oct", LEFT(L920, 2) = "11", "Nov", LEFT(L920, 2) = "12", "Dec")</f>
        <v>Nov</v>
      </c>
      <c r="N920" s="9" t="str">
        <f t="shared" si="102"/>
        <v>2014</v>
      </c>
      <c r="O920" t="b">
        <v>0</v>
      </c>
      <c r="P920">
        <v>10</v>
      </c>
      <c r="Q920" t="b">
        <v>0</v>
      </c>
      <c r="R920" t="s">
        <v>8277</v>
      </c>
      <c r="S920" s="6">
        <f t="shared" si="98"/>
        <v>5.0256410256410255E-2</v>
      </c>
      <c r="T920" s="8">
        <f t="shared" si="99"/>
        <v>19.600000000000001</v>
      </c>
      <c r="U920" t="str">
        <f t="shared" si="103"/>
        <v>music</v>
      </c>
      <c r="V920" t="str">
        <f t="shared" si="104"/>
        <v>jazz</v>
      </c>
    </row>
    <row r="921" spans="1:22" ht="16" x14ac:dyDescent="0.2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12">
        <f t="shared" si="100"/>
        <v>41262.641724537039</v>
      </c>
      <c r="K921">
        <v>1352906645</v>
      </c>
      <c r="L921" s="12" t="str">
        <f t="shared" si="101"/>
        <v>11/14/2012</v>
      </c>
      <c r="M921" s="9" t="str" cm="1">
        <f t="array" ref="M921">_xlfn.IFS(LEFT(L921, 2) = "01", "Jan", LEFT(L921, 2) = "02", "Feb", LEFT(L921, 2) = "03", "Mar", LEFT(L921, 2) = "04", "Apr", LEFT(L921, 2) = "05", "May", LEFT(L921, 2) = "06", "Jun", LEFT(L921, 2) = "07", "Jul", LEFT(L921, 2) = "08", "Aug", LEFT(L921, 2) = "09", "Sep", LEFT(L921, 2) = "10", "Oct", LEFT(L921, 2) = "11", "Nov", LEFT(L921, 2) = "12", "Dec")</f>
        <v>Nov</v>
      </c>
      <c r="N921" s="9" t="str">
        <f t="shared" si="102"/>
        <v>2012</v>
      </c>
      <c r="O921" t="b">
        <v>0</v>
      </c>
      <c r="P921">
        <v>1</v>
      </c>
      <c r="Q921" t="b">
        <v>0</v>
      </c>
      <c r="R921" t="s">
        <v>8277</v>
      </c>
      <c r="S921" s="6">
        <f t="shared" si="98"/>
        <v>5.0000000000000001E-3</v>
      </c>
      <c r="T921" s="8">
        <f t="shared" si="99"/>
        <v>100</v>
      </c>
      <c r="U921" t="str">
        <f t="shared" si="103"/>
        <v>music</v>
      </c>
      <c r="V921" t="str">
        <f t="shared" si="104"/>
        <v>jazz</v>
      </c>
    </row>
    <row r="922" spans="1:22" ht="48" x14ac:dyDescent="0.2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12">
        <f t="shared" si="100"/>
        <v>41592.713217592594</v>
      </c>
      <c r="K922">
        <v>1381853222</v>
      </c>
      <c r="L922" s="12" t="str">
        <f t="shared" si="101"/>
        <v>10/15/2013</v>
      </c>
      <c r="M922" s="9" t="str" cm="1">
        <f t="array" ref="M922">_xlfn.IFS(LEFT(L922, 2) = "01", "Jan", LEFT(L922, 2) = "02", "Feb", LEFT(L922, 2) = "03", "Mar", LEFT(L922, 2) = "04", "Apr", LEFT(L922, 2) = "05", "May", LEFT(L922, 2) = "06", "Jun", LEFT(L922, 2) = "07", "Jul", LEFT(L922, 2) = "08", "Aug", LEFT(L922, 2) = "09", "Sep", LEFT(L922, 2) = "10", "Oct", LEFT(L922, 2) = "11", "Nov", LEFT(L922, 2) = "12", "Dec")</f>
        <v>Oct</v>
      </c>
      <c r="N922" s="9" t="str">
        <f t="shared" si="102"/>
        <v>2013</v>
      </c>
      <c r="O922" t="b">
        <v>0</v>
      </c>
      <c r="P922">
        <v>0</v>
      </c>
      <c r="Q922" t="b">
        <v>0</v>
      </c>
      <c r="R922" t="s">
        <v>8277</v>
      </c>
      <c r="S922" s="6">
        <f t="shared" si="98"/>
        <v>0</v>
      </c>
      <c r="T922" s="8">
        <f t="shared" si="99"/>
        <v>0</v>
      </c>
      <c r="U922" t="str">
        <f t="shared" si="103"/>
        <v>music</v>
      </c>
      <c r="V922" t="str">
        <f t="shared" si="104"/>
        <v>jazz</v>
      </c>
    </row>
    <row r="923" spans="1:22" ht="48" x14ac:dyDescent="0.2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2">
        <f t="shared" si="100"/>
        <v>40889.212685185186</v>
      </c>
      <c r="K923">
        <v>1320033976</v>
      </c>
      <c r="L923" s="12" t="str">
        <f t="shared" si="101"/>
        <v>10/31/2011</v>
      </c>
      <c r="M923" s="9" t="str" cm="1">
        <f t="array" ref="M923">_xlfn.IFS(LEFT(L923, 2) = "01", "Jan", LEFT(L923, 2) = "02", "Feb", LEFT(L923, 2) = "03", "Mar", LEFT(L923, 2) = "04", "Apr", LEFT(L923, 2) = "05", "May", LEFT(L923, 2) = "06", "Jun", LEFT(L923, 2) = "07", "Jul", LEFT(L923, 2) = "08", "Aug", LEFT(L923, 2) = "09", "Sep", LEFT(L923, 2) = "10", "Oct", LEFT(L923, 2) = "11", "Nov", LEFT(L923, 2) = "12", "Dec")</f>
        <v>Oct</v>
      </c>
      <c r="N923" s="9" t="str">
        <f t="shared" si="102"/>
        <v>2011</v>
      </c>
      <c r="O923" t="b">
        <v>0</v>
      </c>
      <c r="P923">
        <v>20</v>
      </c>
      <c r="Q923" t="b">
        <v>0</v>
      </c>
      <c r="R923" t="s">
        <v>8277</v>
      </c>
      <c r="S923" s="6">
        <f t="shared" si="98"/>
        <v>0.309</v>
      </c>
      <c r="T923" s="8">
        <f t="shared" si="99"/>
        <v>231.75</v>
      </c>
      <c r="U923" t="str">
        <f t="shared" si="103"/>
        <v>music</v>
      </c>
      <c r="V923" t="str">
        <f t="shared" si="104"/>
        <v>jazz</v>
      </c>
    </row>
    <row r="924" spans="1:22" ht="48" x14ac:dyDescent="0.2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2">
        <f t="shared" si="100"/>
        <v>41913.530011574076</v>
      </c>
      <c r="K924">
        <v>1409143393</v>
      </c>
      <c r="L924" s="12" t="str">
        <f t="shared" si="101"/>
        <v>08/27/2014</v>
      </c>
      <c r="M924" s="9" t="str" cm="1">
        <f t="array" ref="M924">_xlfn.IFS(LEFT(L924, 2) = "01", "Jan", LEFT(L924, 2) = "02", "Feb", LEFT(L924, 2) = "03", "Mar", LEFT(L924, 2) = "04", "Apr", LEFT(L924, 2) = "05", "May", LEFT(L924, 2) = "06", "Jun", LEFT(L924, 2) = "07", "Jul", LEFT(L924, 2) = "08", "Aug", LEFT(L924, 2) = "09", "Sep", LEFT(L924, 2) = "10", "Oct", LEFT(L924, 2) = "11", "Nov", LEFT(L924, 2) = "12", "Dec")</f>
        <v>Aug</v>
      </c>
      <c r="N924" s="9" t="str">
        <f t="shared" si="102"/>
        <v>2014</v>
      </c>
      <c r="O924" t="b">
        <v>0</v>
      </c>
      <c r="P924">
        <v>30</v>
      </c>
      <c r="Q924" t="b">
        <v>0</v>
      </c>
      <c r="R924" t="s">
        <v>8277</v>
      </c>
      <c r="S924" s="6">
        <f t="shared" si="98"/>
        <v>0.21037037037037037</v>
      </c>
      <c r="T924" s="8">
        <f t="shared" si="99"/>
        <v>189.33333333333334</v>
      </c>
      <c r="U924" t="str">
        <f t="shared" si="103"/>
        <v>music</v>
      </c>
      <c r="V924" t="str">
        <f t="shared" si="104"/>
        <v>jazz</v>
      </c>
    </row>
    <row r="925" spans="1:22" ht="48" x14ac:dyDescent="0.2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12">
        <f t="shared" si="100"/>
        <v>41965.001423611116</v>
      </c>
      <c r="K925">
        <v>1414018923</v>
      </c>
      <c r="L925" s="12" t="str">
        <f t="shared" si="101"/>
        <v>10/22/2014</v>
      </c>
      <c r="M925" s="9" t="str" cm="1">
        <f t="array" ref="M925">_xlfn.IFS(LEFT(L925, 2) = "01", "Jan", LEFT(L925, 2) = "02", "Feb", LEFT(L925, 2) = "03", "Mar", LEFT(L925, 2) = "04", "Apr", LEFT(L925, 2) = "05", "May", LEFT(L925, 2) = "06", "Jun", LEFT(L925, 2) = "07", "Jul", LEFT(L925, 2) = "08", "Aug", LEFT(L925, 2) = "09", "Sep", LEFT(L925, 2) = "10", "Oct", LEFT(L925, 2) = "11", "Nov", LEFT(L925, 2) = "12", "Dec")</f>
        <v>Oct</v>
      </c>
      <c r="N925" s="9" t="str">
        <f t="shared" si="102"/>
        <v>2014</v>
      </c>
      <c r="O925" t="b">
        <v>0</v>
      </c>
      <c r="P925">
        <v>6</v>
      </c>
      <c r="Q925" t="b">
        <v>0</v>
      </c>
      <c r="R925" t="s">
        <v>8277</v>
      </c>
      <c r="S925" s="6">
        <f t="shared" si="98"/>
        <v>2.1999999999999999E-2</v>
      </c>
      <c r="T925" s="8">
        <f t="shared" si="99"/>
        <v>55</v>
      </c>
      <c r="U925" t="str">
        <f t="shared" si="103"/>
        <v>music</v>
      </c>
      <c r="V925" t="str">
        <f t="shared" si="104"/>
        <v>jazz</v>
      </c>
    </row>
    <row r="926" spans="1:22" ht="48" x14ac:dyDescent="0.2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2">
        <f t="shared" si="100"/>
        <v>41318.942928240744</v>
      </c>
      <c r="K926">
        <v>1358203069</v>
      </c>
      <c r="L926" s="12" t="str">
        <f t="shared" si="101"/>
        <v>01/14/2013</v>
      </c>
      <c r="M926" s="9" t="str" cm="1">
        <f t="array" ref="M926">_xlfn.IFS(LEFT(L926, 2) = "01", "Jan", LEFT(L926, 2) = "02", "Feb", LEFT(L926, 2) = "03", "Mar", LEFT(L926, 2) = "04", "Apr", LEFT(L926, 2) = "05", "May", LEFT(L926, 2) = "06", "Jun", LEFT(L926, 2) = "07", "Jul", LEFT(L926, 2) = "08", "Aug", LEFT(L926, 2) = "09", "Sep", LEFT(L926, 2) = "10", "Oct", LEFT(L926, 2) = "11", "Nov", LEFT(L926, 2) = "12", "Dec")</f>
        <v>Jan</v>
      </c>
      <c r="N926" s="9" t="str">
        <f t="shared" si="102"/>
        <v>2013</v>
      </c>
      <c r="O926" t="b">
        <v>0</v>
      </c>
      <c r="P926">
        <v>15</v>
      </c>
      <c r="Q926" t="b">
        <v>0</v>
      </c>
      <c r="R926" t="s">
        <v>8277</v>
      </c>
      <c r="S926" s="6">
        <f t="shared" si="98"/>
        <v>0.109</v>
      </c>
      <c r="T926" s="8">
        <f t="shared" si="99"/>
        <v>21.8</v>
      </c>
      <c r="U926" t="str">
        <f t="shared" si="103"/>
        <v>music</v>
      </c>
      <c r="V926" t="str">
        <f t="shared" si="104"/>
        <v>jazz</v>
      </c>
    </row>
    <row r="927" spans="1:22" ht="48" x14ac:dyDescent="0.2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2">
        <f t="shared" si="100"/>
        <v>41605.922581018516</v>
      </c>
      <c r="K927">
        <v>1382994511</v>
      </c>
      <c r="L927" s="12" t="str">
        <f t="shared" si="101"/>
        <v>10/28/2013</v>
      </c>
      <c r="M927" s="9" t="str" cm="1">
        <f t="array" ref="M927">_xlfn.IFS(LEFT(L927, 2) = "01", "Jan", LEFT(L927, 2) = "02", "Feb", LEFT(L927, 2) = "03", "Mar", LEFT(L927, 2) = "04", "Apr", LEFT(L927, 2) = "05", "May", LEFT(L927, 2) = "06", "Jun", LEFT(L927, 2) = "07", "Jul", LEFT(L927, 2) = "08", "Aug", LEFT(L927, 2) = "09", "Sep", LEFT(L927, 2) = "10", "Oct", LEFT(L927, 2) = "11", "Nov", LEFT(L927, 2) = "12", "Dec")</f>
        <v>Oct</v>
      </c>
      <c r="N927" s="9" t="str">
        <f t="shared" si="102"/>
        <v>2013</v>
      </c>
      <c r="O927" t="b">
        <v>0</v>
      </c>
      <c r="P927">
        <v>5</v>
      </c>
      <c r="Q927" t="b">
        <v>0</v>
      </c>
      <c r="R927" t="s">
        <v>8277</v>
      </c>
      <c r="S927" s="6">
        <f t="shared" si="98"/>
        <v>2.6666666666666668E-2</v>
      </c>
      <c r="T927" s="8">
        <f t="shared" si="99"/>
        <v>32</v>
      </c>
      <c r="U927" t="str">
        <f t="shared" si="103"/>
        <v>music</v>
      </c>
      <c r="V927" t="str">
        <f t="shared" si="104"/>
        <v>jazz</v>
      </c>
    </row>
    <row r="928" spans="1:22" ht="64" x14ac:dyDescent="0.2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12">
        <f t="shared" si="100"/>
        <v>40367.944444444445</v>
      </c>
      <c r="K928">
        <v>1276043330</v>
      </c>
      <c r="L928" s="12" t="str">
        <f t="shared" si="101"/>
        <v>06/09/2010</v>
      </c>
      <c r="M928" s="9" t="str" cm="1">
        <f t="array" ref="M928">_xlfn.IFS(LEFT(L928, 2) = "01", "Jan", LEFT(L928, 2) = "02", "Feb", LEFT(L928, 2) = "03", "Mar", LEFT(L928, 2) = "04", "Apr", LEFT(L928, 2) = "05", "May", LEFT(L928, 2) = "06", "Jun", LEFT(L928, 2) = "07", "Jul", LEFT(L928, 2) = "08", "Aug", LEFT(L928, 2) = "09", "Sep", LEFT(L928, 2) = "10", "Oct", LEFT(L928, 2) = "11", "Nov", LEFT(L928, 2) = "12", "Dec")</f>
        <v>Jun</v>
      </c>
      <c r="N928" s="9" t="str">
        <f t="shared" si="102"/>
        <v>2010</v>
      </c>
      <c r="O928" t="b">
        <v>0</v>
      </c>
      <c r="P928">
        <v>0</v>
      </c>
      <c r="Q928" t="b">
        <v>0</v>
      </c>
      <c r="R928" t="s">
        <v>8277</v>
      </c>
      <c r="S928" s="6">
        <f t="shared" si="98"/>
        <v>0</v>
      </c>
      <c r="T928" s="8">
        <f t="shared" si="99"/>
        <v>0</v>
      </c>
      <c r="U928" t="str">
        <f t="shared" si="103"/>
        <v>music</v>
      </c>
      <c r="V928" t="str">
        <f t="shared" si="104"/>
        <v>jazz</v>
      </c>
    </row>
    <row r="929" spans="1:22" ht="32" x14ac:dyDescent="0.2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12">
        <f t="shared" si="100"/>
        <v>41043.822858796295</v>
      </c>
      <c r="K929">
        <v>1334432695</v>
      </c>
      <c r="L929" s="12" t="str">
        <f t="shared" si="101"/>
        <v>04/14/2012</v>
      </c>
      <c r="M929" s="9" t="str" cm="1">
        <f t="array" ref="M929">_xlfn.IFS(LEFT(L929, 2) = "01", "Jan", LEFT(L929, 2) = "02", "Feb", LEFT(L929, 2) = "03", "Mar", LEFT(L929, 2) = "04", "Apr", LEFT(L929, 2) = "05", "May", LEFT(L929, 2) = "06", "Jun", LEFT(L929, 2) = "07", "Jul", LEFT(L929, 2) = "08", "Aug", LEFT(L929, 2) = "09", "Sep", LEFT(L929, 2) = "10", "Oct", LEFT(L929, 2) = "11", "Nov", LEFT(L929, 2) = "12", "Dec")</f>
        <v>Apr</v>
      </c>
      <c r="N929" s="9" t="str">
        <f t="shared" si="102"/>
        <v>2012</v>
      </c>
      <c r="O929" t="b">
        <v>0</v>
      </c>
      <c r="P929">
        <v>0</v>
      </c>
      <c r="Q929" t="b">
        <v>0</v>
      </c>
      <c r="R929" t="s">
        <v>8277</v>
      </c>
      <c r="S929" s="6">
        <f t="shared" si="98"/>
        <v>0</v>
      </c>
      <c r="T929" s="8">
        <f t="shared" si="99"/>
        <v>0</v>
      </c>
      <c r="U929" t="str">
        <f t="shared" si="103"/>
        <v>music</v>
      </c>
      <c r="V929" t="str">
        <f t="shared" si="104"/>
        <v>jazz</v>
      </c>
    </row>
    <row r="930" spans="1:22" ht="48" x14ac:dyDescent="0.2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2">
        <f t="shared" si="100"/>
        <v>41231</v>
      </c>
      <c r="K930">
        <v>1348864913</v>
      </c>
      <c r="L930" s="12" t="str">
        <f t="shared" si="101"/>
        <v>09/28/2012</v>
      </c>
      <c r="M930" s="9" t="str" cm="1">
        <f t="array" ref="M930">_xlfn.IFS(LEFT(L930, 2) = "01", "Jan", LEFT(L930, 2) = "02", "Feb", LEFT(L930, 2) = "03", "Mar", LEFT(L930, 2) = "04", "Apr", LEFT(L930, 2) = "05", "May", LEFT(L930, 2) = "06", "Jun", LEFT(L930, 2) = "07", "Jul", LEFT(L930, 2) = "08", "Aug", LEFT(L930, 2) = "09", "Sep", LEFT(L930, 2) = "10", "Oct", LEFT(L930, 2) = "11", "Nov", LEFT(L930, 2) = "12", "Dec")</f>
        <v>Sep</v>
      </c>
      <c r="N930" s="9" t="str">
        <f t="shared" si="102"/>
        <v>2012</v>
      </c>
      <c r="O930" t="b">
        <v>0</v>
      </c>
      <c r="P930">
        <v>28</v>
      </c>
      <c r="Q930" t="b">
        <v>0</v>
      </c>
      <c r="R930" t="s">
        <v>8277</v>
      </c>
      <c r="S930" s="6">
        <f t="shared" si="98"/>
        <v>0.10862068965517241</v>
      </c>
      <c r="T930" s="8">
        <f t="shared" si="99"/>
        <v>56.25</v>
      </c>
      <c r="U930" t="str">
        <f t="shared" si="103"/>
        <v>music</v>
      </c>
      <c r="V930" t="str">
        <f t="shared" si="104"/>
        <v>jazz</v>
      </c>
    </row>
    <row r="931" spans="1:22" ht="48" x14ac:dyDescent="0.2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12">
        <f t="shared" si="100"/>
        <v>41008.196400462963</v>
      </c>
      <c r="K931">
        <v>1331358169</v>
      </c>
      <c r="L931" s="12" t="str">
        <f t="shared" si="101"/>
        <v>03/10/2012</v>
      </c>
      <c r="M931" s="9" t="str" cm="1">
        <f t="array" ref="M931">_xlfn.IFS(LEFT(L931, 2) = "01", "Jan", LEFT(L931, 2) = "02", "Feb", LEFT(L931, 2) = "03", "Mar", LEFT(L931, 2) = "04", "Apr", LEFT(L931, 2) = "05", "May", LEFT(L931, 2) = "06", "Jun", LEFT(L931, 2) = "07", "Jul", LEFT(L931, 2) = "08", "Aug", LEFT(L931, 2) = "09", "Sep", LEFT(L931, 2) = "10", "Oct", LEFT(L931, 2) = "11", "Nov", LEFT(L931, 2) = "12", "Dec")</f>
        <v>Mar</v>
      </c>
      <c r="N931" s="9" t="str">
        <f t="shared" si="102"/>
        <v>2012</v>
      </c>
      <c r="O931" t="b">
        <v>0</v>
      </c>
      <c r="P931">
        <v>0</v>
      </c>
      <c r="Q931" t="b">
        <v>0</v>
      </c>
      <c r="R931" t="s">
        <v>8277</v>
      </c>
      <c r="S931" s="6">
        <f t="shared" si="98"/>
        <v>0</v>
      </c>
      <c r="T931" s="8">
        <f t="shared" si="99"/>
        <v>0</v>
      </c>
      <c r="U931" t="str">
        <f t="shared" si="103"/>
        <v>music</v>
      </c>
      <c r="V931" t="str">
        <f t="shared" si="104"/>
        <v>jazz</v>
      </c>
    </row>
    <row r="932" spans="1:22" ht="48" x14ac:dyDescent="0.2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12">
        <f t="shared" si="100"/>
        <v>40354.897222222222</v>
      </c>
      <c r="K932">
        <v>1273874306</v>
      </c>
      <c r="L932" s="12" t="str">
        <f t="shared" si="101"/>
        <v>05/14/2010</v>
      </c>
      <c r="M932" s="9" t="str" cm="1">
        <f t="array" ref="M932">_xlfn.IFS(LEFT(L932, 2) = "01", "Jan", LEFT(L932, 2) = "02", "Feb", LEFT(L932, 2) = "03", "Mar", LEFT(L932, 2) = "04", "Apr", LEFT(L932, 2) = "05", "May", LEFT(L932, 2) = "06", "Jun", LEFT(L932, 2) = "07", "Jul", LEFT(L932, 2) = "08", "Aug", LEFT(L932, 2) = "09", "Sep", LEFT(L932, 2) = "10", "Oct", LEFT(L932, 2) = "11", "Nov", LEFT(L932, 2) = "12", "Dec")</f>
        <v>May</v>
      </c>
      <c r="N932" s="9" t="str">
        <f t="shared" si="102"/>
        <v>2010</v>
      </c>
      <c r="O932" t="b">
        <v>0</v>
      </c>
      <c r="P932">
        <v>5</v>
      </c>
      <c r="Q932" t="b">
        <v>0</v>
      </c>
      <c r="R932" t="s">
        <v>8277</v>
      </c>
      <c r="S932" s="6">
        <f t="shared" si="98"/>
        <v>0.38333333333333336</v>
      </c>
      <c r="T932" s="8">
        <f t="shared" si="99"/>
        <v>69</v>
      </c>
      <c r="U932" t="str">
        <f t="shared" si="103"/>
        <v>music</v>
      </c>
      <c r="V932" t="str">
        <f t="shared" si="104"/>
        <v>jazz</v>
      </c>
    </row>
    <row r="933" spans="1:22" ht="48" x14ac:dyDescent="0.2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12">
        <f t="shared" si="100"/>
        <v>41714.916666666664</v>
      </c>
      <c r="K933">
        <v>1392021502</v>
      </c>
      <c r="L933" s="12" t="str">
        <f t="shared" si="101"/>
        <v>02/10/2014</v>
      </c>
      <c r="M933" s="9" t="str" cm="1">
        <f t="array" ref="M933">_xlfn.IFS(LEFT(L933, 2) = "01", "Jan", LEFT(L933, 2) = "02", "Feb", LEFT(L933, 2) = "03", "Mar", LEFT(L933, 2) = "04", "Apr", LEFT(L933, 2) = "05", "May", LEFT(L933, 2) = "06", "Jun", LEFT(L933, 2) = "07", "Jul", LEFT(L933, 2) = "08", "Aug", LEFT(L933, 2) = "09", "Sep", LEFT(L933, 2) = "10", "Oct", LEFT(L933, 2) = "11", "Nov", LEFT(L933, 2) = "12", "Dec")</f>
        <v>Feb</v>
      </c>
      <c r="N933" s="9" t="str">
        <f t="shared" si="102"/>
        <v>2014</v>
      </c>
      <c r="O933" t="b">
        <v>0</v>
      </c>
      <c r="P933">
        <v>7</v>
      </c>
      <c r="Q933" t="b">
        <v>0</v>
      </c>
      <c r="R933" t="s">
        <v>8277</v>
      </c>
      <c r="S933" s="6">
        <f t="shared" si="98"/>
        <v>6.5500000000000003E-2</v>
      </c>
      <c r="T933" s="8">
        <f t="shared" si="99"/>
        <v>18.714285714285715</v>
      </c>
      <c r="U933" t="str">
        <f t="shared" si="103"/>
        <v>music</v>
      </c>
      <c r="V933" t="str">
        <f t="shared" si="104"/>
        <v>jazz</v>
      </c>
    </row>
    <row r="934" spans="1:22" ht="32" x14ac:dyDescent="0.2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2">
        <f t="shared" si="100"/>
        <v>41355.927604166667</v>
      </c>
      <c r="K934">
        <v>1360106145</v>
      </c>
      <c r="L934" s="12" t="str">
        <f t="shared" si="101"/>
        <v>02/05/2013</v>
      </c>
      <c r="M934" s="9" t="str" cm="1">
        <f t="array" ref="M934">_xlfn.IFS(LEFT(L934, 2) = "01", "Jan", LEFT(L934, 2) = "02", "Feb", LEFT(L934, 2) = "03", "Mar", LEFT(L934, 2) = "04", "Apr", LEFT(L934, 2) = "05", "May", LEFT(L934, 2) = "06", "Jun", LEFT(L934, 2) = "07", "Jul", LEFT(L934, 2) = "08", "Aug", LEFT(L934, 2) = "09", "Sep", LEFT(L934, 2) = "10", "Oct", LEFT(L934, 2) = "11", "Nov", LEFT(L934, 2) = "12", "Dec")</f>
        <v>Feb</v>
      </c>
      <c r="N934" s="9" t="str">
        <f t="shared" si="102"/>
        <v>2013</v>
      </c>
      <c r="O934" t="b">
        <v>0</v>
      </c>
      <c r="P934">
        <v>30</v>
      </c>
      <c r="Q934" t="b">
        <v>0</v>
      </c>
      <c r="R934" t="s">
        <v>8277</v>
      </c>
      <c r="S934" s="6">
        <f t="shared" si="98"/>
        <v>0.14536842105263159</v>
      </c>
      <c r="T934" s="8">
        <f t="shared" si="99"/>
        <v>46.033333333333331</v>
      </c>
      <c r="U934" t="str">
        <f t="shared" si="103"/>
        <v>music</v>
      </c>
      <c r="V934" t="str">
        <f t="shared" si="104"/>
        <v>jazz</v>
      </c>
    </row>
    <row r="935" spans="1:22" ht="48" x14ac:dyDescent="0.2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12">
        <f t="shared" si="100"/>
        <v>41771.169085648151</v>
      </c>
      <c r="K935">
        <v>1394683409</v>
      </c>
      <c r="L935" s="12" t="str">
        <f t="shared" si="101"/>
        <v>03/13/2014</v>
      </c>
      <c r="M935" s="9" t="str" cm="1">
        <f t="array" ref="M935">_xlfn.IFS(LEFT(L935, 2) = "01", "Jan", LEFT(L935, 2) = "02", "Feb", LEFT(L935, 2) = "03", "Mar", LEFT(L935, 2) = "04", "Apr", LEFT(L935, 2) = "05", "May", LEFT(L935, 2) = "06", "Jun", LEFT(L935, 2) = "07", "Jul", LEFT(L935, 2) = "08", "Aug", LEFT(L935, 2) = "09", "Sep", LEFT(L935, 2) = "10", "Oct", LEFT(L935, 2) = "11", "Nov", LEFT(L935, 2) = "12", "Dec")</f>
        <v>Mar</v>
      </c>
      <c r="N935" s="9" t="str">
        <f t="shared" si="102"/>
        <v>2014</v>
      </c>
      <c r="O935" t="b">
        <v>0</v>
      </c>
      <c r="P935">
        <v>2</v>
      </c>
      <c r="Q935" t="b">
        <v>0</v>
      </c>
      <c r="R935" t="s">
        <v>8277</v>
      </c>
      <c r="S935" s="6">
        <f t="shared" si="98"/>
        <v>0.06</v>
      </c>
      <c r="T935" s="8">
        <f t="shared" si="99"/>
        <v>60</v>
      </c>
      <c r="U935" t="str">
        <f t="shared" si="103"/>
        <v>music</v>
      </c>
      <c r="V935" t="str">
        <f t="shared" si="104"/>
        <v>jazz</v>
      </c>
    </row>
    <row r="936" spans="1:22" ht="48" x14ac:dyDescent="0.2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2">
        <f t="shared" si="100"/>
        <v>41763.25</v>
      </c>
      <c r="K936">
        <v>1396633284</v>
      </c>
      <c r="L936" s="12" t="str">
        <f t="shared" si="101"/>
        <v>04/04/2014</v>
      </c>
      <c r="M936" s="9" t="str" cm="1">
        <f t="array" ref="M936">_xlfn.IFS(LEFT(L936, 2) = "01", "Jan", LEFT(L936, 2) = "02", "Feb", LEFT(L936, 2) = "03", "Mar", LEFT(L936, 2) = "04", "Apr", LEFT(L936, 2) = "05", "May", LEFT(L936, 2) = "06", "Jun", LEFT(L936, 2) = "07", "Jul", LEFT(L936, 2) = "08", "Aug", LEFT(L936, 2) = "09", "Sep", LEFT(L936, 2) = "10", "Oct", LEFT(L936, 2) = "11", "Nov", LEFT(L936, 2) = "12", "Dec")</f>
        <v>Apr</v>
      </c>
      <c r="N936" s="9" t="str">
        <f t="shared" si="102"/>
        <v>2014</v>
      </c>
      <c r="O936" t="b">
        <v>0</v>
      </c>
      <c r="P936">
        <v>30</v>
      </c>
      <c r="Q936" t="b">
        <v>0</v>
      </c>
      <c r="R936" t="s">
        <v>8277</v>
      </c>
      <c r="S936" s="6">
        <f t="shared" si="98"/>
        <v>0.30399999999999999</v>
      </c>
      <c r="T936" s="8">
        <f t="shared" si="99"/>
        <v>50.666666666666664</v>
      </c>
      <c r="U936" t="str">
        <f t="shared" si="103"/>
        <v>music</v>
      </c>
      <c r="V936" t="str">
        <f t="shared" si="104"/>
        <v>jazz</v>
      </c>
    </row>
    <row r="937" spans="1:22" ht="48" x14ac:dyDescent="0.2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12">
        <f t="shared" si="100"/>
        <v>42398.333668981482</v>
      </c>
      <c r="K937">
        <v>1451462429</v>
      </c>
      <c r="L937" s="12" t="str">
        <f t="shared" si="101"/>
        <v>12/30/2015</v>
      </c>
      <c r="M937" s="9" t="str" cm="1">
        <f t="array" ref="M937">_xlfn.IFS(LEFT(L937, 2) = "01", "Jan", LEFT(L937, 2) = "02", "Feb", LEFT(L937, 2) = "03", "Mar", LEFT(L937, 2) = "04", "Apr", LEFT(L937, 2) = "05", "May", LEFT(L937, 2) = "06", "Jun", LEFT(L937, 2) = "07", "Jul", LEFT(L937, 2) = "08", "Aug", LEFT(L937, 2) = "09", "Sep", LEFT(L937, 2) = "10", "Oct", LEFT(L937, 2) = "11", "Nov", LEFT(L937, 2) = "12", "Dec")</f>
        <v>Dec</v>
      </c>
      <c r="N937" s="9" t="str">
        <f t="shared" si="102"/>
        <v>2015</v>
      </c>
      <c r="O937" t="b">
        <v>0</v>
      </c>
      <c r="P937">
        <v>2</v>
      </c>
      <c r="Q937" t="b">
        <v>0</v>
      </c>
      <c r="R937" t="s">
        <v>8277</v>
      </c>
      <c r="S937" s="6">
        <f t="shared" si="98"/>
        <v>1.4285714285714285E-2</v>
      </c>
      <c r="T937" s="8">
        <f t="shared" si="99"/>
        <v>25</v>
      </c>
      <c r="U937" t="str">
        <f t="shared" si="103"/>
        <v>music</v>
      </c>
      <c r="V937" t="str">
        <f t="shared" si="104"/>
        <v>jazz</v>
      </c>
    </row>
    <row r="938" spans="1:22" ht="48" x14ac:dyDescent="0.2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12">
        <f t="shared" si="100"/>
        <v>40926.833333333336</v>
      </c>
      <c r="K938">
        <v>1323131689</v>
      </c>
      <c r="L938" s="12" t="str">
        <f t="shared" si="101"/>
        <v>12/06/2011</v>
      </c>
      <c r="M938" s="9" t="str" cm="1">
        <f t="array" ref="M938">_xlfn.IFS(LEFT(L938, 2) = "01", "Jan", LEFT(L938, 2) = "02", "Feb", LEFT(L938, 2) = "03", "Mar", LEFT(L938, 2) = "04", "Apr", LEFT(L938, 2) = "05", "May", LEFT(L938, 2) = "06", "Jun", LEFT(L938, 2) = "07", "Jul", LEFT(L938, 2) = "08", "Aug", LEFT(L938, 2) = "09", "Sep", LEFT(L938, 2) = "10", "Oct", LEFT(L938, 2) = "11", "Nov", LEFT(L938, 2) = "12", "Dec")</f>
        <v>Dec</v>
      </c>
      <c r="N938" s="9" t="str">
        <f t="shared" si="102"/>
        <v>2011</v>
      </c>
      <c r="O938" t="b">
        <v>0</v>
      </c>
      <c r="P938">
        <v>0</v>
      </c>
      <c r="Q938" t="b">
        <v>0</v>
      </c>
      <c r="R938" t="s">
        <v>8277</v>
      </c>
      <c r="S938" s="6">
        <f t="shared" si="98"/>
        <v>0</v>
      </c>
      <c r="T938" s="8">
        <f t="shared" si="99"/>
        <v>0</v>
      </c>
      <c r="U938" t="str">
        <f t="shared" si="103"/>
        <v>music</v>
      </c>
      <c r="V938" t="str">
        <f t="shared" si="104"/>
        <v>jazz</v>
      </c>
    </row>
    <row r="939" spans="1:22" ht="48" x14ac:dyDescent="0.2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12">
        <f t="shared" si="100"/>
        <v>41581.839780092596</v>
      </c>
      <c r="K939">
        <v>1380913757</v>
      </c>
      <c r="L939" s="12" t="str">
        <f t="shared" si="101"/>
        <v>10/04/2013</v>
      </c>
      <c r="M939" s="9" t="str" cm="1">
        <f t="array" ref="M939">_xlfn.IFS(LEFT(L939, 2) = "01", "Jan", LEFT(L939, 2) = "02", "Feb", LEFT(L939, 2) = "03", "Mar", LEFT(L939, 2) = "04", "Apr", LEFT(L939, 2) = "05", "May", LEFT(L939, 2) = "06", "Jun", LEFT(L939, 2) = "07", "Jul", LEFT(L939, 2) = "08", "Aug", LEFT(L939, 2) = "09", "Sep", LEFT(L939, 2) = "10", "Oct", LEFT(L939, 2) = "11", "Nov", LEFT(L939, 2) = "12", "Dec")</f>
        <v>Oct</v>
      </c>
      <c r="N939" s="9" t="str">
        <f t="shared" si="102"/>
        <v>2013</v>
      </c>
      <c r="O939" t="b">
        <v>0</v>
      </c>
      <c r="P939">
        <v>2</v>
      </c>
      <c r="Q939" t="b">
        <v>0</v>
      </c>
      <c r="R939" t="s">
        <v>8277</v>
      </c>
      <c r="S939" s="6">
        <f t="shared" si="98"/>
        <v>1.1428571428571429E-2</v>
      </c>
      <c r="T939" s="8">
        <f t="shared" si="99"/>
        <v>20</v>
      </c>
      <c r="U939" t="str">
        <f t="shared" si="103"/>
        <v>music</v>
      </c>
      <c r="V939" t="str">
        <f t="shared" si="104"/>
        <v>jazz</v>
      </c>
    </row>
    <row r="940" spans="1:22" ht="48" x14ac:dyDescent="0.2">
      <c r="A940">
        <v>938</v>
      </c>
      <c r="B940" s="3" t="s">
        <v>939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12">
        <f t="shared" si="100"/>
        <v>41154.479722222226</v>
      </c>
      <c r="K940">
        <v>1343993448</v>
      </c>
      <c r="L940" s="12" t="str">
        <f t="shared" si="101"/>
        <v>08/03/2012</v>
      </c>
      <c r="M940" s="9" t="str" cm="1">
        <f t="array" ref="M940">_xlfn.IFS(LEFT(L940, 2) = "01", "Jan", LEFT(L940, 2) = "02", "Feb", LEFT(L940, 2) = "03", "Mar", LEFT(L940, 2) = "04", "Apr", LEFT(L940, 2) = "05", "May", LEFT(L940, 2) = "06", "Jun", LEFT(L940, 2) = "07", "Jul", LEFT(L940, 2) = "08", "Aug", LEFT(L940, 2) = "09", "Sep", LEFT(L940, 2) = "10", "Oct", LEFT(L940, 2) = "11", "Nov", LEFT(L940, 2) = "12", "Dec")</f>
        <v>Aug</v>
      </c>
      <c r="N940" s="9" t="str">
        <f t="shared" si="102"/>
        <v>2012</v>
      </c>
      <c r="O940" t="b">
        <v>0</v>
      </c>
      <c r="P940">
        <v>1</v>
      </c>
      <c r="Q940" t="b">
        <v>0</v>
      </c>
      <c r="R940" t="s">
        <v>8277</v>
      </c>
      <c r="S940" s="6">
        <f t="shared" si="98"/>
        <v>3.5714285714285713E-3</v>
      </c>
      <c r="T940" s="8">
        <f t="shared" si="99"/>
        <v>25</v>
      </c>
      <c r="U940" t="str">
        <f t="shared" si="103"/>
        <v>music</v>
      </c>
      <c r="V940" t="str">
        <f t="shared" si="104"/>
        <v>jazz</v>
      </c>
    </row>
    <row r="941" spans="1:22" ht="48" x14ac:dyDescent="0.2">
      <c r="A941">
        <v>939</v>
      </c>
      <c r="B941" s="3" t="s">
        <v>940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12">
        <f t="shared" si="100"/>
        <v>41455.831944444442</v>
      </c>
      <c r="K941">
        <v>1369246738</v>
      </c>
      <c r="L941" s="12" t="str">
        <f t="shared" si="101"/>
        <v>05/22/2013</v>
      </c>
      <c r="M941" s="9" t="str" cm="1">
        <f t="array" ref="M941">_xlfn.IFS(LEFT(L941, 2) = "01", "Jan", LEFT(L941, 2) = "02", "Feb", LEFT(L941, 2) = "03", "Mar", LEFT(L941, 2) = "04", "Apr", LEFT(L941, 2) = "05", "May", LEFT(L941, 2) = "06", "Jun", LEFT(L941, 2) = "07", "Jul", LEFT(L941, 2) = "08", "Aug", LEFT(L941, 2) = "09", "Sep", LEFT(L941, 2) = "10", "Oct", LEFT(L941, 2) = "11", "Nov", LEFT(L941, 2) = "12", "Dec")</f>
        <v>May</v>
      </c>
      <c r="N941" s="9" t="str">
        <f t="shared" si="102"/>
        <v>2013</v>
      </c>
      <c r="O941" t="b">
        <v>0</v>
      </c>
      <c r="P941">
        <v>2</v>
      </c>
      <c r="Q941" t="b">
        <v>0</v>
      </c>
      <c r="R941" t="s">
        <v>8277</v>
      </c>
      <c r="S941" s="6">
        <f t="shared" si="98"/>
        <v>1.4545454545454545E-2</v>
      </c>
      <c r="T941" s="8">
        <f t="shared" si="99"/>
        <v>20</v>
      </c>
      <c r="U941" t="str">
        <f t="shared" si="103"/>
        <v>music</v>
      </c>
      <c r="V941" t="str">
        <f t="shared" si="104"/>
        <v>jazz</v>
      </c>
    </row>
    <row r="942" spans="1:22" ht="48" x14ac:dyDescent="0.2">
      <c r="A942">
        <v>940</v>
      </c>
      <c r="B942" s="3" t="s">
        <v>941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2">
        <f t="shared" si="100"/>
        <v>42227.008402777778</v>
      </c>
      <c r="K942">
        <v>1435363926</v>
      </c>
      <c r="L942" s="12" t="str">
        <f t="shared" si="101"/>
        <v>06/27/2015</v>
      </c>
      <c r="M942" s="9" t="str" cm="1">
        <f t="array" ref="M942">_xlfn.IFS(LEFT(L942, 2) = "01", "Jan", LEFT(L942, 2) = "02", "Feb", LEFT(L942, 2) = "03", "Mar", LEFT(L942, 2) = "04", "Apr", LEFT(L942, 2) = "05", "May", LEFT(L942, 2) = "06", "Jun", LEFT(L942, 2) = "07", "Jul", LEFT(L942, 2) = "08", "Aug", LEFT(L942, 2) = "09", "Sep", LEFT(L942, 2) = "10", "Oct", LEFT(L942, 2) = "11", "Nov", LEFT(L942, 2) = "12", "Dec")</f>
        <v>Jun</v>
      </c>
      <c r="N942" s="9" t="str">
        <f t="shared" si="102"/>
        <v>2015</v>
      </c>
      <c r="O942" t="b">
        <v>0</v>
      </c>
      <c r="P942">
        <v>14</v>
      </c>
      <c r="Q942" t="b">
        <v>0</v>
      </c>
      <c r="R942" t="s">
        <v>8272</v>
      </c>
      <c r="S942" s="6">
        <f t="shared" si="98"/>
        <v>0.17155555555555554</v>
      </c>
      <c r="T942" s="8">
        <f t="shared" si="99"/>
        <v>110.28571428571429</v>
      </c>
      <c r="U942" t="str">
        <f t="shared" si="103"/>
        <v>technology</v>
      </c>
      <c r="V942" t="str">
        <f t="shared" si="104"/>
        <v>wearables</v>
      </c>
    </row>
    <row r="943" spans="1:22" ht="48" x14ac:dyDescent="0.2">
      <c r="A943">
        <v>941</v>
      </c>
      <c r="B943" s="3" t="s">
        <v>942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2">
        <f t="shared" si="100"/>
        <v>42776.096585648149</v>
      </c>
      <c r="K943">
        <v>1484101145</v>
      </c>
      <c r="L943" s="12" t="str">
        <f t="shared" si="101"/>
        <v>01/11/2017</v>
      </c>
      <c r="M943" s="9" t="str" cm="1">
        <f t="array" ref="M943">_xlfn.IFS(LEFT(L943, 2) = "01", "Jan", LEFT(L943, 2) = "02", "Feb", LEFT(L943, 2) = "03", "Mar", LEFT(L943, 2) = "04", "Apr", LEFT(L943, 2) = "05", "May", LEFT(L943, 2) = "06", "Jun", LEFT(L943, 2) = "07", "Jul", LEFT(L943, 2) = "08", "Aug", LEFT(L943, 2) = "09", "Sep", LEFT(L943, 2) = "10", "Oct", LEFT(L943, 2) = "11", "Nov", LEFT(L943, 2) = "12", "Dec")</f>
        <v>Jan</v>
      </c>
      <c r="N943" s="9" t="str">
        <f t="shared" si="102"/>
        <v>2017</v>
      </c>
      <c r="O943" t="b">
        <v>0</v>
      </c>
      <c r="P943">
        <v>31</v>
      </c>
      <c r="Q943" t="b">
        <v>0</v>
      </c>
      <c r="R943" t="s">
        <v>8272</v>
      </c>
      <c r="S943" s="6">
        <f t="shared" si="98"/>
        <v>2.3220000000000001E-2</v>
      </c>
      <c r="T943" s="8">
        <f t="shared" si="99"/>
        <v>37.451612903225808</v>
      </c>
      <c r="U943" t="str">
        <f t="shared" si="103"/>
        <v>technology</v>
      </c>
      <c r="V943" t="str">
        <f t="shared" si="104"/>
        <v>wearables</v>
      </c>
    </row>
    <row r="944" spans="1:22" ht="48" x14ac:dyDescent="0.2">
      <c r="A944">
        <v>942</v>
      </c>
      <c r="B944" s="3" t="s">
        <v>943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2">
        <f t="shared" si="100"/>
        <v>42418.843287037031</v>
      </c>
      <c r="K944">
        <v>1452716060</v>
      </c>
      <c r="L944" s="12" t="str">
        <f t="shared" si="101"/>
        <v>01/13/2016</v>
      </c>
      <c r="M944" s="9" t="str" cm="1">
        <f t="array" ref="M944">_xlfn.IFS(LEFT(L944, 2) = "01", "Jan", LEFT(L944, 2) = "02", "Feb", LEFT(L944, 2) = "03", "Mar", LEFT(L944, 2) = "04", "Apr", LEFT(L944, 2) = "05", "May", LEFT(L944, 2) = "06", "Jun", LEFT(L944, 2) = "07", "Jul", LEFT(L944, 2) = "08", "Aug", LEFT(L944, 2) = "09", "Sep", LEFT(L944, 2) = "10", "Oct", LEFT(L944, 2) = "11", "Nov", LEFT(L944, 2) = "12", "Dec")</f>
        <v>Jan</v>
      </c>
      <c r="N944" s="9" t="str">
        <f t="shared" si="102"/>
        <v>2016</v>
      </c>
      <c r="O944" t="b">
        <v>0</v>
      </c>
      <c r="P944">
        <v>16</v>
      </c>
      <c r="Q944" t="b">
        <v>0</v>
      </c>
      <c r="R944" t="s">
        <v>8272</v>
      </c>
      <c r="S944" s="6">
        <f t="shared" si="98"/>
        <v>8.9066666666666669E-2</v>
      </c>
      <c r="T944" s="8">
        <f t="shared" si="99"/>
        <v>41.75</v>
      </c>
      <c r="U944" t="str">
        <f t="shared" si="103"/>
        <v>technology</v>
      </c>
      <c r="V944" t="str">
        <f t="shared" si="104"/>
        <v>wearables</v>
      </c>
    </row>
    <row r="945" spans="1:22" ht="32" x14ac:dyDescent="0.2">
      <c r="A945">
        <v>943</v>
      </c>
      <c r="B945" s="3" t="s">
        <v>944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12">
        <f t="shared" si="100"/>
        <v>42703.709548611107</v>
      </c>
      <c r="K945">
        <v>1477843305</v>
      </c>
      <c r="L945" s="12" t="str">
        <f t="shared" si="101"/>
        <v>10/30/2016</v>
      </c>
      <c r="M945" s="9" t="str" cm="1">
        <f t="array" ref="M945">_xlfn.IFS(LEFT(L945, 2) = "01", "Jan", LEFT(L945, 2) = "02", "Feb", LEFT(L945, 2) = "03", "Mar", LEFT(L945, 2) = "04", "Apr", LEFT(L945, 2) = "05", "May", LEFT(L945, 2) = "06", "Jun", LEFT(L945, 2) = "07", "Jul", LEFT(L945, 2) = "08", "Aug", LEFT(L945, 2) = "09", "Sep", LEFT(L945, 2) = "10", "Oct", LEFT(L945, 2) = "11", "Nov", LEFT(L945, 2) = "12", "Dec")</f>
        <v>Oct</v>
      </c>
      <c r="N945" s="9" t="str">
        <f t="shared" si="102"/>
        <v>2016</v>
      </c>
      <c r="O945" t="b">
        <v>0</v>
      </c>
      <c r="P945">
        <v>12</v>
      </c>
      <c r="Q945" t="b">
        <v>0</v>
      </c>
      <c r="R945" t="s">
        <v>8272</v>
      </c>
      <c r="S945" s="6">
        <f t="shared" si="98"/>
        <v>9.633333333333334E-2</v>
      </c>
      <c r="T945" s="8">
        <f t="shared" si="99"/>
        <v>24.083333333333332</v>
      </c>
      <c r="U945" t="str">
        <f t="shared" si="103"/>
        <v>technology</v>
      </c>
      <c r="V945" t="str">
        <f t="shared" si="104"/>
        <v>wearables</v>
      </c>
    </row>
    <row r="946" spans="1:22" ht="48" x14ac:dyDescent="0.2">
      <c r="A946">
        <v>944</v>
      </c>
      <c r="B946" s="3" t="s">
        <v>945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2">
        <f t="shared" si="100"/>
        <v>42478.583333333328</v>
      </c>
      <c r="K946">
        <v>1458050450</v>
      </c>
      <c r="L946" s="12" t="str">
        <f t="shared" si="101"/>
        <v>03/15/2016</v>
      </c>
      <c r="M946" s="9" t="str" cm="1">
        <f t="array" ref="M946">_xlfn.IFS(LEFT(L946, 2) = "01", "Jan", LEFT(L946, 2) = "02", "Feb", LEFT(L946, 2) = "03", "Mar", LEFT(L946, 2) = "04", "Apr", LEFT(L946, 2) = "05", "May", LEFT(L946, 2) = "06", "Jun", LEFT(L946, 2) = "07", "Jul", LEFT(L946, 2) = "08", "Aug", LEFT(L946, 2) = "09", "Sep", LEFT(L946, 2) = "10", "Oct", LEFT(L946, 2) = "11", "Nov", LEFT(L946, 2) = "12", "Dec")</f>
        <v>Mar</v>
      </c>
      <c r="N946" s="9" t="str">
        <f t="shared" si="102"/>
        <v>2016</v>
      </c>
      <c r="O946" t="b">
        <v>0</v>
      </c>
      <c r="P946">
        <v>96</v>
      </c>
      <c r="Q946" t="b">
        <v>0</v>
      </c>
      <c r="R946" t="s">
        <v>8272</v>
      </c>
      <c r="S946" s="6">
        <f t="shared" si="98"/>
        <v>0.13325999999999999</v>
      </c>
      <c r="T946" s="8">
        <f t="shared" si="99"/>
        <v>69.40625</v>
      </c>
      <c r="U946" t="str">
        <f t="shared" si="103"/>
        <v>technology</v>
      </c>
      <c r="V946" t="str">
        <f t="shared" si="104"/>
        <v>wearables</v>
      </c>
    </row>
    <row r="947" spans="1:22" ht="48" x14ac:dyDescent="0.2">
      <c r="A947">
        <v>945</v>
      </c>
      <c r="B947" s="3" t="s">
        <v>946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2">
        <f t="shared" si="100"/>
        <v>42784.999305555553</v>
      </c>
      <c r="K947">
        <v>1482958626</v>
      </c>
      <c r="L947" s="12" t="str">
        <f t="shared" si="101"/>
        <v>12/28/2016</v>
      </c>
      <c r="M947" s="9" t="str" cm="1">
        <f t="array" ref="M947">_xlfn.IFS(LEFT(L947, 2) = "01", "Jan", LEFT(L947, 2) = "02", "Feb", LEFT(L947, 2) = "03", "Mar", LEFT(L947, 2) = "04", "Apr", LEFT(L947, 2) = "05", "May", LEFT(L947, 2) = "06", "Jun", LEFT(L947, 2) = "07", "Jul", LEFT(L947, 2) = "08", "Aug", LEFT(L947, 2) = "09", "Sep", LEFT(L947, 2) = "10", "Oct", LEFT(L947, 2) = "11", "Nov", LEFT(L947, 2) = "12", "Dec")</f>
        <v>Dec</v>
      </c>
      <c r="N947" s="9" t="str">
        <f t="shared" si="102"/>
        <v>2016</v>
      </c>
      <c r="O947" t="b">
        <v>0</v>
      </c>
      <c r="P947">
        <v>16</v>
      </c>
      <c r="Q947" t="b">
        <v>0</v>
      </c>
      <c r="R947" t="s">
        <v>8272</v>
      </c>
      <c r="S947" s="6">
        <f t="shared" si="98"/>
        <v>2.4840000000000001E-2</v>
      </c>
      <c r="T947" s="8">
        <f t="shared" si="99"/>
        <v>155.25</v>
      </c>
      <c r="U947" t="str">
        <f t="shared" si="103"/>
        <v>technology</v>
      </c>
      <c r="V947" t="str">
        <f t="shared" si="104"/>
        <v>wearables</v>
      </c>
    </row>
    <row r="948" spans="1:22" ht="32" x14ac:dyDescent="0.2">
      <c r="A948">
        <v>946</v>
      </c>
      <c r="B948" s="3" t="s">
        <v>947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2">
        <f t="shared" si="100"/>
        <v>42622.750555555554</v>
      </c>
      <c r="K948">
        <v>1470852048</v>
      </c>
      <c r="L948" s="12" t="str">
        <f t="shared" si="101"/>
        <v>08/10/2016</v>
      </c>
      <c r="M948" s="9" t="str" cm="1">
        <f t="array" ref="M948">_xlfn.IFS(LEFT(L948, 2) = "01", "Jan", LEFT(L948, 2) = "02", "Feb", LEFT(L948, 2) = "03", "Mar", LEFT(L948, 2) = "04", "Apr", LEFT(L948, 2) = "05", "May", LEFT(L948, 2) = "06", "Jun", LEFT(L948, 2) = "07", "Jul", LEFT(L948, 2) = "08", "Aug", LEFT(L948, 2) = "09", "Sep", LEFT(L948, 2) = "10", "Oct", LEFT(L948, 2) = "11", "Nov", LEFT(L948, 2) = "12", "Dec")</f>
        <v>Aug</v>
      </c>
      <c r="N948" s="9" t="str">
        <f t="shared" si="102"/>
        <v>2016</v>
      </c>
      <c r="O948" t="b">
        <v>0</v>
      </c>
      <c r="P948">
        <v>5</v>
      </c>
      <c r="Q948" t="b">
        <v>0</v>
      </c>
      <c r="R948" t="s">
        <v>8272</v>
      </c>
      <c r="S948" s="6">
        <f t="shared" si="98"/>
        <v>1.9066666666666666E-2</v>
      </c>
      <c r="T948" s="8">
        <f t="shared" si="99"/>
        <v>57.2</v>
      </c>
      <c r="U948" t="str">
        <f t="shared" si="103"/>
        <v>technology</v>
      </c>
      <c r="V948" t="str">
        <f t="shared" si="104"/>
        <v>wearables</v>
      </c>
    </row>
    <row r="949" spans="1:22" ht="48" x14ac:dyDescent="0.2">
      <c r="A949">
        <v>947</v>
      </c>
      <c r="B949" s="3" t="s">
        <v>948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12">
        <f t="shared" si="100"/>
        <v>42551.781319444446</v>
      </c>
      <c r="K949">
        <v>1462128306</v>
      </c>
      <c r="L949" s="12" t="str">
        <f t="shared" si="101"/>
        <v>05/01/2016</v>
      </c>
      <c r="M949" s="9" t="str" cm="1">
        <f t="array" ref="M949">_xlfn.IFS(LEFT(L949, 2) = "01", "Jan", LEFT(L949, 2) = "02", "Feb", LEFT(L949, 2) = "03", "Mar", LEFT(L949, 2) = "04", "Apr", LEFT(L949, 2) = "05", "May", LEFT(L949, 2) = "06", "Jun", LEFT(L949, 2) = "07", "Jul", LEFT(L949, 2) = "08", "Aug", LEFT(L949, 2) = "09", "Sep", LEFT(L949, 2) = "10", "Oct", LEFT(L949, 2) = "11", "Nov", LEFT(L949, 2) = "12", "Dec")</f>
        <v>May</v>
      </c>
      <c r="N949" s="9" t="str">
        <f t="shared" si="102"/>
        <v>2016</v>
      </c>
      <c r="O949" t="b">
        <v>0</v>
      </c>
      <c r="P949">
        <v>0</v>
      </c>
      <c r="Q949" t="b">
        <v>0</v>
      </c>
      <c r="R949" t="s">
        <v>8272</v>
      </c>
      <c r="S949" s="6">
        <f t="shared" si="98"/>
        <v>0</v>
      </c>
      <c r="T949" s="8">
        <f t="shared" si="99"/>
        <v>0</v>
      </c>
      <c r="U949" t="str">
        <f t="shared" si="103"/>
        <v>technology</v>
      </c>
      <c r="V949" t="str">
        <f t="shared" si="104"/>
        <v>wearables</v>
      </c>
    </row>
    <row r="950" spans="1:22" ht="48" x14ac:dyDescent="0.2">
      <c r="A950">
        <v>948</v>
      </c>
      <c r="B950" s="3" t="s">
        <v>949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12">
        <f t="shared" si="100"/>
        <v>42441.828287037039</v>
      </c>
      <c r="K950">
        <v>1455220364</v>
      </c>
      <c r="L950" s="12" t="str">
        <f t="shared" si="101"/>
        <v>02/11/2016</v>
      </c>
      <c r="M950" s="9" t="str" cm="1">
        <f t="array" ref="M950">_xlfn.IFS(LEFT(L950, 2) = "01", "Jan", LEFT(L950, 2) = "02", "Feb", LEFT(L950, 2) = "03", "Mar", LEFT(L950, 2) = "04", "Apr", LEFT(L950, 2) = "05", "May", LEFT(L950, 2) = "06", "Jun", LEFT(L950, 2) = "07", "Jul", LEFT(L950, 2) = "08", "Aug", LEFT(L950, 2) = "09", "Sep", LEFT(L950, 2) = "10", "Oct", LEFT(L950, 2) = "11", "Nov", LEFT(L950, 2) = "12", "Dec")</f>
        <v>Feb</v>
      </c>
      <c r="N950" s="9" t="str">
        <f t="shared" si="102"/>
        <v>2016</v>
      </c>
      <c r="O950" t="b">
        <v>0</v>
      </c>
      <c r="P950">
        <v>8</v>
      </c>
      <c r="Q950" t="b">
        <v>0</v>
      </c>
      <c r="R950" t="s">
        <v>8272</v>
      </c>
      <c r="S950" s="6">
        <f t="shared" si="98"/>
        <v>0.12</v>
      </c>
      <c r="T950" s="8">
        <f t="shared" si="99"/>
        <v>60</v>
      </c>
      <c r="U950" t="str">
        <f t="shared" si="103"/>
        <v>technology</v>
      </c>
      <c r="V950" t="str">
        <f t="shared" si="104"/>
        <v>wearables</v>
      </c>
    </row>
    <row r="951" spans="1:22" ht="48" x14ac:dyDescent="0.2">
      <c r="A951">
        <v>949</v>
      </c>
      <c r="B951" s="3" t="s">
        <v>950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12">
        <f t="shared" si="100"/>
        <v>42421.043703703705</v>
      </c>
      <c r="K951">
        <v>1450832576</v>
      </c>
      <c r="L951" s="12" t="str">
        <f t="shared" si="101"/>
        <v>12/23/2015</v>
      </c>
      <c r="M951" s="9" t="str" cm="1">
        <f t="array" ref="M951">_xlfn.IFS(LEFT(L951, 2) = "01", "Jan", LEFT(L951, 2) = "02", "Feb", LEFT(L951, 2) = "03", "Mar", LEFT(L951, 2) = "04", "Apr", LEFT(L951, 2) = "05", "May", LEFT(L951, 2) = "06", "Jun", LEFT(L951, 2) = "07", "Jul", LEFT(L951, 2) = "08", "Aug", LEFT(L951, 2) = "09", "Sep", LEFT(L951, 2) = "10", "Oct", LEFT(L951, 2) = "11", "Nov", LEFT(L951, 2) = "12", "Dec")</f>
        <v>Dec</v>
      </c>
      <c r="N951" s="9" t="str">
        <f t="shared" si="102"/>
        <v>2015</v>
      </c>
      <c r="O951" t="b">
        <v>0</v>
      </c>
      <c r="P951">
        <v>7</v>
      </c>
      <c r="Q951" t="b">
        <v>0</v>
      </c>
      <c r="R951" t="s">
        <v>8272</v>
      </c>
      <c r="S951" s="6">
        <f t="shared" si="98"/>
        <v>1.3650000000000001E-2</v>
      </c>
      <c r="T951" s="8">
        <f t="shared" si="99"/>
        <v>39</v>
      </c>
      <c r="U951" t="str">
        <f t="shared" si="103"/>
        <v>technology</v>
      </c>
      <c r="V951" t="str">
        <f t="shared" si="104"/>
        <v>wearables</v>
      </c>
    </row>
    <row r="952" spans="1:22" ht="48" x14ac:dyDescent="0.2">
      <c r="A952">
        <v>950</v>
      </c>
      <c r="B952" s="3" t="s">
        <v>951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2">
        <f t="shared" si="100"/>
        <v>42386.750706018516</v>
      </c>
      <c r="K952">
        <v>1450461661</v>
      </c>
      <c r="L952" s="12" t="str">
        <f t="shared" si="101"/>
        <v>12/18/2015</v>
      </c>
      <c r="M952" s="9" t="str" cm="1">
        <f t="array" ref="M952">_xlfn.IFS(LEFT(L952, 2) = "01", "Jan", LEFT(L952, 2) = "02", "Feb", LEFT(L952, 2) = "03", "Mar", LEFT(L952, 2) = "04", "Apr", LEFT(L952, 2) = "05", "May", LEFT(L952, 2) = "06", "Jun", LEFT(L952, 2) = "07", "Jul", LEFT(L952, 2) = "08", "Aug", LEFT(L952, 2) = "09", "Sep", LEFT(L952, 2) = "10", "Oct", LEFT(L952, 2) = "11", "Nov", LEFT(L952, 2) = "12", "Dec")</f>
        <v>Dec</v>
      </c>
      <c r="N952" s="9" t="str">
        <f t="shared" si="102"/>
        <v>2015</v>
      </c>
      <c r="O952" t="b">
        <v>0</v>
      </c>
      <c r="P952">
        <v>24</v>
      </c>
      <c r="Q952" t="b">
        <v>0</v>
      </c>
      <c r="R952" t="s">
        <v>8272</v>
      </c>
      <c r="S952" s="6">
        <f t="shared" si="98"/>
        <v>0.28039999999999998</v>
      </c>
      <c r="T952" s="8">
        <f t="shared" si="99"/>
        <v>58.416666666666664</v>
      </c>
      <c r="U952" t="str">
        <f t="shared" si="103"/>
        <v>technology</v>
      </c>
      <c r="V952" t="str">
        <f t="shared" si="104"/>
        <v>wearables</v>
      </c>
    </row>
    <row r="953" spans="1:22" ht="16" x14ac:dyDescent="0.2">
      <c r="A953">
        <v>951</v>
      </c>
      <c r="B953" s="3" t="s">
        <v>952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2">
        <f t="shared" si="100"/>
        <v>42525.653611111105</v>
      </c>
      <c r="K953">
        <v>1461166872</v>
      </c>
      <c r="L953" s="12" t="str">
        <f t="shared" si="101"/>
        <v>04/20/2016</v>
      </c>
      <c r="M953" s="9" t="str" cm="1">
        <f t="array" ref="M953">_xlfn.IFS(LEFT(L953, 2) = "01", "Jan", LEFT(L953, 2) = "02", "Feb", LEFT(L953, 2) = "03", "Mar", LEFT(L953, 2) = "04", "Apr", LEFT(L953, 2) = "05", "May", LEFT(L953, 2) = "06", "Jun", LEFT(L953, 2) = "07", "Jul", LEFT(L953, 2) = "08", "Aug", LEFT(L953, 2) = "09", "Sep", LEFT(L953, 2) = "10", "Oct", LEFT(L953, 2) = "11", "Nov", LEFT(L953, 2) = "12", "Dec")</f>
        <v>Apr</v>
      </c>
      <c r="N953" s="9" t="str">
        <f t="shared" si="102"/>
        <v>2016</v>
      </c>
      <c r="O953" t="b">
        <v>0</v>
      </c>
      <c r="P953">
        <v>121</v>
      </c>
      <c r="Q953" t="b">
        <v>0</v>
      </c>
      <c r="R953" t="s">
        <v>8272</v>
      </c>
      <c r="S953" s="6">
        <f t="shared" si="98"/>
        <v>0.38390000000000002</v>
      </c>
      <c r="T953" s="8">
        <f t="shared" si="99"/>
        <v>158.63636363636363</v>
      </c>
      <c r="U953" t="str">
        <f t="shared" si="103"/>
        <v>technology</v>
      </c>
      <c r="V953" t="str">
        <f t="shared" si="104"/>
        <v>wearables</v>
      </c>
    </row>
    <row r="954" spans="1:22" ht="32" x14ac:dyDescent="0.2">
      <c r="A954">
        <v>952</v>
      </c>
      <c r="B954" s="3" t="s">
        <v>953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2">
        <f t="shared" si="100"/>
        <v>42692.655231481483</v>
      </c>
      <c r="K954">
        <v>1476888212</v>
      </c>
      <c r="L954" s="12" t="str">
        <f t="shared" si="101"/>
        <v>10/19/2016</v>
      </c>
      <c r="M954" s="9" t="str" cm="1">
        <f t="array" ref="M954">_xlfn.IFS(LEFT(L954, 2) = "01", "Jan", LEFT(L954, 2) = "02", "Feb", LEFT(L954, 2) = "03", "Mar", LEFT(L954, 2) = "04", "Apr", LEFT(L954, 2) = "05", "May", LEFT(L954, 2) = "06", "Jun", LEFT(L954, 2) = "07", "Jul", LEFT(L954, 2) = "08", "Aug", LEFT(L954, 2) = "09", "Sep", LEFT(L954, 2) = "10", "Oct", LEFT(L954, 2) = "11", "Nov", LEFT(L954, 2) = "12", "Dec")</f>
        <v>Oct</v>
      </c>
      <c r="N954" s="9" t="str">
        <f t="shared" si="102"/>
        <v>2016</v>
      </c>
      <c r="O954" t="b">
        <v>0</v>
      </c>
      <c r="P954">
        <v>196</v>
      </c>
      <c r="Q954" t="b">
        <v>0</v>
      </c>
      <c r="R954" t="s">
        <v>8272</v>
      </c>
      <c r="S954" s="6">
        <f t="shared" si="98"/>
        <v>0.39942857142857141</v>
      </c>
      <c r="T954" s="8">
        <f t="shared" si="99"/>
        <v>99.857142857142861</v>
      </c>
      <c r="U954" t="str">
        <f t="shared" si="103"/>
        <v>technology</v>
      </c>
      <c r="V954" t="str">
        <f t="shared" si="104"/>
        <v>wearables</v>
      </c>
    </row>
    <row r="955" spans="1:22" ht="48" x14ac:dyDescent="0.2">
      <c r="A955">
        <v>953</v>
      </c>
      <c r="B955" s="3" t="s">
        <v>954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12">
        <f t="shared" si="100"/>
        <v>42029.164340277777</v>
      </c>
      <c r="K955">
        <v>1419566199</v>
      </c>
      <c r="L955" s="12" t="str">
        <f t="shared" si="101"/>
        <v>12/26/2014</v>
      </c>
      <c r="M955" s="9" t="str" cm="1">
        <f t="array" ref="M955">_xlfn.IFS(LEFT(L955, 2) = "01", "Jan", LEFT(L955, 2) = "02", "Feb", LEFT(L955, 2) = "03", "Mar", LEFT(L955, 2) = "04", "Apr", LEFT(L955, 2) = "05", "May", LEFT(L955, 2) = "06", "Jun", LEFT(L955, 2) = "07", "Jul", LEFT(L955, 2) = "08", "Aug", LEFT(L955, 2) = "09", "Sep", LEFT(L955, 2) = "10", "Oct", LEFT(L955, 2) = "11", "Nov", LEFT(L955, 2) = "12", "Dec")</f>
        <v>Dec</v>
      </c>
      <c r="N955" s="9" t="str">
        <f t="shared" si="102"/>
        <v>2014</v>
      </c>
      <c r="O955" t="b">
        <v>0</v>
      </c>
      <c r="P955">
        <v>5</v>
      </c>
      <c r="Q955" t="b">
        <v>0</v>
      </c>
      <c r="R955" t="s">
        <v>8272</v>
      </c>
      <c r="S955" s="6">
        <f t="shared" si="98"/>
        <v>8.3999999999999995E-3</v>
      </c>
      <c r="T955" s="8">
        <f t="shared" si="99"/>
        <v>25.2</v>
      </c>
      <c r="U955" t="str">
        <f t="shared" si="103"/>
        <v>technology</v>
      </c>
      <c r="V955" t="str">
        <f t="shared" si="104"/>
        <v>wearables</v>
      </c>
    </row>
    <row r="956" spans="1:22" ht="48" x14ac:dyDescent="0.2">
      <c r="A956">
        <v>954</v>
      </c>
      <c r="B956" s="3" t="s">
        <v>955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2">
        <f t="shared" si="100"/>
        <v>42236.833784722221</v>
      </c>
      <c r="K956">
        <v>1436472039</v>
      </c>
      <c r="L956" s="12" t="str">
        <f t="shared" si="101"/>
        <v>07/09/2015</v>
      </c>
      <c r="M956" s="9" t="str" cm="1">
        <f t="array" ref="M956">_xlfn.IFS(LEFT(L956, 2) = "01", "Jan", LEFT(L956, 2) = "02", "Feb", LEFT(L956, 2) = "03", "Mar", LEFT(L956, 2) = "04", "Apr", LEFT(L956, 2) = "05", "May", LEFT(L956, 2) = "06", "Jun", LEFT(L956, 2) = "07", "Jul", LEFT(L956, 2) = "08", "Aug", LEFT(L956, 2) = "09", "Sep", LEFT(L956, 2) = "10", "Oct", LEFT(L956, 2) = "11", "Nov", LEFT(L956, 2) = "12", "Dec")</f>
        <v>Jul</v>
      </c>
      <c r="N956" s="9" t="str">
        <f t="shared" si="102"/>
        <v>2015</v>
      </c>
      <c r="O956" t="b">
        <v>0</v>
      </c>
      <c r="P956">
        <v>73</v>
      </c>
      <c r="Q956" t="b">
        <v>0</v>
      </c>
      <c r="R956" t="s">
        <v>8272</v>
      </c>
      <c r="S956" s="6">
        <f t="shared" si="98"/>
        <v>0.43406666666666666</v>
      </c>
      <c r="T956" s="8">
        <f t="shared" si="99"/>
        <v>89.191780821917803</v>
      </c>
      <c r="U956" t="str">
        <f t="shared" si="103"/>
        <v>technology</v>
      </c>
      <c r="V956" t="str">
        <f t="shared" si="104"/>
        <v>wearables</v>
      </c>
    </row>
    <row r="957" spans="1:22" ht="48" x14ac:dyDescent="0.2">
      <c r="A957">
        <v>955</v>
      </c>
      <c r="B957" s="3" t="s">
        <v>956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2">
        <f t="shared" si="100"/>
        <v>42626.295138888891</v>
      </c>
      <c r="K957">
        <v>1470294300</v>
      </c>
      <c r="L957" s="12" t="str">
        <f t="shared" si="101"/>
        <v>08/04/2016</v>
      </c>
      <c r="M957" s="9" t="str" cm="1">
        <f t="array" ref="M957">_xlfn.IFS(LEFT(L957, 2) = "01", "Jan", LEFT(L957, 2) = "02", "Feb", LEFT(L957, 2) = "03", "Mar", LEFT(L957, 2) = "04", "Apr", LEFT(L957, 2) = "05", "May", LEFT(L957, 2) = "06", "Jun", LEFT(L957, 2) = "07", "Jul", LEFT(L957, 2) = "08", "Aug", LEFT(L957, 2) = "09", "Sep", LEFT(L957, 2) = "10", "Oct", LEFT(L957, 2) = "11", "Nov", LEFT(L957, 2) = "12", "Dec")</f>
        <v>Aug</v>
      </c>
      <c r="N957" s="9" t="str">
        <f t="shared" si="102"/>
        <v>2016</v>
      </c>
      <c r="O957" t="b">
        <v>0</v>
      </c>
      <c r="P957">
        <v>93</v>
      </c>
      <c r="Q957" t="b">
        <v>0</v>
      </c>
      <c r="R957" t="s">
        <v>8272</v>
      </c>
      <c r="S957" s="6">
        <f t="shared" si="98"/>
        <v>5.6613333333333335E-2</v>
      </c>
      <c r="T957" s="8">
        <f t="shared" si="99"/>
        <v>182.6236559139785</v>
      </c>
      <c r="U957" t="str">
        <f t="shared" si="103"/>
        <v>technology</v>
      </c>
      <c r="V957" t="str">
        <f t="shared" si="104"/>
        <v>wearables</v>
      </c>
    </row>
    <row r="958" spans="1:22" ht="64" x14ac:dyDescent="0.2">
      <c r="A958">
        <v>956</v>
      </c>
      <c r="B958" s="3" t="s">
        <v>957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2">
        <f t="shared" si="100"/>
        <v>42120.872210648144</v>
      </c>
      <c r="K958">
        <v>1424901359</v>
      </c>
      <c r="L958" s="12" t="str">
        <f t="shared" si="101"/>
        <v>02/25/2015</v>
      </c>
      <c r="M958" s="9" t="str" cm="1">
        <f t="array" ref="M958">_xlfn.IFS(LEFT(L958, 2) = "01", "Jan", LEFT(L958, 2) = "02", "Feb", LEFT(L958, 2) = "03", "Mar", LEFT(L958, 2) = "04", "Apr", LEFT(L958, 2) = "05", "May", LEFT(L958, 2) = "06", "Jun", LEFT(L958, 2) = "07", "Jul", LEFT(L958, 2) = "08", "Aug", LEFT(L958, 2) = "09", "Sep", LEFT(L958, 2) = "10", "Oct", LEFT(L958, 2) = "11", "Nov", LEFT(L958, 2) = "12", "Dec")</f>
        <v>Feb</v>
      </c>
      <c r="N958" s="9" t="str">
        <f t="shared" si="102"/>
        <v>2015</v>
      </c>
      <c r="O958" t="b">
        <v>0</v>
      </c>
      <c r="P958">
        <v>17</v>
      </c>
      <c r="Q958" t="b">
        <v>0</v>
      </c>
      <c r="R958" t="s">
        <v>8272</v>
      </c>
      <c r="S958" s="6">
        <f t="shared" si="98"/>
        <v>1.7219999999999999E-2</v>
      </c>
      <c r="T958" s="8">
        <f t="shared" si="99"/>
        <v>50.647058823529413</v>
      </c>
      <c r="U958" t="str">
        <f t="shared" si="103"/>
        <v>technology</v>
      </c>
      <c r="V958" t="str">
        <f t="shared" si="104"/>
        <v>wearables</v>
      </c>
    </row>
    <row r="959" spans="1:22" ht="32" x14ac:dyDescent="0.2">
      <c r="A959">
        <v>957</v>
      </c>
      <c r="B959" s="3" t="s">
        <v>958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2">
        <f t="shared" si="100"/>
        <v>42691.594131944439</v>
      </c>
      <c r="K959">
        <v>1476710133</v>
      </c>
      <c r="L959" s="12" t="str">
        <f t="shared" si="101"/>
        <v>10/17/2016</v>
      </c>
      <c r="M959" s="9" t="str" cm="1">
        <f t="array" ref="M959">_xlfn.IFS(LEFT(L959, 2) = "01", "Jan", LEFT(L959, 2) = "02", "Feb", LEFT(L959, 2) = "03", "Mar", LEFT(L959, 2) = "04", "Apr", LEFT(L959, 2) = "05", "May", LEFT(L959, 2) = "06", "Jun", LEFT(L959, 2) = "07", "Jul", LEFT(L959, 2) = "08", "Aug", LEFT(L959, 2) = "09", "Sep", LEFT(L959, 2) = "10", "Oct", LEFT(L959, 2) = "11", "Nov", LEFT(L959, 2) = "12", "Dec")</f>
        <v>Oct</v>
      </c>
      <c r="N959" s="9" t="str">
        <f t="shared" si="102"/>
        <v>2016</v>
      </c>
      <c r="O959" t="b">
        <v>0</v>
      </c>
      <c r="P959">
        <v>7</v>
      </c>
      <c r="Q959" t="b">
        <v>0</v>
      </c>
      <c r="R959" t="s">
        <v>8272</v>
      </c>
      <c r="S959" s="6">
        <f t="shared" si="98"/>
        <v>1.9416666666666665E-2</v>
      </c>
      <c r="T959" s="8">
        <f t="shared" si="99"/>
        <v>33.285714285714285</v>
      </c>
      <c r="U959" t="str">
        <f t="shared" si="103"/>
        <v>technology</v>
      </c>
      <c r="V959" t="str">
        <f t="shared" si="104"/>
        <v>wearables</v>
      </c>
    </row>
    <row r="960" spans="1:22" ht="48" x14ac:dyDescent="0.2">
      <c r="A960">
        <v>958</v>
      </c>
      <c r="B960" s="3" t="s">
        <v>959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12">
        <f t="shared" si="100"/>
        <v>42104.207638888889</v>
      </c>
      <c r="K960">
        <v>1426792563</v>
      </c>
      <c r="L960" s="12" t="str">
        <f t="shared" si="101"/>
        <v>03/19/2015</v>
      </c>
      <c r="M960" s="9" t="str" cm="1">
        <f t="array" ref="M960">_xlfn.IFS(LEFT(L960, 2) = "01", "Jan", LEFT(L960, 2) = "02", "Feb", LEFT(L960, 2) = "03", "Mar", LEFT(L960, 2) = "04", "Apr", LEFT(L960, 2) = "05", "May", LEFT(L960, 2) = "06", "Jun", LEFT(L960, 2) = "07", "Jul", LEFT(L960, 2) = "08", "Aug", LEFT(L960, 2) = "09", "Sep", LEFT(L960, 2) = "10", "Oct", LEFT(L960, 2) = "11", "Nov", LEFT(L960, 2) = "12", "Dec")</f>
        <v>Mar</v>
      </c>
      <c r="N960" s="9" t="str">
        <f t="shared" si="102"/>
        <v>2015</v>
      </c>
      <c r="O960" t="b">
        <v>0</v>
      </c>
      <c r="P960">
        <v>17</v>
      </c>
      <c r="Q960" t="b">
        <v>0</v>
      </c>
      <c r="R960" t="s">
        <v>8272</v>
      </c>
      <c r="S960" s="6">
        <f t="shared" si="98"/>
        <v>0.11328275684711328</v>
      </c>
      <c r="T960" s="8">
        <f t="shared" si="99"/>
        <v>51.823529411764703</v>
      </c>
      <c r="U960" t="str">
        <f t="shared" si="103"/>
        <v>technology</v>
      </c>
      <c r="V960" t="str">
        <f t="shared" si="104"/>
        <v>wearables</v>
      </c>
    </row>
    <row r="961" spans="1:22" ht="48" x14ac:dyDescent="0.2">
      <c r="A961">
        <v>959</v>
      </c>
      <c r="B961" s="3" t="s">
        <v>960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2">
        <f t="shared" si="100"/>
        <v>42023.174363425926</v>
      </c>
      <c r="K961">
        <v>1419048665</v>
      </c>
      <c r="L961" s="12" t="str">
        <f t="shared" si="101"/>
        <v>12/20/2014</v>
      </c>
      <c r="M961" s="9" t="str" cm="1">
        <f t="array" ref="M961">_xlfn.IFS(LEFT(L961, 2) = "01", "Jan", LEFT(L961, 2) = "02", "Feb", LEFT(L961, 2) = "03", "Mar", LEFT(L961, 2) = "04", "Apr", LEFT(L961, 2) = "05", "May", LEFT(L961, 2) = "06", "Jun", LEFT(L961, 2) = "07", "Jul", LEFT(L961, 2) = "08", "Aug", LEFT(L961, 2) = "09", "Sep", LEFT(L961, 2) = "10", "Oct", LEFT(L961, 2) = "11", "Nov", LEFT(L961, 2) = "12", "Dec")</f>
        <v>Dec</v>
      </c>
      <c r="N961" s="9" t="str">
        <f t="shared" si="102"/>
        <v>2014</v>
      </c>
      <c r="O961" t="b">
        <v>0</v>
      </c>
      <c r="P961">
        <v>171</v>
      </c>
      <c r="Q961" t="b">
        <v>0</v>
      </c>
      <c r="R961" t="s">
        <v>8272</v>
      </c>
      <c r="S961" s="6">
        <f t="shared" si="98"/>
        <v>0.3886</v>
      </c>
      <c r="T961" s="8">
        <f t="shared" si="99"/>
        <v>113.62573099415205</v>
      </c>
      <c r="U961" t="str">
        <f t="shared" si="103"/>
        <v>technology</v>
      </c>
      <c r="V961" t="str">
        <f t="shared" si="104"/>
        <v>wearables</v>
      </c>
    </row>
    <row r="962" spans="1:22" ht="48" x14ac:dyDescent="0.2">
      <c r="A962">
        <v>960</v>
      </c>
      <c r="B962" s="3" t="s">
        <v>961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2">
        <f t="shared" si="100"/>
        <v>42808.585127314815</v>
      </c>
      <c r="K962">
        <v>1485874955</v>
      </c>
      <c r="L962" s="12" t="str">
        <f t="shared" si="101"/>
        <v>01/31/2017</v>
      </c>
      <c r="M962" s="9" t="str" cm="1">
        <f t="array" ref="M962">_xlfn.IFS(LEFT(L962, 2) = "01", "Jan", LEFT(L962, 2) = "02", "Feb", LEFT(L962, 2) = "03", "Mar", LEFT(L962, 2) = "04", "Apr", LEFT(L962, 2) = "05", "May", LEFT(L962, 2) = "06", "Jun", LEFT(L962, 2) = "07", "Jul", LEFT(L962, 2) = "08", "Aug", LEFT(L962, 2) = "09", "Sep", LEFT(L962, 2) = "10", "Oct", LEFT(L962, 2) = "11", "Nov", LEFT(L962, 2) = "12", "Dec")</f>
        <v>Jan</v>
      </c>
      <c r="N962" s="9" t="str">
        <f t="shared" si="102"/>
        <v>2017</v>
      </c>
      <c r="O962" t="b">
        <v>0</v>
      </c>
      <c r="P962">
        <v>188</v>
      </c>
      <c r="Q962" t="b">
        <v>0</v>
      </c>
      <c r="R962" t="s">
        <v>8272</v>
      </c>
      <c r="S962" s="6">
        <f t="shared" ref="S962:S1025" si="105">E962/D962</f>
        <v>0.46100628930817611</v>
      </c>
      <c r="T962" s="8">
        <f t="shared" ref="T962:T1025" si="106">IFERROR(E962/P962, 0)</f>
        <v>136.46276595744681</v>
      </c>
      <c r="U962" t="str">
        <f t="shared" si="103"/>
        <v>technology</v>
      </c>
      <c r="V962" t="str">
        <f t="shared" si="104"/>
        <v>wearables</v>
      </c>
    </row>
    <row r="963" spans="1:22" ht="48" x14ac:dyDescent="0.2">
      <c r="A963">
        <v>961</v>
      </c>
      <c r="B963" s="3" t="s">
        <v>962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2">
        <f t="shared" ref="J963:J1026" si="107">(((I963/60)/60)/24)+DATE(1970,1,1)</f>
        <v>42786.791666666672</v>
      </c>
      <c r="K963">
        <v>1483634335</v>
      </c>
      <c r="L963" s="12" t="str">
        <f t="shared" ref="L963:L1026" si="108">TEXT((((K963/60)/60)/24)+DATE(1970,1,1), "mm/dd/yyyy")</f>
        <v>01/05/2017</v>
      </c>
      <c r="M963" s="9" t="str" cm="1">
        <f t="array" ref="M963">_xlfn.IFS(LEFT(L963, 2) = "01", "Jan", LEFT(L963, 2) = "02", "Feb", LEFT(L963, 2) = "03", "Mar", LEFT(L963, 2) = "04", "Apr", LEFT(L963, 2) = "05", "May", LEFT(L963, 2) = "06", "Jun", LEFT(L963, 2) = "07", "Jul", LEFT(L963, 2) = "08", "Aug", LEFT(L963, 2) = "09", "Sep", LEFT(L963, 2) = "10", "Oct", LEFT(L963, 2) = "11", "Nov", LEFT(L963, 2) = "12", "Dec")</f>
        <v>Jan</v>
      </c>
      <c r="N963" s="9" t="str">
        <f t="shared" ref="N963:N1026" si="109">RIGHT(L963, 4)</f>
        <v>2017</v>
      </c>
      <c r="O963" t="b">
        <v>0</v>
      </c>
      <c r="P963">
        <v>110</v>
      </c>
      <c r="Q963" t="b">
        <v>0</v>
      </c>
      <c r="R963" t="s">
        <v>8272</v>
      </c>
      <c r="S963" s="6">
        <f t="shared" si="105"/>
        <v>0.42188421052631581</v>
      </c>
      <c r="T963" s="8">
        <f t="shared" si="106"/>
        <v>364.35454545454547</v>
      </c>
      <c r="U963" t="str">
        <f t="shared" ref="U963:U1026" si="110">LEFT(R963, SEARCH("/", R963) - 1)</f>
        <v>technology</v>
      </c>
      <c r="V963" t="str">
        <f t="shared" ref="V963:V1026" si="111">RIGHT(R963, LEN(R963) - SEARCH("/", R963) )</f>
        <v>wearables</v>
      </c>
    </row>
    <row r="964" spans="1:22" ht="48" x14ac:dyDescent="0.2">
      <c r="A964">
        <v>962</v>
      </c>
      <c r="B964" s="3" t="s">
        <v>963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2">
        <f t="shared" si="107"/>
        <v>42411.712418981479</v>
      </c>
      <c r="K964">
        <v>1451927153</v>
      </c>
      <c r="L964" s="12" t="str">
        <f t="shared" si="108"/>
        <v>01/04/2016</v>
      </c>
      <c r="M964" s="9" t="str" cm="1">
        <f t="array" ref="M964">_xlfn.IFS(LEFT(L964, 2) = "01", "Jan", LEFT(L964, 2) = "02", "Feb", LEFT(L964, 2) = "03", "Mar", LEFT(L964, 2) = "04", "Apr", LEFT(L964, 2) = "05", "May", LEFT(L964, 2) = "06", "Jun", LEFT(L964, 2) = "07", "Jul", LEFT(L964, 2) = "08", "Aug", LEFT(L964, 2) = "09", "Sep", LEFT(L964, 2) = "10", "Oct", LEFT(L964, 2) = "11", "Nov", LEFT(L964, 2) = "12", "Dec")</f>
        <v>Jan</v>
      </c>
      <c r="N964" s="9" t="str">
        <f t="shared" si="109"/>
        <v>2016</v>
      </c>
      <c r="O964" t="b">
        <v>0</v>
      </c>
      <c r="P964">
        <v>37</v>
      </c>
      <c r="Q964" t="b">
        <v>0</v>
      </c>
      <c r="R964" t="s">
        <v>8272</v>
      </c>
      <c r="S964" s="6">
        <f t="shared" si="105"/>
        <v>0.2848</v>
      </c>
      <c r="T964" s="8">
        <f t="shared" si="106"/>
        <v>19.243243243243242</v>
      </c>
      <c r="U964" t="str">
        <f t="shared" si="110"/>
        <v>technology</v>
      </c>
      <c r="V964" t="str">
        <f t="shared" si="111"/>
        <v>wearables</v>
      </c>
    </row>
    <row r="965" spans="1:22" ht="32" x14ac:dyDescent="0.2">
      <c r="A965">
        <v>963</v>
      </c>
      <c r="B965" s="3" t="s">
        <v>964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12">
        <f t="shared" si="107"/>
        <v>42660.635636574079</v>
      </c>
      <c r="K965">
        <v>1473693319</v>
      </c>
      <c r="L965" s="12" t="str">
        <f t="shared" si="108"/>
        <v>09/12/2016</v>
      </c>
      <c r="M965" s="9" t="str" cm="1">
        <f t="array" ref="M965">_xlfn.IFS(LEFT(L965, 2) = "01", "Jan", LEFT(L965, 2) = "02", "Feb", LEFT(L965, 2) = "03", "Mar", LEFT(L965, 2) = "04", "Apr", LEFT(L965, 2) = "05", "May", LEFT(L965, 2) = "06", "Jun", LEFT(L965, 2) = "07", "Jul", LEFT(L965, 2) = "08", "Aug", LEFT(L965, 2) = "09", "Sep", LEFT(L965, 2) = "10", "Oct", LEFT(L965, 2) = "11", "Nov", LEFT(L965, 2) = "12", "Dec")</f>
        <v>Sep</v>
      </c>
      <c r="N965" s="9" t="str">
        <f t="shared" si="109"/>
        <v>2016</v>
      </c>
      <c r="O965" t="b">
        <v>0</v>
      </c>
      <c r="P965">
        <v>9</v>
      </c>
      <c r="Q965" t="b">
        <v>0</v>
      </c>
      <c r="R965" t="s">
        <v>8272</v>
      </c>
      <c r="S965" s="6">
        <f t="shared" si="105"/>
        <v>1.0771428571428571E-2</v>
      </c>
      <c r="T965" s="8">
        <f t="shared" si="106"/>
        <v>41.888888888888886</v>
      </c>
      <c r="U965" t="str">
        <f t="shared" si="110"/>
        <v>technology</v>
      </c>
      <c r="V965" t="str">
        <f t="shared" si="111"/>
        <v>wearables</v>
      </c>
    </row>
    <row r="966" spans="1:22" ht="48" x14ac:dyDescent="0.2">
      <c r="A966">
        <v>964</v>
      </c>
      <c r="B966" s="3" t="s">
        <v>965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2">
        <f t="shared" si="107"/>
        <v>42248.628692129627</v>
      </c>
      <c r="K966">
        <v>1437663919</v>
      </c>
      <c r="L966" s="12" t="str">
        <f t="shared" si="108"/>
        <v>07/23/2015</v>
      </c>
      <c r="M966" s="9" t="str" cm="1">
        <f t="array" ref="M966">_xlfn.IFS(LEFT(L966, 2) = "01", "Jan", LEFT(L966, 2) = "02", "Feb", LEFT(L966, 2) = "03", "Mar", LEFT(L966, 2) = "04", "Apr", LEFT(L966, 2) = "05", "May", LEFT(L966, 2) = "06", "Jun", LEFT(L966, 2) = "07", "Jul", LEFT(L966, 2) = "08", "Aug", LEFT(L966, 2) = "09", "Sep", LEFT(L966, 2) = "10", "Oct", LEFT(L966, 2) = "11", "Nov", LEFT(L966, 2) = "12", "Dec")</f>
        <v>Jul</v>
      </c>
      <c r="N966" s="9" t="str">
        <f t="shared" si="109"/>
        <v>2015</v>
      </c>
      <c r="O966" t="b">
        <v>0</v>
      </c>
      <c r="P966">
        <v>29</v>
      </c>
      <c r="Q966" t="b">
        <v>0</v>
      </c>
      <c r="R966" t="s">
        <v>8272</v>
      </c>
      <c r="S966" s="6">
        <f t="shared" si="105"/>
        <v>7.9909090909090902E-3</v>
      </c>
      <c r="T966" s="8">
        <f t="shared" si="106"/>
        <v>30.310344827586206</v>
      </c>
      <c r="U966" t="str">
        <f t="shared" si="110"/>
        <v>technology</v>
      </c>
      <c r="V966" t="str">
        <f t="shared" si="111"/>
        <v>wearables</v>
      </c>
    </row>
    <row r="967" spans="1:22" ht="48" x14ac:dyDescent="0.2">
      <c r="A967">
        <v>965</v>
      </c>
      <c r="B967" s="3" t="s">
        <v>966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2">
        <f t="shared" si="107"/>
        <v>42669.165972222225</v>
      </c>
      <c r="K967">
        <v>1474676646</v>
      </c>
      <c r="L967" s="12" t="str">
        <f t="shared" si="108"/>
        <v>09/24/2016</v>
      </c>
      <c r="M967" s="9" t="str" cm="1">
        <f t="array" ref="M967">_xlfn.IFS(LEFT(L967, 2) = "01", "Jan", LEFT(L967, 2) = "02", "Feb", LEFT(L967, 2) = "03", "Mar", LEFT(L967, 2) = "04", "Apr", LEFT(L967, 2) = "05", "May", LEFT(L967, 2) = "06", "Jun", LEFT(L967, 2) = "07", "Jul", LEFT(L967, 2) = "08", "Aug", LEFT(L967, 2) = "09", "Sep", LEFT(L967, 2) = "10", "Oct", LEFT(L967, 2) = "11", "Nov", LEFT(L967, 2) = "12", "Dec")</f>
        <v>Sep</v>
      </c>
      <c r="N967" s="9" t="str">
        <f t="shared" si="109"/>
        <v>2016</v>
      </c>
      <c r="O967" t="b">
        <v>0</v>
      </c>
      <c r="P967">
        <v>6</v>
      </c>
      <c r="Q967" t="b">
        <v>0</v>
      </c>
      <c r="R967" t="s">
        <v>8272</v>
      </c>
      <c r="S967" s="6">
        <f t="shared" si="105"/>
        <v>1.192E-2</v>
      </c>
      <c r="T967" s="8">
        <f t="shared" si="106"/>
        <v>49.666666666666664</v>
      </c>
      <c r="U967" t="str">
        <f t="shared" si="110"/>
        <v>technology</v>
      </c>
      <c r="V967" t="str">
        <f t="shared" si="111"/>
        <v>wearables</v>
      </c>
    </row>
    <row r="968" spans="1:22" ht="48" x14ac:dyDescent="0.2">
      <c r="A968">
        <v>966</v>
      </c>
      <c r="B968" s="3" t="s">
        <v>967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2">
        <f t="shared" si="107"/>
        <v>42649.635787037041</v>
      </c>
      <c r="K968">
        <v>1473174932</v>
      </c>
      <c r="L968" s="12" t="str">
        <f t="shared" si="108"/>
        <v>09/06/2016</v>
      </c>
      <c r="M968" s="9" t="str" cm="1">
        <f t="array" ref="M968">_xlfn.IFS(LEFT(L968, 2) = "01", "Jan", LEFT(L968, 2) = "02", "Feb", LEFT(L968, 2) = "03", "Mar", LEFT(L968, 2) = "04", "Apr", LEFT(L968, 2) = "05", "May", LEFT(L968, 2) = "06", "Jun", LEFT(L968, 2) = "07", "Jul", LEFT(L968, 2) = "08", "Aug", LEFT(L968, 2) = "09", "Sep", LEFT(L968, 2) = "10", "Oct", LEFT(L968, 2) = "11", "Nov", LEFT(L968, 2) = "12", "Dec")</f>
        <v>Sep</v>
      </c>
      <c r="N968" s="9" t="str">
        <f t="shared" si="109"/>
        <v>2016</v>
      </c>
      <c r="O968" t="b">
        <v>0</v>
      </c>
      <c r="P968">
        <v>30</v>
      </c>
      <c r="Q968" t="b">
        <v>0</v>
      </c>
      <c r="R968" t="s">
        <v>8272</v>
      </c>
      <c r="S968" s="6">
        <f t="shared" si="105"/>
        <v>0.14799999999999999</v>
      </c>
      <c r="T968" s="8">
        <f t="shared" si="106"/>
        <v>59.2</v>
      </c>
      <c r="U968" t="str">
        <f t="shared" si="110"/>
        <v>technology</v>
      </c>
      <c r="V968" t="str">
        <f t="shared" si="111"/>
        <v>wearables</v>
      </c>
    </row>
    <row r="969" spans="1:22" ht="48" x14ac:dyDescent="0.2">
      <c r="A969">
        <v>967</v>
      </c>
      <c r="B969" s="3" t="s">
        <v>968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2">
        <f t="shared" si="107"/>
        <v>42482.21266203704</v>
      </c>
      <c r="K969">
        <v>1456121174</v>
      </c>
      <c r="L969" s="12" t="str">
        <f t="shared" si="108"/>
        <v>02/22/2016</v>
      </c>
      <c r="M969" s="9" t="str" cm="1">
        <f t="array" ref="M969">_xlfn.IFS(LEFT(L969, 2) = "01", "Jan", LEFT(L969, 2) = "02", "Feb", LEFT(L969, 2) = "03", "Mar", LEFT(L969, 2) = "04", "Apr", LEFT(L969, 2) = "05", "May", LEFT(L969, 2) = "06", "Jun", LEFT(L969, 2) = "07", "Jul", LEFT(L969, 2) = "08", "Aug", LEFT(L969, 2) = "09", "Sep", LEFT(L969, 2) = "10", "Oct", LEFT(L969, 2) = "11", "Nov", LEFT(L969, 2) = "12", "Dec")</f>
        <v>Feb</v>
      </c>
      <c r="N969" s="9" t="str">
        <f t="shared" si="109"/>
        <v>2016</v>
      </c>
      <c r="O969" t="b">
        <v>0</v>
      </c>
      <c r="P969">
        <v>81</v>
      </c>
      <c r="Q969" t="b">
        <v>0</v>
      </c>
      <c r="R969" t="s">
        <v>8272</v>
      </c>
      <c r="S969" s="6">
        <f t="shared" si="105"/>
        <v>0.17810000000000001</v>
      </c>
      <c r="T969" s="8">
        <f t="shared" si="106"/>
        <v>43.97530864197531</v>
      </c>
      <c r="U969" t="str">
        <f t="shared" si="110"/>
        <v>technology</v>
      </c>
      <c r="V969" t="str">
        <f t="shared" si="111"/>
        <v>wearables</v>
      </c>
    </row>
    <row r="970" spans="1:22" ht="48" x14ac:dyDescent="0.2">
      <c r="A970">
        <v>968</v>
      </c>
      <c r="B970" s="3" t="s">
        <v>969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12">
        <f t="shared" si="107"/>
        <v>41866.847615740742</v>
      </c>
      <c r="K970">
        <v>1405542034</v>
      </c>
      <c r="L970" s="12" t="str">
        <f t="shared" si="108"/>
        <v>07/16/2014</v>
      </c>
      <c r="M970" s="9" t="str" cm="1">
        <f t="array" ref="M970">_xlfn.IFS(LEFT(L970, 2) = "01", "Jan", LEFT(L970, 2) = "02", "Feb", LEFT(L970, 2) = "03", "Mar", LEFT(L970, 2) = "04", "Apr", LEFT(L970, 2) = "05", "May", LEFT(L970, 2) = "06", "Jun", LEFT(L970, 2) = "07", "Jul", LEFT(L970, 2) = "08", "Aug", LEFT(L970, 2) = "09", "Sep", LEFT(L970, 2) = "10", "Oct", LEFT(L970, 2) = "11", "Nov", LEFT(L970, 2) = "12", "Dec")</f>
        <v>Jul</v>
      </c>
      <c r="N970" s="9" t="str">
        <f t="shared" si="109"/>
        <v>2014</v>
      </c>
      <c r="O970" t="b">
        <v>0</v>
      </c>
      <c r="P970">
        <v>4</v>
      </c>
      <c r="Q970" t="b">
        <v>0</v>
      </c>
      <c r="R970" t="s">
        <v>8272</v>
      </c>
      <c r="S970" s="6">
        <f t="shared" si="105"/>
        <v>1.325E-2</v>
      </c>
      <c r="T970" s="8">
        <f t="shared" si="106"/>
        <v>26.5</v>
      </c>
      <c r="U970" t="str">
        <f t="shared" si="110"/>
        <v>technology</v>
      </c>
      <c r="V970" t="str">
        <f t="shared" si="111"/>
        <v>wearables</v>
      </c>
    </row>
    <row r="971" spans="1:22" ht="32" x14ac:dyDescent="0.2">
      <c r="A971">
        <v>969</v>
      </c>
      <c r="B971" s="3" t="s">
        <v>970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2">
        <f t="shared" si="107"/>
        <v>42775.30332175926</v>
      </c>
      <c r="K971">
        <v>1483773407</v>
      </c>
      <c r="L971" s="12" t="str">
        <f t="shared" si="108"/>
        <v>01/07/2017</v>
      </c>
      <c r="M971" s="9" t="str" cm="1">
        <f t="array" ref="M971">_xlfn.IFS(LEFT(L971, 2) = "01", "Jan", LEFT(L971, 2) = "02", "Feb", LEFT(L971, 2) = "03", "Mar", LEFT(L971, 2) = "04", "Apr", LEFT(L971, 2) = "05", "May", LEFT(L971, 2) = "06", "Jun", LEFT(L971, 2) = "07", "Jul", LEFT(L971, 2) = "08", "Aug", LEFT(L971, 2) = "09", "Sep", LEFT(L971, 2) = "10", "Oct", LEFT(L971, 2) = "11", "Nov", LEFT(L971, 2) = "12", "Dec")</f>
        <v>Jan</v>
      </c>
      <c r="N971" s="9" t="str">
        <f t="shared" si="109"/>
        <v>2017</v>
      </c>
      <c r="O971" t="b">
        <v>0</v>
      </c>
      <c r="P971">
        <v>11</v>
      </c>
      <c r="Q971" t="b">
        <v>0</v>
      </c>
      <c r="R971" t="s">
        <v>8272</v>
      </c>
      <c r="S971" s="6">
        <f t="shared" si="105"/>
        <v>0.46666666666666667</v>
      </c>
      <c r="T971" s="8">
        <f t="shared" si="106"/>
        <v>1272.7272727272727</v>
      </c>
      <c r="U971" t="str">
        <f t="shared" si="110"/>
        <v>technology</v>
      </c>
      <c r="V971" t="str">
        <f t="shared" si="111"/>
        <v>wearables</v>
      </c>
    </row>
    <row r="972" spans="1:22" ht="48" x14ac:dyDescent="0.2">
      <c r="A972">
        <v>970</v>
      </c>
      <c r="B972" s="3" t="s">
        <v>971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2">
        <f t="shared" si="107"/>
        <v>42758.207638888889</v>
      </c>
      <c r="K972">
        <v>1481951853</v>
      </c>
      <c r="L972" s="12" t="str">
        <f t="shared" si="108"/>
        <v>12/17/2016</v>
      </c>
      <c r="M972" s="9" t="str" cm="1">
        <f t="array" ref="M972">_xlfn.IFS(LEFT(L972, 2) = "01", "Jan", LEFT(L972, 2) = "02", "Feb", LEFT(L972, 2) = "03", "Mar", LEFT(L972, 2) = "04", "Apr", LEFT(L972, 2) = "05", "May", LEFT(L972, 2) = "06", "Jun", LEFT(L972, 2) = "07", "Jul", LEFT(L972, 2) = "08", "Aug", LEFT(L972, 2) = "09", "Sep", LEFT(L972, 2) = "10", "Oct", LEFT(L972, 2) = "11", "Nov", LEFT(L972, 2) = "12", "Dec")</f>
        <v>Dec</v>
      </c>
      <c r="N972" s="9" t="str">
        <f t="shared" si="109"/>
        <v>2016</v>
      </c>
      <c r="O972" t="b">
        <v>0</v>
      </c>
      <c r="P972">
        <v>14</v>
      </c>
      <c r="Q972" t="b">
        <v>0</v>
      </c>
      <c r="R972" t="s">
        <v>8272</v>
      </c>
      <c r="S972" s="6">
        <f t="shared" si="105"/>
        <v>0.4592</v>
      </c>
      <c r="T972" s="8">
        <f t="shared" si="106"/>
        <v>164</v>
      </c>
      <c r="U972" t="str">
        <f t="shared" si="110"/>
        <v>technology</v>
      </c>
      <c r="V972" t="str">
        <f t="shared" si="111"/>
        <v>wearables</v>
      </c>
    </row>
    <row r="973" spans="1:22" ht="48" x14ac:dyDescent="0.2">
      <c r="A973">
        <v>971</v>
      </c>
      <c r="B973" s="3" t="s">
        <v>972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12">
        <f t="shared" si="107"/>
        <v>42156.709027777775</v>
      </c>
      <c r="K973">
        <v>1429290060</v>
      </c>
      <c r="L973" s="12" t="str">
        <f t="shared" si="108"/>
        <v>04/17/2015</v>
      </c>
      <c r="M973" s="9" t="str" cm="1">
        <f t="array" ref="M973">_xlfn.IFS(LEFT(L973, 2) = "01", "Jan", LEFT(L973, 2) = "02", "Feb", LEFT(L973, 2) = "03", "Mar", LEFT(L973, 2) = "04", "Apr", LEFT(L973, 2) = "05", "May", LEFT(L973, 2) = "06", "Jun", LEFT(L973, 2) = "07", "Jul", LEFT(L973, 2) = "08", "Aug", LEFT(L973, 2) = "09", "Sep", LEFT(L973, 2) = "10", "Oct", LEFT(L973, 2) = "11", "Nov", LEFT(L973, 2) = "12", "Dec")</f>
        <v>Apr</v>
      </c>
      <c r="N973" s="9" t="str">
        <f t="shared" si="109"/>
        <v>2015</v>
      </c>
      <c r="O973" t="b">
        <v>0</v>
      </c>
      <c r="P973">
        <v>5</v>
      </c>
      <c r="Q973" t="b">
        <v>0</v>
      </c>
      <c r="R973" t="s">
        <v>8272</v>
      </c>
      <c r="S973" s="6">
        <f t="shared" si="105"/>
        <v>2.2599999999999999E-3</v>
      </c>
      <c r="T973" s="8">
        <f t="shared" si="106"/>
        <v>45.2</v>
      </c>
      <c r="U973" t="str">
        <f t="shared" si="110"/>
        <v>technology</v>
      </c>
      <c r="V973" t="str">
        <f t="shared" si="111"/>
        <v>wearables</v>
      </c>
    </row>
    <row r="974" spans="1:22" ht="48" x14ac:dyDescent="0.2">
      <c r="A974">
        <v>972</v>
      </c>
      <c r="B974" s="3" t="s">
        <v>973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2">
        <f t="shared" si="107"/>
        <v>41886.290972222225</v>
      </c>
      <c r="K974">
        <v>1407271598</v>
      </c>
      <c r="L974" s="12" t="str">
        <f t="shared" si="108"/>
        <v>08/05/2014</v>
      </c>
      <c r="M974" s="9" t="str" cm="1">
        <f t="array" ref="M974">_xlfn.IFS(LEFT(L974, 2) = "01", "Jan", LEFT(L974, 2) = "02", "Feb", LEFT(L974, 2) = "03", "Mar", LEFT(L974, 2) = "04", "Apr", LEFT(L974, 2) = "05", "May", LEFT(L974, 2) = "06", "Jun", LEFT(L974, 2) = "07", "Jul", LEFT(L974, 2) = "08", "Aug", LEFT(L974, 2) = "09", "Sep", LEFT(L974, 2) = "10", "Oct", LEFT(L974, 2) = "11", "Nov", LEFT(L974, 2) = "12", "Dec")</f>
        <v>Aug</v>
      </c>
      <c r="N974" s="9" t="str">
        <f t="shared" si="109"/>
        <v>2014</v>
      </c>
      <c r="O974" t="b">
        <v>0</v>
      </c>
      <c r="P974">
        <v>45</v>
      </c>
      <c r="Q974" t="b">
        <v>0</v>
      </c>
      <c r="R974" t="s">
        <v>8272</v>
      </c>
      <c r="S974" s="6">
        <f t="shared" si="105"/>
        <v>0.34625</v>
      </c>
      <c r="T974" s="8">
        <f t="shared" si="106"/>
        <v>153.88888888888889</v>
      </c>
      <c r="U974" t="str">
        <f t="shared" si="110"/>
        <v>technology</v>
      </c>
      <c r="V974" t="str">
        <f t="shared" si="111"/>
        <v>wearables</v>
      </c>
    </row>
    <row r="975" spans="1:22" ht="48" x14ac:dyDescent="0.2">
      <c r="A975">
        <v>973</v>
      </c>
      <c r="B975" s="3" t="s">
        <v>974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12">
        <f t="shared" si="107"/>
        <v>42317.056631944448</v>
      </c>
      <c r="K975">
        <v>1441844493</v>
      </c>
      <c r="L975" s="12" t="str">
        <f t="shared" si="108"/>
        <v>09/10/2015</v>
      </c>
      <c r="M975" s="9" t="str" cm="1">
        <f t="array" ref="M975">_xlfn.IFS(LEFT(L975, 2) = "01", "Jan", LEFT(L975, 2) = "02", "Feb", LEFT(L975, 2) = "03", "Mar", LEFT(L975, 2) = "04", "Apr", LEFT(L975, 2) = "05", "May", LEFT(L975, 2) = "06", "Jun", LEFT(L975, 2) = "07", "Jul", LEFT(L975, 2) = "08", "Aug", LEFT(L975, 2) = "09", "Sep", LEFT(L975, 2) = "10", "Oct", LEFT(L975, 2) = "11", "Nov", LEFT(L975, 2) = "12", "Dec")</f>
        <v>Sep</v>
      </c>
      <c r="N975" s="9" t="str">
        <f t="shared" si="109"/>
        <v>2015</v>
      </c>
      <c r="O975" t="b">
        <v>0</v>
      </c>
      <c r="P975">
        <v>8</v>
      </c>
      <c r="Q975" t="b">
        <v>0</v>
      </c>
      <c r="R975" t="s">
        <v>8272</v>
      </c>
      <c r="S975" s="6">
        <f t="shared" si="105"/>
        <v>2.0549999999999999E-2</v>
      </c>
      <c r="T975" s="8">
        <f t="shared" si="106"/>
        <v>51.375</v>
      </c>
      <c r="U975" t="str">
        <f t="shared" si="110"/>
        <v>technology</v>
      </c>
      <c r="V975" t="str">
        <f t="shared" si="111"/>
        <v>wearables</v>
      </c>
    </row>
    <row r="976" spans="1:22" ht="48" x14ac:dyDescent="0.2">
      <c r="A976">
        <v>974</v>
      </c>
      <c r="B976" s="3" t="s">
        <v>975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2">
        <f t="shared" si="107"/>
        <v>42454.707824074074</v>
      </c>
      <c r="K976">
        <v>1456336756</v>
      </c>
      <c r="L976" s="12" t="str">
        <f t="shared" si="108"/>
        <v>02/24/2016</v>
      </c>
      <c r="M976" s="9" t="str" cm="1">
        <f t="array" ref="M976">_xlfn.IFS(LEFT(L976, 2) = "01", "Jan", LEFT(L976, 2) = "02", "Feb", LEFT(L976, 2) = "03", "Mar", LEFT(L976, 2) = "04", "Apr", LEFT(L976, 2) = "05", "May", LEFT(L976, 2) = "06", "Jun", LEFT(L976, 2) = "07", "Jul", LEFT(L976, 2) = "08", "Aug", LEFT(L976, 2) = "09", "Sep", LEFT(L976, 2) = "10", "Oct", LEFT(L976, 2) = "11", "Nov", LEFT(L976, 2) = "12", "Dec")</f>
        <v>Feb</v>
      </c>
      <c r="N976" s="9" t="str">
        <f t="shared" si="109"/>
        <v>2016</v>
      </c>
      <c r="O976" t="b">
        <v>0</v>
      </c>
      <c r="P976">
        <v>3</v>
      </c>
      <c r="Q976" t="b">
        <v>0</v>
      </c>
      <c r="R976" t="s">
        <v>8272</v>
      </c>
      <c r="S976" s="6">
        <f t="shared" si="105"/>
        <v>5.5999999999999999E-3</v>
      </c>
      <c r="T976" s="8">
        <f t="shared" si="106"/>
        <v>93.333333333333329</v>
      </c>
      <c r="U976" t="str">
        <f t="shared" si="110"/>
        <v>technology</v>
      </c>
      <c r="V976" t="str">
        <f t="shared" si="111"/>
        <v>wearables</v>
      </c>
    </row>
    <row r="977" spans="1:22" ht="48" x14ac:dyDescent="0.2">
      <c r="A977">
        <v>975</v>
      </c>
      <c r="B977" s="3" t="s">
        <v>976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2">
        <f t="shared" si="107"/>
        <v>42549.696585648147</v>
      </c>
      <c r="K977">
        <v>1461948185</v>
      </c>
      <c r="L977" s="12" t="str">
        <f t="shared" si="108"/>
        <v>04/29/2016</v>
      </c>
      <c r="M977" s="9" t="str" cm="1">
        <f t="array" ref="M977">_xlfn.IFS(LEFT(L977, 2) = "01", "Jan", LEFT(L977, 2) = "02", "Feb", LEFT(L977, 2) = "03", "Mar", LEFT(L977, 2) = "04", "Apr", LEFT(L977, 2) = "05", "May", LEFT(L977, 2) = "06", "Jun", LEFT(L977, 2) = "07", "Jul", LEFT(L977, 2) = "08", "Aug", LEFT(L977, 2) = "09", "Sep", LEFT(L977, 2) = "10", "Oct", LEFT(L977, 2) = "11", "Nov", LEFT(L977, 2) = "12", "Dec")</f>
        <v>Apr</v>
      </c>
      <c r="N977" s="9" t="str">
        <f t="shared" si="109"/>
        <v>2016</v>
      </c>
      <c r="O977" t="b">
        <v>0</v>
      </c>
      <c r="P977">
        <v>24</v>
      </c>
      <c r="Q977" t="b">
        <v>0</v>
      </c>
      <c r="R977" t="s">
        <v>8272</v>
      </c>
      <c r="S977" s="6">
        <f t="shared" si="105"/>
        <v>2.6069999999999999E-2</v>
      </c>
      <c r="T977" s="8">
        <f t="shared" si="106"/>
        <v>108.625</v>
      </c>
      <c r="U977" t="str">
        <f t="shared" si="110"/>
        <v>technology</v>
      </c>
      <c r="V977" t="str">
        <f t="shared" si="111"/>
        <v>wearables</v>
      </c>
    </row>
    <row r="978" spans="1:22" ht="48" x14ac:dyDescent="0.2">
      <c r="A978">
        <v>976</v>
      </c>
      <c r="B978" s="3" t="s">
        <v>977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2">
        <f t="shared" si="107"/>
        <v>42230.058993055558</v>
      </c>
      <c r="K978">
        <v>1435627497</v>
      </c>
      <c r="L978" s="12" t="str">
        <f t="shared" si="108"/>
        <v>06/30/2015</v>
      </c>
      <c r="M978" s="9" t="str" cm="1">
        <f t="array" ref="M978">_xlfn.IFS(LEFT(L978, 2) = "01", "Jan", LEFT(L978, 2) = "02", "Feb", LEFT(L978, 2) = "03", "Mar", LEFT(L978, 2) = "04", "Apr", LEFT(L978, 2) = "05", "May", LEFT(L978, 2) = "06", "Jun", LEFT(L978, 2) = "07", "Jul", LEFT(L978, 2) = "08", "Aug", LEFT(L978, 2) = "09", "Sep", LEFT(L978, 2) = "10", "Oct", LEFT(L978, 2) = "11", "Nov", LEFT(L978, 2) = "12", "Dec")</f>
        <v>Jun</v>
      </c>
      <c r="N978" s="9" t="str">
        <f t="shared" si="109"/>
        <v>2015</v>
      </c>
      <c r="O978" t="b">
        <v>0</v>
      </c>
      <c r="P978">
        <v>18</v>
      </c>
      <c r="Q978" t="b">
        <v>0</v>
      </c>
      <c r="R978" t="s">
        <v>8272</v>
      </c>
      <c r="S978" s="6">
        <f t="shared" si="105"/>
        <v>1.9259999999999999E-2</v>
      </c>
      <c r="T978" s="8">
        <f t="shared" si="106"/>
        <v>160.5</v>
      </c>
      <c r="U978" t="str">
        <f t="shared" si="110"/>
        <v>technology</v>
      </c>
      <c r="V978" t="str">
        <f t="shared" si="111"/>
        <v>wearables</v>
      </c>
    </row>
    <row r="979" spans="1:22" ht="48" x14ac:dyDescent="0.2">
      <c r="A979">
        <v>977</v>
      </c>
      <c r="B979" s="3" t="s">
        <v>978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2">
        <f t="shared" si="107"/>
        <v>42421.942094907412</v>
      </c>
      <c r="K979">
        <v>1453502197</v>
      </c>
      <c r="L979" s="12" t="str">
        <f t="shared" si="108"/>
        <v>01/22/2016</v>
      </c>
      <c r="M979" s="9" t="str" cm="1">
        <f t="array" ref="M979">_xlfn.IFS(LEFT(L979, 2) = "01", "Jan", LEFT(L979, 2) = "02", "Feb", LEFT(L979, 2) = "03", "Mar", LEFT(L979, 2) = "04", "Apr", LEFT(L979, 2) = "05", "May", LEFT(L979, 2) = "06", "Jun", LEFT(L979, 2) = "07", "Jul", LEFT(L979, 2) = "08", "Aug", LEFT(L979, 2) = "09", "Sep", LEFT(L979, 2) = "10", "Oct", LEFT(L979, 2) = "11", "Nov", LEFT(L979, 2) = "12", "Dec")</f>
        <v>Jan</v>
      </c>
      <c r="N979" s="9" t="str">
        <f t="shared" si="109"/>
        <v>2016</v>
      </c>
      <c r="O979" t="b">
        <v>0</v>
      </c>
      <c r="P979">
        <v>12</v>
      </c>
      <c r="Q979" t="b">
        <v>0</v>
      </c>
      <c r="R979" t="s">
        <v>8272</v>
      </c>
      <c r="S979" s="6">
        <f t="shared" si="105"/>
        <v>0.33666666666666667</v>
      </c>
      <c r="T979" s="8">
        <f t="shared" si="106"/>
        <v>75.75</v>
      </c>
      <c r="U979" t="str">
        <f t="shared" si="110"/>
        <v>technology</v>
      </c>
      <c r="V979" t="str">
        <f t="shared" si="111"/>
        <v>wearables</v>
      </c>
    </row>
    <row r="980" spans="1:22" ht="48" x14ac:dyDescent="0.2">
      <c r="A980">
        <v>978</v>
      </c>
      <c r="B980" s="3" t="s">
        <v>979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2">
        <f t="shared" si="107"/>
        <v>42425.309039351851</v>
      </c>
      <c r="K980">
        <v>1453793101</v>
      </c>
      <c r="L980" s="12" t="str">
        <f t="shared" si="108"/>
        <v>01/26/2016</v>
      </c>
      <c r="M980" s="9" t="str" cm="1">
        <f t="array" ref="M980">_xlfn.IFS(LEFT(L980, 2) = "01", "Jan", LEFT(L980, 2) = "02", "Feb", LEFT(L980, 2) = "03", "Mar", LEFT(L980, 2) = "04", "Apr", LEFT(L980, 2) = "05", "May", LEFT(L980, 2) = "06", "Jun", LEFT(L980, 2) = "07", "Jul", LEFT(L980, 2) = "08", "Aug", LEFT(L980, 2) = "09", "Sep", LEFT(L980, 2) = "10", "Oct", LEFT(L980, 2) = "11", "Nov", LEFT(L980, 2) = "12", "Dec")</f>
        <v>Jan</v>
      </c>
      <c r="N980" s="9" t="str">
        <f t="shared" si="109"/>
        <v>2016</v>
      </c>
      <c r="O980" t="b">
        <v>0</v>
      </c>
      <c r="P980">
        <v>123</v>
      </c>
      <c r="Q980" t="b">
        <v>0</v>
      </c>
      <c r="R980" t="s">
        <v>8272</v>
      </c>
      <c r="S980" s="6">
        <f t="shared" si="105"/>
        <v>0.5626326718299024</v>
      </c>
      <c r="T980" s="8">
        <f t="shared" si="106"/>
        <v>790.83739837398377</v>
      </c>
      <c r="U980" t="str">
        <f t="shared" si="110"/>
        <v>technology</v>
      </c>
      <c r="V980" t="str">
        <f t="shared" si="111"/>
        <v>wearables</v>
      </c>
    </row>
    <row r="981" spans="1:22" ht="48" x14ac:dyDescent="0.2">
      <c r="A981">
        <v>979</v>
      </c>
      <c r="B981" s="3" t="s">
        <v>980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2">
        <f t="shared" si="107"/>
        <v>42541.790972222225</v>
      </c>
      <c r="K981">
        <v>1463392828</v>
      </c>
      <c r="L981" s="12" t="str">
        <f t="shared" si="108"/>
        <v>05/16/2016</v>
      </c>
      <c r="M981" s="9" t="str" cm="1">
        <f t="array" ref="M981">_xlfn.IFS(LEFT(L981, 2) = "01", "Jan", LEFT(L981, 2) = "02", "Feb", LEFT(L981, 2) = "03", "Mar", LEFT(L981, 2) = "04", "Apr", LEFT(L981, 2) = "05", "May", LEFT(L981, 2) = "06", "Jun", LEFT(L981, 2) = "07", "Jul", LEFT(L981, 2) = "08", "Aug", LEFT(L981, 2) = "09", "Sep", LEFT(L981, 2) = "10", "Oct", LEFT(L981, 2) = "11", "Nov", LEFT(L981, 2) = "12", "Dec")</f>
        <v>May</v>
      </c>
      <c r="N981" s="9" t="str">
        <f t="shared" si="109"/>
        <v>2016</v>
      </c>
      <c r="O981" t="b">
        <v>0</v>
      </c>
      <c r="P981">
        <v>96</v>
      </c>
      <c r="Q981" t="b">
        <v>0</v>
      </c>
      <c r="R981" t="s">
        <v>8272</v>
      </c>
      <c r="S981" s="6">
        <f t="shared" si="105"/>
        <v>0.82817600000000002</v>
      </c>
      <c r="T981" s="8">
        <f t="shared" si="106"/>
        <v>301.93916666666667</v>
      </c>
      <c r="U981" t="str">
        <f t="shared" si="110"/>
        <v>technology</v>
      </c>
      <c r="V981" t="str">
        <f t="shared" si="111"/>
        <v>wearables</v>
      </c>
    </row>
    <row r="982" spans="1:22" ht="48" x14ac:dyDescent="0.2">
      <c r="A982">
        <v>980</v>
      </c>
      <c r="B982" s="3" t="s">
        <v>981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2">
        <f t="shared" si="107"/>
        <v>41973.945856481485</v>
      </c>
      <c r="K982">
        <v>1413495722</v>
      </c>
      <c r="L982" s="12" t="str">
        <f t="shared" si="108"/>
        <v>10/16/2014</v>
      </c>
      <c r="M982" s="9" t="str" cm="1">
        <f t="array" ref="M982">_xlfn.IFS(LEFT(L982, 2) = "01", "Jan", LEFT(L982, 2) = "02", "Feb", LEFT(L982, 2) = "03", "Mar", LEFT(L982, 2) = "04", "Apr", LEFT(L982, 2) = "05", "May", LEFT(L982, 2) = "06", "Jun", LEFT(L982, 2) = "07", "Jul", LEFT(L982, 2) = "08", "Aug", LEFT(L982, 2) = "09", "Sep", LEFT(L982, 2) = "10", "Oct", LEFT(L982, 2) = "11", "Nov", LEFT(L982, 2) = "12", "Dec")</f>
        <v>Oct</v>
      </c>
      <c r="N982" s="9" t="str">
        <f t="shared" si="109"/>
        <v>2014</v>
      </c>
      <c r="O982" t="b">
        <v>0</v>
      </c>
      <c r="P982">
        <v>31</v>
      </c>
      <c r="Q982" t="b">
        <v>0</v>
      </c>
      <c r="R982" t="s">
        <v>8272</v>
      </c>
      <c r="S982" s="6">
        <f t="shared" si="105"/>
        <v>0.14860000000000001</v>
      </c>
      <c r="T982" s="8">
        <f t="shared" si="106"/>
        <v>47.935483870967744</v>
      </c>
      <c r="U982" t="str">
        <f t="shared" si="110"/>
        <v>technology</v>
      </c>
      <c r="V982" t="str">
        <f t="shared" si="111"/>
        <v>wearables</v>
      </c>
    </row>
    <row r="983" spans="1:22" ht="48" x14ac:dyDescent="0.2">
      <c r="A983">
        <v>981</v>
      </c>
      <c r="B983" s="3" t="s">
        <v>982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12">
        <f t="shared" si="107"/>
        <v>41860.947013888886</v>
      </c>
      <c r="K983">
        <v>1405032222</v>
      </c>
      <c r="L983" s="12" t="str">
        <f t="shared" si="108"/>
        <v>07/10/2014</v>
      </c>
      <c r="M983" s="9" t="str" cm="1">
        <f t="array" ref="M983">_xlfn.IFS(LEFT(L983, 2) = "01", "Jan", LEFT(L983, 2) = "02", "Feb", LEFT(L983, 2) = "03", "Mar", LEFT(L983, 2) = "04", "Apr", LEFT(L983, 2) = "05", "May", LEFT(L983, 2) = "06", "Jun", LEFT(L983, 2) = "07", "Jul", LEFT(L983, 2) = "08", "Aug", LEFT(L983, 2) = "09", "Sep", LEFT(L983, 2) = "10", "Oct", LEFT(L983, 2) = "11", "Nov", LEFT(L983, 2) = "12", "Dec")</f>
        <v>Jul</v>
      </c>
      <c r="N983" s="9" t="str">
        <f t="shared" si="109"/>
        <v>2014</v>
      </c>
      <c r="O983" t="b">
        <v>0</v>
      </c>
      <c r="P983">
        <v>4</v>
      </c>
      <c r="Q983" t="b">
        <v>0</v>
      </c>
      <c r="R983" t="s">
        <v>8272</v>
      </c>
      <c r="S983" s="6">
        <f t="shared" si="105"/>
        <v>1.2375123751237513E-4</v>
      </c>
      <c r="T983" s="8">
        <f t="shared" si="106"/>
        <v>2.75</v>
      </c>
      <c r="U983" t="str">
        <f t="shared" si="110"/>
        <v>technology</v>
      </c>
      <c r="V983" t="str">
        <f t="shared" si="111"/>
        <v>wearables</v>
      </c>
    </row>
    <row r="984" spans="1:22" ht="32" x14ac:dyDescent="0.2">
      <c r="A984">
        <v>982</v>
      </c>
      <c r="B984" s="3" t="s">
        <v>983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12">
        <f t="shared" si="107"/>
        <v>42645.753310185188</v>
      </c>
      <c r="K984">
        <v>1472839486</v>
      </c>
      <c r="L984" s="12" t="str">
        <f t="shared" si="108"/>
        <v>09/02/2016</v>
      </c>
      <c r="M984" s="9" t="str" cm="1">
        <f t="array" ref="M984">_xlfn.IFS(LEFT(L984, 2) = "01", "Jan", LEFT(L984, 2) = "02", "Feb", LEFT(L984, 2) = "03", "Mar", LEFT(L984, 2) = "04", "Apr", LEFT(L984, 2) = "05", "May", LEFT(L984, 2) = "06", "Jun", LEFT(L984, 2) = "07", "Jul", LEFT(L984, 2) = "08", "Aug", LEFT(L984, 2) = "09", "Sep", LEFT(L984, 2) = "10", "Oct", LEFT(L984, 2) = "11", "Nov", LEFT(L984, 2) = "12", "Dec")</f>
        <v>Sep</v>
      </c>
      <c r="N984" s="9" t="str">
        <f t="shared" si="109"/>
        <v>2016</v>
      </c>
      <c r="O984" t="b">
        <v>0</v>
      </c>
      <c r="P984">
        <v>3</v>
      </c>
      <c r="Q984" t="b">
        <v>0</v>
      </c>
      <c r="R984" t="s">
        <v>8272</v>
      </c>
      <c r="S984" s="6">
        <f t="shared" si="105"/>
        <v>1.7142857142857143E-4</v>
      </c>
      <c r="T984" s="8">
        <f t="shared" si="106"/>
        <v>1</v>
      </c>
      <c r="U984" t="str">
        <f t="shared" si="110"/>
        <v>technology</v>
      </c>
      <c r="V984" t="str">
        <f t="shared" si="111"/>
        <v>wearables</v>
      </c>
    </row>
    <row r="985" spans="1:22" ht="48" x14ac:dyDescent="0.2">
      <c r="A985">
        <v>983</v>
      </c>
      <c r="B985" s="3" t="s">
        <v>984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2">
        <f t="shared" si="107"/>
        <v>42605.870833333334</v>
      </c>
      <c r="K985">
        <v>1469289685</v>
      </c>
      <c r="L985" s="12" t="str">
        <f t="shared" si="108"/>
        <v>07/23/2016</v>
      </c>
      <c r="M985" s="9" t="str" cm="1">
        <f t="array" ref="M985">_xlfn.IFS(LEFT(L985, 2) = "01", "Jan", LEFT(L985, 2) = "02", "Feb", LEFT(L985, 2) = "03", "Mar", LEFT(L985, 2) = "04", "Apr", LEFT(L985, 2) = "05", "May", LEFT(L985, 2) = "06", "Jun", LEFT(L985, 2) = "07", "Jul", LEFT(L985, 2) = "08", "Aug", LEFT(L985, 2) = "09", "Sep", LEFT(L985, 2) = "10", "Oct", LEFT(L985, 2) = "11", "Nov", LEFT(L985, 2) = "12", "Dec")</f>
        <v>Jul</v>
      </c>
      <c r="N985" s="9" t="str">
        <f t="shared" si="109"/>
        <v>2016</v>
      </c>
      <c r="O985" t="b">
        <v>0</v>
      </c>
      <c r="P985">
        <v>179</v>
      </c>
      <c r="Q985" t="b">
        <v>0</v>
      </c>
      <c r="R985" t="s">
        <v>8272</v>
      </c>
      <c r="S985" s="6">
        <f t="shared" si="105"/>
        <v>0.2950613611721471</v>
      </c>
      <c r="T985" s="8">
        <f t="shared" si="106"/>
        <v>171.79329608938548</v>
      </c>
      <c r="U985" t="str">
        <f t="shared" si="110"/>
        <v>technology</v>
      </c>
      <c r="V985" t="str">
        <f t="shared" si="111"/>
        <v>wearables</v>
      </c>
    </row>
    <row r="986" spans="1:22" ht="80" x14ac:dyDescent="0.2">
      <c r="A986">
        <v>984</v>
      </c>
      <c r="B986" s="3" t="s">
        <v>985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2">
        <f t="shared" si="107"/>
        <v>42091.074166666673</v>
      </c>
      <c r="K986">
        <v>1424918808</v>
      </c>
      <c r="L986" s="12" t="str">
        <f t="shared" si="108"/>
        <v>02/26/2015</v>
      </c>
      <c r="M986" s="9" t="str" cm="1">
        <f t="array" ref="M986">_xlfn.IFS(LEFT(L986, 2) = "01", "Jan", LEFT(L986, 2) = "02", "Feb", LEFT(L986, 2) = "03", "Mar", LEFT(L986, 2) = "04", "Apr", LEFT(L986, 2) = "05", "May", LEFT(L986, 2) = "06", "Jun", LEFT(L986, 2) = "07", "Jul", LEFT(L986, 2) = "08", "Aug", LEFT(L986, 2) = "09", "Sep", LEFT(L986, 2) = "10", "Oct", LEFT(L986, 2) = "11", "Nov", LEFT(L986, 2) = "12", "Dec")</f>
        <v>Feb</v>
      </c>
      <c r="N986" s="9" t="str">
        <f t="shared" si="109"/>
        <v>2015</v>
      </c>
      <c r="O986" t="b">
        <v>0</v>
      </c>
      <c r="P986">
        <v>3</v>
      </c>
      <c r="Q986" t="b">
        <v>0</v>
      </c>
      <c r="R986" t="s">
        <v>8272</v>
      </c>
      <c r="S986" s="6">
        <f t="shared" si="105"/>
        <v>1.06E-2</v>
      </c>
      <c r="T986" s="8">
        <f t="shared" si="106"/>
        <v>35.333333333333336</v>
      </c>
      <c r="U986" t="str">
        <f t="shared" si="110"/>
        <v>technology</v>
      </c>
      <c r="V986" t="str">
        <f t="shared" si="111"/>
        <v>wearables</v>
      </c>
    </row>
    <row r="987" spans="1:22" ht="48" x14ac:dyDescent="0.2">
      <c r="A987">
        <v>985</v>
      </c>
      <c r="B987" s="3" t="s">
        <v>986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2">
        <f t="shared" si="107"/>
        <v>42369.958333333328</v>
      </c>
      <c r="K987">
        <v>1449011610</v>
      </c>
      <c r="L987" s="12" t="str">
        <f t="shared" si="108"/>
        <v>12/01/2015</v>
      </c>
      <c r="M987" s="9" t="str" cm="1">
        <f t="array" ref="M987">_xlfn.IFS(LEFT(L987, 2) = "01", "Jan", LEFT(L987, 2) = "02", "Feb", LEFT(L987, 2) = "03", "Mar", LEFT(L987, 2) = "04", "Apr", LEFT(L987, 2) = "05", "May", LEFT(L987, 2) = "06", "Jun", LEFT(L987, 2) = "07", "Jul", LEFT(L987, 2) = "08", "Aug", LEFT(L987, 2) = "09", "Sep", LEFT(L987, 2) = "10", "Oct", LEFT(L987, 2) = "11", "Nov", LEFT(L987, 2) = "12", "Dec")</f>
        <v>Dec</v>
      </c>
      <c r="N987" s="9" t="str">
        <f t="shared" si="109"/>
        <v>2015</v>
      </c>
      <c r="O987" t="b">
        <v>0</v>
      </c>
      <c r="P987">
        <v>23</v>
      </c>
      <c r="Q987" t="b">
        <v>0</v>
      </c>
      <c r="R987" t="s">
        <v>8272</v>
      </c>
      <c r="S987" s="6">
        <f t="shared" si="105"/>
        <v>6.2933333333333327E-2</v>
      </c>
      <c r="T987" s="8">
        <f t="shared" si="106"/>
        <v>82.086956521739125</v>
      </c>
      <c r="U987" t="str">
        <f t="shared" si="110"/>
        <v>technology</v>
      </c>
      <c r="V987" t="str">
        <f t="shared" si="111"/>
        <v>wearables</v>
      </c>
    </row>
    <row r="988" spans="1:22" ht="48" x14ac:dyDescent="0.2">
      <c r="A988">
        <v>986</v>
      </c>
      <c r="B988" s="3" t="s">
        <v>987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2">
        <f t="shared" si="107"/>
        <v>42379</v>
      </c>
      <c r="K988">
        <v>1447698300</v>
      </c>
      <c r="L988" s="12" t="str">
        <f t="shared" si="108"/>
        <v>11/16/2015</v>
      </c>
      <c r="M988" s="9" t="str" cm="1">
        <f t="array" ref="M988">_xlfn.IFS(LEFT(L988, 2) = "01", "Jan", LEFT(L988, 2) = "02", "Feb", LEFT(L988, 2) = "03", "Mar", LEFT(L988, 2) = "04", "Apr", LEFT(L988, 2) = "05", "May", LEFT(L988, 2) = "06", "Jun", LEFT(L988, 2) = "07", "Jul", LEFT(L988, 2) = "08", "Aug", LEFT(L988, 2) = "09", "Sep", LEFT(L988, 2) = "10", "Oct", LEFT(L988, 2) = "11", "Nov", LEFT(L988, 2) = "12", "Dec")</f>
        <v>Nov</v>
      </c>
      <c r="N988" s="9" t="str">
        <f t="shared" si="109"/>
        <v>2015</v>
      </c>
      <c r="O988" t="b">
        <v>0</v>
      </c>
      <c r="P988">
        <v>23</v>
      </c>
      <c r="Q988" t="b">
        <v>0</v>
      </c>
      <c r="R988" t="s">
        <v>8272</v>
      </c>
      <c r="S988" s="6">
        <f t="shared" si="105"/>
        <v>0.1275</v>
      </c>
      <c r="T988" s="8">
        <f t="shared" si="106"/>
        <v>110.8695652173913</v>
      </c>
      <c r="U988" t="str">
        <f t="shared" si="110"/>
        <v>technology</v>
      </c>
      <c r="V988" t="str">
        <f t="shared" si="111"/>
        <v>wearables</v>
      </c>
    </row>
    <row r="989" spans="1:22" ht="48" x14ac:dyDescent="0.2">
      <c r="A989">
        <v>987</v>
      </c>
      <c r="B989" s="3" t="s">
        <v>988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2">
        <f t="shared" si="107"/>
        <v>41813.294560185182</v>
      </c>
      <c r="K989">
        <v>1400051050</v>
      </c>
      <c r="L989" s="12" t="str">
        <f t="shared" si="108"/>
        <v>05/14/2014</v>
      </c>
      <c r="M989" s="9" t="str" cm="1">
        <f t="array" ref="M989">_xlfn.IFS(LEFT(L989, 2) = "01", "Jan", LEFT(L989, 2) = "02", "Feb", LEFT(L989, 2) = "03", "Mar", LEFT(L989, 2) = "04", "Apr", LEFT(L989, 2) = "05", "May", LEFT(L989, 2) = "06", "Jun", LEFT(L989, 2) = "07", "Jul", LEFT(L989, 2) = "08", "Aug", LEFT(L989, 2) = "09", "Sep", LEFT(L989, 2) = "10", "Oct", LEFT(L989, 2) = "11", "Nov", LEFT(L989, 2) = "12", "Dec")</f>
        <v>May</v>
      </c>
      <c r="N989" s="9" t="str">
        <f t="shared" si="109"/>
        <v>2014</v>
      </c>
      <c r="O989" t="b">
        <v>0</v>
      </c>
      <c r="P989">
        <v>41</v>
      </c>
      <c r="Q989" t="b">
        <v>0</v>
      </c>
      <c r="R989" t="s">
        <v>8272</v>
      </c>
      <c r="S989" s="6">
        <f t="shared" si="105"/>
        <v>0.13220000000000001</v>
      </c>
      <c r="T989" s="8">
        <f t="shared" si="106"/>
        <v>161.21951219512195</v>
      </c>
      <c r="U989" t="str">
        <f t="shared" si="110"/>
        <v>technology</v>
      </c>
      <c r="V989" t="str">
        <f t="shared" si="111"/>
        <v>wearables</v>
      </c>
    </row>
    <row r="990" spans="1:22" ht="48" x14ac:dyDescent="0.2">
      <c r="A990">
        <v>988</v>
      </c>
      <c r="B990" s="3" t="s">
        <v>989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12">
        <f t="shared" si="107"/>
        <v>42644.356770833328</v>
      </c>
      <c r="K990">
        <v>1472718825</v>
      </c>
      <c r="L990" s="12" t="str">
        <f t="shared" si="108"/>
        <v>09/01/2016</v>
      </c>
      <c r="M990" s="9" t="str" cm="1">
        <f t="array" ref="M990">_xlfn.IFS(LEFT(L990, 2) = "01", "Jan", LEFT(L990, 2) = "02", "Feb", LEFT(L990, 2) = "03", "Mar", LEFT(L990, 2) = "04", "Apr", LEFT(L990, 2) = "05", "May", LEFT(L990, 2) = "06", "Jun", LEFT(L990, 2) = "07", "Jul", LEFT(L990, 2) = "08", "Aug", LEFT(L990, 2) = "09", "Sep", LEFT(L990, 2) = "10", "Oct", LEFT(L990, 2) = "11", "Nov", LEFT(L990, 2) = "12", "Dec")</f>
        <v>Sep</v>
      </c>
      <c r="N990" s="9" t="str">
        <f t="shared" si="109"/>
        <v>2016</v>
      </c>
      <c r="O990" t="b">
        <v>0</v>
      </c>
      <c r="P990">
        <v>0</v>
      </c>
      <c r="Q990" t="b">
        <v>0</v>
      </c>
      <c r="R990" t="s">
        <v>8272</v>
      </c>
      <c r="S990" s="6">
        <f t="shared" si="105"/>
        <v>0</v>
      </c>
      <c r="T990" s="8">
        <f t="shared" si="106"/>
        <v>0</v>
      </c>
      <c r="U990" t="str">
        <f t="shared" si="110"/>
        <v>technology</v>
      </c>
      <c r="V990" t="str">
        <f t="shared" si="111"/>
        <v>wearables</v>
      </c>
    </row>
    <row r="991" spans="1:22" ht="16" x14ac:dyDescent="0.2">
      <c r="A991">
        <v>989</v>
      </c>
      <c r="B991" s="3" t="s">
        <v>990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2">
        <f t="shared" si="107"/>
        <v>42641.933969907404</v>
      </c>
      <c r="K991">
        <v>1472509495</v>
      </c>
      <c r="L991" s="12" t="str">
        <f t="shared" si="108"/>
        <v>08/29/2016</v>
      </c>
      <c r="M991" s="9" t="str" cm="1">
        <f t="array" ref="M991">_xlfn.IFS(LEFT(L991, 2) = "01", "Jan", LEFT(L991, 2) = "02", "Feb", LEFT(L991, 2) = "03", "Mar", LEFT(L991, 2) = "04", "Apr", LEFT(L991, 2) = "05", "May", LEFT(L991, 2) = "06", "Jun", LEFT(L991, 2) = "07", "Jul", LEFT(L991, 2) = "08", "Aug", LEFT(L991, 2) = "09", "Sep", LEFT(L991, 2) = "10", "Oct", LEFT(L991, 2) = "11", "Nov", LEFT(L991, 2) = "12", "Dec")</f>
        <v>Aug</v>
      </c>
      <c r="N991" s="9" t="str">
        <f t="shared" si="109"/>
        <v>2016</v>
      </c>
      <c r="O991" t="b">
        <v>0</v>
      </c>
      <c r="P991">
        <v>32</v>
      </c>
      <c r="Q991" t="b">
        <v>0</v>
      </c>
      <c r="R991" t="s">
        <v>8272</v>
      </c>
      <c r="S991" s="6">
        <f t="shared" si="105"/>
        <v>0.16769999999999999</v>
      </c>
      <c r="T991" s="8">
        <f t="shared" si="106"/>
        <v>52.40625</v>
      </c>
      <c r="U991" t="str">
        <f t="shared" si="110"/>
        <v>technology</v>
      </c>
      <c r="V991" t="str">
        <f t="shared" si="111"/>
        <v>wearables</v>
      </c>
    </row>
    <row r="992" spans="1:22" ht="48" x14ac:dyDescent="0.2">
      <c r="A992">
        <v>990</v>
      </c>
      <c r="B992" s="3" t="s">
        <v>991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12">
        <f t="shared" si="107"/>
        <v>41885.784305555557</v>
      </c>
      <c r="K992">
        <v>1407178164</v>
      </c>
      <c r="L992" s="12" t="str">
        <f t="shared" si="108"/>
        <v>08/04/2014</v>
      </c>
      <c r="M992" s="9" t="str" cm="1">
        <f t="array" ref="M992">_xlfn.IFS(LEFT(L992, 2) = "01", "Jan", LEFT(L992, 2) = "02", "Feb", LEFT(L992, 2) = "03", "Mar", LEFT(L992, 2) = "04", "Apr", LEFT(L992, 2) = "05", "May", LEFT(L992, 2) = "06", "Jun", LEFT(L992, 2) = "07", "Jul", LEFT(L992, 2) = "08", "Aug", LEFT(L992, 2) = "09", "Sep", LEFT(L992, 2) = "10", "Oct", LEFT(L992, 2) = "11", "Nov", LEFT(L992, 2) = "12", "Dec")</f>
        <v>Aug</v>
      </c>
      <c r="N992" s="9" t="str">
        <f t="shared" si="109"/>
        <v>2014</v>
      </c>
      <c r="O992" t="b">
        <v>0</v>
      </c>
      <c r="P992">
        <v>2</v>
      </c>
      <c r="Q992" t="b">
        <v>0</v>
      </c>
      <c r="R992" t="s">
        <v>8272</v>
      </c>
      <c r="S992" s="6">
        <f t="shared" si="105"/>
        <v>1.0399999999999999E-3</v>
      </c>
      <c r="T992" s="8">
        <f t="shared" si="106"/>
        <v>13</v>
      </c>
      <c r="U992" t="str">
        <f t="shared" si="110"/>
        <v>technology</v>
      </c>
      <c r="V992" t="str">
        <f t="shared" si="111"/>
        <v>wearables</v>
      </c>
    </row>
    <row r="993" spans="1:22" ht="80" x14ac:dyDescent="0.2">
      <c r="A993">
        <v>991</v>
      </c>
      <c r="B993" s="3" t="s">
        <v>992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12">
        <f t="shared" si="107"/>
        <v>42563.785416666666</v>
      </c>
      <c r="K993">
        <v>1466186988</v>
      </c>
      <c r="L993" s="12" t="str">
        <f t="shared" si="108"/>
        <v>06/17/2016</v>
      </c>
      <c r="M993" s="9" t="str" cm="1">
        <f t="array" ref="M993">_xlfn.IFS(LEFT(L993, 2) = "01", "Jan", LEFT(L993, 2) = "02", "Feb", LEFT(L993, 2) = "03", "Mar", LEFT(L993, 2) = "04", "Apr", LEFT(L993, 2) = "05", "May", LEFT(L993, 2) = "06", "Jun", LEFT(L993, 2) = "07", "Jul", LEFT(L993, 2) = "08", "Aug", LEFT(L993, 2) = "09", "Sep", LEFT(L993, 2) = "10", "Oct", LEFT(L993, 2) = "11", "Nov", LEFT(L993, 2) = "12", "Dec")</f>
        <v>Jun</v>
      </c>
      <c r="N993" s="9" t="str">
        <f t="shared" si="109"/>
        <v>2016</v>
      </c>
      <c r="O993" t="b">
        <v>0</v>
      </c>
      <c r="P993">
        <v>7</v>
      </c>
      <c r="Q993" t="b">
        <v>0</v>
      </c>
      <c r="R993" t="s">
        <v>8272</v>
      </c>
      <c r="S993" s="6">
        <f t="shared" si="105"/>
        <v>4.24E-2</v>
      </c>
      <c r="T993" s="8">
        <f t="shared" si="106"/>
        <v>30.285714285714285</v>
      </c>
      <c r="U993" t="str">
        <f t="shared" si="110"/>
        <v>technology</v>
      </c>
      <c r="V993" t="str">
        <f t="shared" si="111"/>
        <v>wearables</v>
      </c>
    </row>
    <row r="994" spans="1:22" ht="48" x14ac:dyDescent="0.2">
      <c r="A994">
        <v>992</v>
      </c>
      <c r="B994" s="3" t="s">
        <v>993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2">
        <f t="shared" si="107"/>
        <v>42497.883321759262</v>
      </c>
      <c r="K994">
        <v>1457475119</v>
      </c>
      <c r="L994" s="12" t="str">
        <f t="shared" si="108"/>
        <v>03/08/2016</v>
      </c>
      <c r="M994" s="9" t="str" cm="1">
        <f t="array" ref="M994">_xlfn.IFS(LEFT(L994, 2) = "01", "Jan", LEFT(L994, 2) = "02", "Feb", LEFT(L994, 2) = "03", "Mar", LEFT(L994, 2) = "04", "Apr", LEFT(L994, 2) = "05", "May", LEFT(L994, 2) = "06", "Jun", LEFT(L994, 2) = "07", "Jul", LEFT(L994, 2) = "08", "Aug", LEFT(L994, 2) = "09", "Sep", LEFT(L994, 2) = "10", "Oct", LEFT(L994, 2) = "11", "Nov", LEFT(L994, 2) = "12", "Dec")</f>
        <v>Mar</v>
      </c>
      <c r="N994" s="9" t="str">
        <f t="shared" si="109"/>
        <v>2016</v>
      </c>
      <c r="O994" t="b">
        <v>0</v>
      </c>
      <c r="P994">
        <v>4</v>
      </c>
      <c r="Q994" t="b">
        <v>0</v>
      </c>
      <c r="R994" t="s">
        <v>8272</v>
      </c>
      <c r="S994" s="6">
        <f t="shared" si="105"/>
        <v>4.6699999999999997E-3</v>
      </c>
      <c r="T994" s="8">
        <f t="shared" si="106"/>
        <v>116.75</v>
      </c>
      <c r="U994" t="str">
        <f t="shared" si="110"/>
        <v>technology</v>
      </c>
      <c r="V994" t="str">
        <f t="shared" si="111"/>
        <v>wearables</v>
      </c>
    </row>
    <row r="995" spans="1:22" ht="48" x14ac:dyDescent="0.2">
      <c r="A995">
        <v>993</v>
      </c>
      <c r="B995" s="3" t="s">
        <v>994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2">
        <f t="shared" si="107"/>
        <v>42686.208333333328</v>
      </c>
      <c r="K995">
        <v>1476054568</v>
      </c>
      <c r="L995" s="12" t="str">
        <f t="shared" si="108"/>
        <v>10/09/2016</v>
      </c>
      <c r="M995" s="9" t="str" cm="1">
        <f t="array" ref="M995">_xlfn.IFS(LEFT(L995, 2) = "01", "Jan", LEFT(L995, 2) = "02", "Feb", LEFT(L995, 2) = "03", "Mar", LEFT(L995, 2) = "04", "Apr", LEFT(L995, 2) = "05", "May", LEFT(L995, 2) = "06", "Jun", LEFT(L995, 2) = "07", "Jul", LEFT(L995, 2) = "08", "Aug", LEFT(L995, 2) = "09", "Sep", LEFT(L995, 2) = "10", "Oct", LEFT(L995, 2) = "11", "Nov", LEFT(L995, 2) = "12", "Dec")</f>
        <v>Oct</v>
      </c>
      <c r="N995" s="9" t="str">
        <f t="shared" si="109"/>
        <v>2016</v>
      </c>
      <c r="O995" t="b">
        <v>0</v>
      </c>
      <c r="P995">
        <v>196</v>
      </c>
      <c r="Q995" t="b">
        <v>0</v>
      </c>
      <c r="R995" t="s">
        <v>8272</v>
      </c>
      <c r="S995" s="6">
        <f t="shared" si="105"/>
        <v>0.25087142857142858</v>
      </c>
      <c r="T995" s="8">
        <f t="shared" si="106"/>
        <v>89.59693877551021</v>
      </c>
      <c r="U995" t="str">
        <f t="shared" si="110"/>
        <v>technology</v>
      </c>
      <c r="V995" t="str">
        <f t="shared" si="111"/>
        <v>wearables</v>
      </c>
    </row>
    <row r="996" spans="1:22" ht="64" x14ac:dyDescent="0.2">
      <c r="A996">
        <v>994</v>
      </c>
      <c r="B996" s="3" t="s">
        <v>995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2">
        <f t="shared" si="107"/>
        <v>41973.957638888889</v>
      </c>
      <c r="K996">
        <v>1412835530</v>
      </c>
      <c r="L996" s="12" t="str">
        <f t="shared" si="108"/>
        <v>10/09/2014</v>
      </c>
      <c r="M996" s="9" t="str" cm="1">
        <f t="array" ref="M996">_xlfn.IFS(LEFT(L996, 2) = "01", "Jan", LEFT(L996, 2) = "02", "Feb", LEFT(L996, 2) = "03", "Mar", LEFT(L996, 2) = "04", "Apr", LEFT(L996, 2) = "05", "May", LEFT(L996, 2) = "06", "Jun", LEFT(L996, 2) = "07", "Jul", LEFT(L996, 2) = "08", "Aug", LEFT(L996, 2) = "09", "Sep", LEFT(L996, 2) = "10", "Oct", LEFT(L996, 2) = "11", "Nov", LEFT(L996, 2) = "12", "Dec")</f>
        <v>Oct</v>
      </c>
      <c r="N996" s="9" t="str">
        <f t="shared" si="109"/>
        <v>2014</v>
      </c>
      <c r="O996" t="b">
        <v>0</v>
      </c>
      <c r="P996">
        <v>11</v>
      </c>
      <c r="Q996" t="b">
        <v>0</v>
      </c>
      <c r="R996" t="s">
        <v>8272</v>
      </c>
      <c r="S996" s="6">
        <f t="shared" si="105"/>
        <v>2.3345000000000001E-2</v>
      </c>
      <c r="T996" s="8">
        <f t="shared" si="106"/>
        <v>424.45454545454544</v>
      </c>
      <c r="U996" t="str">
        <f t="shared" si="110"/>
        <v>technology</v>
      </c>
      <c r="V996" t="str">
        <f t="shared" si="111"/>
        <v>wearables</v>
      </c>
    </row>
    <row r="997" spans="1:22" ht="48" x14ac:dyDescent="0.2">
      <c r="A997">
        <v>995</v>
      </c>
      <c r="B997" s="3" t="s">
        <v>996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2">
        <f t="shared" si="107"/>
        <v>41972.666666666672</v>
      </c>
      <c r="K997">
        <v>1415140480</v>
      </c>
      <c r="L997" s="12" t="str">
        <f t="shared" si="108"/>
        <v>11/04/2014</v>
      </c>
      <c r="M997" s="9" t="str" cm="1">
        <f t="array" ref="M997">_xlfn.IFS(LEFT(L997, 2) = "01", "Jan", LEFT(L997, 2) = "02", "Feb", LEFT(L997, 2) = "03", "Mar", LEFT(L997, 2) = "04", "Apr", LEFT(L997, 2) = "05", "May", LEFT(L997, 2) = "06", "Jun", LEFT(L997, 2) = "07", "Jul", LEFT(L997, 2) = "08", "Aug", LEFT(L997, 2) = "09", "Sep", LEFT(L997, 2) = "10", "Oct", LEFT(L997, 2) = "11", "Nov", LEFT(L997, 2) = "12", "Dec")</f>
        <v>Nov</v>
      </c>
      <c r="N997" s="9" t="str">
        <f t="shared" si="109"/>
        <v>2014</v>
      </c>
      <c r="O997" t="b">
        <v>0</v>
      </c>
      <c r="P997">
        <v>9</v>
      </c>
      <c r="Q997" t="b">
        <v>0</v>
      </c>
      <c r="R997" t="s">
        <v>8272</v>
      </c>
      <c r="S997" s="6">
        <f t="shared" si="105"/>
        <v>7.2599999999999998E-2</v>
      </c>
      <c r="T997" s="8">
        <f t="shared" si="106"/>
        <v>80.666666666666671</v>
      </c>
      <c r="U997" t="str">
        <f t="shared" si="110"/>
        <v>technology</v>
      </c>
      <c r="V997" t="str">
        <f t="shared" si="111"/>
        <v>wearables</v>
      </c>
    </row>
    <row r="998" spans="1:22" ht="32" x14ac:dyDescent="0.2">
      <c r="A998">
        <v>996</v>
      </c>
      <c r="B998" s="3" t="s">
        <v>997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12">
        <f t="shared" si="107"/>
        <v>41847.643750000003</v>
      </c>
      <c r="K998">
        <v>1403902060</v>
      </c>
      <c r="L998" s="12" t="str">
        <f t="shared" si="108"/>
        <v>06/27/2014</v>
      </c>
      <c r="M998" s="9" t="str" cm="1">
        <f t="array" ref="M998">_xlfn.IFS(LEFT(L998, 2) = "01", "Jan", LEFT(L998, 2) = "02", "Feb", LEFT(L998, 2) = "03", "Mar", LEFT(L998, 2) = "04", "Apr", LEFT(L998, 2) = "05", "May", LEFT(L998, 2) = "06", "Jun", LEFT(L998, 2) = "07", "Jul", LEFT(L998, 2) = "08", "Aug", LEFT(L998, 2) = "09", "Sep", LEFT(L998, 2) = "10", "Oct", LEFT(L998, 2) = "11", "Nov", LEFT(L998, 2) = "12", "Dec")</f>
        <v>Jun</v>
      </c>
      <c r="N998" s="9" t="str">
        <f t="shared" si="109"/>
        <v>2014</v>
      </c>
      <c r="O998" t="b">
        <v>0</v>
      </c>
      <c r="P998">
        <v>5</v>
      </c>
      <c r="Q998" t="b">
        <v>0</v>
      </c>
      <c r="R998" t="s">
        <v>8272</v>
      </c>
      <c r="S998" s="6">
        <f t="shared" si="105"/>
        <v>1.6250000000000001E-2</v>
      </c>
      <c r="T998" s="8">
        <f t="shared" si="106"/>
        <v>13</v>
      </c>
      <c r="U998" t="str">
        <f t="shared" si="110"/>
        <v>technology</v>
      </c>
      <c r="V998" t="str">
        <f t="shared" si="111"/>
        <v>wearables</v>
      </c>
    </row>
    <row r="999" spans="1:22" ht="32" x14ac:dyDescent="0.2">
      <c r="A999">
        <v>997</v>
      </c>
      <c r="B999" s="3" t="s">
        <v>998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12">
        <f t="shared" si="107"/>
        <v>41971.144641203704</v>
      </c>
      <c r="K999">
        <v>1414549697</v>
      </c>
      <c r="L999" s="12" t="str">
        <f t="shared" si="108"/>
        <v>10/29/2014</v>
      </c>
      <c r="M999" s="9" t="str" cm="1">
        <f t="array" ref="M999">_xlfn.IFS(LEFT(L999, 2) = "01", "Jan", LEFT(L999, 2) = "02", "Feb", LEFT(L999, 2) = "03", "Mar", LEFT(L999, 2) = "04", "Apr", LEFT(L999, 2) = "05", "May", LEFT(L999, 2) = "06", "Jun", LEFT(L999, 2) = "07", "Jul", LEFT(L999, 2) = "08", "Aug", LEFT(L999, 2) = "09", "Sep", LEFT(L999, 2) = "10", "Oct", LEFT(L999, 2) = "11", "Nov", LEFT(L999, 2) = "12", "Dec")</f>
        <v>Oct</v>
      </c>
      <c r="N999" s="9" t="str">
        <f t="shared" si="109"/>
        <v>2014</v>
      </c>
      <c r="O999" t="b">
        <v>0</v>
      </c>
      <c r="P999">
        <v>8</v>
      </c>
      <c r="Q999" t="b">
        <v>0</v>
      </c>
      <c r="R999" t="s">
        <v>8272</v>
      </c>
      <c r="S999" s="6">
        <f t="shared" si="105"/>
        <v>1.2999999999999999E-2</v>
      </c>
      <c r="T999" s="8">
        <f t="shared" si="106"/>
        <v>8.125</v>
      </c>
      <c r="U999" t="str">
        <f t="shared" si="110"/>
        <v>technology</v>
      </c>
      <c r="V999" t="str">
        <f t="shared" si="111"/>
        <v>wearables</v>
      </c>
    </row>
    <row r="1000" spans="1:22" ht="32" x14ac:dyDescent="0.2">
      <c r="A1000">
        <v>998</v>
      </c>
      <c r="B1000" s="3" t="s">
        <v>999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2">
        <f t="shared" si="107"/>
        <v>42327.210659722223</v>
      </c>
      <c r="K1000">
        <v>1444017801</v>
      </c>
      <c r="L1000" s="12" t="str">
        <f t="shared" si="108"/>
        <v>10/05/2015</v>
      </c>
      <c r="M1000" s="9" t="str" cm="1">
        <f t="array" ref="M1000">_xlfn.IFS(LEFT(L1000, 2) = "01", "Jan", LEFT(L1000, 2) = "02", "Feb", LEFT(L1000, 2) = "03", "Mar", LEFT(L1000, 2) = "04", "Apr", LEFT(L1000, 2) = "05", "May", LEFT(L1000, 2) = "06", "Jun", LEFT(L1000, 2) = "07", "Jul", LEFT(L1000, 2) = "08", "Aug", LEFT(L1000, 2) = "09", "Sep", LEFT(L1000, 2) = "10", "Oct", LEFT(L1000, 2) = "11", "Nov", LEFT(L1000, 2) = "12", "Dec")</f>
        <v>Oct</v>
      </c>
      <c r="N1000" s="9" t="str">
        <f t="shared" si="109"/>
        <v>2015</v>
      </c>
      <c r="O1000" t="b">
        <v>0</v>
      </c>
      <c r="P1000">
        <v>229</v>
      </c>
      <c r="Q1000" t="b">
        <v>0</v>
      </c>
      <c r="R1000" t="s">
        <v>8272</v>
      </c>
      <c r="S1000" s="6">
        <f t="shared" si="105"/>
        <v>0.58558333333333334</v>
      </c>
      <c r="T1000" s="8">
        <f t="shared" si="106"/>
        <v>153.42794759825327</v>
      </c>
      <c r="U1000" t="str">
        <f t="shared" si="110"/>
        <v>technology</v>
      </c>
      <c r="V1000" t="str">
        <f t="shared" si="111"/>
        <v>wearables</v>
      </c>
    </row>
    <row r="1001" spans="1:22" ht="48" x14ac:dyDescent="0.2">
      <c r="A1001">
        <v>999</v>
      </c>
      <c r="B1001" s="3" t="s">
        <v>1000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2">
        <f t="shared" si="107"/>
        <v>41956.334722222222</v>
      </c>
      <c r="K1001">
        <v>1413270690</v>
      </c>
      <c r="L1001" s="12" t="str">
        <f t="shared" si="108"/>
        <v>10/14/2014</v>
      </c>
      <c r="M1001" s="9" t="str" cm="1">
        <f t="array" ref="M1001">_xlfn.IFS(LEFT(L1001, 2) = "01", "Jan", LEFT(L1001, 2) = "02", "Feb", LEFT(L1001, 2) = "03", "Mar", LEFT(L1001, 2) = "04", "Apr", LEFT(L1001, 2) = "05", "May", LEFT(L1001, 2) = "06", "Jun", LEFT(L1001, 2) = "07", "Jul", LEFT(L1001, 2) = "08", "Aug", LEFT(L1001, 2) = "09", "Sep", LEFT(L1001, 2) = "10", "Oct", LEFT(L1001, 2) = "11", "Nov", LEFT(L1001, 2) = "12", "Dec")</f>
        <v>Oct</v>
      </c>
      <c r="N1001" s="9" t="str">
        <f t="shared" si="109"/>
        <v>2014</v>
      </c>
      <c r="O1001" t="b">
        <v>0</v>
      </c>
      <c r="P1001">
        <v>40</v>
      </c>
      <c r="Q1001" t="b">
        <v>0</v>
      </c>
      <c r="R1001" t="s">
        <v>8272</v>
      </c>
      <c r="S1001" s="6">
        <f t="shared" si="105"/>
        <v>7.7886666666666673E-2</v>
      </c>
      <c r="T1001" s="8">
        <f t="shared" si="106"/>
        <v>292.07499999999999</v>
      </c>
      <c r="U1001" t="str">
        <f t="shared" si="110"/>
        <v>technology</v>
      </c>
      <c r="V1001" t="str">
        <f t="shared" si="111"/>
        <v>wearables</v>
      </c>
    </row>
    <row r="1002" spans="1:22" ht="48" x14ac:dyDescent="0.2">
      <c r="A1002">
        <v>1000</v>
      </c>
      <c r="B1002" s="3" t="s">
        <v>1001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2">
        <f t="shared" si="107"/>
        <v>42809.018055555556</v>
      </c>
      <c r="K1002">
        <v>1484357160</v>
      </c>
      <c r="L1002" s="12" t="str">
        <f t="shared" si="108"/>
        <v>01/14/2017</v>
      </c>
      <c r="M1002" s="9" t="str" cm="1">
        <f t="array" ref="M1002">_xlfn.IFS(LEFT(L1002, 2) = "01", "Jan", LEFT(L1002, 2) = "02", "Feb", LEFT(L1002, 2) = "03", "Mar", LEFT(L1002, 2) = "04", "Apr", LEFT(L1002, 2) = "05", "May", LEFT(L1002, 2) = "06", "Jun", LEFT(L1002, 2) = "07", "Jul", LEFT(L1002, 2) = "08", "Aug", LEFT(L1002, 2) = "09", "Sep", LEFT(L1002, 2) = "10", "Oct", LEFT(L1002, 2) = "11", "Nov", LEFT(L1002, 2) = "12", "Dec")</f>
        <v>Jan</v>
      </c>
      <c r="N1002" s="9" t="str">
        <f t="shared" si="109"/>
        <v>2017</v>
      </c>
      <c r="O1002" t="b">
        <v>0</v>
      </c>
      <c r="P1002">
        <v>6</v>
      </c>
      <c r="Q1002" t="b">
        <v>0</v>
      </c>
      <c r="R1002" t="s">
        <v>8272</v>
      </c>
      <c r="S1002" s="6">
        <f t="shared" si="105"/>
        <v>2.2157147647256063E-2</v>
      </c>
      <c r="T1002" s="8">
        <f t="shared" si="106"/>
        <v>3304</v>
      </c>
      <c r="U1002" t="str">
        <f t="shared" si="110"/>
        <v>technology</v>
      </c>
      <c r="V1002" t="str">
        <f t="shared" si="111"/>
        <v>wearables</v>
      </c>
    </row>
    <row r="1003" spans="1:22" ht="48" x14ac:dyDescent="0.2">
      <c r="A1003">
        <v>1001</v>
      </c>
      <c r="B1003" s="3" t="s">
        <v>1002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2">
        <f t="shared" si="107"/>
        <v>42765.720057870371</v>
      </c>
      <c r="K1003">
        <v>1481908613</v>
      </c>
      <c r="L1003" s="12" t="str">
        <f t="shared" si="108"/>
        <v>12/16/2016</v>
      </c>
      <c r="M1003" s="9" t="str" cm="1">
        <f t="array" ref="M1003">_xlfn.IFS(LEFT(L1003, 2) = "01", "Jan", LEFT(L1003, 2) = "02", "Feb", LEFT(L1003, 2) = "03", "Mar", LEFT(L1003, 2) = "04", "Apr", LEFT(L1003, 2) = "05", "May", LEFT(L1003, 2) = "06", "Jun", LEFT(L1003, 2) = "07", "Jul", LEFT(L1003, 2) = "08", "Aug", LEFT(L1003, 2) = "09", "Sep", LEFT(L1003, 2) = "10", "Oct", LEFT(L1003, 2) = "11", "Nov", LEFT(L1003, 2) = "12", "Dec")</f>
        <v>Dec</v>
      </c>
      <c r="N1003" s="9" t="str">
        <f t="shared" si="109"/>
        <v>2016</v>
      </c>
      <c r="O1003" t="b">
        <v>0</v>
      </c>
      <c r="P1003">
        <v>4</v>
      </c>
      <c r="Q1003" t="b">
        <v>0</v>
      </c>
      <c r="R1003" t="s">
        <v>8272</v>
      </c>
      <c r="S1003" s="6">
        <f t="shared" si="105"/>
        <v>1.04</v>
      </c>
      <c r="T1003" s="8">
        <f t="shared" si="106"/>
        <v>1300</v>
      </c>
      <c r="U1003" t="str">
        <f t="shared" si="110"/>
        <v>technology</v>
      </c>
      <c r="V1003" t="str">
        <f t="shared" si="111"/>
        <v>wearables</v>
      </c>
    </row>
    <row r="1004" spans="1:22" ht="48" x14ac:dyDescent="0.2">
      <c r="A1004">
        <v>1002</v>
      </c>
      <c r="B1004" s="3" t="s">
        <v>1003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2">
        <f t="shared" si="107"/>
        <v>42355.249305555553</v>
      </c>
      <c r="K1004">
        <v>1447777514</v>
      </c>
      <c r="L1004" s="12" t="str">
        <f t="shared" si="108"/>
        <v>11/17/2015</v>
      </c>
      <c r="M1004" s="9" t="str" cm="1">
        <f t="array" ref="M1004">_xlfn.IFS(LEFT(L1004, 2) = "01", "Jan", LEFT(L1004, 2) = "02", "Feb", LEFT(L1004, 2) = "03", "Mar", LEFT(L1004, 2) = "04", "Apr", LEFT(L1004, 2) = "05", "May", LEFT(L1004, 2) = "06", "Jun", LEFT(L1004, 2) = "07", "Jul", LEFT(L1004, 2) = "08", "Aug", LEFT(L1004, 2) = "09", "Sep", LEFT(L1004, 2) = "10", "Oct", LEFT(L1004, 2) = "11", "Nov", LEFT(L1004, 2) = "12", "Dec")</f>
        <v>Nov</v>
      </c>
      <c r="N1004" s="9" t="str">
        <f t="shared" si="109"/>
        <v>2015</v>
      </c>
      <c r="O1004" t="b">
        <v>0</v>
      </c>
      <c r="P1004">
        <v>22</v>
      </c>
      <c r="Q1004" t="b">
        <v>0</v>
      </c>
      <c r="R1004" t="s">
        <v>8272</v>
      </c>
      <c r="S1004" s="6">
        <f t="shared" si="105"/>
        <v>0.29602960296029601</v>
      </c>
      <c r="T1004" s="8">
        <f t="shared" si="106"/>
        <v>134.54545454545453</v>
      </c>
      <c r="U1004" t="str">
        <f t="shared" si="110"/>
        <v>technology</v>
      </c>
      <c r="V1004" t="str">
        <f t="shared" si="111"/>
        <v>wearables</v>
      </c>
    </row>
    <row r="1005" spans="1:22" ht="48" x14ac:dyDescent="0.2">
      <c r="A1005">
        <v>1003</v>
      </c>
      <c r="B1005" s="3" t="s">
        <v>1004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2">
        <f t="shared" si="107"/>
        <v>42810.667372685188</v>
      </c>
      <c r="K1005">
        <v>1487091661</v>
      </c>
      <c r="L1005" s="12" t="str">
        <f t="shared" si="108"/>
        <v>02/14/2017</v>
      </c>
      <c r="M1005" s="9" t="str" cm="1">
        <f t="array" ref="M1005">_xlfn.IFS(LEFT(L1005, 2) = "01", "Jan", LEFT(L1005, 2) = "02", "Feb", LEFT(L1005, 2) = "03", "Mar", LEFT(L1005, 2) = "04", "Apr", LEFT(L1005, 2) = "05", "May", LEFT(L1005, 2) = "06", "Jun", LEFT(L1005, 2) = "07", "Jul", LEFT(L1005, 2) = "08", "Aug", LEFT(L1005, 2) = "09", "Sep", LEFT(L1005, 2) = "10", "Oct", LEFT(L1005, 2) = "11", "Nov", LEFT(L1005, 2) = "12", "Dec")</f>
        <v>Feb</v>
      </c>
      <c r="N1005" s="9" t="str">
        <f t="shared" si="109"/>
        <v>2017</v>
      </c>
      <c r="O1005" t="b">
        <v>0</v>
      </c>
      <c r="P1005">
        <v>15</v>
      </c>
      <c r="Q1005" t="b">
        <v>0</v>
      </c>
      <c r="R1005" t="s">
        <v>8272</v>
      </c>
      <c r="S1005" s="6">
        <f t="shared" si="105"/>
        <v>0.16055</v>
      </c>
      <c r="T1005" s="8">
        <f t="shared" si="106"/>
        <v>214.06666666666666</v>
      </c>
      <c r="U1005" t="str">
        <f t="shared" si="110"/>
        <v>technology</v>
      </c>
      <c r="V1005" t="str">
        <f t="shared" si="111"/>
        <v>wearables</v>
      </c>
    </row>
    <row r="1006" spans="1:22" ht="32" x14ac:dyDescent="0.2">
      <c r="A1006">
        <v>1004</v>
      </c>
      <c r="B1006" s="3" t="s">
        <v>1005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2">
        <f t="shared" si="107"/>
        <v>42418.708645833336</v>
      </c>
      <c r="K1006">
        <v>1453222827</v>
      </c>
      <c r="L1006" s="12" t="str">
        <f t="shared" si="108"/>
        <v>01/19/2016</v>
      </c>
      <c r="M1006" s="9" t="str" cm="1">
        <f t="array" ref="M1006">_xlfn.IFS(LEFT(L1006, 2) = "01", "Jan", LEFT(L1006, 2) = "02", "Feb", LEFT(L1006, 2) = "03", "Mar", LEFT(L1006, 2) = "04", "Apr", LEFT(L1006, 2) = "05", "May", LEFT(L1006, 2) = "06", "Jun", LEFT(L1006, 2) = "07", "Jul", LEFT(L1006, 2) = "08", "Aug", LEFT(L1006, 2) = "09", "Sep", LEFT(L1006, 2) = "10", "Oct", LEFT(L1006, 2) = "11", "Nov", LEFT(L1006, 2) = "12", "Dec")</f>
        <v>Jan</v>
      </c>
      <c r="N1006" s="9" t="str">
        <f t="shared" si="109"/>
        <v>2016</v>
      </c>
      <c r="O1006" t="b">
        <v>0</v>
      </c>
      <c r="P1006">
        <v>95</v>
      </c>
      <c r="Q1006" t="b">
        <v>0</v>
      </c>
      <c r="R1006" t="s">
        <v>8272</v>
      </c>
      <c r="S1006" s="6">
        <f t="shared" si="105"/>
        <v>0.82208000000000003</v>
      </c>
      <c r="T1006" s="8">
        <f t="shared" si="106"/>
        <v>216.33684210526314</v>
      </c>
      <c r="U1006" t="str">
        <f t="shared" si="110"/>
        <v>technology</v>
      </c>
      <c r="V1006" t="str">
        <f t="shared" si="111"/>
        <v>wearables</v>
      </c>
    </row>
    <row r="1007" spans="1:22" ht="32" x14ac:dyDescent="0.2">
      <c r="A1007">
        <v>1005</v>
      </c>
      <c r="B1007" s="3" t="s">
        <v>1006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2">
        <f t="shared" si="107"/>
        <v>42307.624803240738</v>
      </c>
      <c r="K1007">
        <v>1443538783</v>
      </c>
      <c r="L1007" s="12" t="str">
        <f t="shared" si="108"/>
        <v>09/29/2015</v>
      </c>
      <c r="M1007" s="9" t="str" cm="1">
        <f t="array" ref="M1007">_xlfn.IFS(LEFT(L1007, 2) = "01", "Jan", LEFT(L1007, 2) = "02", "Feb", LEFT(L1007, 2) = "03", "Mar", LEFT(L1007, 2) = "04", "Apr", LEFT(L1007, 2) = "05", "May", LEFT(L1007, 2) = "06", "Jun", LEFT(L1007, 2) = "07", "Jul", LEFT(L1007, 2) = "08", "Aug", LEFT(L1007, 2) = "09", "Sep", LEFT(L1007, 2) = "10", "Oct", LEFT(L1007, 2) = "11", "Nov", LEFT(L1007, 2) = "12", "Dec")</f>
        <v>Sep</v>
      </c>
      <c r="N1007" s="9" t="str">
        <f t="shared" si="109"/>
        <v>2015</v>
      </c>
      <c r="O1007" t="b">
        <v>0</v>
      </c>
      <c r="P1007">
        <v>161</v>
      </c>
      <c r="Q1007" t="b">
        <v>0</v>
      </c>
      <c r="R1007" t="s">
        <v>8272</v>
      </c>
      <c r="S1007" s="6">
        <f t="shared" si="105"/>
        <v>0.75051000000000001</v>
      </c>
      <c r="T1007" s="8">
        <f t="shared" si="106"/>
        <v>932.31055900621118</v>
      </c>
      <c r="U1007" t="str">
        <f t="shared" si="110"/>
        <v>technology</v>
      </c>
      <c r="V1007" t="str">
        <f t="shared" si="111"/>
        <v>wearables</v>
      </c>
    </row>
    <row r="1008" spans="1:22" ht="48" x14ac:dyDescent="0.2">
      <c r="A1008">
        <v>1006</v>
      </c>
      <c r="B1008" s="3" t="s">
        <v>1007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2">
        <f t="shared" si="107"/>
        <v>41985.299305555556</v>
      </c>
      <c r="K1008">
        <v>1417654672</v>
      </c>
      <c r="L1008" s="12" t="str">
        <f t="shared" si="108"/>
        <v>12/04/2014</v>
      </c>
      <c r="M1008" s="9" t="str" cm="1">
        <f t="array" ref="M1008">_xlfn.IFS(LEFT(L1008, 2) = "01", "Jan", LEFT(L1008, 2) = "02", "Feb", LEFT(L1008, 2) = "03", "Mar", LEFT(L1008, 2) = "04", "Apr", LEFT(L1008, 2) = "05", "May", LEFT(L1008, 2) = "06", "Jun", LEFT(L1008, 2) = "07", "Jul", LEFT(L1008, 2) = "08", "Aug", LEFT(L1008, 2) = "09", "Sep", LEFT(L1008, 2) = "10", "Oct", LEFT(L1008, 2) = "11", "Nov", LEFT(L1008, 2) = "12", "Dec")</f>
        <v>Dec</v>
      </c>
      <c r="N1008" s="9" t="str">
        <f t="shared" si="109"/>
        <v>2014</v>
      </c>
      <c r="O1008" t="b">
        <v>0</v>
      </c>
      <c r="P1008">
        <v>8</v>
      </c>
      <c r="Q1008" t="b">
        <v>0</v>
      </c>
      <c r="R1008" t="s">
        <v>8272</v>
      </c>
      <c r="S1008" s="6">
        <f t="shared" si="105"/>
        <v>5.8500000000000003E-2</v>
      </c>
      <c r="T1008" s="8">
        <f t="shared" si="106"/>
        <v>29.25</v>
      </c>
      <c r="U1008" t="str">
        <f t="shared" si="110"/>
        <v>technology</v>
      </c>
      <c r="V1008" t="str">
        <f t="shared" si="111"/>
        <v>wearables</v>
      </c>
    </row>
    <row r="1009" spans="1:22" ht="48" x14ac:dyDescent="0.2">
      <c r="A1009">
        <v>1007</v>
      </c>
      <c r="B1009" s="3" t="s">
        <v>1008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2">
        <f t="shared" si="107"/>
        <v>42718.6252662037</v>
      </c>
      <c r="K1009">
        <v>1478095223</v>
      </c>
      <c r="L1009" s="12" t="str">
        <f t="shared" si="108"/>
        <v>11/02/2016</v>
      </c>
      <c r="M1009" s="9" t="str" cm="1">
        <f t="array" ref="M1009">_xlfn.IFS(LEFT(L1009, 2) = "01", "Jan", LEFT(L1009, 2) = "02", "Feb", LEFT(L1009, 2) = "03", "Mar", LEFT(L1009, 2) = "04", "Apr", LEFT(L1009, 2) = "05", "May", LEFT(L1009, 2) = "06", "Jun", LEFT(L1009, 2) = "07", "Jul", LEFT(L1009, 2) = "08", "Aug", LEFT(L1009, 2) = "09", "Sep", LEFT(L1009, 2) = "10", "Oct", LEFT(L1009, 2) = "11", "Nov", LEFT(L1009, 2) = "12", "Dec")</f>
        <v>Nov</v>
      </c>
      <c r="N1009" s="9" t="str">
        <f t="shared" si="109"/>
        <v>2016</v>
      </c>
      <c r="O1009" t="b">
        <v>0</v>
      </c>
      <c r="P1009">
        <v>76</v>
      </c>
      <c r="Q1009" t="b">
        <v>0</v>
      </c>
      <c r="R1009" t="s">
        <v>8272</v>
      </c>
      <c r="S1009" s="6">
        <f t="shared" si="105"/>
        <v>0.44319999999999998</v>
      </c>
      <c r="T1009" s="8">
        <f t="shared" si="106"/>
        <v>174.94736842105263</v>
      </c>
      <c r="U1009" t="str">
        <f t="shared" si="110"/>
        <v>technology</v>
      </c>
      <c r="V1009" t="str">
        <f t="shared" si="111"/>
        <v>wearables</v>
      </c>
    </row>
    <row r="1010" spans="1:22" ht="48" x14ac:dyDescent="0.2">
      <c r="A1010">
        <v>1008</v>
      </c>
      <c r="B1010" s="3" t="s">
        <v>1009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2">
        <f t="shared" si="107"/>
        <v>42732.809201388889</v>
      </c>
      <c r="K1010">
        <v>1480361115</v>
      </c>
      <c r="L1010" s="12" t="str">
        <f t="shared" si="108"/>
        <v>11/28/2016</v>
      </c>
      <c r="M1010" s="9" t="str" cm="1">
        <f t="array" ref="M1010">_xlfn.IFS(LEFT(L1010, 2) = "01", "Jan", LEFT(L1010, 2) = "02", "Feb", LEFT(L1010, 2) = "03", "Mar", LEFT(L1010, 2) = "04", "Apr", LEFT(L1010, 2) = "05", "May", LEFT(L1010, 2) = "06", "Jun", LEFT(L1010, 2) = "07", "Jul", LEFT(L1010, 2) = "08", "Aug", LEFT(L1010, 2) = "09", "Sep", LEFT(L1010, 2) = "10", "Oct", LEFT(L1010, 2) = "11", "Nov", LEFT(L1010, 2) = "12", "Dec")</f>
        <v>Nov</v>
      </c>
      <c r="N1010" s="9" t="str">
        <f t="shared" si="109"/>
        <v>2016</v>
      </c>
      <c r="O1010" t="b">
        <v>0</v>
      </c>
      <c r="P1010">
        <v>1</v>
      </c>
      <c r="Q1010" t="b">
        <v>0</v>
      </c>
      <c r="R1010" t="s">
        <v>8272</v>
      </c>
      <c r="S1010" s="6">
        <f t="shared" si="105"/>
        <v>2.6737967914438501E-3</v>
      </c>
      <c r="T1010" s="8">
        <f t="shared" si="106"/>
        <v>250</v>
      </c>
      <c r="U1010" t="str">
        <f t="shared" si="110"/>
        <v>technology</v>
      </c>
      <c r="V1010" t="str">
        <f t="shared" si="111"/>
        <v>wearables</v>
      </c>
    </row>
    <row r="1011" spans="1:22" ht="48" x14ac:dyDescent="0.2">
      <c r="A1011">
        <v>1009</v>
      </c>
      <c r="B1011" s="3" t="s">
        <v>1010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2">
        <f t="shared" si="107"/>
        <v>42540.604699074072</v>
      </c>
      <c r="K1011">
        <v>1463754646</v>
      </c>
      <c r="L1011" s="12" t="str">
        <f t="shared" si="108"/>
        <v>05/20/2016</v>
      </c>
      <c r="M1011" s="9" t="str" cm="1">
        <f t="array" ref="M1011">_xlfn.IFS(LEFT(L1011, 2) = "01", "Jan", LEFT(L1011, 2) = "02", "Feb", LEFT(L1011, 2) = "03", "Mar", LEFT(L1011, 2) = "04", "Apr", LEFT(L1011, 2) = "05", "May", LEFT(L1011, 2) = "06", "Jun", LEFT(L1011, 2) = "07", "Jul", LEFT(L1011, 2) = "08", "Aug", LEFT(L1011, 2) = "09", "Sep", LEFT(L1011, 2) = "10", "Oct", LEFT(L1011, 2) = "11", "Nov", LEFT(L1011, 2) = "12", "Dec")</f>
        <v>May</v>
      </c>
      <c r="N1011" s="9" t="str">
        <f t="shared" si="109"/>
        <v>2016</v>
      </c>
      <c r="O1011" t="b">
        <v>0</v>
      </c>
      <c r="P1011">
        <v>101</v>
      </c>
      <c r="Q1011" t="b">
        <v>0</v>
      </c>
      <c r="R1011" t="s">
        <v>8272</v>
      </c>
      <c r="S1011" s="6">
        <f t="shared" si="105"/>
        <v>0.1313</v>
      </c>
      <c r="T1011" s="8">
        <f t="shared" si="106"/>
        <v>65</v>
      </c>
      <c r="U1011" t="str">
        <f t="shared" si="110"/>
        <v>technology</v>
      </c>
      <c r="V1011" t="str">
        <f t="shared" si="111"/>
        <v>wearables</v>
      </c>
    </row>
    <row r="1012" spans="1:22" ht="48" x14ac:dyDescent="0.2">
      <c r="A1012">
        <v>1010</v>
      </c>
      <c r="B1012" s="3" t="s">
        <v>1011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2">
        <f t="shared" si="107"/>
        <v>42618.124305555553</v>
      </c>
      <c r="K1012">
        <v>1468180462</v>
      </c>
      <c r="L1012" s="12" t="str">
        <f t="shared" si="108"/>
        <v>07/10/2016</v>
      </c>
      <c r="M1012" s="9" t="str" cm="1">
        <f t="array" ref="M1012">_xlfn.IFS(LEFT(L1012, 2) = "01", "Jan", LEFT(L1012, 2) = "02", "Feb", LEFT(L1012, 2) = "03", "Mar", LEFT(L1012, 2) = "04", "Apr", LEFT(L1012, 2) = "05", "May", LEFT(L1012, 2) = "06", "Jun", LEFT(L1012, 2) = "07", "Jul", LEFT(L1012, 2) = "08", "Aug", LEFT(L1012, 2) = "09", "Sep", LEFT(L1012, 2) = "10", "Oct", LEFT(L1012, 2) = "11", "Nov", LEFT(L1012, 2) = "12", "Dec")</f>
        <v>Jul</v>
      </c>
      <c r="N1012" s="9" t="str">
        <f t="shared" si="109"/>
        <v>2016</v>
      </c>
      <c r="O1012" t="b">
        <v>0</v>
      </c>
      <c r="P1012">
        <v>4</v>
      </c>
      <c r="Q1012" t="b">
        <v>0</v>
      </c>
      <c r="R1012" t="s">
        <v>8272</v>
      </c>
      <c r="S1012" s="6">
        <f t="shared" si="105"/>
        <v>1.9088937093275488E-3</v>
      </c>
      <c r="T1012" s="8">
        <f t="shared" si="106"/>
        <v>55</v>
      </c>
      <c r="U1012" t="str">
        <f t="shared" si="110"/>
        <v>technology</v>
      </c>
      <c r="V1012" t="str">
        <f t="shared" si="111"/>
        <v>wearables</v>
      </c>
    </row>
    <row r="1013" spans="1:22" ht="48" x14ac:dyDescent="0.2">
      <c r="A1013">
        <v>1011</v>
      </c>
      <c r="B1013" s="3" t="s">
        <v>1012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2">
        <f t="shared" si="107"/>
        <v>41991.898090277777</v>
      </c>
      <c r="K1013">
        <v>1415050395</v>
      </c>
      <c r="L1013" s="12" t="str">
        <f t="shared" si="108"/>
        <v>11/03/2014</v>
      </c>
      <c r="M1013" s="9" t="str" cm="1">
        <f t="array" ref="M1013">_xlfn.IFS(LEFT(L1013, 2) = "01", "Jan", LEFT(L1013, 2) = "02", "Feb", LEFT(L1013, 2) = "03", "Mar", LEFT(L1013, 2) = "04", "Apr", LEFT(L1013, 2) = "05", "May", LEFT(L1013, 2) = "06", "Jun", LEFT(L1013, 2) = "07", "Jul", LEFT(L1013, 2) = "08", "Aug", LEFT(L1013, 2) = "09", "Sep", LEFT(L1013, 2) = "10", "Oct", LEFT(L1013, 2) = "11", "Nov", LEFT(L1013, 2) = "12", "Dec")</f>
        <v>Nov</v>
      </c>
      <c r="N1013" s="9" t="str">
        <f t="shared" si="109"/>
        <v>2014</v>
      </c>
      <c r="O1013" t="b">
        <v>0</v>
      </c>
      <c r="P1013">
        <v>1</v>
      </c>
      <c r="Q1013" t="b">
        <v>0</v>
      </c>
      <c r="R1013" t="s">
        <v>8272</v>
      </c>
      <c r="S1013" s="6">
        <f t="shared" si="105"/>
        <v>3.7499999999999999E-3</v>
      </c>
      <c r="T1013" s="8">
        <f t="shared" si="106"/>
        <v>75</v>
      </c>
      <c r="U1013" t="str">
        <f t="shared" si="110"/>
        <v>technology</v>
      </c>
      <c r="V1013" t="str">
        <f t="shared" si="111"/>
        <v>wearables</v>
      </c>
    </row>
    <row r="1014" spans="1:22" ht="48" x14ac:dyDescent="0.2">
      <c r="A1014">
        <v>1012</v>
      </c>
      <c r="B1014" s="3" t="s">
        <v>1013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2">
        <f t="shared" si="107"/>
        <v>42759.440416666665</v>
      </c>
      <c r="K1014">
        <v>1481366052</v>
      </c>
      <c r="L1014" s="12" t="str">
        <f t="shared" si="108"/>
        <v>12/10/2016</v>
      </c>
      <c r="M1014" s="9" t="str" cm="1">
        <f t="array" ref="M1014">_xlfn.IFS(LEFT(L1014, 2) = "01", "Jan", LEFT(L1014, 2) = "02", "Feb", LEFT(L1014, 2) = "03", "Mar", LEFT(L1014, 2) = "04", "Apr", LEFT(L1014, 2) = "05", "May", LEFT(L1014, 2) = "06", "Jun", LEFT(L1014, 2) = "07", "Jul", LEFT(L1014, 2) = "08", "Aug", LEFT(L1014, 2) = "09", "Sep", LEFT(L1014, 2) = "10", "Oct", LEFT(L1014, 2) = "11", "Nov", LEFT(L1014, 2) = "12", "Dec")</f>
        <v>Dec</v>
      </c>
      <c r="N1014" s="9" t="str">
        <f t="shared" si="109"/>
        <v>2016</v>
      </c>
      <c r="O1014" t="b">
        <v>0</v>
      </c>
      <c r="P1014">
        <v>775</v>
      </c>
      <c r="Q1014" t="b">
        <v>0</v>
      </c>
      <c r="R1014" t="s">
        <v>8272</v>
      </c>
      <c r="S1014" s="6">
        <f t="shared" si="105"/>
        <v>215.35021</v>
      </c>
      <c r="T1014" s="8">
        <f t="shared" si="106"/>
        <v>1389.3561935483872</v>
      </c>
      <c r="U1014" t="str">
        <f t="shared" si="110"/>
        <v>technology</v>
      </c>
      <c r="V1014" t="str">
        <f t="shared" si="111"/>
        <v>wearables</v>
      </c>
    </row>
    <row r="1015" spans="1:22" ht="48" x14ac:dyDescent="0.2">
      <c r="A1015">
        <v>1013</v>
      </c>
      <c r="B1015" s="3" t="s">
        <v>1014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2">
        <f t="shared" si="107"/>
        <v>42367.833333333328</v>
      </c>
      <c r="K1015">
        <v>1449000056</v>
      </c>
      <c r="L1015" s="12" t="str">
        <f t="shared" si="108"/>
        <v>12/01/2015</v>
      </c>
      <c r="M1015" s="9" t="str" cm="1">
        <f t="array" ref="M1015">_xlfn.IFS(LEFT(L1015, 2) = "01", "Jan", LEFT(L1015, 2) = "02", "Feb", LEFT(L1015, 2) = "03", "Mar", LEFT(L1015, 2) = "04", "Apr", LEFT(L1015, 2) = "05", "May", LEFT(L1015, 2) = "06", "Jun", LEFT(L1015, 2) = "07", "Jul", LEFT(L1015, 2) = "08", "Aug", LEFT(L1015, 2) = "09", "Sep", LEFT(L1015, 2) = "10", "Oct", LEFT(L1015, 2) = "11", "Nov", LEFT(L1015, 2) = "12", "Dec")</f>
        <v>Dec</v>
      </c>
      <c r="N1015" s="9" t="str">
        <f t="shared" si="109"/>
        <v>2015</v>
      </c>
      <c r="O1015" t="b">
        <v>0</v>
      </c>
      <c r="P1015">
        <v>90</v>
      </c>
      <c r="Q1015" t="b">
        <v>0</v>
      </c>
      <c r="R1015" t="s">
        <v>8272</v>
      </c>
      <c r="S1015" s="6">
        <f t="shared" si="105"/>
        <v>0.34527999999999998</v>
      </c>
      <c r="T1015" s="8">
        <f t="shared" si="106"/>
        <v>95.911111111111111</v>
      </c>
      <c r="U1015" t="str">
        <f t="shared" si="110"/>
        <v>technology</v>
      </c>
      <c r="V1015" t="str">
        <f t="shared" si="111"/>
        <v>wearables</v>
      </c>
    </row>
    <row r="1016" spans="1:22" ht="32" x14ac:dyDescent="0.2">
      <c r="A1016">
        <v>1014</v>
      </c>
      <c r="B1016" s="3" t="s">
        <v>1015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2">
        <f t="shared" si="107"/>
        <v>42005.002488425926</v>
      </c>
      <c r="K1016">
        <v>1415750615</v>
      </c>
      <c r="L1016" s="12" t="str">
        <f t="shared" si="108"/>
        <v>11/12/2014</v>
      </c>
      <c r="M1016" s="9" t="str" cm="1">
        <f t="array" ref="M1016">_xlfn.IFS(LEFT(L1016, 2) = "01", "Jan", LEFT(L1016, 2) = "02", "Feb", LEFT(L1016, 2) = "03", "Mar", LEFT(L1016, 2) = "04", "Apr", LEFT(L1016, 2) = "05", "May", LEFT(L1016, 2) = "06", "Jun", LEFT(L1016, 2) = "07", "Jul", LEFT(L1016, 2) = "08", "Aug", LEFT(L1016, 2) = "09", "Sep", LEFT(L1016, 2) = "10", "Oct", LEFT(L1016, 2) = "11", "Nov", LEFT(L1016, 2) = "12", "Dec")</f>
        <v>Nov</v>
      </c>
      <c r="N1016" s="9" t="str">
        <f t="shared" si="109"/>
        <v>2014</v>
      </c>
      <c r="O1016" t="b">
        <v>0</v>
      </c>
      <c r="P1016">
        <v>16</v>
      </c>
      <c r="Q1016" t="b">
        <v>0</v>
      </c>
      <c r="R1016" t="s">
        <v>8272</v>
      </c>
      <c r="S1016" s="6">
        <f t="shared" si="105"/>
        <v>0.30599999999999999</v>
      </c>
      <c r="T1016" s="8">
        <f t="shared" si="106"/>
        <v>191.25</v>
      </c>
      <c r="U1016" t="str">
        <f t="shared" si="110"/>
        <v>technology</v>
      </c>
      <c r="V1016" t="str">
        <f t="shared" si="111"/>
        <v>wearables</v>
      </c>
    </row>
    <row r="1017" spans="1:22" ht="32" x14ac:dyDescent="0.2">
      <c r="A1017">
        <v>1015</v>
      </c>
      <c r="B1017" s="3" t="s">
        <v>1016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2">
        <f t="shared" si="107"/>
        <v>42333.920081018514</v>
      </c>
      <c r="K1017">
        <v>1445893495</v>
      </c>
      <c r="L1017" s="12" t="str">
        <f t="shared" si="108"/>
        <v>10/26/2015</v>
      </c>
      <c r="M1017" s="9" t="str" cm="1">
        <f t="array" ref="M1017">_xlfn.IFS(LEFT(L1017, 2) = "01", "Jan", LEFT(L1017, 2) = "02", "Feb", LEFT(L1017, 2) = "03", "Mar", LEFT(L1017, 2) = "04", "Apr", LEFT(L1017, 2) = "05", "May", LEFT(L1017, 2) = "06", "Jun", LEFT(L1017, 2) = "07", "Jul", LEFT(L1017, 2) = "08", "Aug", LEFT(L1017, 2) = "09", "Sep", LEFT(L1017, 2) = "10", "Oct", LEFT(L1017, 2) = "11", "Nov", LEFT(L1017, 2) = "12", "Dec")</f>
        <v>Oct</v>
      </c>
      <c r="N1017" s="9" t="str">
        <f t="shared" si="109"/>
        <v>2015</v>
      </c>
      <c r="O1017" t="b">
        <v>0</v>
      </c>
      <c r="P1017">
        <v>6</v>
      </c>
      <c r="Q1017" t="b">
        <v>0</v>
      </c>
      <c r="R1017" t="s">
        <v>8272</v>
      </c>
      <c r="S1017" s="6">
        <f t="shared" si="105"/>
        <v>2.6666666666666668E-2</v>
      </c>
      <c r="T1017" s="8">
        <f t="shared" si="106"/>
        <v>40</v>
      </c>
      <c r="U1017" t="str">
        <f t="shared" si="110"/>
        <v>technology</v>
      </c>
      <c r="V1017" t="str">
        <f t="shared" si="111"/>
        <v>wearables</v>
      </c>
    </row>
    <row r="1018" spans="1:22" ht="48" x14ac:dyDescent="0.2">
      <c r="A1018">
        <v>1016</v>
      </c>
      <c r="B1018" s="3" t="s">
        <v>1017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2">
        <f t="shared" si="107"/>
        <v>42467.065462962957</v>
      </c>
      <c r="K1018">
        <v>1456108456</v>
      </c>
      <c r="L1018" s="12" t="str">
        <f t="shared" si="108"/>
        <v>02/22/2016</v>
      </c>
      <c r="M1018" s="9" t="str" cm="1">
        <f t="array" ref="M1018">_xlfn.IFS(LEFT(L1018, 2) = "01", "Jan", LEFT(L1018, 2) = "02", "Feb", LEFT(L1018, 2) = "03", "Mar", LEFT(L1018, 2) = "04", "Apr", LEFT(L1018, 2) = "05", "May", LEFT(L1018, 2) = "06", "Jun", LEFT(L1018, 2) = "07", "Jul", LEFT(L1018, 2) = "08", "Aug", LEFT(L1018, 2) = "09", "Sep", LEFT(L1018, 2) = "10", "Oct", LEFT(L1018, 2) = "11", "Nov", LEFT(L1018, 2) = "12", "Dec")</f>
        <v>Feb</v>
      </c>
      <c r="N1018" s="9" t="str">
        <f t="shared" si="109"/>
        <v>2016</v>
      </c>
      <c r="O1018" t="b">
        <v>0</v>
      </c>
      <c r="P1018">
        <v>38</v>
      </c>
      <c r="Q1018" t="b">
        <v>0</v>
      </c>
      <c r="R1018" t="s">
        <v>8272</v>
      </c>
      <c r="S1018" s="6">
        <f t="shared" si="105"/>
        <v>2.8420000000000001E-2</v>
      </c>
      <c r="T1018" s="8">
        <f t="shared" si="106"/>
        <v>74.78947368421052</v>
      </c>
      <c r="U1018" t="str">
        <f t="shared" si="110"/>
        <v>technology</v>
      </c>
      <c r="V1018" t="str">
        <f t="shared" si="111"/>
        <v>wearables</v>
      </c>
    </row>
    <row r="1019" spans="1:22" ht="48" x14ac:dyDescent="0.2">
      <c r="A1019">
        <v>1017</v>
      </c>
      <c r="B1019" s="3" t="s">
        <v>1018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2">
        <f t="shared" si="107"/>
        <v>42329.716840277775</v>
      </c>
      <c r="K1019">
        <v>1444666335</v>
      </c>
      <c r="L1019" s="12" t="str">
        <f t="shared" si="108"/>
        <v>10/12/2015</v>
      </c>
      <c r="M1019" s="9" t="str" cm="1">
        <f t="array" ref="M1019">_xlfn.IFS(LEFT(L1019, 2) = "01", "Jan", LEFT(L1019, 2) = "02", "Feb", LEFT(L1019, 2) = "03", "Mar", LEFT(L1019, 2) = "04", "Apr", LEFT(L1019, 2) = "05", "May", LEFT(L1019, 2) = "06", "Jun", LEFT(L1019, 2) = "07", "Jul", LEFT(L1019, 2) = "08", "Aug", LEFT(L1019, 2) = "09", "Sep", LEFT(L1019, 2) = "10", "Oct", LEFT(L1019, 2) = "11", "Nov", LEFT(L1019, 2) = "12", "Dec")</f>
        <v>Oct</v>
      </c>
      <c r="N1019" s="9" t="str">
        <f t="shared" si="109"/>
        <v>2015</v>
      </c>
      <c r="O1019" t="b">
        <v>0</v>
      </c>
      <c r="P1019">
        <v>355</v>
      </c>
      <c r="Q1019" t="b">
        <v>0</v>
      </c>
      <c r="R1019" t="s">
        <v>8272</v>
      </c>
      <c r="S1019" s="6">
        <f t="shared" si="105"/>
        <v>0.22878799999999999</v>
      </c>
      <c r="T1019" s="8">
        <f t="shared" si="106"/>
        <v>161.11830985915492</v>
      </c>
      <c r="U1019" t="str">
        <f t="shared" si="110"/>
        <v>technology</v>
      </c>
      <c r="V1019" t="str">
        <f t="shared" si="111"/>
        <v>wearables</v>
      </c>
    </row>
    <row r="1020" spans="1:22" ht="48" x14ac:dyDescent="0.2">
      <c r="A1020">
        <v>1018</v>
      </c>
      <c r="B1020" s="3" t="s">
        <v>1019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2">
        <f t="shared" si="107"/>
        <v>42565.492280092592</v>
      </c>
      <c r="K1020">
        <v>1465904933</v>
      </c>
      <c r="L1020" s="12" t="str">
        <f t="shared" si="108"/>
        <v>06/14/2016</v>
      </c>
      <c r="M1020" s="9" t="str" cm="1">
        <f t="array" ref="M1020">_xlfn.IFS(LEFT(L1020, 2) = "01", "Jan", LEFT(L1020, 2) = "02", "Feb", LEFT(L1020, 2) = "03", "Mar", LEFT(L1020, 2) = "04", "Apr", LEFT(L1020, 2) = "05", "May", LEFT(L1020, 2) = "06", "Jun", LEFT(L1020, 2) = "07", "Jul", LEFT(L1020, 2) = "08", "Aug", LEFT(L1020, 2) = "09", "Sep", LEFT(L1020, 2) = "10", "Oct", LEFT(L1020, 2) = "11", "Nov", LEFT(L1020, 2) = "12", "Dec")</f>
        <v>Jun</v>
      </c>
      <c r="N1020" s="9" t="str">
        <f t="shared" si="109"/>
        <v>2016</v>
      </c>
      <c r="O1020" t="b">
        <v>0</v>
      </c>
      <c r="P1020">
        <v>7</v>
      </c>
      <c r="Q1020" t="b">
        <v>0</v>
      </c>
      <c r="R1020" t="s">
        <v>8272</v>
      </c>
      <c r="S1020" s="6">
        <f t="shared" si="105"/>
        <v>3.1050000000000001E-2</v>
      </c>
      <c r="T1020" s="8">
        <f t="shared" si="106"/>
        <v>88.714285714285708</v>
      </c>
      <c r="U1020" t="str">
        <f t="shared" si="110"/>
        <v>technology</v>
      </c>
      <c r="V1020" t="str">
        <f t="shared" si="111"/>
        <v>wearables</v>
      </c>
    </row>
    <row r="1021" spans="1:22" ht="32" x14ac:dyDescent="0.2">
      <c r="A1021">
        <v>1019</v>
      </c>
      <c r="B1021" s="3" t="s">
        <v>1020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2">
        <f t="shared" si="107"/>
        <v>42039.973946759259</v>
      </c>
      <c r="K1021">
        <v>1420500149</v>
      </c>
      <c r="L1021" s="12" t="str">
        <f t="shared" si="108"/>
        <v>01/05/2015</v>
      </c>
      <c r="M1021" s="9" t="str" cm="1">
        <f t="array" ref="M1021">_xlfn.IFS(LEFT(L1021, 2) = "01", "Jan", LEFT(L1021, 2) = "02", "Feb", LEFT(L1021, 2) = "03", "Mar", LEFT(L1021, 2) = "04", "Apr", LEFT(L1021, 2) = "05", "May", LEFT(L1021, 2) = "06", "Jun", LEFT(L1021, 2) = "07", "Jul", LEFT(L1021, 2) = "08", "Aug", LEFT(L1021, 2) = "09", "Sep", LEFT(L1021, 2) = "10", "Oct", LEFT(L1021, 2) = "11", "Nov", LEFT(L1021, 2) = "12", "Dec")</f>
        <v>Jan</v>
      </c>
      <c r="N1021" s="9" t="str">
        <f t="shared" si="109"/>
        <v>2015</v>
      </c>
      <c r="O1021" t="b">
        <v>0</v>
      </c>
      <c r="P1021">
        <v>400</v>
      </c>
      <c r="Q1021" t="b">
        <v>0</v>
      </c>
      <c r="R1021" t="s">
        <v>8272</v>
      </c>
      <c r="S1021" s="6">
        <f t="shared" si="105"/>
        <v>0.47333333333333333</v>
      </c>
      <c r="T1021" s="8">
        <f t="shared" si="106"/>
        <v>53.25</v>
      </c>
      <c r="U1021" t="str">
        <f t="shared" si="110"/>
        <v>technology</v>
      </c>
      <c r="V1021" t="str">
        <f t="shared" si="111"/>
        <v>wearables</v>
      </c>
    </row>
    <row r="1022" spans="1:22" ht="48" x14ac:dyDescent="0.2">
      <c r="A1022">
        <v>1020</v>
      </c>
      <c r="B1022" s="3" t="s">
        <v>1021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2">
        <f t="shared" si="107"/>
        <v>42157.032638888893</v>
      </c>
      <c r="K1022">
        <v>1430617209</v>
      </c>
      <c r="L1022" s="12" t="str">
        <f t="shared" si="108"/>
        <v>05/03/2015</v>
      </c>
      <c r="M1022" s="9" t="str" cm="1">
        <f t="array" ref="M1022">_xlfn.IFS(LEFT(L1022, 2) = "01", "Jan", LEFT(L1022, 2) = "02", "Feb", LEFT(L1022, 2) = "03", "Mar", LEFT(L1022, 2) = "04", "Apr", LEFT(L1022, 2) = "05", "May", LEFT(L1022, 2) = "06", "Jun", LEFT(L1022, 2) = "07", "Jul", LEFT(L1022, 2) = "08", "Aug", LEFT(L1022, 2) = "09", "Sep", LEFT(L1022, 2) = "10", "Oct", LEFT(L1022, 2) = "11", "Nov", LEFT(L1022, 2) = "12", "Dec")</f>
        <v>May</v>
      </c>
      <c r="N1022" s="9" t="str">
        <f t="shared" si="109"/>
        <v>2015</v>
      </c>
      <c r="O1022" t="b">
        <v>0</v>
      </c>
      <c r="P1022">
        <v>30</v>
      </c>
      <c r="Q1022" t="b">
        <v>1</v>
      </c>
      <c r="R1022" t="s">
        <v>8279</v>
      </c>
      <c r="S1022" s="6">
        <f t="shared" si="105"/>
        <v>2.0554838709677421</v>
      </c>
      <c r="T1022" s="8">
        <f t="shared" si="106"/>
        <v>106.2</v>
      </c>
      <c r="U1022" t="str">
        <f t="shared" si="110"/>
        <v>music</v>
      </c>
      <c r="V1022" t="str">
        <f t="shared" si="111"/>
        <v>electronic music</v>
      </c>
    </row>
    <row r="1023" spans="1:22" ht="48" x14ac:dyDescent="0.2">
      <c r="A1023">
        <v>1021</v>
      </c>
      <c r="B1023" s="3" t="s">
        <v>1022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2">
        <f t="shared" si="107"/>
        <v>42294.166666666672</v>
      </c>
      <c r="K1023">
        <v>1443074571</v>
      </c>
      <c r="L1023" s="12" t="str">
        <f t="shared" si="108"/>
        <v>09/24/2015</v>
      </c>
      <c r="M1023" s="9" t="str" cm="1">
        <f t="array" ref="M1023">_xlfn.IFS(LEFT(L1023, 2) = "01", "Jan", LEFT(L1023, 2) = "02", "Feb", LEFT(L1023, 2) = "03", "Mar", LEFT(L1023, 2) = "04", "Apr", LEFT(L1023, 2) = "05", "May", LEFT(L1023, 2) = "06", "Jun", LEFT(L1023, 2) = "07", "Jul", LEFT(L1023, 2) = "08", "Aug", LEFT(L1023, 2) = "09", "Sep", LEFT(L1023, 2) = "10", "Oct", LEFT(L1023, 2) = "11", "Nov", LEFT(L1023, 2) = "12", "Dec")</f>
        <v>Sep</v>
      </c>
      <c r="N1023" s="9" t="str">
        <f t="shared" si="109"/>
        <v>2015</v>
      </c>
      <c r="O1023" t="b">
        <v>1</v>
      </c>
      <c r="P1023">
        <v>478</v>
      </c>
      <c r="Q1023" t="b">
        <v>1</v>
      </c>
      <c r="R1023" t="s">
        <v>8279</v>
      </c>
      <c r="S1023" s="6">
        <f t="shared" si="105"/>
        <v>3.5180366666666667</v>
      </c>
      <c r="T1023" s="8">
        <f t="shared" si="106"/>
        <v>22.079728033472804</v>
      </c>
      <c r="U1023" t="str">
        <f t="shared" si="110"/>
        <v>music</v>
      </c>
      <c r="V1023" t="str">
        <f t="shared" si="111"/>
        <v>electronic music</v>
      </c>
    </row>
    <row r="1024" spans="1:22" ht="32" x14ac:dyDescent="0.2">
      <c r="A1024">
        <v>1022</v>
      </c>
      <c r="B1024" s="3" t="s">
        <v>1023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2">
        <f t="shared" si="107"/>
        <v>42141.646724537044</v>
      </c>
      <c r="K1024">
        <v>1429284677</v>
      </c>
      <c r="L1024" s="12" t="str">
        <f t="shared" si="108"/>
        <v>04/17/2015</v>
      </c>
      <c r="M1024" s="9" t="str" cm="1">
        <f t="array" ref="M1024">_xlfn.IFS(LEFT(L1024, 2) = "01", "Jan", LEFT(L1024, 2) = "02", "Feb", LEFT(L1024, 2) = "03", "Mar", LEFT(L1024, 2) = "04", "Apr", LEFT(L1024, 2) = "05", "May", LEFT(L1024, 2) = "06", "Jun", LEFT(L1024, 2) = "07", "Jul", LEFT(L1024, 2) = "08", "Aug", LEFT(L1024, 2) = "09", "Sep", LEFT(L1024, 2) = "10", "Oct", LEFT(L1024, 2) = "11", "Nov", LEFT(L1024, 2) = "12", "Dec")</f>
        <v>Apr</v>
      </c>
      <c r="N1024" s="9" t="str">
        <f t="shared" si="109"/>
        <v>2015</v>
      </c>
      <c r="O1024" t="b">
        <v>1</v>
      </c>
      <c r="P1024">
        <v>74</v>
      </c>
      <c r="Q1024" t="b">
        <v>1</v>
      </c>
      <c r="R1024" t="s">
        <v>8279</v>
      </c>
      <c r="S1024" s="6">
        <f t="shared" si="105"/>
        <v>1.149</v>
      </c>
      <c r="T1024" s="8">
        <f t="shared" si="106"/>
        <v>31.054054054054053</v>
      </c>
      <c r="U1024" t="str">
        <f t="shared" si="110"/>
        <v>music</v>
      </c>
      <c r="V1024" t="str">
        <f t="shared" si="111"/>
        <v>electronic music</v>
      </c>
    </row>
    <row r="1025" spans="1:22" ht="48" x14ac:dyDescent="0.2">
      <c r="A1025">
        <v>1023</v>
      </c>
      <c r="B1025" s="3" t="s">
        <v>1024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2">
        <f t="shared" si="107"/>
        <v>42175.919687500005</v>
      </c>
      <c r="K1025">
        <v>1432245861</v>
      </c>
      <c r="L1025" s="12" t="str">
        <f t="shared" si="108"/>
        <v>05/21/2015</v>
      </c>
      <c r="M1025" s="9" t="str" cm="1">
        <f t="array" ref="M1025">_xlfn.IFS(LEFT(L1025, 2) = "01", "Jan", LEFT(L1025, 2) = "02", "Feb", LEFT(L1025, 2) = "03", "Mar", LEFT(L1025, 2) = "04", "Apr", LEFT(L1025, 2) = "05", "May", LEFT(L1025, 2) = "06", "Jun", LEFT(L1025, 2) = "07", "Jul", LEFT(L1025, 2) = "08", "Aug", LEFT(L1025, 2) = "09", "Sep", LEFT(L1025, 2) = "10", "Oct", LEFT(L1025, 2) = "11", "Nov", LEFT(L1025, 2) = "12", "Dec")</f>
        <v>May</v>
      </c>
      <c r="N1025" s="9" t="str">
        <f t="shared" si="109"/>
        <v>2015</v>
      </c>
      <c r="O1025" t="b">
        <v>0</v>
      </c>
      <c r="P1025">
        <v>131</v>
      </c>
      <c r="Q1025" t="b">
        <v>1</v>
      </c>
      <c r="R1025" t="s">
        <v>8279</v>
      </c>
      <c r="S1025" s="6">
        <f t="shared" si="105"/>
        <v>2.3715000000000002</v>
      </c>
      <c r="T1025" s="8">
        <f t="shared" si="106"/>
        <v>36.206106870229007</v>
      </c>
      <c r="U1025" t="str">
        <f t="shared" si="110"/>
        <v>music</v>
      </c>
      <c r="V1025" t="str">
        <f t="shared" si="111"/>
        <v>electronic music</v>
      </c>
    </row>
    <row r="1026" spans="1:22" ht="48" x14ac:dyDescent="0.2">
      <c r="A1026">
        <v>1024</v>
      </c>
      <c r="B1026" s="3" t="s">
        <v>1025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2">
        <f t="shared" si="107"/>
        <v>42400.580590277779</v>
      </c>
      <c r="K1026">
        <v>1451656563</v>
      </c>
      <c r="L1026" s="12" t="str">
        <f t="shared" si="108"/>
        <v>01/01/2016</v>
      </c>
      <c r="M1026" s="9" t="str" cm="1">
        <f t="array" ref="M1026">_xlfn.IFS(LEFT(L1026, 2) = "01", "Jan", LEFT(L1026, 2) = "02", "Feb", LEFT(L1026, 2) = "03", "Mar", LEFT(L1026, 2) = "04", "Apr", LEFT(L1026, 2) = "05", "May", LEFT(L1026, 2) = "06", "Jun", LEFT(L1026, 2) = "07", "Jul", LEFT(L1026, 2) = "08", "Aug", LEFT(L1026, 2) = "09", "Sep", LEFT(L1026, 2) = "10", "Oct", LEFT(L1026, 2) = "11", "Nov", LEFT(L1026, 2) = "12", "Dec")</f>
        <v>Jan</v>
      </c>
      <c r="N1026" s="9" t="str">
        <f t="shared" si="109"/>
        <v>2016</v>
      </c>
      <c r="O1026" t="b">
        <v>1</v>
      </c>
      <c r="P1026">
        <v>61</v>
      </c>
      <c r="Q1026" t="b">
        <v>1</v>
      </c>
      <c r="R1026" t="s">
        <v>8279</v>
      </c>
      <c r="S1026" s="6">
        <f t="shared" ref="S1026:S1089" si="112">E1026/D1026</f>
        <v>1.1863774999999999</v>
      </c>
      <c r="T1026" s="8">
        <f t="shared" ref="T1026:T1089" si="113">IFERROR(E1026/P1026, 0)</f>
        <v>388.9762295081967</v>
      </c>
      <c r="U1026" t="str">
        <f t="shared" si="110"/>
        <v>music</v>
      </c>
      <c r="V1026" t="str">
        <f t="shared" si="111"/>
        <v>electronic music</v>
      </c>
    </row>
    <row r="1027" spans="1:22" ht="32" x14ac:dyDescent="0.2">
      <c r="A1027">
        <v>1025</v>
      </c>
      <c r="B1027" s="3" t="s">
        <v>1026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2">
        <f t="shared" ref="J1027:J1090" si="114">(((I1027/60)/60)/24)+DATE(1970,1,1)</f>
        <v>42079.792094907403</v>
      </c>
      <c r="K1027">
        <v>1423944037</v>
      </c>
      <c r="L1027" s="12" t="str">
        <f t="shared" ref="L1027:L1090" si="115">TEXT((((K1027/60)/60)/24)+DATE(1970,1,1), "mm/dd/yyyy")</f>
        <v>02/14/2015</v>
      </c>
      <c r="M1027" s="9" t="str" cm="1">
        <f t="array" ref="M1027">_xlfn.IFS(LEFT(L1027, 2) = "01", "Jan", LEFT(L1027, 2) = "02", "Feb", LEFT(L1027, 2) = "03", "Mar", LEFT(L1027, 2) = "04", "Apr", LEFT(L1027, 2) = "05", "May", LEFT(L1027, 2) = "06", "Jun", LEFT(L1027, 2) = "07", "Jul", LEFT(L1027, 2) = "08", "Aug", LEFT(L1027, 2) = "09", "Sep", LEFT(L1027, 2) = "10", "Oct", LEFT(L1027, 2) = "11", "Nov", LEFT(L1027, 2) = "12", "Dec")</f>
        <v>Feb</v>
      </c>
      <c r="N1027" s="9" t="str">
        <f t="shared" ref="N1027:N1090" si="116">RIGHT(L1027, 4)</f>
        <v>2015</v>
      </c>
      <c r="O1027" t="b">
        <v>1</v>
      </c>
      <c r="P1027">
        <v>1071</v>
      </c>
      <c r="Q1027" t="b">
        <v>1</v>
      </c>
      <c r="R1027" t="s">
        <v>8279</v>
      </c>
      <c r="S1027" s="6">
        <f t="shared" si="112"/>
        <v>1.099283142857143</v>
      </c>
      <c r="T1027" s="8">
        <f t="shared" si="113"/>
        <v>71.848571428571432</v>
      </c>
      <c r="U1027" t="str">
        <f t="shared" ref="U1027:U1090" si="117">LEFT(R1027, SEARCH("/", R1027) - 1)</f>
        <v>music</v>
      </c>
      <c r="V1027" t="str">
        <f t="shared" ref="V1027:V1090" si="118">RIGHT(R1027, LEN(R1027) - SEARCH("/", R1027) )</f>
        <v>electronic music</v>
      </c>
    </row>
    <row r="1028" spans="1:22" ht="48" x14ac:dyDescent="0.2">
      <c r="A1028">
        <v>1026</v>
      </c>
      <c r="B1028" s="3" t="s">
        <v>1027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2">
        <f t="shared" si="114"/>
        <v>42460.365925925929</v>
      </c>
      <c r="K1028">
        <v>1456480016</v>
      </c>
      <c r="L1028" s="12" t="str">
        <f t="shared" si="115"/>
        <v>02/26/2016</v>
      </c>
      <c r="M1028" s="9" t="str" cm="1">
        <f t="array" ref="M1028">_xlfn.IFS(LEFT(L1028, 2) = "01", "Jan", LEFT(L1028, 2) = "02", "Feb", LEFT(L1028, 2) = "03", "Mar", LEFT(L1028, 2) = "04", "Apr", LEFT(L1028, 2) = "05", "May", LEFT(L1028, 2) = "06", "Jun", LEFT(L1028, 2) = "07", "Jul", LEFT(L1028, 2) = "08", "Aug", LEFT(L1028, 2) = "09", "Sep", LEFT(L1028, 2) = "10", "Oct", LEFT(L1028, 2) = "11", "Nov", LEFT(L1028, 2) = "12", "Dec")</f>
        <v>Feb</v>
      </c>
      <c r="N1028" s="9" t="str">
        <f t="shared" si="116"/>
        <v>2016</v>
      </c>
      <c r="O1028" t="b">
        <v>1</v>
      </c>
      <c r="P1028">
        <v>122</v>
      </c>
      <c r="Q1028" t="b">
        <v>1</v>
      </c>
      <c r="R1028" t="s">
        <v>8279</v>
      </c>
      <c r="S1028" s="6">
        <f t="shared" si="112"/>
        <v>1.0000828571428571</v>
      </c>
      <c r="T1028" s="8">
        <f t="shared" si="113"/>
        <v>57.381803278688523</v>
      </c>
      <c r="U1028" t="str">
        <f t="shared" si="117"/>
        <v>music</v>
      </c>
      <c r="V1028" t="str">
        <f t="shared" si="118"/>
        <v>electronic music</v>
      </c>
    </row>
    <row r="1029" spans="1:22" ht="48" x14ac:dyDescent="0.2">
      <c r="A1029">
        <v>1027</v>
      </c>
      <c r="B1029" s="3" t="s">
        <v>1028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2">
        <f t="shared" si="114"/>
        <v>41935.034108796295</v>
      </c>
      <c r="K1029">
        <v>1411433347</v>
      </c>
      <c r="L1029" s="12" t="str">
        <f t="shared" si="115"/>
        <v>09/23/2014</v>
      </c>
      <c r="M1029" s="9" t="str" cm="1">
        <f t="array" ref="M1029">_xlfn.IFS(LEFT(L1029, 2) = "01", "Jan", LEFT(L1029, 2) = "02", "Feb", LEFT(L1029, 2) = "03", "Mar", LEFT(L1029, 2) = "04", "Apr", LEFT(L1029, 2) = "05", "May", LEFT(L1029, 2) = "06", "Jun", LEFT(L1029, 2) = "07", "Jul", LEFT(L1029, 2) = "08", "Aug", LEFT(L1029, 2) = "09", "Sep", LEFT(L1029, 2) = "10", "Oct", LEFT(L1029, 2) = "11", "Nov", LEFT(L1029, 2) = "12", "Dec")</f>
        <v>Sep</v>
      </c>
      <c r="N1029" s="9" t="str">
        <f t="shared" si="116"/>
        <v>2014</v>
      </c>
      <c r="O1029" t="b">
        <v>1</v>
      </c>
      <c r="P1029">
        <v>111</v>
      </c>
      <c r="Q1029" t="b">
        <v>1</v>
      </c>
      <c r="R1029" t="s">
        <v>8279</v>
      </c>
      <c r="S1029" s="6">
        <f t="shared" si="112"/>
        <v>1.0309292094387414</v>
      </c>
      <c r="T1029" s="8">
        <f t="shared" si="113"/>
        <v>69.666666666666671</v>
      </c>
      <c r="U1029" t="str">
        <f t="shared" si="117"/>
        <v>music</v>
      </c>
      <c r="V1029" t="str">
        <f t="shared" si="118"/>
        <v>electronic music</v>
      </c>
    </row>
    <row r="1030" spans="1:22" ht="48" x14ac:dyDescent="0.2">
      <c r="A1030">
        <v>1028</v>
      </c>
      <c r="B1030" s="3" t="s">
        <v>1029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2">
        <f t="shared" si="114"/>
        <v>42800.833333333328</v>
      </c>
      <c r="K1030">
        <v>1484924605</v>
      </c>
      <c r="L1030" s="12" t="str">
        <f t="shared" si="115"/>
        <v>01/20/2017</v>
      </c>
      <c r="M1030" s="9" t="str" cm="1">
        <f t="array" ref="M1030">_xlfn.IFS(LEFT(L1030, 2) = "01", "Jan", LEFT(L1030, 2) = "02", "Feb", LEFT(L1030, 2) = "03", "Mar", LEFT(L1030, 2) = "04", "Apr", LEFT(L1030, 2) = "05", "May", LEFT(L1030, 2) = "06", "Jun", LEFT(L1030, 2) = "07", "Jul", LEFT(L1030, 2) = "08", "Aug", LEFT(L1030, 2) = "09", "Sep", LEFT(L1030, 2) = "10", "Oct", LEFT(L1030, 2) = "11", "Nov", LEFT(L1030, 2) = "12", "Dec")</f>
        <v>Jan</v>
      </c>
      <c r="N1030" s="9" t="str">
        <f t="shared" si="116"/>
        <v>2017</v>
      </c>
      <c r="O1030" t="b">
        <v>1</v>
      </c>
      <c r="P1030">
        <v>255</v>
      </c>
      <c r="Q1030" t="b">
        <v>1</v>
      </c>
      <c r="R1030" t="s">
        <v>8279</v>
      </c>
      <c r="S1030" s="6">
        <f t="shared" si="112"/>
        <v>1.1727000000000001</v>
      </c>
      <c r="T1030" s="8">
        <f t="shared" si="113"/>
        <v>45.988235294117644</v>
      </c>
      <c r="U1030" t="str">
        <f t="shared" si="117"/>
        <v>music</v>
      </c>
      <c r="V1030" t="str">
        <f t="shared" si="118"/>
        <v>electronic music</v>
      </c>
    </row>
    <row r="1031" spans="1:22" ht="32" x14ac:dyDescent="0.2">
      <c r="A1031">
        <v>1029</v>
      </c>
      <c r="B1031" s="3" t="s">
        <v>1030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2">
        <f t="shared" si="114"/>
        <v>42098.915972222225</v>
      </c>
      <c r="K1031">
        <v>1423501507</v>
      </c>
      <c r="L1031" s="12" t="str">
        <f t="shared" si="115"/>
        <v>02/09/2015</v>
      </c>
      <c r="M1031" s="9" t="str" cm="1">
        <f t="array" ref="M1031">_xlfn.IFS(LEFT(L1031, 2) = "01", "Jan", LEFT(L1031, 2) = "02", "Feb", LEFT(L1031, 2) = "03", "Mar", LEFT(L1031, 2) = "04", "Apr", LEFT(L1031, 2) = "05", "May", LEFT(L1031, 2) = "06", "Jun", LEFT(L1031, 2) = "07", "Jul", LEFT(L1031, 2) = "08", "Aug", LEFT(L1031, 2) = "09", "Sep", LEFT(L1031, 2) = "10", "Oct", LEFT(L1031, 2) = "11", "Nov", LEFT(L1031, 2) = "12", "Dec")</f>
        <v>Feb</v>
      </c>
      <c r="N1031" s="9" t="str">
        <f t="shared" si="116"/>
        <v>2015</v>
      </c>
      <c r="O1031" t="b">
        <v>0</v>
      </c>
      <c r="P1031">
        <v>141</v>
      </c>
      <c r="Q1031" t="b">
        <v>1</v>
      </c>
      <c r="R1031" t="s">
        <v>8279</v>
      </c>
      <c r="S1031" s="6">
        <f t="shared" si="112"/>
        <v>1.1175999999999999</v>
      </c>
      <c r="T1031" s="8">
        <f t="shared" si="113"/>
        <v>79.262411347517727</v>
      </c>
      <c r="U1031" t="str">
        <f t="shared" si="117"/>
        <v>music</v>
      </c>
      <c r="V1031" t="str">
        <f t="shared" si="118"/>
        <v>electronic music</v>
      </c>
    </row>
    <row r="1032" spans="1:22" ht="32" x14ac:dyDescent="0.2">
      <c r="A1032">
        <v>1030</v>
      </c>
      <c r="B1032" s="3" t="s">
        <v>1031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2">
        <f t="shared" si="114"/>
        <v>42625.483206018514</v>
      </c>
      <c r="K1032">
        <v>1472470549</v>
      </c>
      <c r="L1032" s="12" t="str">
        <f t="shared" si="115"/>
        <v>08/29/2016</v>
      </c>
      <c r="M1032" s="9" t="str" cm="1">
        <f t="array" ref="M1032">_xlfn.IFS(LEFT(L1032, 2) = "01", "Jan", LEFT(L1032, 2) = "02", "Feb", LEFT(L1032, 2) = "03", "Mar", LEFT(L1032, 2) = "04", "Apr", LEFT(L1032, 2) = "05", "May", LEFT(L1032, 2) = "06", "Jun", LEFT(L1032, 2) = "07", "Jul", LEFT(L1032, 2) = "08", "Aug", LEFT(L1032, 2) = "09", "Sep", LEFT(L1032, 2) = "10", "Oct", LEFT(L1032, 2) = "11", "Nov", LEFT(L1032, 2) = "12", "Dec")</f>
        <v>Aug</v>
      </c>
      <c r="N1032" s="9" t="str">
        <f t="shared" si="116"/>
        <v>2016</v>
      </c>
      <c r="O1032" t="b">
        <v>0</v>
      </c>
      <c r="P1032">
        <v>159</v>
      </c>
      <c r="Q1032" t="b">
        <v>1</v>
      </c>
      <c r="R1032" t="s">
        <v>8279</v>
      </c>
      <c r="S1032" s="6">
        <f t="shared" si="112"/>
        <v>3.4209999999999998</v>
      </c>
      <c r="T1032" s="8">
        <f t="shared" si="113"/>
        <v>43.031446540880502</v>
      </c>
      <c r="U1032" t="str">
        <f t="shared" si="117"/>
        <v>music</v>
      </c>
      <c r="V1032" t="str">
        <f t="shared" si="118"/>
        <v>electronic music</v>
      </c>
    </row>
    <row r="1033" spans="1:22" ht="48" x14ac:dyDescent="0.2">
      <c r="A1033">
        <v>1031</v>
      </c>
      <c r="B1033" s="3" t="s">
        <v>1032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2">
        <f t="shared" si="114"/>
        <v>42354.764004629629</v>
      </c>
      <c r="K1033">
        <v>1447698010</v>
      </c>
      <c r="L1033" s="12" t="str">
        <f t="shared" si="115"/>
        <v>11/16/2015</v>
      </c>
      <c r="M1033" s="9" t="str" cm="1">
        <f t="array" ref="M1033">_xlfn.IFS(LEFT(L1033, 2) = "01", "Jan", LEFT(L1033, 2) = "02", "Feb", LEFT(L1033, 2) = "03", "Mar", LEFT(L1033, 2) = "04", "Apr", LEFT(L1033, 2) = "05", "May", LEFT(L1033, 2) = "06", "Jun", LEFT(L1033, 2) = "07", "Jul", LEFT(L1033, 2) = "08", "Aug", LEFT(L1033, 2) = "09", "Sep", LEFT(L1033, 2) = "10", "Oct", LEFT(L1033, 2) = "11", "Nov", LEFT(L1033, 2) = "12", "Dec")</f>
        <v>Nov</v>
      </c>
      <c r="N1033" s="9" t="str">
        <f t="shared" si="116"/>
        <v>2015</v>
      </c>
      <c r="O1033" t="b">
        <v>0</v>
      </c>
      <c r="P1033">
        <v>99</v>
      </c>
      <c r="Q1033" t="b">
        <v>1</v>
      </c>
      <c r="R1033" t="s">
        <v>8279</v>
      </c>
      <c r="S1033" s="6">
        <f t="shared" si="112"/>
        <v>1.0740000000000001</v>
      </c>
      <c r="T1033" s="8">
        <f t="shared" si="113"/>
        <v>108.48484848484848</v>
      </c>
      <c r="U1033" t="str">
        <f t="shared" si="117"/>
        <v>music</v>
      </c>
      <c r="V1033" t="str">
        <f t="shared" si="118"/>
        <v>electronic music</v>
      </c>
    </row>
    <row r="1034" spans="1:22" ht="16" x14ac:dyDescent="0.2">
      <c r="A1034">
        <v>1032</v>
      </c>
      <c r="B1034" s="3" t="s">
        <v>1033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2">
        <f t="shared" si="114"/>
        <v>42544.666956018518</v>
      </c>
      <c r="K1034">
        <v>1464105625</v>
      </c>
      <c r="L1034" s="12" t="str">
        <f t="shared" si="115"/>
        <v>05/24/2016</v>
      </c>
      <c r="M1034" s="9" t="str" cm="1">
        <f t="array" ref="M1034">_xlfn.IFS(LEFT(L1034, 2) = "01", "Jan", LEFT(L1034, 2) = "02", "Feb", LEFT(L1034, 2) = "03", "Mar", LEFT(L1034, 2) = "04", "Apr", LEFT(L1034, 2) = "05", "May", LEFT(L1034, 2) = "06", "Jun", LEFT(L1034, 2) = "07", "Jul", LEFT(L1034, 2) = "08", "Aug", LEFT(L1034, 2) = "09", "Sep", LEFT(L1034, 2) = "10", "Oct", LEFT(L1034, 2) = "11", "Nov", LEFT(L1034, 2) = "12", "Dec")</f>
        <v>May</v>
      </c>
      <c r="N1034" s="9" t="str">
        <f t="shared" si="116"/>
        <v>2016</v>
      </c>
      <c r="O1034" t="b">
        <v>0</v>
      </c>
      <c r="P1034">
        <v>96</v>
      </c>
      <c r="Q1034" t="b">
        <v>1</v>
      </c>
      <c r="R1034" t="s">
        <v>8279</v>
      </c>
      <c r="S1034" s="6">
        <f t="shared" si="112"/>
        <v>1.0849703703703704</v>
      </c>
      <c r="T1034" s="8">
        <f t="shared" si="113"/>
        <v>61.029583333333335</v>
      </c>
      <c r="U1034" t="str">
        <f t="shared" si="117"/>
        <v>music</v>
      </c>
      <c r="V1034" t="str">
        <f t="shared" si="118"/>
        <v>electronic music</v>
      </c>
    </row>
    <row r="1035" spans="1:22" ht="48" x14ac:dyDescent="0.2">
      <c r="A1035">
        <v>1033</v>
      </c>
      <c r="B1035" s="3" t="s">
        <v>1034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2">
        <f t="shared" si="114"/>
        <v>42716.732407407413</v>
      </c>
      <c r="K1035">
        <v>1479144880</v>
      </c>
      <c r="L1035" s="12" t="str">
        <f t="shared" si="115"/>
        <v>11/14/2016</v>
      </c>
      <c r="M1035" s="9" t="str" cm="1">
        <f t="array" ref="M1035">_xlfn.IFS(LEFT(L1035, 2) = "01", "Jan", LEFT(L1035, 2) = "02", "Feb", LEFT(L1035, 2) = "03", "Mar", LEFT(L1035, 2) = "04", "Apr", LEFT(L1035, 2) = "05", "May", LEFT(L1035, 2) = "06", "Jun", LEFT(L1035, 2) = "07", "Jul", LEFT(L1035, 2) = "08", "Aug", LEFT(L1035, 2) = "09", "Sep", LEFT(L1035, 2) = "10", "Oct", LEFT(L1035, 2) = "11", "Nov", LEFT(L1035, 2) = "12", "Dec")</f>
        <v>Nov</v>
      </c>
      <c r="N1035" s="9" t="str">
        <f t="shared" si="116"/>
        <v>2016</v>
      </c>
      <c r="O1035" t="b">
        <v>0</v>
      </c>
      <c r="P1035">
        <v>27</v>
      </c>
      <c r="Q1035" t="b">
        <v>1</v>
      </c>
      <c r="R1035" t="s">
        <v>8279</v>
      </c>
      <c r="S1035" s="6">
        <f t="shared" si="112"/>
        <v>1.0286144578313252</v>
      </c>
      <c r="T1035" s="8">
        <f t="shared" si="113"/>
        <v>50.592592592592595</v>
      </c>
      <c r="U1035" t="str">
        <f t="shared" si="117"/>
        <v>music</v>
      </c>
      <c r="V1035" t="str">
        <f t="shared" si="118"/>
        <v>electronic music</v>
      </c>
    </row>
    <row r="1036" spans="1:22" ht="48" x14ac:dyDescent="0.2">
      <c r="A1036">
        <v>1034</v>
      </c>
      <c r="B1036" s="3" t="s">
        <v>1035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2">
        <f t="shared" si="114"/>
        <v>42587.165972222225</v>
      </c>
      <c r="K1036">
        <v>1467604804</v>
      </c>
      <c r="L1036" s="12" t="str">
        <f t="shared" si="115"/>
        <v>07/04/2016</v>
      </c>
      <c r="M1036" s="9" t="str" cm="1">
        <f t="array" ref="M1036">_xlfn.IFS(LEFT(L1036, 2) = "01", "Jan", LEFT(L1036, 2) = "02", "Feb", LEFT(L1036, 2) = "03", "Mar", LEFT(L1036, 2) = "04", "Apr", LEFT(L1036, 2) = "05", "May", LEFT(L1036, 2) = "06", "Jun", LEFT(L1036, 2) = "07", "Jul", LEFT(L1036, 2) = "08", "Aug", LEFT(L1036, 2) = "09", "Sep", LEFT(L1036, 2) = "10", "Oct", LEFT(L1036, 2) = "11", "Nov", LEFT(L1036, 2) = "12", "Dec")</f>
        <v>Jul</v>
      </c>
      <c r="N1036" s="9" t="str">
        <f t="shared" si="116"/>
        <v>2016</v>
      </c>
      <c r="O1036" t="b">
        <v>0</v>
      </c>
      <c r="P1036">
        <v>166</v>
      </c>
      <c r="Q1036" t="b">
        <v>1</v>
      </c>
      <c r="R1036" t="s">
        <v>8279</v>
      </c>
      <c r="S1036" s="6">
        <f t="shared" si="112"/>
        <v>1.3000180000000001</v>
      </c>
      <c r="T1036" s="8">
        <f t="shared" si="113"/>
        <v>39.157168674698795</v>
      </c>
      <c r="U1036" t="str">
        <f t="shared" si="117"/>
        <v>music</v>
      </c>
      <c r="V1036" t="str">
        <f t="shared" si="118"/>
        <v>electronic music</v>
      </c>
    </row>
    <row r="1037" spans="1:22" ht="48" x14ac:dyDescent="0.2">
      <c r="A1037">
        <v>1035</v>
      </c>
      <c r="B1037" s="3" t="s">
        <v>1036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2">
        <f t="shared" si="114"/>
        <v>42046.641435185185</v>
      </c>
      <c r="K1037">
        <v>1421076220</v>
      </c>
      <c r="L1037" s="12" t="str">
        <f t="shared" si="115"/>
        <v>01/12/2015</v>
      </c>
      <c r="M1037" s="9" t="str" cm="1">
        <f t="array" ref="M1037">_xlfn.IFS(LEFT(L1037, 2) = "01", "Jan", LEFT(L1037, 2) = "02", "Feb", LEFT(L1037, 2) = "03", "Mar", LEFT(L1037, 2) = "04", "Apr", LEFT(L1037, 2) = "05", "May", LEFT(L1037, 2) = "06", "Jun", LEFT(L1037, 2) = "07", "Jul", LEFT(L1037, 2) = "08", "Aug", LEFT(L1037, 2) = "09", "Sep", LEFT(L1037, 2) = "10", "Oct", LEFT(L1037, 2) = "11", "Nov", LEFT(L1037, 2) = "12", "Dec")</f>
        <v>Jan</v>
      </c>
      <c r="N1037" s="9" t="str">
        <f t="shared" si="116"/>
        <v>2015</v>
      </c>
      <c r="O1037" t="b">
        <v>0</v>
      </c>
      <c r="P1037">
        <v>76</v>
      </c>
      <c r="Q1037" t="b">
        <v>1</v>
      </c>
      <c r="R1037" t="s">
        <v>8279</v>
      </c>
      <c r="S1037" s="6">
        <f t="shared" si="112"/>
        <v>1.0765217391304347</v>
      </c>
      <c r="T1037" s="8">
        <f t="shared" si="113"/>
        <v>65.15789473684211</v>
      </c>
      <c r="U1037" t="str">
        <f t="shared" si="117"/>
        <v>music</v>
      </c>
      <c r="V1037" t="str">
        <f t="shared" si="118"/>
        <v>electronic music</v>
      </c>
    </row>
    <row r="1038" spans="1:22" ht="48" x14ac:dyDescent="0.2">
      <c r="A1038">
        <v>1036</v>
      </c>
      <c r="B1038" s="3" t="s">
        <v>1037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2">
        <f t="shared" si="114"/>
        <v>41281.333333333336</v>
      </c>
      <c r="K1038">
        <v>1354790790</v>
      </c>
      <c r="L1038" s="12" t="str">
        <f t="shared" si="115"/>
        <v>12/06/2012</v>
      </c>
      <c r="M1038" s="9" t="str" cm="1">
        <f t="array" ref="M1038">_xlfn.IFS(LEFT(L1038, 2) = "01", "Jan", LEFT(L1038, 2) = "02", "Feb", LEFT(L1038, 2) = "03", "Mar", LEFT(L1038, 2) = "04", "Apr", LEFT(L1038, 2) = "05", "May", LEFT(L1038, 2) = "06", "Jun", LEFT(L1038, 2) = "07", "Jul", LEFT(L1038, 2) = "08", "Aug", LEFT(L1038, 2) = "09", "Sep", LEFT(L1038, 2) = "10", "Oct", LEFT(L1038, 2) = "11", "Nov", LEFT(L1038, 2) = "12", "Dec")</f>
        <v>Dec</v>
      </c>
      <c r="N1038" s="9" t="str">
        <f t="shared" si="116"/>
        <v>2012</v>
      </c>
      <c r="O1038" t="b">
        <v>0</v>
      </c>
      <c r="P1038">
        <v>211</v>
      </c>
      <c r="Q1038" t="b">
        <v>1</v>
      </c>
      <c r="R1038" t="s">
        <v>8279</v>
      </c>
      <c r="S1038" s="6">
        <f t="shared" si="112"/>
        <v>1.1236044444444444</v>
      </c>
      <c r="T1038" s="8">
        <f t="shared" si="113"/>
        <v>23.963127962085309</v>
      </c>
      <c r="U1038" t="str">
        <f t="shared" si="117"/>
        <v>music</v>
      </c>
      <c r="V1038" t="str">
        <f t="shared" si="118"/>
        <v>electronic music</v>
      </c>
    </row>
    <row r="1039" spans="1:22" ht="48" x14ac:dyDescent="0.2">
      <c r="A1039">
        <v>1037</v>
      </c>
      <c r="B1039" s="3" t="s">
        <v>1038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2">
        <f t="shared" si="114"/>
        <v>42142.208333333328</v>
      </c>
      <c r="K1039">
        <v>1429991062</v>
      </c>
      <c r="L1039" s="12" t="str">
        <f t="shared" si="115"/>
        <v>04/25/2015</v>
      </c>
      <c r="M1039" s="9" t="str" cm="1">
        <f t="array" ref="M1039">_xlfn.IFS(LEFT(L1039, 2) = "01", "Jan", LEFT(L1039, 2) = "02", "Feb", LEFT(L1039, 2) = "03", "Mar", LEFT(L1039, 2) = "04", "Apr", LEFT(L1039, 2) = "05", "May", LEFT(L1039, 2) = "06", "Jun", LEFT(L1039, 2) = "07", "Jul", LEFT(L1039, 2) = "08", "Aug", LEFT(L1039, 2) = "09", "Sep", LEFT(L1039, 2) = "10", "Oct", LEFT(L1039, 2) = "11", "Nov", LEFT(L1039, 2) = "12", "Dec")</f>
        <v>Apr</v>
      </c>
      <c r="N1039" s="9" t="str">
        <f t="shared" si="116"/>
        <v>2015</v>
      </c>
      <c r="O1039" t="b">
        <v>0</v>
      </c>
      <c r="P1039">
        <v>21</v>
      </c>
      <c r="Q1039" t="b">
        <v>1</v>
      </c>
      <c r="R1039" t="s">
        <v>8279</v>
      </c>
      <c r="S1039" s="6">
        <f t="shared" si="112"/>
        <v>1.0209999999999999</v>
      </c>
      <c r="T1039" s="8">
        <f t="shared" si="113"/>
        <v>48.61904761904762</v>
      </c>
      <c r="U1039" t="str">
        <f t="shared" si="117"/>
        <v>music</v>
      </c>
      <c r="V1039" t="str">
        <f t="shared" si="118"/>
        <v>electronic music</v>
      </c>
    </row>
    <row r="1040" spans="1:22" ht="48" x14ac:dyDescent="0.2">
      <c r="A1040">
        <v>1038</v>
      </c>
      <c r="B1040" s="3" t="s">
        <v>1039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2">
        <f t="shared" si="114"/>
        <v>42448.190081018518</v>
      </c>
      <c r="K1040">
        <v>1455773623</v>
      </c>
      <c r="L1040" s="12" t="str">
        <f t="shared" si="115"/>
        <v>02/18/2016</v>
      </c>
      <c r="M1040" s="9" t="str" cm="1">
        <f t="array" ref="M1040">_xlfn.IFS(LEFT(L1040, 2) = "01", "Jan", LEFT(L1040, 2) = "02", "Feb", LEFT(L1040, 2) = "03", "Mar", LEFT(L1040, 2) = "04", "Apr", LEFT(L1040, 2) = "05", "May", LEFT(L1040, 2) = "06", "Jun", LEFT(L1040, 2) = "07", "Jul", LEFT(L1040, 2) = "08", "Aug", LEFT(L1040, 2) = "09", "Sep", LEFT(L1040, 2) = "10", "Oct", LEFT(L1040, 2) = "11", "Nov", LEFT(L1040, 2) = "12", "Dec")</f>
        <v>Feb</v>
      </c>
      <c r="N1040" s="9" t="str">
        <f t="shared" si="116"/>
        <v>2016</v>
      </c>
      <c r="O1040" t="b">
        <v>0</v>
      </c>
      <c r="P1040">
        <v>61</v>
      </c>
      <c r="Q1040" t="b">
        <v>1</v>
      </c>
      <c r="R1040" t="s">
        <v>8279</v>
      </c>
      <c r="S1040" s="6">
        <f t="shared" si="112"/>
        <v>1.4533333333333334</v>
      </c>
      <c r="T1040" s="8">
        <f t="shared" si="113"/>
        <v>35.73770491803279</v>
      </c>
      <c r="U1040" t="str">
        <f t="shared" si="117"/>
        <v>music</v>
      </c>
      <c r="V1040" t="str">
        <f t="shared" si="118"/>
        <v>electronic music</v>
      </c>
    </row>
    <row r="1041" spans="1:22" ht="48" x14ac:dyDescent="0.2">
      <c r="A1041">
        <v>1039</v>
      </c>
      <c r="B1041" s="3" t="s">
        <v>1040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2">
        <f t="shared" si="114"/>
        <v>42717.332638888889</v>
      </c>
      <c r="K1041">
        <v>1479436646</v>
      </c>
      <c r="L1041" s="12" t="str">
        <f t="shared" si="115"/>
        <v>11/18/2016</v>
      </c>
      <c r="M1041" s="9" t="str" cm="1">
        <f t="array" ref="M1041">_xlfn.IFS(LEFT(L1041, 2) = "01", "Jan", LEFT(L1041, 2) = "02", "Feb", LEFT(L1041, 2) = "03", "Mar", LEFT(L1041, 2) = "04", "Apr", LEFT(L1041, 2) = "05", "May", LEFT(L1041, 2) = "06", "Jun", LEFT(L1041, 2) = "07", "Jul", LEFT(L1041, 2) = "08", "Aug", LEFT(L1041, 2) = "09", "Sep", LEFT(L1041, 2) = "10", "Oct", LEFT(L1041, 2) = "11", "Nov", LEFT(L1041, 2) = "12", "Dec")</f>
        <v>Nov</v>
      </c>
      <c r="N1041" s="9" t="str">
        <f t="shared" si="116"/>
        <v>2016</v>
      </c>
      <c r="O1041" t="b">
        <v>0</v>
      </c>
      <c r="P1041">
        <v>30</v>
      </c>
      <c r="Q1041" t="b">
        <v>1</v>
      </c>
      <c r="R1041" t="s">
        <v>8279</v>
      </c>
      <c r="S1041" s="6">
        <f t="shared" si="112"/>
        <v>1.282</v>
      </c>
      <c r="T1041" s="8">
        <f t="shared" si="113"/>
        <v>21.366666666666667</v>
      </c>
      <c r="U1041" t="str">
        <f t="shared" si="117"/>
        <v>music</v>
      </c>
      <c r="V1041" t="str">
        <f t="shared" si="118"/>
        <v>electronic music</v>
      </c>
    </row>
    <row r="1042" spans="1:22" ht="48" x14ac:dyDescent="0.2">
      <c r="A1042">
        <v>1040</v>
      </c>
      <c r="B1042" s="3" t="s">
        <v>1041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2">
        <f t="shared" si="114"/>
        <v>42609.708437499998</v>
      </c>
      <c r="K1042">
        <v>1469725209</v>
      </c>
      <c r="L1042" s="12" t="str">
        <f t="shared" si="115"/>
        <v>07/28/2016</v>
      </c>
      <c r="M1042" s="9" t="str" cm="1">
        <f t="array" ref="M1042">_xlfn.IFS(LEFT(L1042, 2) = "01", "Jan", LEFT(L1042, 2) = "02", "Feb", LEFT(L1042, 2) = "03", "Mar", LEFT(L1042, 2) = "04", "Apr", LEFT(L1042, 2) = "05", "May", LEFT(L1042, 2) = "06", "Jun", LEFT(L1042, 2) = "07", "Jul", LEFT(L1042, 2) = "08", "Aug", LEFT(L1042, 2) = "09", "Sep", LEFT(L1042, 2) = "10", "Oct", LEFT(L1042, 2) = "11", "Nov", LEFT(L1042, 2) = "12", "Dec")</f>
        <v>Jul</v>
      </c>
      <c r="N1042" s="9" t="str">
        <f t="shared" si="116"/>
        <v>2016</v>
      </c>
      <c r="O1042" t="b">
        <v>0</v>
      </c>
      <c r="P1042">
        <v>1</v>
      </c>
      <c r="Q1042" t="b">
        <v>0</v>
      </c>
      <c r="R1042" t="s">
        <v>8280</v>
      </c>
      <c r="S1042" s="6">
        <f t="shared" si="112"/>
        <v>2.9411764705882353E-3</v>
      </c>
      <c r="T1042" s="8">
        <f t="shared" si="113"/>
        <v>250</v>
      </c>
      <c r="U1042" t="str">
        <f t="shared" si="117"/>
        <v>journalism</v>
      </c>
      <c r="V1042" t="str">
        <f t="shared" si="118"/>
        <v>audio</v>
      </c>
    </row>
    <row r="1043" spans="1:22" ht="48" x14ac:dyDescent="0.2">
      <c r="A1043">
        <v>1041</v>
      </c>
      <c r="B1043" s="3" t="s">
        <v>1042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2">
        <f t="shared" si="114"/>
        <v>41851.060092592597</v>
      </c>
      <c r="K1043">
        <v>1405041992</v>
      </c>
      <c r="L1043" s="12" t="str">
        <f t="shared" si="115"/>
        <v>07/11/2014</v>
      </c>
      <c r="M1043" s="9" t="str" cm="1">
        <f t="array" ref="M1043">_xlfn.IFS(LEFT(L1043, 2) = "01", "Jan", LEFT(L1043, 2) = "02", "Feb", LEFT(L1043, 2) = "03", "Mar", LEFT(L1043, 2) = "04", "Apr", LEFT(L1043, 2) = "05", "May", LEFT(L1043, 2) = "06", "Jun", LEFT(L1043, 2) = "07", "Jul", LEFT(L1043, 2) = "08", "Aug", LEFT(L1043, 2) = "09", "Sep", LEFT(L1043, 2) = "10", "Oct", LEFT(L1043, 2) = "11", "Nov", LEFT(L1043, 2) = "12", "Dec")</f>
        <v>Jul</v>
      </c>
      <c r="N1043" s="9" t="str">
        <f t="shared" si="116"/>
        <v>2014</v>
      </c>
      <c r="O1043" t="b">
        <v>0</v>
      </c>
      <c r="P1043">
        <v>0</v>
      </c>
      <c r="Q1043" t="b">
        <v>0</v>
      </c>
      <c r="R1043" t="s">
        <v>8280</v>
      </c>
      <c r="S1043" s="6">
        <f t="shared" si="112"/>
        <v>0</v>
      </c>
      <c r="T1043" s="8">
        <f t="shared" si="113"/>
        <v>0</v>
      </c>
      <c r="U1043" t="str">
        <f t="shared" si="117"/>
        <v>journalism</v>
      </c>
      <c r="V1043" t="str">
        <f t="shared" si="118"/>
        <v>audio</v>
      </c>
    </row>
    <row r="1044" spans="1:22" ht="48" x14ac:dyDescent="0.2">
      <c r="A1044">
        <v>1042</v>
      </c>
      <c r="B1044" s="3" t="s">
        <v>1043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2">
        <f t="shared" si="114"/>
        <v>41894.416666666664</v>
      </c>
      <c r="K1044">
        <v>1406824948</v>
      </c>
      <c r="L1044" s="12" t="str">
        <f t="shared" si="115"/>
        <v>07/31/2014</v>
      </c>
      <c r="M1044" s="9" t="str" cm="1">
        <f t="array" ref="M1044">_xlfn.IFS(LEFT(L1044, 2) = "01", "Jan", LEFT(L1044, 2) = "02", "Feb", LEFT(L1044, 2) = "03", "Mar", LEFT(L1044, 2) = "04", "Apr", LEFT(L1044, 2) = "05", "May", LEFT(L1044, 2) = "06", "Jun", LEFT(L1044, 2) = "07", "Jul", LEFT(L1044, 2) = "08", "Aug", LEFT(L1044, 2) = "09", "Sep", LEFT(L1044, 2) = "10", "Oct", LEFT(L1044, 2) = "11", "Nov", LEFT(L1044, 2) = "12", "Dec")</f>
        <v>Jul</v>
      </c>
      <c r="N1044" s="9" t="str">
        <f t="shared" si="116"/>
        <v>2014</v>
      </c>
      <c r="O1044" t="b">
        <v>0</v>
      </c>
      <c r="P1044">
        <v>1</v>
      </c>
      <c r="Q1044" t="b">
        <v>0</v>
      </c>
      <c r="R1044" t="s">
        <v>8280</v>
      </c>
      <c r="S1044" s="6">
        <f t="shared" si="112"/>
        <v>1.5384615384615385E-2</v>
      </c>
      <c r="T1044" s="8">
        <f t="shared" si="113"/>
        <v>10</v>
      </c>
      <c r="U1044" t="str">
        <f t="shared" si="117"/>
        <v>journalism</v>
      </c>
      <c r="V1044" t="str">
        <f t="shared" si="118"/>
        <v>audio</v>
      </c>
    </row>
    <row r="1045" spans="1:22" ht="48" x14ac:dyDescent="0.2">
      <c r="A1045">
        <v>1043</v>
      </c>
      <c r="B1045" s="3" t="s">
        <v>1044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2">
        <f t="shared" si="114"/>
        <v>42144.252951388888</v>
      </c>
      <c r="K1045">
        <v>1429509855</v>
      </c>
      <c r="L1045" s="12" t="str">
        <f t="shared" si="115"/>
        <v>04/20/2015</v>
      </c>
      <c r="M1045" s="9" t="str" cm="1">
        <f t="array" ref="M1045">_xlfn.IFS(LEFT(L1045, 2) = "01", "Jan", LEFT(L1045, 2) = "02", "Feb", LEFT(L1045, 2) = "03", "Mar", LEFT(L1045, 2) = "04", "Apr", LEFT(L1045, 2) = "05", "May", LEFT(L1045, 2) = "06", "Jun", LEFT(L1045, 2) = "07", "Jul", LEFT(L1045, 2) = "08", "Aug", LEFT(L1045, 2) = "09", "Sep", LEFT(L1045, 2) = "10", "Oct", LEFT(L1045, 2) = "11", "Nov", LEFT(L1045, 2) = "12", "Dec")</f>
        <v>Apr</v>
      </c>
      <c r="N1045" s="9" t="str">
        <f t="shared" si="116"/>
        <v>2015</v>
      </c>
      <c r="O1045" t="b">
        <v>0</v>
      </c>
      <c r="P1045">
        <v>292</v>
      </c>
      <c r="Q1045" t="b">
        <v>0</v>
      </c>
      <c r="R1045" t="s">
        <v>8280</v>
      </c>
      <c r="S1045" s="6">
        <f t="shared" si="112"/>
        <v>8.5370000000000001E-2</v>
      </c>
      <c r="T1045" s="8">
        <f t="shared" si="113"/>
        <v>29.236301369863014</v>
      </c>
      <c r="U1045" t="str">
        <f t="shared" si="117"/>
        <v>journalism</v>
      </c>
      <c r="V1045" t="str">
        <f t="shared" si="118"/>
        <v>audio</v>
      </c>
    </row>
    <row r="1046" spans="1:22" ht="48" x14ac:dyDescent="0.2">
      <c r="A1046">
        <v>1044</v>
      </c>
      <c r="B1046" s="3" t="s">
        <v>1045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2">
        <f t="shared" si="114"/>
        <v>42068.852083333331</v>
      </c>
      <c r="K1046">
        <v>1420668801</v>
      </c>
      <c r="L1046" s="12" t="str">
        <f t="shared" si="115"/>
        <v>01/07/2015</v>
      </c>
      <c r="M1046" s="9" t="str" cm="1">
        <f t="array" ref="M1046">_xlfn.IFS(LEFT(L1046, 2) = "01", "Jan", LEFT(L1046, 2) = "02", "Feb", LEFT(L1046, 2) = "03", "Mar", LEFT(L1046, 2) = "04", "Apr", LEFT(L1046, 2) = "05", "May", LEFT(L1046, 2) = "06", "Jun", LEFT(L1046, 2) = "07", "Jul", LEFT(L1046, 2) = "08", "Aug", LEFT(L1046, 2) = "09", "Sep", LEFT(L1046, 2) = "10", "Oct", LEFT(L1046, 2) = "11", "Nov", LEFT(L1046, 2) = "12", "Dec")</f>
        <v>Jan</v>
      </c>
      <c r="N1046" s="9" t="str">
        <f t="shared" si="116"/>
        <v>2015</v>
      </c>
      <c r="O1046" t="b">
        <v>0</v>
      </c>
      <c r="P1046">
        <v>2</v>
      </c>
      <c r="Q1046" t="b">
        <v>0</v>
      </c>
      <c r="R1046" t="s">
        <v>8280</v>
      </c>
      <c r="S1046" s="6">
        <f t="shared" si="112"/>
        <v>8.571428571428571E-4</v>
      </c>
      <c r="T1046" s="8">
        <f t="shared" si="113"/>
        <v>3</v>
      </c>
      <c r="U1046" t="str">
        <f t="shared" si="117"/>
        <v>journalism</v>
      </c>
      <c r="V1046" t="str">
        <f t="shared" si="118"/>
        <v>audio</v>
      </c>
    </row>
    <row r="1047" spans="1:22" ht="48" x14ac:dyDescent="0.2">
      <c r="A1047">
        <v>1045</v>
      </c>
      <c r="B1047" s="3" t="s">
        <v>1046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2">
        <f t="shared" si="114"/>
        <v>41874.874421296299</v>
      </c>
      <c r="K1047">
        <v>1406235550</v>
      </c>
      <c r="L1047" s="12" t="str">
        <f t="shared" si="115"/>
        <v>07/24/2014</v>
      </c>
      <c r="M1047" s="9" t="str" cm="1">
        <f t="array" ref="M1047">_xlfn.IFS(LEFT(L1047, 2) = "01", "Jan", LEFT(L1047, 2) = "02", "Feb", LEFT(L1047, 2) = "03", "Mar", LEFT(L1047, 2) = "04", "Apr", LEFT(L1047, 2) = "05", "May", LEFT(L1047, 2) = "06", "Jun", LEFT(L1047, 2) = "07", "Jul", LEFT(L1047, 2) = "08", "Aug", LEFT(L1047, 2) = "09", "Sep", LEFT(L1047, 2) = "10", "Oct", LEFT(L1047, 2) = "11", "Nov", LEFT(L1047, 2) = "12", "Dec")</f>
        <v>Jul</v>
      </c>
      <c r="N1047" s="9" t="str">
        <f t="shared" si="116"/>
        <v>2014</v>
      </c>
      <c r="O1047" t="b">
        <v>0</v>
      </c>
      <c r="P1047">
        <v>8</v>
      </c>
      <c r="Q1047" t="b">
        <v>0</v>
      </c>
      <c r="R1047" t="s">
        <v>8280</v>
      </c>
      <c r="S1047" s="6">
        <f t="shared" si="112"/>
        <v>2.6599999999999999E-2</v>
      </c>
      <c r="T1047" s="8">
        <f t="shared" si="113"/>
        <v>33.25</v>
      </c>
      <c r="U1047" t="str">
        <f t="shared" si="117"/>
        <v>journalism</v>
      </c>
      <c r="V1047" t="str">
        <f t="shared" si="118"/>
        <v>audio</v>
      </c>
    </row>
    <row r="1048" spans="1:22" ht="48" x14ac:dyDescent="0.2">
      <c r="A1048">
        <v>1046</v>
      </c>
      <c r="B1048" s="3" t="s">
        <v>1047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2">
        <f t="shared" si="114"/>
        <v>42364.851388888885</v>
      </c>
      <c r="K1048">
        <v>1447273560</v>
      </c>
      <c r="L1048" s="12" t="str">
        <f t="shared" si="115"/>
        <v>11/11/2015</v>
      </c>
      <c r="M1048" s="9" t="str" cm="1">
        <f t="array" ref="M1048">_xlfn.IFS(LEFT(L1048, 2) = "01", "Jan", LEFT(L1048, 2) = "02", "Feb", LEFT(L1048, 2) = "03", "Mar", LEFT(L1048, 2) = "04", "Apr", LEFT(L1048, 2) = "05", "May", LEFT(L1048, 2) = "06", "Jun", LEFT(L1048, 2) = "07", "Jul", LEFT(L1048, 2) = "08", "Aug", LEFT(L1048, 2) = "09", "Sep", LEFT(L1048, 2) = "10", "Oct", LEFT(L1048, 2) = "11", "Nov", LEFT(L1048, 2) = "12", "Dec")</f>
        <v>Nov</v>
      </c>
      <c r="N1048" s="9" t="str">
        <f t="shared" si="116"/>
        <v>2015</v>
      </c>
      <c r="O1048" t="b">
        <v>0</v>
      </c>
      <c r="P1048">
        <v>0</v>
      </c>
      <c r="Q1048" t="b">
        <v>0</v>
      </c>
      <c r="R1048" t="s">
        <v>8280</v>
      </c>
      <c r="S1048" s="6">
        <f t="shared" si="112"/>
        <v>0</v>
      </c>
      <c r="T1048" s="8">
        <f t="shared" si="113"/>
        <v>0</v>
      </c>
      <c r="U1048" t="str">
        <f t="shared" si="117"/>
        <v>journalism</v>
      </c>
      <c r="V1048" t="str">
        <f t="shared" si="118"/>
        <v>audio</v>
      </c>
    </row>
    <row r="1049" spans="1:22" ht="48" x14ac:dyDescent="0.2">
      <c r="A1049">
        <v>1047</v>
      </c>
      <c r="B1049" s="3" t="s">
        <v>1048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2">
        <f t="shared" si="114"/>
        <v>41948.860127314816</v>
      </c>
      <c r="K1049">
        <v>1412624315</v>
      </c>
      <c r="L1049" s="12" t="str">
        <f t="shared" si="115"/>
        <v>10/06/2014</v>
      </c>
      <c r="M1049" s="9" t="str" cm="1">
        <f t="array" ref="M1049">_xlfn.IFS(LEFT(L1049, 2) = "01", "Jan", LEFT(L1049, 2) = "02", "Feb", LEFT(L1049, 2) = "03", "Mar", LEFT(L1049, 2) = "04", "Apr", LEFT(L1049, 2) = "05", "May", LEFT(L1049, 2) = "06", "Jun", LEFT(L1049, 2) = "07", "Jul", LEFT(L1049, 2) = "08", "Aug", LEFT(L1049, 2) = "09", "Sep", LEFT(L1049, 2) = "10", "Oct", LEFT(L1049, 2) = "11", "Nov", LEFT(L1049, 2) = "12", "Dec")</f>
        <v>Oct</v>
      </c>
      <c r="N1049" s="9" t="str">
        <f t="shared" si="116"/>
        <v>2014</v>
      </c>
      <c r="O1049" t="b">
        <v>0</v>
      </c>
      <c r="P1049">
        <v>1</v>
      </c>
      <c r="Q1049" t="b">
        <v>0</v>
      </c>
      <c r="R1049" t="s">
        <v>8280</v>
      </c>
      <c r="S1049" s="6">
        <f t="shared" si="112"/>
        <v>5.0000000000000001E-4</v>
      </c>
      <c r="T1049" s="8">
        <f t="shared" si="113"/>
        <v>1</v>
      </c>
      <c r="U1049" t="str">
        <f t="shared" si="117"/>
        <v>journalism</v>
      </c>
      <c r="V1049" t="str">
        <f t="shared" si="118"/>
        <v>audio</v>
      </c>
    </row>
    <row r="1050" spans="1:22" ht="48" x14ac:dyDescent="0.2">
      <c r="A1050">
        <v>1048</v>
      </c>
      <c r="B1050" s="3" t="s">
        <v>1049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2">
        <f t="shared" si="114"/>
        <v>42638.053113425922</v>
      </c>
      <c r="K1050">
        <v>1471310189</v>
      </c>
      <c r="L1050" s="12" t="str">
        <f t="shared" si="115"/>
        <v>08/16/2016</v>
      </c>
      <c r="M1050" s="9" t="str" cm="1">
        <f t="array" ref="M1050">_xlfn.IFS(LEFT(L1050, 2) = "01", "Jan", LEFT(L1050, 2) = "02", "Feb", LEFT(L1050, 2) = "03", "Mar", LEFT(L1050, 2) = "04", "Apr", LEFT(L1050, 2) = "05", "May", LEFT(L1050, 2) = "06", "Jun", LEFT(L1050, 2) = "07", "Jul", LEFT(L1050, 2) = "08", "Aug", LEFT(L1050, 2) = "09", "Sep", LEFT(L1050, 2) = "10", "Oct", LEFT(L1050, 2) = "11", "Nov", LEFT(L1050, 2) = "12", "Dec")</f>
        <v>Aug</v>
      </c>
      <c r="N1050" s="9" t="str">
        <f t="shared" si="116"/>
        <v>2016</v>
      </c>
      <c r="O1050" t="b">
        <v>0</v>
      </c>
      <c r="P1050">
        <v>4</v>
      </c>
      <c r="Q1050" t="b">
        <v>0</v>
      </c>
      <c r="R1050" t="s">
        <v>8280</v>
      </c>
      <c r="S1050" s="6">
        <f t="shared" si="112"/>
        <v>1.4133333333333333E-2</v>
      </c>
      <c r="T1050" s="8">
        <f t="shared" si="113"/>
        <v>53</v>
      </c>
      <c r="U1050" t="str">
        <f t="shared" si="117"/>
        <v>journalism</v>
      </c>
      <c r="V1050" t="str">
        <f t="shared" si="118"/>
        <v>audio</v>
      </c>
    </row>
    <row r="1051" spans="1:22" ht="16" x14ac:dyDescent="0.2">
      <c r="A1051">
        <v>1049</v>
      </c>
      <c r="B1051" s="3" t="s">
        <v>1050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2">
        <f t="shared" si="114"/>
        <v>42412.431076388893</v>
      </c>
      <c r="K1051">
        <v>1452680445</v>
      </c>
      <c r="L1051" s="12" t="str">
        <f t="shared" si="115"/>
        <v>01/13/2016</v>
      </c>
      <c r="M1051" s="9" t="str" cm="1">
        <f t="array" ref="M1051">_xlfn.IFS(LEFT(L1051, 2) = "01", "Jan", LEFT(L1051, 2) = "02", "Feb", LEFT(L1051, 2) = "03", "Mar", LEFT(L1051, 2) = "04", "Apr", LEFT(L1051, 2) = "05", "May", LEFT(L1051, 2) = "06", "Jun", LEFT(L1051, 2) = "07", "Jul", LEFT(L1051, 2) = "08", "Aug", LEFT(L1051, 2) = "09", "Sep", LEFT(L1051, 2) = "10", "Oct", LEFT(L1051, 2) = "11", "Nov", LEFT(L1051, 2) = "12", "Dec")</f>
        <v>Jan</v>
      </c>
      <c r="N1051" s="9" t="str">
        <f t="shared" si="116"/>
        <v>2016</v>
      </c>
      <c r="O1051" t="b">
        <v>0</v>
      </c>
      <c r="P1051">
        <v>0</v>
      </c>
      <c r="Q1051" t="b">
        <v>0</v>
      </c>
      <c r="R1051" t="s">
        <v>8280</v>
      </c>
      <c r="S1051" s="6">
        <f t="shared" si="112"/>
        <v>0</v>
      </c>
      <c r="T1051" s="8">
        <f t="shared" si="113"/>
        <v>0</v>
      </c>
      <c r="U1051" t="str">
        <f t="shared" si="117"/>
        <v>journalism</v>
      </c>
      <c r="V1051" t="str">
        <f t="shared" si="118"/>
        <v>audio</v>
      </c>
    </row>
    <row r="1052" spans="1:22" ht="16" x14ac:dyDescent="0.2">
      <c r="A1052">
        <v>1050</v>
      </c>
      <c r="B1052" s="3" t="s">
        <v>1051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2">
        <f t="shared" si="114"/>
        <v>42261.7971875</v>
      </c>
      <c r="K1052">
        <v>1439665677</v>
      </c>
      <c r="L1052" s="12" t="str">
        <f t="shared" si="115"/>
        <v>08/15/2015</v>
      </c>
      <c r="M1052" s="9" t="str" cm="1">
        <f t="array" ref="M1052">_xlfn.IFS(LEFT(L1052, 2) = "01", "Jan", LEFT(L1052, 2) = "02", "Feb", LEFT(L1052, 2) = "03", "Mar", LEFT(L1052, 2) = "04", "Apr", LEFT(L1052, 2) = "05", "May", LEFT(L1052, 2) = "06", "Jun", LEFT(L1052, 2) = "07", "Jul", LEFT(L1052, 2) = "08", "Aug", LEFT(L1052, 2) = "09", "Sep", LEFT(L1052, 2) = "10", "Oct", LEFT(L1052, 2) = "11", "Nov", LEFT(L1052, 2) = "12", "Dec")</f>
        <v>Aug</v>
      </c>
      <c r="N1052" s="9" t="str">
        <f t="shared" si="116"/>
        <v>2015</v>
      </c>
      <c r="O1052" t="b">
        <v>0</v>
      </c>
      <c r="P1052">
        <v>0</v>
      </c>
      <c r="Q1052" t="b">
        <v>0</v>
      </c>
      <c r="R1052" t="s">
        <v>8280</v>
      </c>
      <c r="S1052" s="6">
        <f t="shared" si="112"/>
        <v>0</v>
      </c>
      <c r="T1052" s="8">
        <f t="shared" si="113"/>
        <v>0</v>
      </c>
      <c r="U1052" t="str">
        <f t="shared" si="117"/>
        <v>journalism</v>
      </c>
      <c r="V1052" t="str">
        <f t="shared" si="118"/>
        <v>audio</v>
      </c>
    </row>
    <row r="1053" spans="1:22" ht="48" x14ac:dyDescent="0.2">
      <c r="A1053">
        <v>1051</v>
      </c>
      <c r="B1053" s="3" t="s">
        <v>1052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2">
        <f t="shared" si="114"/>
        <v>41878.014178240745</v>
      </c>
      <c r="K1053">
        <v>1406679625</v>
      </c>
      <c r="L1053" s="12" t="str">
        <f t="shared" si="115"/>
        <v>07/30/2014</v>
      </c>
      <c r="M1053" s="9" t="str" cm="1">
        <f t="array" ref="M1053">_xlfn.IFS(LEFT(L1053, 2) = "01", "Jan", LEFT(L1053, 2) = "02", "Feb", LEFT(L1053, 2) = "03", "Mar", LEFT(L1053, 2) = "04", "Apr", LEFT(L1053, 2) = "05", "May", LEFT(L1053, 2) = "06", "Jun", LEFT(L1053, 2) = "07", "Jul", LEFT(L1053, 2) = "08", "Aug", LEFT(L1053, 2) = "09", "Sep", LEFT(L1053, 2) = "10", "Oct", LEFT(L1053, 2) = "11", "Nov", LEFT(L1053, 2) = "12", "Dec")</f>
        <v>Jul</v>
      </c>
      <c r="N1053" s="9" t="str">
        <f t="shared" si="116"/>
        <v>2014</v>
      </c>
      <c r="O1053" t="b">
        <v>0</v>
      </c>
      <c r="P1053">
        <v>0</v>
      </c>
      <c r="Q1053" t="b">
        <v>0</v>
      </c>
      <c r="R1053" t="s">
        <v>8280</v>
      </c>
      <c r="S1053" s="6">
        <f t="shared" si="112"/>
        <v>0</v>
      </c>
      <c r="T1053" s="8">
        <f t="shared" si="113"/>
        <v>0</v>
      </c>
      <c r="U1053" t="str">
        <f t="shared" si="117"/>
        <v>journalism</v>
      </c>
      <c r="V1053" t="str">
        <f t="shared" si="118"/>
        <v>audio</v>
      </c>
    </row>
    <row r="1054" spans="1:22" ht="64" x14ac:dyDescent="0.2">
      <c r="A1054">
        <v>1052</v>
      </c>
      <c r="B1054" s="3" t="s">
        <v>1053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2">
        <f t="shared" si="114"/>
        <v>42527.839583333334</v>
      </c>
      <c r="K1054">
        <v>1461438495</v>
      </c>
      <c r="L1054" s="12" t="str">
        <f t="shared" si="115"/>
        <v>04/23/2016</v>
      </c>
      <c r="M1054" s="9" t="str" cm="1">
        <f t="array" ref="M1054">_xlfn.IFS(LEFT(L1054, 2) = "01", "Jan", LEFT(L1054, 2) = "02", "Feb", LEFT(L1054, 2) = "03", "Mar", LEFT(L1054, 2) = "04", "Apr", LEFT(L1054, 2) = "05", "May", LEFT(L1054, 2) = "06", "Jun", LEFT(L1054, 2) = "07", "Jul", LEFT(L1054, 2) = "08", "Aug", LEFT(L1054, 2) = "09", "Sep", LEFT(L1054, 2) = "10", "Oct", LEFT(L1054, 2) = "11", "Nov", LEFT(L1054, 2) = "12", "Dec")</f>
        <v>Apr</v>
      </c>
      <c r="N1054" s="9" t="str">
        <f t="shared" si="116"/>
        <v>2016</v>
      </c>
      <c r="O1054" t="b">
        <v>0</v>
      </c>
      <c r="P1054">
        <v>0</v>
      </c>
      <c r="Q1054" t="b">
        <v>0</v>
      </c>
      <c r="R1054" t="s">
        <v>8280</v>
      </c>
      <c r="S1054" s="6">
        <f t="shared" si="112"/>
        <v>0</v>
      </c>
      <c r="T1054" s="8">
        <f t="shared" si="113"/>
        <v>0</v>
      </c>
      <c r="U1054" t="str">
        <f t="shared" si="117"/>
        <v>journalism</v>
      </c>
      <c r="V1054" t="str">
        <f t="shared" si="118"/>
        <v>audio</v>
      </c>
    </row>
    <row r="1055" spans="1:22" ht="48" x14ac:dyDescent="0.2">
      <c r="A1055">
        <v>1053</v>
      </c>
      <c r="B1055" s="3" t="s">
        <v>1054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2">
        <f t="shared" si="114"/>
        <v>42800.172824074078</v>
      </c>
      <c r="K1055">
        <v>1486613332</v>
      </c>
      <c r="L1055" s="12" t="str">
        <f t="shared" si="115"/>
        <v>02/09/2017</v>
      </c>
      <c r="M1055" s="9" t="str" cm="1">
        <f t="array" ref="M1055">_xlfn.IFS(LEFT(L1055, 2) = "01", "Jan", LEFT(L1055, 2) = "02", "Feb", LEFT(L1055, 2) = "03", "Mar", LEFT(L1055, 2) = "04", "Apr", LEFT(L1055, 2) = "05", "May", LEFT(L1055, 2) = "06", "Jun", LEFT(L1055, 2) = "07", "Jul", LEFT(L1055, 2) = "08", "Aug", LEFT(L1055, 2) = "09", "Sep", LEFT(L1055, 2) = "10", "Oct", LEFT(L1055, 2) = "11", "Nov", LEFT(L1055, 2) = "12", "Dec")</f>
        <v>Feb</v>
      </c>
      <c r="N1055" s="9" t="str">
        <f t="shared" si="116"/>
        <v>2017</v>
      </c>
      <c r="O1055" t="b">
        <v>0</v>
      </c>
      <c r="P1055">
        <v>1</v>
      </c>
      <c r="Q1055" t="b">
        <v>0</v>
      </c>
      <c r="R1055" t="s">
        <v>8280</v>
      </c>
      <c r="S1055" s="6">
        <f t="shared" si="112"/>
        <v>0.01</v>
      </c>
      <c r="T1055" s="8">
        <f t="shared" si="113"/>
        <v>15</v>
      </c>
      <c r="U1055" t="str">
        <f t="shared" si="117"/>
        <v>journalism</v>
      </c>
      <c r="V1055" t="str">
        <f t="shared" si="118"/>
        <v>audio</v>
      </c>
    </row>
    <row r="1056" spans="1:22" ht="48" x14ac:dyDescent="0.2">
      <c r="A1056">
        <v>1054</v>
      </c>
      <c r="B1056" s="3" t="s">
        <v>1055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2">
        <f t="shared" si="114"/>
        <v>41861.916666666664</v>
      </c>
      <c r="K1056">
        <v>1405110399</v>
      </c>
      <c r="L1056" s="12" t="str">
        <f t="shared" si="115"/>
        <v>07/11/2014</v>
      </c>
      <c r="M1056" s="9" t="str" cm="1">
        <f t="array" ref="M1056">_xlfn.IFS(LEFT(L1056, 2) = "01", "Jan", LEFT(L1056, 2) = "02", "Feb", LEFT(L1056, 2) = "03", "Mar", LEFT(L1056, 2) = "04", "Apr", LEFT(L1056, 2) = "05", "May", LEFT(L1056, 2) = "06", "Jun", LEFT(L1056, 2) = "07", "Jul", LEFT(L1056, 2) = "08", "Aug", LEFT(L1056, 2) = "09", "Sep", LEFT(L1056, 2) = "10", "Oct", LEFT(L1056, 2) = "11", "Nov", LEFT(L1056, 2) = "12", "Dec")</f>
        <v>Jul</v>
      </c>
      <c r="N1056" s="9" t="str">
        <f t="shared" si="116"/>
        <v>2014</v>
      </c>
      <c r="O1056" t="b">
        <v>0</v>
      </c>
      <c r="P1056">
        <v>0</v>
      </c>
      <c r="Q1056" t="b">
        <v>0</v>
      </c>
      <c r="R1056" t="s">
        <v>8280</v>
      </c>
      <c r="S1056" s="6">
        <f t="shared" si="112"/>
        <v>0</v>
      </c>
      <c r="T1056" s="8">
        <f t="shared" si="113"/>
        <v>0</v>
      </c>
      <c r="U1056" t="str">
        <f t="shared" si="117"/>
        <v>journalism</v>
      </c>
      <c r="V1056" t="str">
        <f t="shared" si="118"/>
        <v>audio</v>
      </c>
    </row>
    <row r="1057" spans="1:22" ht="48" x14ac:dyDescent="0.2">
      <c r="A1057">
        <v>1055</v>
      </c>
      <c r="B1057" s="3" t="s">
        <v>1056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2">
        <f t="shared" si="114"/>
        <v>42436.992418981477</v>
      </c>
      <c r="K1057">
        <v>1454802545</v>
      </c>
      <c r="L1057" s="12" t="str">
        <f t="shared" si="115"/>
        <v>02/06/2016</v>
      </c>
      <c r="M1057" s="9" t="str" cm="1">
        <f t="array" ref="M1057">_xlfn.IFS(LEFT(L1057, 2) = "01", "Jan", LEFT(L1057, 2) = "02", "Feb", LEFT(L1057, 2) = "03", "Mar", LEFT(L1057, 2) = "04", "Apr", LEFT(L1057, 2) = "05", "May", LEFT(L1057, 2) = "06", "Jun", LEFT(L1057, 2) = "07", "Jul", LEFT(L1057, 2) = "08", "Aug", LEFT(L1057, 2) = "09", "Sep", LEFT(L1057, 2) = "10", "Oct", LEFT(L1057, 2) = "11", "Nov", LEFT(L1057, 2) = "12", "Dec")</f>
        <v>Feb</v>
      </c>
      <c r="N1057" s="9" t="str">
        <f t="shared" si="116"/>
        <v>2016</v>
      </c>
      <c r="O1057" t="b">
        <v>0</v>
      </c>
      <c r="P1057">
        <v>0</v>
      </c>
      <c r="Q1057" t="b">
        <v>0</v>
      </c>
      <c r="R1057" t="s">
        <v>8280</v>
      </c>
      <c r="S1057" s="6">
        <f t="shared" si="112"/>
        <v>0</v>
      </c>
      <c r="T1057" s="8">
        <f t="shared" si="113"/>
        <v>0</v>
      </c>
      <c r="U1057" t="str">
        <f t="shared" si="117"/>
        <v>journalism</v>
      </c>
      <c r="V1057" t="str">
        <f t="shared" si="118"/>
        <v>audio</v>
      </c>
    </row>
    <row r="1058" spans="1:22" ht="48" x14ac:dyDescent="0.2">
      <c r="A1058">
        <v>1056</v>
      </c>
      <c r="B1058" s="3" t="s">
        <v>1057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2">
        <f t="shared" si="114"/>
        <v>42118.677974537044</v>
      </c>
      <c r="K1058">
        <v>1424711777</v>
      </c>
      <c r="L1058" s="12" t="str">
        <f t="shared" si="115"/>
        <v>02/23/2015</v>
      </c>
      <c r="M1058" s="9" t="str" cm="1">
        <f t="array" ref="M1058">_xlfn.IFS(LEFT(L1058, 2) = "01", "Jan", LEFT(L1058, 2) = "02", "Feb", LEFT(L1058, 2) = "03", "Mar", LEFT(L1058, 2) = "04", "Apr", LEFT(L1058, 2) = "05", "May", LEFT(L1058, 2) = "06", "Jun", LEFT(L1058, 2) = "07", "Jul", LEFT(L1058, 2) = "08", "Aug", LEFT(L1058, 2) = "09", "Sep", LEFT(L1058, 2) = "10", "Oct", LEFT(L1058, 2) = "11", "Nov", LEFT(L1058, 2) = "12", "Dec")</f>
        <v>Feb</v>
      </c>
      <c r="N1058" s="9" t="str">
        <f t="shared" si="116"/>
        <v>2015</v>
      </c>
      <c r="O1058" t="b">
        <v>0</v>
      </c>
      <c r="P1058">
        <v>0</v>
      </c>
      <c r="Q1058" t="b">
        <v>0</v>
      </c>
      <c r="R1058" t="s">
        <v>8280</v>
      </c>
      <c r="S1058" s="6">
        <f t="shared" si="112"/>
        <v>0</v>
      </c>
      <c r="T1058" s="8">
        <f t="shared" si="113"/>
        <v>0</v>
      </c>
      <c r="U1058" t="str">
        <f t="shared" si="117"/>
        <v>journalism</v>
      </c>
      <c r="V1058" t="str">
        <f t="shared" si="118"/>
        <v>audio</v>
      </c>
    </row>
    <row r="1059" spans="1:22" ht="32" x14ac:dyDescent="0.2">
      <c r="A1059">
        <v>1057</v>
      </c>
      <c r="B1059" s="3" t="s">
        <v>1058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2">
        <f t="shared" si="114"/>
        <v>42708.912997685184</v>
      </c>
      <c r="K1059">
        <v>1478292883</v>
      </c>
      <c r="L1059" s="12" t="str">
        <f t="shared" si="115"/>
        <v>11/04/2016</v>
      </c>
      <c r="M1059" s="9" t="str" cm="1">
        <f t="array" ref="M1059">_xlfn.IFS(LEFT(L1059, 2) = "01", "Jan", LEFT(L1059, 2) = "02", "Feb", LEFT(L1059, 2) = "03", "Mar", LEFT(L1059, 2) = "04", "Apr", LEFT(L1059, 2) = "05", "May", LEFT(L1059, 2) = "06", "Jun", LEFT(L1059, 2) = "07", "Jul", LEFT(L1059, 2) = "08", "Aug", LEFT(L1059, 2) = "09", "Sep", LEFT(L1059, 2) = "10", "Oct", LEFT(L1059, 2) = "11", "Nov", LEFT(L1059, 2) = "12", "Dec")</f>
        <v>Nov</v>
      </c>
      <c r="N1059" s="9" t="str">
        <f t="shared" si="116"/>
        <v>2016</v>
      </c>
      <c r="O1059" t="b">
        <v>0</v>
      </c>
      <c r="P1059">
        <v>0</v>
      </c>
      <c r="Q1059" t="b">
        <v>0</v>
      </c>
      <c r="R1059" t="s">
        <v>8280</v>
      </c>
      <c r="S1059" s="6">
        <f t="shared" si="112"/>
        <v>0</v>
      </c>
      <c r="T1059" s="8">
        <f t="shared" si="113"/>
        <v>0</v>
      </c>
      <c r="U1059" t="str">
        <f t="shared" si="117"/>
        <v>journalism</v>
      </c>
      <c r="V1059" t="str">
        <f t="shared" si="118"/>
        <v>audio</v>
      </c>
    </row>
    <row r="1060" spans="1:22" ht="48" x14ac:dyDescent="0.2">
      <c r="A1060">
        <v>1058</v>
      </c>
      <c r="B1060" s="3" t="s">
        <v>1059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2">
        <f t="shared" si="114"/>
        <v>42089</v>
      </c>
      <c r="K1060">
        <v>1423777043</v>
      </c>
      <c r="L1060" s="12" t="str">
        <f t="shared" si="115"/>
        <v>02/12/2015</v>
      </c>
      <c r="M1060" s="9" t="str" cm="1">
        <f t="array" ref="M1060">_xlfn.IFS(LEFT(L1060, 2) = "01", "Jan", LEFT(L1060, 2) = "02", "Feb", LEFT(L1060, 2) = "03", "Mar", LEFT(L1060, 2) = "04", "Apr", LEFT(L1060, 2) = "05", "May", LEFT(L1060, 2) = "06", "Jun", LEFT(L1060, 2) = "07", "Jul", LEFT(L1060, 2) = "08", "Aug", LEFT(L1060, 2) = "09", "Sep", LEFT(L1060, 2) = "10", "Oct", LEFT(L1060, 2) = "11", "Nov", LEFT(L1060, 2) = "12", "Dec")</f>
        <v>Feb</v>
      </c>
      <c r="N1060" s="9" t="str">
        <f t="shared" si="116"/>
        <v>2015</v>
      </c>
      <c r="O1060" t="b">
        <v>0</v>
      </c>
      <c r="P1060">
        <v>0</v>
      </c>
      <c r="Q1060" t="b">
        <v>0</v>
      </c>
      <c r="R1060" t="s">
        <v>8280</v>
      </c>
      <c r="S1060" s="6">
        <f t="shared" si="112"/>
        <v>0</v>
      </c>
      <c r="T1060" s="8">
        <f t="shared" si="113"/>
        <v>0</v>
      </c>
      <c r="U1060" t="str">
        <f t="shared" si="117"/>
        <v>journalism</v>
      </c>
      <c r="V1060" t="str">
        <f t="shared" si="118"/>
        <v>audio</v>
      </c>
    </row>
    <row r="1061" spans="1:22" ht="16" x14ac:dyDescent="0.2">
      <c r="A1061">
        <v>1059</v>
      </c>
      <c r="B1061" s="3" t="s">
        <v>1060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2">
        <f t="shared" si="114"/>
        <v>42076.748333333337</v>
      </c>
      <c r="K1061">
        <v>1423681056</v>
      </c>
      <c r="L1061" s="12" t="str">
        <f t="shared" si="115"/>
        <v>02/11/2015</v>
      </c>
      <c r="M1061" s="9" t="str" cm="1">
        <f t="array" ref="M1061">_xlfn.IFS(LEFT(L1061, 2) = "01", "Jan", LEFT(L1061, 2) = "02", "Feb", LEFT(L1061, 2) = "03", "Mar", LEFT(L1061, 2) = "04", "Apr", LEFT(L1061, 2) = "05", "May", LEFT(L1061, 2) = "06", "Jun", LEFT(L1061, 2) = "07", "Jul", LEFT(L1061, 2) = "08", "Aug", LEFT(L1061, 2) = "09", "Sep", LEFT(L1061, 2) = "10", "Oct", LEFT(L1061, 2) = "11", "Nov", LEFT(L1061, 2) = "12", "Dec")</f>
        <v>Feb</v>
      </c>
      <c r="N1061" s="9" t="str">
        <f t="shared" si="116"/>
        <v>2015</v>
      </c>
      <c r="O1061" t="b">
        <v>0</v>
      </c>
      <c r="P1061">
        <v>0</v>
      </c>
      <c r="Q1061" t="b">
        <v>0</v>
      </c>
      <c r="R1061" t="s">
        <v>8280</v>
      </c>
      <c r="S1061" s="6">
        <f t="shared" si="112"/>
        <v>0</v>
      </c>
      <c r="T1061" s="8">
        <f t="shared" si="113"/>
        <v>0</v>
      </c>
      <c r="U1061" t="str">
        <f t="shared" si="117"/>
        <v>journalism</v>
      </c>
      <c r="V1061" t="str">
        <f t="shared" si="118"/>
        <v>audio</v>
      </c>
    </row>
    <row r="1062" spans="1:22" ht="48" x14ac:dyDescent="0.2">
      <c r="A1062">
        <v>1060</v>
      </c>
      <c r="B1062" s="3" t="s">
        <v>1061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2">
        <f t="shared" si="114"/>
        <v>42109.913113425922</v>
      </c>
      <c r="K1062">
        <v>1426542893</v>
      </c>
      <c r="L1062" s="12" t="str">
        <f t="shared" si="115"/>
        <v>03/16/2015</v>
      </c>
      <c r="M1062" s="9" t="str" cm="1">
        <f t="array" ref="M1062">_xlfn.IFS(LEFT(L1062, 2) = "01", "Jan", LEFT(L1062, 2) = "02", "Feb", LEFT(L1062, 2) = "03", "Mar", LEFT(L1062, 2) = "04", "Apr", LEFT(L1062, 2) = "05", "May", LEFT(L1062, 2) = "06", "Jun", LEFT(L1062, 2) = "07", "Jul", LEFT(L1062, 2) = "08", "Aug", LEFT(L1062, 2) = "09", "Sep", LEFT(L1062, 2) = "10", "Oct", LEFT(L1062, 2) = "11", "Nov", LEFT(L1062, 2) = "12", "Dec")</f>
        <v>Mar</v>
      </c>
      <c r="N1062" s="9" t="str">
        <f t="shared" si="116"/>
        <v>2015</v>
      </c>
      <c r="O1062" t="b">
        <v>0</v>
      </c>
      <c r="P1062">
        <v>1</v>
      </c>
      <c r="Q1062" t="b">
        <v>0</v>
      </c>
      <c r="R1062" t="s">
        <v>8280</v>
      </c>
      <c r="S1062" s="6">
        <f t="shared" si="112"/>
        <v>0.01</v>
      </c>
      <c r="T1062" s="8">
        <f t="shared" si="113"/>
        <v>50</v>
      </c>
      <c r="U1062" t="str">
        <f t="shared" si="117"/>
        <v>journalism</v>
      </c>
      <c r="V1062" t="str">
        <f t="shared" si="118"/>
        <v>audio</v>
      </c>
    </row>
    <row r="1063" spans="1:22" ht="32" x14ac:dyDescent="0.2">
      <c r="A1063">
        <v>1061</v>
      </c>
      <c r="B1063" s="3" t="s">
        <v>1062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2">
        <f t="shared" si="114"/>
        <v>42492.041666666672</v>
      </c>
      <c r="K1063">
        <v>1456987108</v>
      </c>
      <c r="L1063" s="12" t="str">
        <f t="shared" si="115"/>
        <v>03/03/2016</v>
      </c>
      <c r="M1063" s="9" t="str" cm="1">
        <f t="array" ref="M1063">_xlfn.IFS(LEFT(L1063, 2) = "01", "Jan", LEFT(L1063, 2) = "02", "Feb", LEFT(L1063, 2) = "03", "Mar", LEFT(L1063, 2) = "04", "Apr", LEFT(L1063, 2) = "05", "May", LEFT(L1063, 2) = "06", "Jun", LEFT(L1063, 2) = "07", "Jul", LEFT(L1063, 2) = "08", "Aug", LEFT(L1063, 2) = "09", "Sep", LEFT(L1063, 2) = "10", "Oct", LEFT(L1063, 2) = "11", "Nov", LEFT(L1063, 2) = "12", "Dec")</f>
        <v>Mar</v>
      </c>
      <c r="N1063" s="9" t="str">
        <f t="shared" si="116"/>
        <v>2016</v>
      </c>
      <c r="O1063" t="b">
        <v>0</v>
      </c>
      <c r="P1063">
        <v>0</v>
      </c>
      <c r="Q1063" t="b">
        <v>0</v>
      </c>
      <c r="R1063" t="s">
        <v>8280</v>
      </c>
      <c r="S1063" s="6">
        <f t="shared" si="112"/>
        <v>0</v>
      </c>
      <c r="T1063" s="8">
        <f t="shared" si="113"/>
        <v>0</v>
      </c>
      <c r="U1063" t="str">
        <f t="shared" si="117"/>
        <v>journalism</v>
      </c>
      <c r="V1063" t="str">
        <f t="shared" si="118"/>
        <v>audio</v>
      </c>
    </row>
    <row r="1064" spans="1:22" ht="16" x14ac:dyDescent="0.2">
      <c r="A1064">
        <v>1062</v>
      </c>
      <c r="B1064" s="3" t="s">
        <v>1063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2">
        <f t="shared" si="114"/>
        <v>42563.807187500002</v>
      </c>
      <c r="K1064">
        <v>1467746541</v>
      </c>
      <c r="L1064" s="12" t="str">
        <f t="shared" si="115"/>
        <v>07/05/2016</v>
      </c>
      <c r="M1064" s="9" t="str" cm="1">
        <f t="array" ref="M1064">_xlfn.IFS(LEFT(L1064, 2) = "01", "Jan", LEFT(L1064, 2) = "02", "Feb", LEFT(L1064, 2) = "03", "Mar", LEFT(L1064, 2) = "04", "Apr", LEFT(L1064, 2) = "05", "May", LEFT(L1064, 2) = "06", "Jun", LEFT(L1064, 2) = "07", "Jul", LEFT(L1064, 2) = "08", "Aug", LEFT(L1064, 2) = "09", "Sep", LEFT(L1064, 2) = "10", "Oct", LEFT(L1064, 2) = "11", "Nov", LEFT(L1064, 2) = "12", "Dec")</f>
        <v>Jul</v>
      </c>
      <c r="N1064" s="9" t="str">
        <f t="shared" si="116"/>
        <v>2016</v>
      </c>
      <c r="O1064" t="b">
        <v>0</v>
      </c>
      <c r="P1064">
        <v>4</v>
      </c>
      <c r="Q1064" t="b">
        <v>0</v>
      </c>
      <c r="R1064" t="s">
        <v>8280</v>
      </c>
      <c r="S1064" s="6">
        <f t="shared" si="112"/>
        <v>0.95477386934673369</v>
      </c>
      <c r="T1064" s="8">
        <f t="shared" si="113"/>
        <v>47.5</v>
      </c>
      <c r="U1064" t="str">
        <f t="shared" si="117"/>
        <v>journalism</v>
      </c>
      <c r="V1064" t="str">
        <f t="shared" si="118"/>
        <v>audio</v>
      </c>
    </row>
    <row r="1065" spans="1:22" ht="48" x14ac:dyDescent="0.2">
      <c r="A1065">
        <v>1063</v>
      </c>
      <c r="B1065" s="3" t="s">
        <v>1064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2">
        <f t="shared" si="114"/>
        <v>42613.030810185184</v>
      </c>
      <c r="K1065">
        <v>1470012262</v>
      </c>
      <c r="L1065" s="12" t="str">
        <f t="shared" si="115"/>
        <v>08/01/2016</v>
      </c>
      <c r="M1065" s="9" t="str" cm="1">
        <f t="array" ref="M1065">_xlfn.IFS(LEFT(L1065, 2) = "01", "Jan", LEFT(L1065, 2) = "02", "Feb", LEFT(L1065, 2) = "03", "Mar", LEFT(L1065, 2) = "04", "Apr", LEFT(L1065, 2) = "05", "May", LEFT(L1065, 2) = "06", "Jun", LEFT(L1065, 2) = "07", "Jul", LEFT(L1065, 2) = "08", "Aug", LEFT(L1065, 2) = "09", "Sep", LEFT(L1065, 2) = "10", "Oct", LEFT(L1065, 2) = "11", "Nov", LEFT(L1065, 2) = "12", "Dec")</f>
        <v>Aug</v>
      </c>
      <c r="N1065" s="9" t="str">
        <f t="shared" si="116"/>
        <v>2016</v>
      </c>
      <c r="O1065" t="b">
        <v>0</v>
      </c>
      <c r="P1065">
        <v>0</v>
      </c>
      <c r="Q1065" t="b">
        <v>0</v>
      </c>
      <c r="R1065" t="s">
        <v>8280</v>
      </c>
      <c r="S1065" s="6">
        <f t="shared" si="112"/>
        <v>0</v>
      </c>
      <c r="T1065" s="8">
        <f t="shared" si="113"/>
        <v>0</v>
      </c>
      <c r="U1065" t="str">
        <f t="shared" si="117"/>
        <v>journalism</v>
      </c>
      <c r="V1065" t="str">
        <f t="shared" si="118"/>
        <v>audio</v>
      </c>
    </row>
    <row r="1066" spans="1:22" ht="48" x14ac:dyDescent="0.2">
      <c r="A1066">
        <v>1064</v>
      </c>
      <c r="B1066" s="3" t="s">
        <v>1065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2">
        <f t="shared" si="114"/>
        <v>41462.228043981479</v>
      </c>
      <c r="K1066">
        <v>1369286903</v>
      </c>
      <c r="L1066" s="12" t="str">
        <f t="shared" si="115"/>
        <v>05/23/2013</v>
      </c>
      <c r="M1066" s="9" t="str" cm="1">
        <f t="array" ref="M1066">_xlfn.IFS(LEFT(L1066, 2) = "01", "Jan", LEFT(L1066, 2) = "02", "Feb", LEFT(L1066, 2) = "03", "Mar", LEFT(L1066, 2) = "04", "Apr", LEFT(L1066, 2) = "05", "May", LEFT(L1066, 2) = "06", "Jun", LEFT(L1066, 2) = "07", "Jul", LEFT(L1066, 2) = "08", "Aug", LEFT(L1066, 2) = "09", "Sep", LEFT(L1066, 2) = "10", "Oct", LEFT(L1066, 2) = "11", "Nov", LEFT(L1066, 2) = "12", "Dec")</f>
        <v>May</v>
      </c>
      <c r="N1066" s="9" t="str">
        <f t="shared" si="116"/>
        <v>2013</v>
      </c>
      <c r="O1066" t="b">
        <v>0</v>
      </c>
      <c r="P1066">
        <v>123</v>
      </c>
      <c r="Q1066" t="b">
        <v>0</v>
      </c>
      <c r="R1066" t="s">
        <v>8281</v>
      </c>
      <c r="S1066" s="6">
        <f t="shared" si="112"/>
        <v>8.9744444444444446E-2</v>
      </c>
      <c r="T1066" s="8">
        <f t="shared" si="113"/>
        <v>65.666666666666671</v>
      </c>
      <c r="U1066" t="str">
        <f t="shared" si="117"/>
        <v>games</v>
      </c>
      <c r="V1066" t="str">
        <f t="shared" si="118"/>
        <v>video games</v>
      </c>
    </row>
    <row r="1067" spans="1:22" ht="48" x14ac:dyDescent="0.2">
      <c r="A1067">
        <v>1065</v>
      </c>
      <c r="B1067" s="3" t="s">
        <v>1066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2">
        <f t="shared" si="114"/>
        <v>41689.381041666667</v>
      </c>
      <c r="K1067">
        <v>1390381722</v>
      </c>
      <c r="L1067" s="12" t="str">
        <f t="shared" si="115"/>
        <v>01/22/2014</v>
      </c>
      <c r="M1067" s="9" t="str" cm="1">
        <f t="array" ref="M1067">_xlfn.IFS(LEFT(L1067, 2) = "01", "Jan", LEFT(L1067, 2) = "02", "Feb", LEFT(L1067, 2) = "03", "Mar", LEFT(L1067, 2) = "04", "Apr", LEFT(L1067, 2) = "05", "May", LEFT(L1067, 2) = "06", "Jun", LEFT(L1067, 2) = "07", "Jul", LEFT(L1067, 2) = "08", "Aug", LEFT(L1067, 2) = "09", "Sep", LEFT(L1067, 2) = "10", "Oct", LEFT(L1067, 2) = "11", "Nov", LEFT(L1067, 2) = "12", "Dec")</f>
        <v>Jan</v>
      </c>
      <c r="N1067" s="9" t="str">
        <f t="shared" si="116"/>
        <v>2014</v>
      </c>
      <c r="O1067" t="b">
        <v>0</v>
      </c>
      <c r="P1067">
        <v>5</v>
      </c>
      <c r="Q1067" t="b">
        <v>0</v>
      </c>
      <c r="R1067" t="s">
        <v>8281</v>
      </c>
      <c r="S1067" s="6">
        <f t="shared" si="112"/>
        <v>2.7E-2</v>
      </c>
      <c r="T1067" s="8">
        <f t="shared" si="113"/>
        <v>16.2</v>
      </c>
      <c r="U1067" t="str">
        <f t="shared" si="117"/>
        <v>games</v>
      </c>
      <c r="V1067" t="str">
        <f t="shared" si="118"/>
        <v>video games</v>
      </c>
    </row>
    <row r="1068" spans="1:22" ht="48" x14ac:dyDescent="0.2">
      <c r="A1068">
        <v>1066</v>
      </c>
      <c r="B1068" s="3" t="s">
        <v>1067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2">
        <f t="shared" si="114"/>
        <v>41490.962754629632</v>
      </c>
      <c r="K1068">
        <v>1371769582</v>
      </c>
      <c r="L1068" s="12" t="str">
        <f t="shared" si="115"/>
        <v>06/20/2013</v>
      </c>
      <c r="M1068" s="9" t="str" cm="1">
        <f t="array" ref="M1068">_xlfn.IFS(LEFT(L1068, 2) = "01", "Jan", LEFT(L1068, 2) = "02", "Feb", LEFT(L1068, 2) = "03", "Mar", LEFT(L1068, 2) = "04", "Apr", LEFT(L1068, 2) = "05", "May", LEFT(L1068, 2) = "06", "Jun", LEFT(L1068, 2) = "07", "Jul", LEFT(L1068, 2) = "08", "Aug", LEFT(L1068, 2) = "09", "Sep", LEFT(L1068, 2) = "10", "Oct", LEFT(L1068, 2) = "11", "Nov", LEFT(L1068, 2) = "12", "Dec")</f>
        <v>Jun</v>
      </c>
      <c r="N1068" s="9" t="str">
        <f t="shared" si="116"/>
        <v>2013</v>
      </c>
      <c r="O1068" t="b">
        <v>0</v>
      </c>
      <c r="P1068">
        <v>148</v>
      </c>
      <c r="Q1068" t="b">
        <v>0</v>
      </c>
      <c r="R1068" t="s">
        <v>8281</v>
      </c>
      <c r="S1068" s="6">
        <f t="shared" si="112"/>
        <v>3.3673333333333333E-2</v>
      </c>
      <c r="T1068" s="8">
        <f t="shared" si="113"/>
        <v>34.128378378378379</v>
      </c>
      <c r="U1068" t="str">
        <f t="shared" si="117"/>
        <v>games</v>
      </c>
      <c r="V1068" t="str">
        <f t="shared" si="118"/>
        <v>video games</v>
      </c>
    </row>
    <row r="1069" spans="1:22" ht="48" x14ac:dyDescent="0.2">
      <c r="A1069">
        <v>1067</v>
      </c>
      <c r="B1069" s="3" t="s">
        <v>1068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2">
        <f t="shared" si="114"/>
        <v>41629.855682870373</v>
      </c>
      <c r="K1069">
        <v>1385065931</v>
      </c>
      <c r="L1069" s="12" t="str">
        <f t="shared" si="115"/>
        <v>11/21/2013</v>
      </c>
      <c r="M1069" s="9" t="str" cm="1">
        <f t="array" ref="M1069">_xlfn.IFS(LEFT(L1069, 2) = "01", "Jan", LEFT(L1069, 2) = "02", "Feb", LEFT(L1069, 2) = "03", "Mar", LEFT(L1069, 2) = "04", "Apr", LEFT(L1069, 2) = "05", "May", LEFT(L1069, 2) = "06", "Jun", LEFT(L1069, 2) = "07", "Jul", LEFT(L1069, 2) = "08", "Aug", LEFT(L1069, 2) = "09", "Sep", LEFT(L1069, 2) = "10", "Oct", LEFT(L1069, 2) = "11", "Nov", LEFT(L1069, 2) = "12", "Dec")</f>
        <v>Nov</v>
      </c>
      <c r="N1069" s="9" t="str">
        <f t="shared" si="116"/>
        <v>2013</v>
      </c>
      <c r="O1069" t="b">
        <v>0</v>
      </c>
      <c r="P1069">
        <v>10</v>
      </c>
      <c r="Q1069" t="b">
        <v>0</v>
      </c>
      <c r="R1069" t="s">
        <v>8281</v>
      </c>
      <c r="S1069" s="6">
        <f t="shared" si="112"/>
        <v>0.26</v>
      </c>
      <c r="T1069" s="8">
        <f t="shared" si="113"/>
        <v>13</v>
      </c>
      <c r="U1069" t="str">
        <f t="shared" si="117"/>
        <v>games</v>
      </c>
      <c r="V1069" t="str">
        <f t="shared" si="118"/>
        <v>video games</v>
      </c>
    </row>
    <row r="1070" spans="1:22" ht="48" x14ac:dyDescent="0.2">
      <c r="A1070">
        <v>1068</v>
      </c>
      <c r="B1070" s="3" t="s">
        <v>1069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2">
        <f t="shared" si="114"/>
        <v>42470.329444444447</v>
      </c>
      <c r="K1070">
        <v>1457686464</v>
      </c>
      <c r="L1070" s="12" t="str">
        <f t="shared" si="115"/>
        <v>03/11/2016</v>
      </c>
      <c r="M1070" s="9" t="str" cm="1">
        <f t="array" ref="M1070">_xlfn.IFS(LEFT(L1070, 2) = "01", "Jan", LEFT(L1070, 2) = "02", "Feb", LEFT(L1070, 2) = "03", "Mar", LEFT(L1070, 2) = "04", "Apr", LEFT(L1070, 2) = "05", "May", LEFT(L1070, 2) = "06", "Jun", LEFT(L1070, 2) = "07", "Jul", LEFT(L1070, 2) = "08", "Aug", LEFT(L1070, 2) = "09", "Sep", LEFT(L1070, 2) = "10", "Oct", LEFT(L1070, 2) = "11", "Nov", LEFT(L1070, 2) = "12", "Dec")</f>
        <v>Mar</v>
      </c>
      <c r="N1070" s="9" t="str">
        <f t="shared" si="116"/>
        <v>2016</v>
      </c>
      <c r="O1070" t="b">
        <v>0</v>
      </c>
      <c r="P1070">
        <v>4</v>
      </c>
      <c r="Q1070" t="b">
        <v>0</v>
      </c>
      <c r="R1070" t="s">
        <v>8281</v>
      </c>
      <c r="S1070" s="6">
        <f t="shared" si="112"/>
        <v>1.5E-3</v>
      </c>
      <c r="T1070" s="8">
        <f t="shared" si="113"/>
        <v>11.25</v>
      </c>
      <c r="U1070" t="str">
        <f t="shared" si="117"/>
        <v>games</v>
      </c>
      <c r="V1070" t="str">
        <f t="shared" si="118"/>
        <v>video games</v>
      </c>
    </row>
    <row r="1071" spans="1:22" ht="48" x14ac:dyDescent="0.2">
      <c r="A1071">
        <v>1069</v>
      </c>
      <c r="B1071" s="3" t="s">
        <v>1070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2">
        <f t="shared" si="114"/>
        <v>41604.271516203706</v>
      </c>
      <c r="K1071">
        <v>1382679059</v>
      </c>
      <c r="L1071" s="12" t="str">
        <f t="shared" si="115"/>
        <v>10/25/2013</v>
      </c>
      <c r="M1071" s="9" t="str" cm="1">
        <f t="array" ref="M1071">_xlfn.IFS(LEFT(L1071, 2) = "01", "Jan", LEFT(L1071, 2) = "02", "Feb", LEFT(L1071, 2) = "03", "Mar", LEFT(L1071, 2) = "04", "Apr", LEFT(L1071, 2) = "05", "May", LEFT(L1071, 2) = "06", "Jun", LEFT(L1071, 2) = "07", "Jul", LEFT(L1071, 2) = "08", "Aug", LEFT(L1071, 2) = "09", "Sep", LEFT(L1071, 2) = "10", "Oct", LEFT(L1071, 2) = "11", "Nov", LEFT(L1071, 2) = "12", "Dec")</f>
        <v>Oct</v>
      </c>
      <c r="N1071" s="9" t="str">
        <f t="shared" si="116"/>
        <v>2013</v>
      </c>
      <c r="O1071" t="b">
        <v>0</v>
      </c>
      <c r="P1071">
        <v>21</v>
      </c>
      <c r="Q1071" t="b">
        <v>0</v>
      </c>
      <c r="R1071" t="s">
        <v>8281</v>
      </c>
      <c r="S1071" s="6">
        <f t="shared" si="112"/>
        <v>0.38636363636363635</v>
      </c>
      <c r="T1071" s="8">
        <f t="shared" si="113"/>
        <v>40.476190476190474</v>
      </c>
      <c r="U1071" t="str">
        <f t="shared" si="117"/>
        <v>games</v>
      </c>
      <c r="V1071" t="str">
        <f t="shared" si="118"/>
        <v>video games</v>
      </c>
    </row>
    <row r="1072" spans="1:22" ht="48" x14ac:dyDescent="0.2">
      <c r="A1072">
        <v>1070</v>
      </c>
      <c r="B1072" s="3" t="s">
        <v>1071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2">
        <f t="shared" si="114"/>
        <v>41183.011828703704</v>
      </c>
      <c r="K1072">
        <v>1347322622</v>
      </c>
      <c r="L1072" s="12" t="str">
        <f t="shared" si="115"/>
        <v>09/11/2012</v>
      </c>
      <c r="M1072" s="9" t="str" cm="1">
        <f t="array" ref="M1072">_xlfn.IFS(LEFT(L1072, 2) = "01", "Jan", LEFT(L1072, 2) = "02", "Feb", LEFT(L1072, 2) = "03", "Mar", LEFT(L1072, 2) = "04", "Apr", LEFT(L1072, 2) = "05", "May", LEFT(L1072, 2) = "06", "Jun", LEFT(L1072, 2) = "07", "Jul", LEFT(L1072, 2) = "08", "Aug", LEFT(L1072, 2) = "09", "Sep", LEFT(L1072, 2) = "10", "Oct", LEFT(L1072, 2) = "11", "Nov", LEFT(L1072, 2) = "12", "Dec")</f>
        <v>Sep</v>
      </c>
      <c r="N1072" s="9" t="str">
        <f t="shared" si="116"/>
        <v>2012</v>
      </c>
      <c r="O1072" t="b">
        <v>0</v>
      </c>
      <c r="P1072">
        <v>2</v>
      </c>
      <c r="Q1072" t="b">
        <v>0</v>
      </c>
      <c r="R1072" t="s">
        <v>8281</v>
      </c>
      <c r="S1072" s="6">
        <f t="shared" si="112"/>
        <v>7.0000000000000001E-3</v>
      </c>
      <c r="T1072" s="8">
        <f t="shared" si="113"/>
        <v>35</v>
      </c>
      <c r="U1072" t="str">
        <f t="shared" si="117"/>
        <v>games</v>
      </c>
      <c r="V1072" t="str">
        <f t="shared" si="118"/>
        <v>video games</v>
      </c>
    </row>
    <row r="1073" spans="1:22" ht="48" x14ac:dyDescent="0.2">
      <c r="A1073">
        <v>1071</v>
      </c>
      <c r="B1073" s="3" t="s">
        <v>1072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2">
        <f t="shared" si="114"/>
        <v>42325.795057870375</v>
      </c>
      <c r="K1073">
        <v>1445191493</v>
      </c>
      <c r="L1073" s="12" t="str">
        <f t="shared" si="115"/>
        <v>10/18/2015</v>
      </c>
      <c r="M1073" s="9" t="str" cm="1">
        <f t="array" ref="M1073">_xlfn.IFS(LEFT(L1073, 2) = "01", "Jan", LEFT(L1073, 2) = "02", "Feb", LEFT(L1073, 2) = "03", "Mar", LEFT(L1073, 2) = "04", "Apr", LEFT(L1073, 2) = "05", "May", LEFT(L1073, 2) = "06", "Jun", LEFT(L1073, 2) = "07", "Jul", LEFT(L1073, 2) = "08", "Aug", LEFT(L1073, 2) = "09", "Sep", LEFT(L1073, 2) = "10", "Oct", LEFT(L1073, 2) = "11", "Nov", LEFT(L1073, 2) = "12", "Dec")</f>
        <v>Oct</v>
      </c>
      <c r="N1073" s="9" t="str">
        <f t="shared" si="116"/>
        <v>2015</v>
      </c>
      <c r="O1073" t="b">
        <v>0</v>
      </c>
      <c r="P1073">
        <v>0</v>
      </c>
      <c r="Q1073" t="b">
        <v>0</v>
      </c>
      <c r="R1073" t="s">
        <v>8281</v>
      </c>
      <c r="S1073" s="6">
        <f t="shared" si="112"/>
        <v>0</v>
      </c>
      <c r="T1073" s="8">
        <f t="shared" si="113"/>
        <v>0</v>
      </c>
      <c r="U1073" t="str">
        <f t="shared" si="117"/>
        <v>games</v>
      </c>
      <c r="V1073" t="str">
        <f t="shared" si="118"/>
        <v>video games</v>
      </c>
    </row>
    <row r="1074" spans="1:22" ht="48" x14ac:dyDescent="0.2">
      <c r="A1074">
        <v>1072</v>
      </c>
      <c r="B1074" s="3" t="s">
        <v>1073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2">
        <f t="shared" si="114"/>
        <v>41675.832141203704</v>
      </c>
      <c r="K1074">
        <v>1389038297</v>
      </c>
      <c r="L1074" s="12" t="str">
        <f t="shared" si="115"/>
        <v>01/06/2014</v>
      </c>
      <c r="M1074" s="9" t="str" cm="1">
        <f t="array" ref="M1074">_xlfn.IFS(LEFT(L1074, 2) = "01", "Jan", LEFT(L1074, 2) = "02", "Feb", LEFT(L1074, 2) = "03", "Mar", LEFT(L1074, 2) = "04", "Apr", LEFT(L1074, 2) = "05", "May", LEFT(L1074, 2) = "06", "Jun", LEFT(L1074, 2) = "07", "Jul", LEFT(L1074, 2) = "08", "Aug", LEFT(L1074, 2) = "09", "Sep", LEFT(L1074, 2) = "10", "Oct", LEFT(L1074, 2) = "11", "Nov", LEFT(L1074, 2) = "12", "Dec")</f>
        <v>Jan</v>
      </c>
      <c r="N1074" s="9" t="str">
        <f t="shared" si="116"/>
        <v>2014</v>
      </c>
      <c r="O1074" t="b">
        <v>0</v>
      </c>
      <c r="P1074">
        <v>4</v>
      </c>
      <c r="Q1074" t="b">
        <v>0</v>
      </c>
      <c r="R1074" t="s">
        <v>8281</v>
      </c>
      <c r="S1074" s="6">
        <f t="shared" si="112"/>
        <v>6.8000000000000005E-4</v>
      </c>
      <c r="T1074" s="8">
        <f t="shared" si="113"/>
        <v>12.75</v>
      </c>
      <c r="U1074" t="str">
        <f t="shared" si="117"/>
        <v>games</v>
      </c>
      <c r="V1074" t="str">
        <f t="shared" si="118"/>
        <v>video games</v>
      </c>
    </row>
    <row r="1075" spans="1:22" ht="32" x14ac:dyDescent="0.2">
      <c r="A1075">
        <v>1073</v>
      </c>
      <c r="B1075" s="3" t="s">
        <v>1074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2">
        <f t="shared" si="114"/>
        <v>40832.964594907404</v>
      </c>
      <c r="K1075">
        <v>1316214541</v>
      </c>
      <c r="L1075" s="12" t="str">
        <f t="shared" si="115"/>
        <v>09/16/2011</v>
      </c>
      <c r="M1075" s="9" t="str" cm="1">
        <f t="array" ref="M1075">_xlfn.IFS(LEFT(L1075, 2) = "01", "Jan", LEFT(L1075, 2) = "02", "Feb", LEFT(L1075, 2) = "03", "Mar", LEFT(L1075, 2) = "04", "Apr", LEFT(L1075, 2) = "05", "May", LEFT(L1075, 2) = "06", "Jun", LEFT(L1075, 2) = "07", "Jul", LEFT(L1075, 2) = "08", "Aug", LEFT(L1075, 2) = "09", "Sep", LEFT(L1075, 2) = "10", "Oct", LEFT(L1075, 2) = "11", "Nov", LEFT(L1075, 2) = "12", "Dec")</f>
        <v>Sep</v>
      </c>
      <c r="N1075" s="9" t="str">
        <f t="shared" si="116"/>
        <v>2011</v>
      </c>
      <c r="O1075" t="b">
        <v>0</v>
      </c>
      <c r="P1075">
        <v>1</v>
      </c>
      <c r="Q1075" t="b">
        <v>0</v>
      </c>
      <c r="R1075" t="s">
        <v>8281</v>
      </c>
      <c r="S1075" s="6">
        <f t="shared" si="112"/>
        <v>1.3333333333333334E-2</v>
      </c>
      <c r="T1075" s="8">
        <f t="shared" si="113"/>
        <v>10</v>
      </c>
      <c r="U1075" t="str">
        <f t="shared" si="117"/>
        <v>games</v>
      </c>
      <c r="V1075" t="str">
        <f t="shared" si="118"/>
        <v>video games</v>
      </c>
    </row>
    <row r="1076" spans="1:22" ht="48" x14ac:dyDescent="0.2">
      <c r="A1076">
        <v>1074</v>
      </c>
      <c r="B1076" s="3" t="s">
        <v>1075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2">
        <f t="shared" si="114"/>
        <v>41643.172974537039</v>
      </c>
      <c r="K1076">
        <v>1386216545</v>
      </c>
      <c r="L1076" s="12" t="str">
        <f t="shared" si="115"/>
        <v>12/05/2013</v>
      </c>
      <c r="M1076" s="9" t="str" cm="1">
        <f t="array" ref="M1076">_xlfn.IFS(LEFT(L1076, 2) = "01", "Jan", LEFT(L1076, 2) = "02", "Feb", LEFT(L1076, 2) = "03", "Mar", LEFT(L1076, 2) = "04", "Apr", LEFT(L1076, 2) = "05", "May", LEFT(L1076, 2) = "06", "Jun", LEFT(L1076, 2) = "07", "Jul", LEFT(L1076, 2) = "08", "Aug", LEFT(L1076, 2) = "09", "Sep", LEFT(L1076, 2) = "10", "Oct", LEFT(L1076, 2) = "11", "Nov", LEFT(L1076, 2) = "12", "Dec")</f>
        <v>Dec</v>
      </c>
      <c r="N1076" s="9" t="str">
        <f t="shared" si="116"/>
        <v>2013</v>
      </c>
      <c r="O1076" t="b">
        <v>0</v>
      </c>
      <c r="P1076">
        <v>30</v>
      </c>
      <c r="Q1076" t="b">
        <v>0</v>
      </c>
      <c r="R1076" t="s">
        <v>8281</v>
      </c>
      <c r="S1076" s="6">
        <f t="shared" si="112"/>
        <v>6.3092592592592589E-2</v>
      </c>
      <c r="T1076" s="8">
        <f t="shared" si="113"/>
        <v>113.56666666666666</v>
      </c>
      <c r="U1076" t="str">
        <f t="shared" si="117"/>
        <v>games</v>
      </c>
      <c r="V1076" t="str">
        <f t="shared" si="118"/>
        <v>video games</v>
      </c>
    </row>
    <row r="1077" spans="1:22" ht="32" x14ac:dyDescent="0.2">
      <c r="A1077">
        <v>1075</v>
      </c>
      <c r="B1077" s="3" t="s">
        <v>1076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2">
        <f t="shared" si="114"/>
        <v>41035.904120370367</v>
      </c>
      <c r="K1077">
        <v>1333748516</v>
      </c>
      <c r="L1077" s="12" t="str">
        <f t="shared" si="115"/>
        <v>04/06/2012</v>
      </c>
      <c r="M1077" s="9" t="str" cm="1">
        <f t="array" ref="M1077">_xlfn.IFS(LEFT(L1077, 2) = "01", "Jan", LEFT(L1077, 2) = "02", "Feb", LEFT(L1077, 2) = "03", "Mar", LEFT(L1077, 2) = "04", "Apr", LEFT(L1077, 2) = "05", "May", LEFT(L1077, 2) = "06", "Jun", LEFT(L1077, 2) = "07", "Jul", LEFT(L1077, 2) = "08", "Aug", LEFT(L1077, 2) = "09", "Sep", LEFT(L1077, 2) = "10", "Oct", LEFT(L1077, 2) = "11", "Nov", LEFT(L1077, 2) = "12", "Dec")</f>
        <v>Apr</v>
      </c>
      <c r="N1077" s="9" t="str">
        <f t="shared" si="116"/>
        <v>2012</v>
      </c>
      <c r="O1077" t="b">
        <v>0</v>
      </c>
      <c r="P1077">
        <v>3</v>
      </c>
      <c r="Q1077" t="b">
        <v>0</v>
      </c>
      <c r="R1077" t="s">
        <v>8281</v>
      </c>
      <c r="S1077" s="6">
        <f t="shared" si="112"/>
        <v>4.4999999999999998E-2</v>
      </c>
      <c r="T1077" s="8">
        <f t="shared" si="113"/>
        <v>15</v>
      </c>
      <c r="U1077" t="str">
        <f t="shared" si="117"/>
        <v>games</v>
      </c>
      <c r="V1077" t="str">
        <f t="shared" si="118"/>
        <v>video games</v>
      </c>
    </row>
    <row r="1078" spans="1:22" ht="48" x14ac:dyDescent="0.2">
      <c r="A1078">
        <v>1076</v>
      </c>
      <c r="B1078" s="3" t="s">
        <v>1077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2">
        <f t="shared" si="114"/>
        <v>41893.377893518518</v>
      </c>
      <c r="K1078">
        <v>1405674250</v>
      </c>
      <c r="L1078" s="12" t="str">
        <f t="shared" si="115"/>
        <v>07/18/2014</v>
      </c>
      <c r="M1078" s="9" t="str" cm="1">
        <f t="array" ref="M1078">_xlfn.IFS(LEFT(L1078, 2) = "01", "Jan", LEFT(L1078, 2) = "02", "Feb", LEFT(L1078, 2) = "03", "Mar", LEFT(L1078, 2) = "04", "Apr", LEFT(L1078, 2) = "05", "May", LEFT(L1078, 2) = "06", "Jun", LEFT(L1078, 2) = "07", "Jul", LEFT(L1078, 2) = "08", "Aug", LEFT(L1078, 2) = "09", "Sep", LEFT(L1078, 2) = "10", "Oct", LEFT(L1078, 2) = "11", "Nov", LEFT(L1078, 2) = "12", "Dec")</f>
        <v>Jul</v>
      </c>
      <c r="N1078" s="9" t="str">
        <f t="shared" si="116"/>
        <v>2014</v>
      </c>
      <c r="O1078" t="b">
        <v>0</v>
      </c>
      <c r="P1078">
        <v>975</v>
      </c>
      <c r="Q1078" t="b">
        <v>0</v>
      </c>
      <c r="R1078" t="s">
        <v>8281</v>
      </c>
      <c r="S1078" s="6">
        <f t="shared" si="112"/>
        <v>0.62765333333333329</v>
      </c>
      <c r="T1078" s="8">
        <f t="shared" si="113"/>
        <v>48.281025641025643</v>
      </c>
      <c r="U1078" t="str">
        <f t="shared" si="117"/>
        <v>games</v>
      </c>
      <c r="V1078" t="str">
        <f t="shared" si="118"/>
        <v>video games</v>
      </c>
    </row>
    <row r="1079" spans="1:22" ht="48" x14ac:dyDescent="0.2">
      <c r="A1079">
        <v>1077</v>
      </c>
      <c r="B1079" s="3" t="s">
        <v>1078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2">
        <f t="shared" si="114"/>
        <v>42383.16679398148</v>
      </c>
      <c r="K1079">
        <v>1450152011</v>
      </c>
      <c r="L1079" s="12" t="str">
        <f t="shared" si="115"/>
        <v>12/15/2015</v>
      </c>
      <c r="M1079" s="9" t="str" cm="1">
        <f t="array" ref="M1079">_xlfn.IFS(LEFT(L1079, 2) = "01", "Jan", LEFT(L1079, 2) = "02", "Feb", LEFT(L1079, 2) = "03", "Mar", LEFT(L1079, 2) = "04", "Apr", LEFT(L1079, 2) = "05", "May", LEFT(L1079, 2) = "06", "Jun", LEFT(L1079, 2) = "07", "Jul", LEFT(L1079, 2) = "08", "Aug", LEFT(L1079, 2) = "09", "Sep", LEFT(L1079, 2) = "10", "Oct", LEFT(L1079, 2) = "11", "Nov", LEFT(L1079, 2) = "12", "Dec")</f>
        <v>Dec</v>
      </c>
      <c r="N1079" s="9" t="str">
        <f t="shared" si="116"/>
        <v>2015</v>
      </c>
      <c r="O1079" t="b">
        <v>0</v>
      </c>
      <c r="P1079">
        <v>167</v>
      </c>
      <c r="Q1079" t="b">
        <v>0</v>
      </c>
      <c r="R1079" t="s">
        <v>8281</v>
      </c>
      <c r="S1079" s="6">
        <f t="shared" si="112"/>
        <v>0.29376000000000002</v>
      </c>
      <c r="T1079" s="8">
        <f t="shared" si="113"/>
        <v>43.976047904191617</v>
      </c>
      <c r="U1079" t="str">
        <f t="shared" si="117"/>
        <v>games</v>
      </c>
      <c r="V1079" t="str">
        <f t="shared" si="118"/>
        <v>video games</v>
      </c>
    </row>
    <row r="1080" spans="1:22" ht="48" x14ac:dyDescent="0.2">
      <c r="A1080">
        <v>1078</v>
      </c>
      <c r="B1080" s="3" t="s">
        <v>1079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2">
        <f t="shared" si="114"/>
        <v>40746.195844907408</v>
      </c>
      <c r="K1080">
        <v>1307421721</v>
      </c>
      <c r="L1080" s="12" t="str">
        <f t="shared" si="115"/>
        <v>06/07/2011</v>
      </c>
      <c r="M1080" s="9" t="str" cm="1">
        <f t="array" ref="M1080">_xlfn.IFS(LEFT(L1080, 2) = "01", "Jan", LEFT(L1080, 2) = "02", "Feb", LEFT(L1080, 2) = "03", "Mar", LEFT(L1080, 2) = "04", "Apr", LEFT(L1080, 2) = "05", "May", LEFT(L1080, 2) = "06", "Jun", LEFT(L1080, 2) = "07", "Jul", LEFT(L1080, 2) = "08", "Aug", LEFT(L1080, 2) = "09", "Sep", LEFT(L1080, 2) = "10", "Oct", LEFT(L1080, 2) = "11", "Nov", LEFT(L1080, 2) = "12", "Dec")</f>
        <v>Jun</v>
      </c>
      <c r="N1080" s="9" t="str">
        <f t="shared" si="116"/>
        <v>2011</v>
      </c>
      <c r="O1080" t="b">
        <v>0</v>
      </c>
      <c r="P1080">
        <v>5</v>
      </c>
      <c r="Q1080" t="b">
        <v>0</v>
      </c>
      <c r="R1080" t="s">
        <v>8281</v>
      </c>
      <c r="S1080" s="6">
        <f t="shared" si="112"/>
        <v>7.4999999999999997E-2</v>
      </c>
      <c r="T1080" s="8">
        <f t="shared" si="113"/>
        <v>9</v>
      </c>
      <c r="U1080" t="str">
        <f t="shared" si="117"/>
        <v>games</v>
      </c>
      <c r="V1080" t="str">
        <f t="shared" si="118"/>
        <v>video games</v>
      </c>
    </row>
    <row r="1081" spans="1:22" ht="48" x14ac:dyDescent="0.2">
      <c r="A1081">
        <v>1079</v>
      </c>
      <c r="B1081" s="3" t="s">
        <v>1080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2">
        <f t="shared" si="114"/>
        <v>42504.566388888896</v>
      </c>
      <c r="K1081">
        <v>1461072936</v>
      </c>
      <c r="L1081" s="12" t="str">
        <f t="shared" si="115"/>
        <v>04/19/2016</v>
      </c>
      <c r="M1081" s="9" t="str" cm="1">
        <f t="array" ref="M1081">_xlfn.IFS(LEFT(L1081, 2) = "01", "Jan", LEFT(L1081, 2) = "02", "Feb", LEFT(L1081, 2) = "03", "Mar", LEFT(L1081, 2) = "04", "Apr", LEFT(L1081, 2) = "05", "May", LEFT(L1081, 2) = "06", "Jun", LEFT(L1081, 2) = "07", "Jul", LEFT(L1081, 2) = "08", "Aug", LEFT(L1081, 2) = "09", "Sep", LEFT(L1081, 2) = "10", "Oct", LEFT(L1081, 2) = "11", "Nov", LEFT(L1081, 2) = "12", "Dec")</f>
        <v>Apr</v>
      </c>
      <c r="N1081" s="9" t="str">
        <f t="shared" si="116"/>
        <v>2016</v>
      </c>
      <c r="O1081" t="b">
        <v>0</v>
      </c>
      <c r="P1081">
        <v>18</v>
      </c>
      <c r="Q1081" t="b">
        <v>0</v>
      </c>
      <c r="R1081" t="s">
        <v>8281</v>
      </c>
      <c r="S1081" s="6">
        <f t="shared" si="112"/>
        <v>2.6076923076923077E-2</v>
      </c>
      <c r="T1081" s="8">
        <f t="shared" si="113"/>
        <v>37.666666666666664</v>
      </c>
      <c r="U1081" t="str">
        <f t="shared" si="117"/>
        <v>games</v>
      </c>
      <c r="V1081" t="str">
        <f t="shared" si="118"/>
        <v>video games</v>
      </c>
    </row>
    <row r="1082" spans="1:22" ht="48" x14ac:dyDescent="0.2">
      <c r="A1082">
        <v>1080</v>
      </c>
      <c r="B1082" s="3" t="s">
        <v>1081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2">
        <f t="shared" si="114"/>
        <v>41770.138113425928</v>
      </c>
      <c r="K1082">
        <v>1397186333</v>
      </c>
      <c r="L1082" s="12" t="str">
        <f t="shared" si="115"/>
        <v>04/11/2014</v>
      </c>
      <c r="M1082" s="9" t="str" cm="1">
        <f t="array" ref="M1082">_xlfn.IFS(LEFT(L1082, 2) = "01", "Jan", LEFT(L1082, 2) = "02", "Feb", LEFT(L1082, 2) = "03", "Mar", LEFT(L1082, 2) = "04", "Apr", LEFT(L1082, 2) = "05", "May", LEFT(L1082, 2) = "06", "Jun", LEFT(L1082, 2) = "07", "Jul", LEFT(L1082, 2) = "08", "Aug", LEFT(L1082, 2) = "09", "Sep", LEFT(L1082, 2) = "10", "Oct", LEFT(L1082, 2) = "11", "Nov", LEFT(L1082, 2) = "12", "Dec")</f>
        <v>Apr</v>
      </c>
      <c r="N1082" s="9" t="str">
        <f t="shared" si="116"/>
        <v>2014</v>
      </c>
      <c r="O1082" t="b">
        <v>0</v>
      </c>
      <c r="P1082">
        <v>98</v>
      </c>
      <c r="Q1082" t="b">
        <v>0</v>
      </c>
      <c r="R1082" t="s">
        <v>8281</v>
      </c>
      <c r="S1082" s="6">
        <f t="shared" si="112"/>
        <v>9.1050000000000006E-2</v>
      </c>
      <c r="T1082" s="8">
        <f t="shared" si="113"/>
        <v>18.581632653061224</v>
      </c>
      <c r="U1082" t="str">
        <f t="shared" si="117"/>
        <v>games</v>
      </c>
      <c r="V1082" t="str">
        <f t="shared" si="118"/>
        <v>video games</v>
      </c>
    </row>
    <row r="1083" spans="1:22" ht="48" x14ac:dyDescent="0.2">
      <c r="A1083">
        <v>1081</v>
      </c>
      <c r="B1083" s="3" t="s">
        <v>1082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2">
        <f t="shared" si="114"/>
        <v>42032.926990740743</v>
      </c>
      <c r="K1083">
        <v>1419891292</v>
      </c>
      <c r="L1083" s="12" t="str">
        <f t="shared" si="115"/>
        <v>12/29/2014</v>
      </c>
      <c r="M1083" s="9" t="str" cm="1">
        <f t="array" ref="M1083">_xlfn.IFS(LEFT(L1083, 2) = "01", "Jan", LEFT(L1083, 2) = "02", "Feb", LEFT(L1083, 2) = "03", "Mar", LEFT(L1083, 2) = "04", "Apr", LEFT(L1083, 2) = "05", "May", LEFT(L1083, 2) = "06", "Jun", LEFT(L1083, 2) = "07", "Jul", LEFT(L1083, 2) = "08", "Aug", LEFT(L1083, 2) = "09", "Sep", LEFT(L1083, 2) = "10", "Oct", LEFT(L1083, 2) = "11", "Nov", LEFT(L1083, 2) = "12", "Dec")</f>
        <v>Dec</v>
      </c>
      <c r="N1083" s="9" t="str">
        <f t="shared" si="116"/>
        <v>2014</v>
      </c>
      <c r="O1083" t="b">
        <v>0</v>
      </c>
      <c r="P1083">
        <v>4</v>
      </c>
      <c r="Q1083" t="b">
        <v>0</v>
      </c>
      <c r="R1083" t="s">
        <v>8281</v>
      </c>
      <c r="S1083" s="6">
        <f t="shared" si="112"/>
        <v>1.7647058823529413E-4</v>
      </c>
      <c r="T1083" s="8">
        <f t="shared" si="113"/>
        <v>3</v>
      </c>
      <c r="U1083" t="str">
        <f t="shared" si="117"/>
        <v>games</v>
      </c>
      <c r="V1083" t="str">
        <f t="shared" si="118"/>
        <v>video games</v>
      </c>
    </row>
    <row r="1084" spans="1:22" ht="32" x14ac:dyDescent="0.2">
      <c r="A1084">
        <v>1082</v>
      </c>
      <c r="B1084" s="3" t="s">
        <v>1083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2">
        <f t="shared" si="114"/>
        <v>41131.906111111115</v>
      </c>
      <c r="K1084">
        <v>1342043088</v>
      </c>
      <c r="L1084" s="12" t="str">
        <f t="shared" si="115"/>
        <v>07/11/2012</v>
      </c>
      <c r="M1084" s="9" t="str" cm="1">
        <f t="array" ref="M1084">_xlfn.IFS(LEFT(L1084, 2) = "01", "Jan", LEFT(L1084, 2) = "02", "Feb", LEFT(L1084, 2) = "03", "Mar", LEFT(L1084, 2) = "04", "Apr", LEFT(L1084, 2) = "05", "May", LEFT(L1084, 2) = "06", "Jun", LEFT(L1084, 2) = "07", "Jul", LEFT(L1084, 2) = "08", "Aug", LEFT(L1084, 2) = "09", "Sep", LEFT(L1084, 2) = "10", "Oct", LEFT(L1084, 2) = "11", "Nov", LEFT(L1084, 2) = "12", "Dec")</f>
        <v>Jul</v>
      </c>
      <c r="N1084" s="9" t="str">
        <f t="shared" si="116"/>
        <v>2012</v>
      </c>
      <c r="O1084" t="b">
        <v>0</v>
      </c>
      <c r="P1084">
        <v>3</v>
      </c>
      <c r="Q1084" t="b">
        <v>0</v>
      </c>
      <c r="R1084" t="s">
        <v>8281</v>
      </c>
      <c r="S1084" s="6">
        <f t="shared" si="112"/>
        <v>5.5999999999999999E-3</v>
      </c>
      <c r="T1084" s="8">
        <f t="shared" si="113"/>
        <v>18.666666666666668</v>
      </c>
      <c r="U1084" t="str">
        <f t="shared" si="117"/>
        <v>games</v>
      </c>
      <c r="V1084" t="str">
        <f t="shared" si="118"/>
        <v>video games</v>
      </c>
    </row>
    <row r="1085" spans="1:22" ht="48" x14ac:dyDescent="0.2">
      <c r="A1085">
        <v>1083</v>
      </c>
      <c r="B1085" s="3" t="s">
        <v>1084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2">
        <f t="shared" si="114"/>
        <v>41853.659525462965</v>
      </c>
      <c r="K1085">
        <v>1401810583</v>
      </c>
      <c r="L1085" s="12" t="str">
        <f t="shared" si="115"/>
        <v>06/03/2014</v>
      </c>
      <c r="M1085" s="9" t="str" cm="1">
        <f t="array" ref="M1085">_xlfn.IFS(LEFT(L1085, 2) = "01", "Jan", LEFT(L1085, 2) = "02", "Feb", LEFT(L1085, 2) = "03", "Mar", LEFT(L1085, 2) = "04", "Apr", LEFT(L1085, 2) = "05", "May", LEFT(L1085, 2) = "06", "Jun", LEFT(L1085, 2) = "07", "Jul", LEFT(L1085, 2) = "08", "Aug", LEFT(L1085, 2) = "09", "Sep", LEFT(L1085, 2) = "10", "Oct", LEFT(L1085, 2) = "11", "Nov", LEFT(L1085, 2) = "12", "Dec")</f>
        <v>Jun</v>
      </c>
      <c r="N1085" s="9" t="str">
        <f t="shared" si="116"/>
        <v>2014</v>
      </c>
      <c r="O1085" t="b">
        <v>0</v>
      </c>
      <c r="P1085">
        <v>1</v>
      </c>
      <c r="Q1085" t="b">
        <v>0</v>
      </c>
      <c r="R1085" t="s">
        <v>8281</v>
      </c>
      <c r="S1085" s="6">
        <f t="shared" si="112"/>
        <v>8.2000000000000007E-3</v>
      </c>
      <c r="T1085" s="8">
        <f t="shared" si="113"/>
        <v>410</v>
      </c>
      <c r="U1085" t="str">
        <f t="shared" si="117"/>
        <v>games</v>
      </c>
      <c r="V1085" t="str">
        <f t="shared" si="118"/>
        <v>video games</v>
      </c>
    </row>
    <row r="1086" spans="1:22" ht="16" x14ac:dyDescent="0.2">
      <c r="A1086">
        <v>1084</v>
      </c>
      <c r="B1086" s="3" t="s">
        <v>1085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2">
        <f t="shared" si="114"/>
        <v>41859.912083333329</v>
      </c>
      <c r="K1086">
        <v>1404942804</v>
      </c>
      <c r="L1086" s="12" t="str">
        <f t="shared" si="115"/>
        <v>07/09/2014</v>
      </c>
      <c r="M1086" s="9" t="str" cm="1">
        <f t="array" ref="M1086">_xlfn.IFS(LEFT(L1086, 2) = "01", "Jan", LEFT(L1086, 2) = "02", "Feb", LEFT(L1086, 2) = "03", "Mar", LEFT(L1086, 2) = "04", "Apr", LEFT(L1086, 2) = "05", "May", LEFT(L1086, 2) = "06", "Jun", LEFT(L1086, 2) = "07", "Jul", LEFT(L1086, 2) = "08", "Aug", LEFT(L1086, 2) = "09", "Sep", LEFT(L1086, 2) = "10", "Oct", LEFT(L1086, 2) = "11", "Nov", LEFT(L1086, 2) = "12", "Dec")</f>
        <v>Jul</v>
      </c>
      <c r="N1086" s="9" t="str">
        <f t="shared" si="116"/>
        <v>2014</v>
      </c>
      <c r="O1086" t="b">
        <v>0</v>
      </c>
      <c r="P1086">
        <v>0</v>
      </c>
      <c r="Q1086" t="b">
        <v>0</v>
      </c>
      <c r="R1086" t="s">
        <v>8281</v>
      </c>
      <c r="S1086" s="6">
        <f t="shared" si="112"/>
        <v>0</v>
      </c>
      <c r="T1086" s="8">
        <f t="shared" si="113"/>
        <v>0</v>
      </c>
      <c r="U1086" t="str">
        <f t="shared" si="117"/>
        <v>games</v>
      </c>
      <c r="V1086" t="str">
        <f t="shared" si="118"/>
        <v>video games</v>
      </c>
    </row>
    <row r="1087" spans="1:22" ht="32" x14ac:dyDescent="0.2">
      <c r="A1087">
        <v>1085</v>
      </c>
      <c r="B1087" s="3" t="s">
        <v>1086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2">
        <f t="shared" si="114"/>
        <v>42443.629340277781</v>
      </c>
      <c r="K1087">
        <v>1455379575</v>
      </c>
      <c r="L1087" s="12" t="str">
        <f t="shared" si="115"/>
        <v>02/13/2016</v>
      </c>
      <c r="M1087" s="9" t="str" cm="1">
        <f t="array" ref="M1087">_xlfn.IFS(LEFT(L1087, 2) = "01", "Jan", LEFT(L1087, 2) = "02", "Feb", LEFT(L1087, 2) = "03", "Mar", LEFT(L1087, 2) = "04", "Apr", LEFT(L1087, 2) = "05", "May", LEFT(L1087, 2) = "06", "Jun", LEFT(L1087, 2) = "07", "Jul", LEFT(L1087, 2) = "08", "Aug", LEFT(L1087, 2) = "09", "Sep", LEFT(L1087, 2) = "10", "Oct", LEFT(L1087, 2) = "11", "Nov", LEFT(L1087, 2) = "12", "Dec")</f>
        <v>Feb</v>
      </c>
      <c r="N1087" s="9" t="str">
        <f t="shared" si="116"/>
        <v>2016</v>
      </c>
      <c r="O1087" t="b">
        <v>0</v>
      </c>
      <c r="P1087">
        <v>9</v>
      </c>
      <c r="Q1087" t="b">
        <v>0</v>
      </c>
      <c r="R1087" t="s">
        <v>8281</v>
      </c>
      <c r="S1087" s="6">
        <f t="shared" si="112"/>
        <v>3.4200000000000001E-2</v>
      </c>
      <c r="T1087" s="8">
        <f t="shared" si="113"/>
        <v>114</v>
      </c>
      <c r="U1087" t="str">
        <f t="shared" si="117"/>
        <v>games</v>
      </c>
      <c r="V1087" t="str">
        <f t="shared" si="118"/>
        <v>video games</v>
      </c>
    </row>
    <row r="1088" spans="1:22" ht="16" x14ac:dyDescent="0.2">
      <c r="A1088">
        <v>1086</v>
      </c>
      <c r="B1088" s="3" t="s">
        <v>1087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2">
        <f t="shared" si="114"/>
        <v>41875.866793981484</v>
      </c>
      <c r="K1088">
        <v>1406321291</v>
      </c>
      <c r="L1088" s="12" t="str">
        <f t="shared" si="115"/>
        <v>07/25/2014</v>
      </c>
      <c r="M1088" s="9" t="str" cm="1">
        <f t="array" ref="M1088">_xlfn.IFS(LEFT(L1088, 2) = "01", "Jan", LEFT(L1088, 2) = "02", "Feb", LEFT(L1088, 2) = "03", "Mar", LEFT(L1088, 2) = "04", "Apr", LEFT(L1088, 2) = "05", "May", LEFT(L1088, 2) = "06", "Jun", LEFT(L1088, 2) = "07", "Jul", LEFT(L1088, 2) = "08", "Aug", LEFT(L1088, 2) = "09", "Sep", LEFT(L1088, 2) = "10", "Oct", LEFT(L1088, 2) = "11", "Nov", LEFT(L1088, 2) = "12", "Dec")</f>
        <v>Jul</v>
      </c>
      <c r="N1088" s="9" t="str">
        <f t="shared" si="116"/>
        <v>2014</v>
      </c>
      <c r="O1088" t="b">
        <v>0</v>
      </c>
      <c r="P1088">
        <v>2</v>
      </c>
      <c r="Q1088" t="b">
        <v>0</v>
      </c>
      <c r="R1088" t="s">
        <v>8281</v>
      </c>
      <c r="S1088" s="6">
        <f t="shared" si="112"/>
        <v>8.3333333333333339E-4</v>
      </c>
      <c r="T1088" s="8">
        <f t="shared" si="113"/>
        <v>7.5</v>
      </c>
      <c r="U1088" t="str">
        <f t="shared" si="117"/>
        <v>games</v>
      </c>
      <c r="V1088" t="str">
        <f t="shared" si="118"/>
        <v>video games</v>
      </c>
    </row>
    <row r="1089" spans="1:22" ht="48" x14ac:dyDescent="0.2">
      <c r="A1089">
        <v>1087</v>
      </c>
      <c r="B1089" s="3" t="s">
        <v>1088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2">
        <f t="shared" si="114"/>
        <v>41805.713969907411</v>
      </c>
      <c r="K1089">
        <v>1400260087</v>
      </c>
      <c r="L1089" s="12" t="str">
        <f t="shared" si="115"/>
        <v>05/16/2014</v>
      </c>
      <c r="M1089" s="9" t="str" cm="1">
        <f t="array" ref="M1089">_xlfn.IFS(LEFT(L1089, 2) = "01", "Jan", LEFT(L1089, 2) = "02", "Feb", LEFT(L1089, 2) = "03", "Mar", LEFT(L1089, 2) = "04", "Apr", LEFT(L1089, 2) = "05", "May", LEFT(L1089, 2) = "06", "Jun", LEFT(L1089, 2) = "07", "Jul", LEFT(L1089, 2) = "08", "Aug", LEFT(L1089, 2) = "09", "Sep", LEFT(L1089, 2) = "10", "Oct", LEFT(L1089, 2) = "11", "Nov", LEFT(L1089, 2) = "12", "Dec")</f>
        <v>May</v>
      </c>
      <c r="N1089" s="9" t="str">
        <f t="shared" si="116"/>
        <v>2014</v>
      </c>
      <c r="O1089" t="b">
        <v>0</v>
      </c>
      <c r="P1089">
        <v>0</v>
      </c>
      <c r="Q1089" t="b">
        <v>0</v>
      </c>
      <c r="R1089" t="s">
        <v>8281</v>
      </c>
      <c r="S1089" s="6">
        <f t="shared" si="112"/>
        <v>0</v>
      </c>
      <c r="T1089" s="8">
        <f t="shared" si="113"/>
        <v>0</v>
      </c>
      <c r="U1089" t="str">
        <f t="shared" si="117"/>
        <v>games</v>
      </c>
      <c r="V1089" t="str">
        <f t="shared" si="118"/>
        <v>video games</v>
      </c>
    </row>
    <row r="1090" spans="1:22" ht="32" x14ac:dyDescent="0.2">
      <c r="A1090">
        <v>1088</v>
      </c>
      <c r="B1090" s="3" t="s">
        <v>1089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2">
        <f t="shared" si="114"/>
        <v>41753.799386574072</v>
      </c>
      <c r="K1090">
        <v>1395774667</v>
      </c>
      <c r="L1090" s="12" t="str">
        <f t="shared" si="115"/>
        <v>03/25/2014</v>
      </c>
      <c r="M1090" s="9" t="str" cm="1">
        <f t="array" ref="M1090">_xlfn.IFS(LEFT(L1090, 2) = "01", "Jan", LEFT(L1090, 2) = "02", "Feb", LEFT(L1090, 2) = "03", "Mar", LEFT(L1090, 2) = "04", "Apr", LEFT(L1090, 2) = "05", "May", LEFT(L1090, 2) = "06", "Jun", LEFT(L1090, 2) = "07", "Jul", LEFT(L1090, 2) = "08", "Aug", LEFT(L1090, 2) = "09", "Sep", LEFT(L1090, 2) = "10", "Oct", LEFT(L1090, 2) = "11", "Nov", LEFT(L1090, 2) = "12", "Dec")</f>
        <v>Mar</v>
      </c>
      <c r="N1090" s="9" t="str">
        <f t="shared" si="116"/>
        <v>2014</v>
      </c>
      <c r="O1090" t="b">
        <v>0</v>
      </c>
      <c r="P1090">
        <v>147</v>
      </c>
      <c r="Q1090" t="b">
        <v>0</v>
      </c>
      <c r="R1090" t="s">
        <v>8281</v>
      </c>
      <c r="S1090" s="6">
        <f t="shared" ref="S1090:S1153" si="119">E1090/D1090</f>
        <v>0.14182977777777778</v>
      </c>
      <c r="T1090" s="8">
        <f t="shared" ref="T1090:T1153" si="120">IFERROR(E1090/P1090, 0)</f>
        <v>43.41727891156463</v>
      </c>
      <c r="U1090" t="str">
        <f t="shared" si="117"/>
        <v>games</v>
      </c>
      <c r="V1090" t="str">
        <f t="shared" si="118"/>
        <v>video games</v>
      </c>
    </row>
    <row r="1091" spans="1:22" ht="32" x14ac:dyDescent="0.2">
      <c r="A1091">
        <v>1089</v>
      </c>
      <c r="B1091" s="3" t="s">
        <v>1090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2">
        <f t="shared" ref="J1091:J1154" si="121">(((I1091/60)/60)/24)+DATE(1970,1,1)</f>
        <v>42181.189525462964</v>
      </c>
      <c r="K1091">
        <v>1432701175</v>
      </c>
      <c r="L1091" s="12" t="str">
        <f t="shared" ref="L1091:L1154" si="122">TEXT((((K1091/60)/60)/24)+DATE(1970,1,1), "mm/dd/yyyy")</f>
        <v>05/27/2015</v>
      </c>
      <c r="M1091" s="9" t="str" cm="1">
        <f t="array" ref="M1091">_xlfn.IFS(LEFT(L1091, 2) = "01", "Jan", LEFT(L1091, 2) = "02", "Feb", LEFT(L1091, 2) = "03", "Mar", LEFT(L1091, 2) = "04", "Apr", LEFT(L1091, 2) = "05", "May", LEFT(L1091, 2) = "06", "Jun", LEFT(L1091, 2) = "07", "Jul", LEFT(L1091, 2) = "08", "Aug", LEFT(L1091, 2) = "09", "Sep", LEFT(L1091, 2) = "10", "Oct", LEFT(L1091, 2) = "11", "Nov", LEFT(L1091, 2) = "12", "Dec")</f>
        <v>May</v>
      </c>
      <c r="N1091" s="9" t="str">
        <f t="shared" ref="N1091:N1154" si="123">RIGHT(L1091, 4)</f>
        <v>2015</v>
      </c>
      <c r="O1091" t="b">
        <v>0</v>
      </c>
      <c r="P1091">
        <v>49</v>
      </c>
      <c r="Q1091" t="b">
        <v>0</v>
      </c>
      <c r="R1091" t="s">
        <v>8281</v>
      </c>
      <c r="S1091" s="6">
        <f t="shared" si="119"/>
        <v>7.8266666666666665E-2</v>
      </c>
      <c r="T1091" s="8">
        <f t="shared" si="120"/>
        <v>23.959183673469386</v>
      </c>
      <c r="U1091" t="str">
        <f t="shared" ref="U1091:U1154" si="124">LEFT(R1091, SEARCH("/", R1091) - 1)</f>
        <v>games</v>
      </c>
      <c r="V1091" t="str">
        <f t="shared" ref="V1091:V1154" si="125">RIGHT(R1091, LEN(R1091) - SEARCH("/", R1091) )</f>
        <v>video games</v>
      </c>
    </row>
    <row r="1092" spans="1:22" ht="48" x14ac:dyDescent="0.2">
      <c r="A1092">
        <v>1090</v>
      </c>
      <c r="B1092" s="3" t="s">
        <v>1091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2">
        <f t="shared" si="121"/>
        <v>42153.185798611114</v>
      </c>
      <c r="K1092">
        <v>1430281653</v>
      </c>
      <c r="L1092" s="12" t="str">
        <f t="shared" si="122"/>
        <v>04/29/2015</v>
      </c>
      <c r="M1092" s="9" t="str" cm="1">
        <f t="array" ref="M1092">_xlfn.IFS(LEFT(L1092, 2) = "01", "Jan", LEFT(L1092, 2) = "02", "Feb", LEFT(L1092, 2) = "03", "Mar", LEFT(L1092, 2) = "04", "Apr", LEFT(L1092, 2) = "05", "May", LEFT(L1092, 2) = "06", "Jun", LEFT(L1092, 2) = "07", "Jul", LEFT(L1092, 2) = "08", "Aug", LEFT(L1092, 2) = "09", "Sep", LEFT(L1092, 2) = "10", "Oct", LEFT(L1092, 2) = "11", "Nov", LEFT(L1092, 2) = "12", "Dec")</f>
        <v>Apr</v>
      </c>
      <c r="N1092" s="9" t="str">
        <f t="shared" si="123"/>
        <v>2015</v>
      </c>
      <c r="O1092" t="b">
        <v>0</v>
      </c>
      <c r="P1092">
        <v>1</v>
      </c>
      <c r="Q1092" t="b">
        <v>0</v>
      </c>
      <c r="R1092" t="s">
        <v>8281</v>
      </c>
      <c r="S1092" s="6">
        <f t="shared" si="119"/>
        <v>3.8464497269020693E-4</v>
      </c>
      <c r="T1092" s="8">
        <f t="shared" si="120"/>
        <v>5</v>
      </c>
      <c r="U1092" t="str">
        <f t="shared" si="124"/>
        <v>games</v>
      </c>
      <c r="V1092" t="str">
        <f t="shared" si="125"/>
        <v>video games</v>
      </c>
    </row>
    <row r="1093" spans="1:22" ht="48" x14ac:dyDescent="0.2">
      <c r="A1093">
        <v>1091</v>
      </c>
      <c r="B1093" s="3" t="s">
        <v>1092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2">
        <f t="shared" si="121"/>
        <v>42470.778611111105</v>
      </c>
      <c r="K1093">
        <v>1457725272</v>
      </c>
      <c r="L1093" s="12" t="str">
        <f t="shared" si="122"/>
        <v>03/11/2016</v>
      </c>
      <c r="M1093" s="9" t="str" cm="1">
        <f t="array" ref="M1093">_xlfn.IFS(LEFT(L1093, 2) = "01", "Jan", LEFT(L1093, 2) = "02", "Feb", LEFT(L1093, 2) = "03", "Mar", LEFT(L1093, 2) = "04", "Apr", LEFT(L1093, 2) = "05", "May", LEFT(L1093, 2) = "06", "Jun", LEFT(L1093, 2) = "07", "Jul", LEFT(L1093, 2) = "08", "Aug", LEFT(L1093, 2) = "09", "Sep", LEFT(L1093, 2) = "10", "Oct", LEFT(L1093, 2) = "11", "Nov", LEFT(L1093, 2) = "12", "Dec")</f>
        <v>Mar</v>
      </c>
      <c r="N1093" s="9" t="str">
        <f t="shared" si="123"/>
        <v>2016</v>
      </c>
      <c r="O1093" t="b">
        <v>0</v>
      </c>
      <c r="P1093">
        <v>2</v>
      </c>
      <c r="Q1093" t="b">
        <v>0</v>
      </c>
      <c r="R1093" t="s">
        <v>8281</v>
      </c>
      <c r="S1093" s="6">
        <f t="shared" si="119"/>
        <v>0.125</v>
      </c>
      <c r="T1093" s="8">
        <f t="shared" si="120"/>
        <v>12.5</v>
      </c>
      <c r="U1093" t="str">
        <f t="shared" si="124"/>
        <v>games</v>
      </c>
      <c r="V1093" t="str">
        <f t="shared" si="125"/>
        <v>video games</v>
      </c>
    </row>
    <row r="1094" spans="1:22" ht="48" x14ac:dyDescent="0.2">
      <c r="A1094">
        <v>1092</v>
      </c>
      <c r="B1094" s="3" t="s">
        <v>1093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2">
        <f t="shared" si="121"/>
        <v>41280.025902777779</v>
      </c>
      <c r="K1094">
        <v>1354840638</v>
      </c>
      <c r="L1094" s="12" t="str">
        <f t="shared" si="122"/>
        <v>12/07/2012</v>
      </c>
      <c r="M1094" s="9" t="str" cm="1">
        <f t="array" ref="M1094">_xlfn.IFS(LEFT(L1094, 2) = "01", "Jan", LEFT(L1094, 2) = "02", "Feb", LEFT(L1094, 2) = "03", "Mar", LEFT(L1094, 2) = "04", "Apr", LEFT(L1094, 2) = "05", "May", LEFT(L1094, 2) = "06", "Jun", LEFT(L1094, 2) = "07", "Jul", LEFT(L1094, 2) = "08", "Aug", LEFT(L1094, 2) = "09", "Sep", LEFT(L1094, 2) = "10", "Oct", LEFT(L1094, 2) = "11", "Nov", LEFT(L1094, 2) = "12", "Dec")</f>
        <v>Dec</v>
      </c>
      <c r="N1094" s="9" t="str">
        <f t="shared" si="123"/>
        <v>2012</v>
      </c>
      <c r="O1094" t="b">
        <v>0</v>
      </c>
      <c r="P1094">
        <v>7</v>
      </c>
      <c r="Q1094" t="b">
        <v>0</v>
      </c>
      <c r="R1094" t="s">
        <v>8281</v>
      </c>
      <c r="S1094" s="6">
        <f t="shared" si="119"/>
        <v>1.0500000000000001E-2</v>
      </c>
      <c r="T1094" s="8">
        <f t="shared" si="120"/>
        <v>3</v>
      </c>
      <c r="U1094" t="str">
        <f t="shared" si="124"/>
        <v>games</v>
      </c>
      <c r="V1094" t="str">
        <f t="shared" si="125"/>
        <v>video games</v>
      </c>
    </row>
    <row r="1095" spans="1:22" ht="48" x14ac:dyDescent="0.2">
      <c r="A1095">
        <v>1093</v>
      </c>
      <c r="B1095" s="3" t="s">
        <v>1094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2">
        <f t="shared" si="121"/>
        <v>42411.973807870367</v>
      </c>
      <c r="K1095">
        <v>1453936937</v>
      </c>
      <c r="L1095" s="12" t="str">
        <f t="shared" si="122"/>
        <v>01/27/2016</v>
      </c>
      <c r="M1095" s="9" t="str" cm="1">
        <f t="array" ref="M1095">_xlfn.IFS(LEFT(L1095, 2) = "01", "Jan", LEFT(L1095, 2) = "02", "Feb", LEFT(L1095, 2) = "03", "Mar", LEFT(L1095, 2) = "04", "Apr", LEFT(L1095, 2) = "05", "May", LEFT(L1095, 2) = "06", "Jun", LEFT(L1095, 2) = "07", "Jul", LEFT(L1095, 2) = "08", "Aug", LEFT(L1095, 2) = "09", "Sep", LEFT(L1095, 2) = "10", "Oct", LEFT(L1095, 2) = "11", "Nov", LEFT(L1095, 2) = "12", "Dec")</f>
        <v>Jan</v>
      </c>
      <c r="N1095" s="9" t="str">
        <f t="shared" si="123"/>
        <v>2016</v>
      </c>
      <c r="O1095" t="b">
        <v>0</v>
      </c>
      <c r="P1095">
        <v>4</v>
      </c>
      <c r="Q1095" t="b">
        <v>0</v>
      </c>
      <c r="R1095" t="s">
        <v>8281</v>
      </c>
      <c r="S1095" s="6">
        <f t="shared" si="119"/>
        <v>0.14083333333333334</v>
      </c>
      <c r="T1095" s="8">
        <f t="shared" si="120"/>
        <v>10.5625</v>
      </c>
      <c r="U1095" t="str">
        <f t="shared" si="124"/>
        <v>games</v>
      </c>
      <c r="V1095" t="str">
        <f t="shared" si="125"/>
        <v>video games</v>
      </c>
    </row>
    <row r="1096" spans="1:22" ht="48" x14ac:dyDescent="0.2">
      <c r="A1096">
        <v>1094</v>
      </c>
      <c r="B1096" s="3" t="s">
        <v>1095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2">
        <f t="shared" si="121"/>
        <v>40825.713344907403</v>
      </c>
      <c r="K1096">
        <v>1315588033</v>
      </c>
      <c r="L1096" s="12" t="str">
        <f t="shared" si="122"/>
        <v>09/09/2011</v>
      </c>
      <c r="M1096" s="9" t="str" cm="1">
        <f t="array" ref="M1096">_xlfn.IFS(LEFT(L1096, 2) = "01", "Jan", LEFT(L1096, 2) = "02", "Feb", LEFT(L1096, 2) = "03", "Mar", LEFT(L1096, 2) = "04", "Apr", LEFT(L1096, 2) = "05", "May", LEFT(L1096, 2) = "06", "Jun", LEFT(L1096, 2) = "07", "Jul", LEFT(L1096, 2) = "08", "Aug", LEFT(L1096, 2) = "09", "Sep", LEFT(L1096, 2) = "10", "Oct", LEFT(L1096, 2) = "11", "Nov", LEFT(L1096, 2) = "12", "Dec")</f>
        <v>Sep</v>
      </c>
      <c r="N1096" s="9" t="str">
        <f t="shared" si="123"/>
        <v>2011</v>
      </c>
      <c r="O1096" t="b">
        <v>0</v>
      </c>
      <c r="P1096">
        <v>27</v>
      </c>
      <c r="Q1096" t="b">
        <v>0</v>
      </c>
      <c r="R1096" t="s">
        <v>8281</v>
      </c>
      <c r="S1096" s="6">
        <f t="shared" si="119"/>
        <v>0.18300055555555556</v>
      </c>
      <c r="T1096" s="8">
        <f t="shared" si="120"/>
        <v>122.00037037037038</v>
      </c>
      <c r="U1096" t="str">
        <f t="shared" si="124"/>
        <v>games</v>
      </c>
      <c r="V1096" t="str">
        <f t="shared" si="125"/>
        <v>video games</v>
      </c>
    </row>
    <row r="1097" spans="1:22" ht="48" x14ac:dyDescent="0.2">
      <c r="A1097">
        <v>1095</v>
      </c>
      <c r="B1097" s="3" t="s">
        <v>1096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2">
        <f t="shared" si="121"/>
        <v>41516.537268518521</v>
      </c>
      <c r="K1097">
        <v>1375275220</v>
      </c>
      <c r="L1097" s="12" t="str">
        <f t="shared" si="122"/>
        <v>07/31/2013</v>
      </c>
      <c r="M1097" s="9" t="str" cm="1">
        <f t="array" ref="M1097">_xlfn.IFS(LEFT(L1097, 2) = "01", "Jan", LEFT(L1097, 2) = "02", "Feb", LEFT(L1097, 2) = "03", "Mar", LEFT(L1097, 2) = "04", "Apr", LEFT(L1097, 2) = "05", "May", LEFT(L1097, 2) = "06", "Jun", LEFT(L1097, 2) = "07", "Jul", LEFT(L1097, 2) = "08", "Aug", LEFT(L1097, 2) = "09", "Sep", LEFT(L1097, 2) = "10", "Oct", LEFT(L1097, 2) = "11", "Nov", LEFT(L1097, 2) = "12", "Dec")</f>
        <v>Jul</v>
      </c>
      <c r="N1097" s="9" t="str">
        <f t="shared" si="123"/>
        <v>2013</v>
      </c>
      <c r="O1097" t="b">
        <v>0</v>
      </c>
      <c r="P1097">
        <v>94</v>
      </c>
      <c r="Q1097" t="b">
        <v>0</v>
      </c>
      <c r="R1097" t="s">
        <v>8281</v>
      </c>
      <c r="S1097" s="6">
        <f t="shared" si="119"/>
        <v>5.0347999999999997E-2</v>
      </c>
      <c r="T1097" s="8">
        <f t="shared" si="120"/>
        <v>267.80851063829789</v>
      </c>
      <c r="U1097" t="str">
        <f t="shared" si="124"/>
        <v>games</v>
      </c>
      <c r="V1097" t="str">
        <f t="shared" si="125"/>
        <v>video games</v>
      </c>
    </row>
    <row r="1098" spans="1:22" ht="48" x14ac:dyDescent="0.2">
      <c r="A1098">
        <v>1096</v>
      </c>
      <c r="B1098" s="3" t="s">
        <v>1097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2">
        <f t="shared" si="121"/>
        <v>41916.145833333336</v>
      </c>
      <c r="K1098">
        <v>1409747154</v>
      </c>
      <c r="L1098" s="12" t="str">
        <f t="shared" si="122"/>
        <v>09/03/2014</v>
      </c>
      <c r="M1098" s="9" t="str" cm="1">
        <f t="array" ref="M1098">_xlfn.IFS(LEFT(L1098, 2) = "01", "Jan", LEFT(L1098, 2) = "02", "Feb", LEFT(L1098, 2) = "03", "Mar", LEFT(L1098, 2) = "04", "Apr", LEFT(L1098, 2) = "05", "May", LEFT(L1098, 2) = "06", "Jun", LEFT(L1098, 2) = "07", "Jul", LEFT(L1098, 2) = "08", "Aug", LEFT(L1098, 2) = "09", "Sep", LEFT(L1098, 2) = "10", "Oct", LEFT(L1098, 2) = "11", "Nov", LEFT(L1098, 2) = "12", "Dec")</f>
        <v>Sep</v>
      </c>
      <c r="N1098" s="9" t="str">
        <f t="shared" si="123"/>
        <v>2014</v>
      </c>
      <c r="O1098" t="b">
        <v>0</v>
      </c>
      <c r="P1098">
        <v>29</v>
      </c>
      <c r="Q1098" t="b">
        <v>0</v>
      </c>
      <c r="R1098" t="s">
        <v>8281</v>
      </c>
      <c r="S1098" s="6">
        <f t="shared" si="119"/>
        <v>0.17933333333333334</v>
      </c>
      <c r="T1098" s="8">
        <f t="shared" si="120"/>
        <v>74.206896551724142</v>
      </c>
      <c r="U1098" t="str">
        <f t="shared" si="124"/>
        <v>games</v>
      </c>
      <c r="V1098" t="str">
        <f t="shared" si="125"/>
        <v>video games</v>
      </c>
    </row>
    <row r="1099" spans="1:22" ht="48" x14ac:dyDescent="0.2">
      <c r="A1099">
        <v>1097</v>
      </c>
      <c r="B1099" s="3" t="s">
        <v>1098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2">
        <f t="shared" si="121"/>
        <v>41700.792557870373</v>
      </c>
      <c r="K1099">
        <v>1390330877</v>
      </c>
      <c r="L1099" s="12" t="str">
        <f t="shared" si="122"/>
        <v>01/21/2014</v>
      </c>
      <c r="M1099" s="9" t="str" cm="1">
        <f t="array" ref="M1099">_xlfn.IFS(LEFT(L1099, 2) = "01", "Jan", LEFT(L1099, 2) = "02", "Feb", LEFT(L1099, 2) = "03", "Mar", LEFT(L1099, 2) = "04", "Apr", LEFT(L1099, 2) = "05", "May", LEFT(L1099, 2) = "06", "Jun", LEFT(L1099, 2) = "07", "Jul", LEFT(L1099, 2) = "08", "Aug", LEFT(L1099, 2) = "09", "Sep", LEFT(L1099, 2) = "10", "Oct", LEFT(L1099, 2) = "11", "Nov", LEFT(L1099, 2) = "12", "Dec")</f>
        <v>Jan</v>
      </c>
      <c r="N1099" s="9" t="str">
        <f t="shared" si="123"/>
        <v>2014</v>
      </c>
      <c r="O1099" t="b">
        <v>0</v>
      </c>
      <c r="P1099">
        <v>7</v>
      </c>
      <c r="Q1099" t="b">
        <v>0</v>
      </c>
      <c r="R1099" t="s">
        <v>8281</v>
      </c>
      <c r="S1099" s="6">
        <f t="shared" si="119"/>
        <v>4.6999999999999999E-4</v>
      </c>
      <c r="T1099" s="8">
        <f t="shared" si="120"/>
        <v>6.7142857142857144</v>
      </c>
      <c r="U1099" t="str">
        <f t="shared" si="124"/>
        <v>games</v>
      </c>
      <c r="V1099" t="str">
        <f t="shared" si="125"/>
        <v>video games</v>
      </c>
    </row>
    <row r="1100" spans="1:22" ht="32" x14ac:dyDescent="0.2">
      <c r="A1100">
        <v>1098</v>
      </c>
      <c r="B1100" s="3" t="s">
        <v>1099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2">
        <f t="shared" si="121"/>
        <v>41742.762673611112</v>
      </c>
      <c r="K1100">
        <v>1394821095</v>
      </c>
      <c r="L1100" s="12" t="str">
        <f t="shared" si="122"/>
        <v>03/14/2014</v>
      </c>
      <c r="M1100" s="9" t="str" cm="1">
        <f t="array" ref="M1100">_xlfn.IFS(LEFT(L1100, 2) = "01", "Jan", LEFT(L1100, 2) = "02", "Feb", LEFT(L1100, 2) = "03", "Mar", LEFT(L1100, 2) = "04", "Apr", LEFT(L1100, 2) = "05", "May", LEFT(L1100, 2) = "06", "Jun", LEFT(L1100, 2) = "07", "Jul", LEFT(L1100, 2) = "08", "Aug", LEFT(L1100, 2) = "09", "Sep", LEFT(L1100, 2) = "10", "Oct", LEFT(L1100, 2) = "11", "Nov", LEFT(L1100, 2) = "12", "Dec")</f>
        <v>Mar</v>
      </c>
      <c r="N1100" s="9" t="str">
        <f t="shared" si="123"/>
        <v>2014</v>
      </c>
      <c r="O1100" t="b">
        <v>0</v>
      </c>
      <c r="P1100">
        <v>22</v>
      </c>
      <c r="Q1100" t="b">
        <v>0</v>
      </c>
      <c r="R1100" t="s">
        <v>8281</v>
      </c>
      <c r="S1100" s="6">
        <f t="shared" si="119"/>
        <v>7.2120000000000004E-2</v>
      </c>
      <c r="T1100" s="8">
        <f t="shared" si="120"/>
        <v>81.954545454545453</v>
      </c>
      <c r="U1100" t="str">
        <f t="shared" si="124"/>
        <v>games</v>
      </c>
      <c r="V1100" t="str">
        <f t="shared" si="125"/>
        <v>video games</v>
      </c>
    </row>
    <row r="1101" spans="1:22" ht="48" x14ac:dyDescent="0.2">
      <c r="A1101">
        <v>1099</v>
      </c>
      <c r="B1101" s="3" t="s">
        <v>1100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2">
        <f t="shared" si="121"/>
        <v>42137.836435185185</v>
      </c>
      <c r="K1101">
        <v>1428955468</v>
      </c>
      <c r="L1101" s="12" t="str">
        <f t="shared" si="122"/>
        <v>04/13/2015</v>
      </c>
      <c r="M1101" s="9" t="str" cm="1">
        <f t="array" ref="M1101">_xlfn.IFS(LEFT(L1101, 2) = "01", "Jan", LEFT(L1101, 2) = "02", "Feb", LEFT(L1101, 2) = "03", "Mar", LEFT(L1101, 2) = "04", "Apr", LEFT(L1101, 2) = "05", "May", LEFT(L1101, 2) = "06", "Jun", LEFT(L1101, 2) = "07", "Jul", LEFT(L1101, 2) = "08", "Aug", LEFT(L1101, 2) = "09", "Sep", LEFT(L1101, 2) = "10", "Oct", LEFT(L1101, 2) = "11", "Nov", LEFT(L1101, 2) = "12", "Dec")</f>
        <v>Apr</v>
      </c>
      <c r="N1101" s="9" t="str">
        <f t="shared" si="123"/>
        <v>2015</v>
      </c>
      <c r="O1101" t="b">
        <v>0</v>
      </c>
      <c r="P1101">
        <v>1</v>
      </c>
      <c r="Q1101" t="b">
        <v>0</v>
      </c>
      <c r="R1101" t="s">
        <v>8281</v>
      </c>
      <c r="S1101" s="6">
        <f t="shared" si="119"/>
        <v>5.0000000000000001E-3</v>
      </c>
      <c r="T1101" s="8">
        <f t="shared" si="120"/>
        <v>25</v>
      </c>
      <c r="U1101" t="str">
        <f t="shared" si="124"/>
        <v>games</v>
      </c>
      <c r="V1101" t="str">
        <f t="shared" si="125"/>
        <v>video games</v>
      </c>
    </row>
    <row r="1102" spans="1:22" ht="48" x14ac:dyDescent="0.2">
      <c r="A1102">
        <v>1100</v>
      </c>
      <c r="B1102" s="3" t="s">
        <v>1101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2">
        <f t="shared" si="121"/>
        <v>42414.110775462963</v>
      </c>
      <c r="K1102">
        <v>1452825571</v>
      </c>
      <c r="L1102" s="12" t="str">
        <f t="shared" si="122"/>
        <v>01/15/2016</v>
      </c>
      <c r="M1102" s="9" t="str" cm="1">
        <f t="array" ref="M1102">_xlfn.IFS(LEFT(L1102, 2) = "01", "Jan", LEFT(L1102, 2) = "02", "Feb", LEFT(L1102, 2) = "03", "Mar", LEFT(L1102, 2) = "04", "Apr", LEFT(L1102, 2) = "05", "May", LEFT(L1102, 2) = "06", "Jun", LEFT(L1102, 2) = "07", "Jul", LEFT(L1102, 2) = "08", "Aug", LEFT(L1102, 2) = "09", "Sep", LEFT(L1102, 2) = "10", "Oct", LEFT(L1102, 2) = "11", "Nov", LEFT(L1102, 2) = "12", "Dec")</f>
        <v>Jan</v>
      </c>
      <c r="N1102" s="9" t="str">
        <f t="shared" si="123"/>
        <v>2016</v>
      </c>
      <c r="O1102" t="b">
        <v>0</v>
      </c>
      <c r="P1102">
        <v>10</v>
      </c>
      <c r="Q1102" t="b">
        <v>0</v>
      </c>
      <c r="R1102" t="s">
        <v>8281</v>
      </c>
      <c r="S1102" s="6">
        <f t="shared" si="119"/>
        <v>2.5000000000000001E-2</v>
      </c>
      <c r="T1102" s="8">
        <f t="shared" si="120"/>
        <v>10</v>
      </c>
      <c r="U1102" t="str">
        <f t="shared" si="124"/>
        <v>games</v>
      </c>
      <c r="V1102" t="str">
        <f t="shared" si="125"/>
        <v>video games</v>
      </c>
    </row>
    <row r="1103" spans="1:22" ht="32" x14ac:dyDescent="0.2">
      <c r="A1103">
        <v>1101</v>
      </c>
      <c r="B1103" s="3" t="s">
        <v>1102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2">
        <f t="shared" si="121"/>
        <v>42565.758333333331</v>
      </c>
      <c r="K1103">
        <v>1466188338</v>
      </c>
      <c r="L1103" s="12" t="str">
        <f t="shared" si="122"/>
        <v>06/17/2016</v>
      </c>
      <c r="M1103" s="9" t="str" cm="1">
        <f t="array" ref="M1103">_xlfn.IFS(LEFT(L1103, 2) = "01", "Jan", LEFT(L1103, 2) = "02", "Feb", LEFT(L1103, 2) = "03", "Mar", LEFT(L1103, 2) = "04", "Apr", LEFT(L1103, 2) = "05", "May", LEFT(L1103, 2) = "06", "Jun", LEFT(L1103, 2) = "07", "Jul", LEFT(L1103, 2) = "08", "Aug", LEFT(L1103, 2) = "09", "Sep", LEFT(L1103, 2) = "10", "Oct", LEFT(L1103, 2) = "11", "Nov", LEFT(L1103, 2) = "12", "Dec")</f>
        <v>Jun</v>
      </c>
      <c r="N1103" s="9" t="str">
        <f t="shared" si="123"/>
        <v>2016</v>
      </c>
      <c r="O1103" t="b">
        <v>0</v>
      </c>
      <c r="P1103">
        <v>6</v>
      </c>
      <c r="Q1103" t="b">
        <v>0</v>
      </c>
      <c r="R1103" t="s">
        <v>8281</v>
      </c>
      <c r="S1103" s="6">
        <f t="shared" si="119"/>
        <v>4.0999999999999999E-4</v>
      </c>
      <c r="T1103" s="8">
        <f t="shared" si="120"/>
        <v>6.833333333333333</v>
      </c>
      <c r="U1103" t="str">
        <f t="shared" si="124"/>
        <v>games</v>
      </c>
      <c r="V1103" t="str">
        <f t="shared" si="125"/>
        <v>video games</v>
      </c>
    </row>
    <row r="1104" spans="1:22" ht="48" x14ac:dyDescent="0.2">
      <c r="A1104">
        <v>1102</v>
      </c>
      <c r="B1104" s="3" t="s">
        <v>1103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2">
        <f t="shared" si="121"/>
        <v>41617.249305555553</v>
      </c>
      <c r="K1104">
        <v>1383095125</v>
      </c>
      <c r="L1104" s="12" t="str">
        <f t="shared" si="122"/>
        <v>10/30/2013</v>
      </c>
      <c r="M1104" s="9" t="str" cm="1">
        <f t="array" ref="M1104">_xlfn.IFS(LEFT(L1104, 2) = "01", "Jan", LEFT(L1104, 2) = "02", "Feb", LEFT(L1104, 2) = "03", "Mar", LEFT(L1104, 2) = "04", "Apr", LEFT(L1104, 2) = "05", "May", LEFT(L1104, 2) = "06", "Jun", LEFT(L1104, 2) = "07", "Jul", LEFT(L1104, 2) = "08", "Aug", LEFT(L1104, 2) = "09", "Sep", LEFT(L1104, 2) = "10", "Oct", LEFT(L1104, 2) = "11", "Nov", LEFT(L1104, 2) = "12", "Dec")</f>
        <v>Oct</v>
      </c>
      <c r="N1104" s="9" t="str">
        <f t="shared" si="123"/>
        <v>2013</v>
      </c>
      <c r="O1104" t="b">
        <v>0</v>
      </c>
      <c r="P1104">
        <v>24</v>
      </c>
      <c r="Q1104" t="b">
        <v>0</v>
      </c>
      <c r="R1104" t="s">
        <v>8281</v>
      </c>
      <c r="S1104" s="6">
        <f t="shared" si="119"/>
        <v>5.3124999999999999E-2</v>
      </c>
      <c r="T1104" s="8">
        <f t="shared" si="120"/>
        <v>17.708333333333332</v>
      </c>
      <c r="U1104" t="str">
        <f t="shared" si="124"/>
        <v>games</v>
      </c>
      <c r="V1104" t="str">
        <f t="shared" si="125"/>
        <v>video games</v>
      </c>
    </row>
    <row r="1105" spans="1:22" ht="48" x14ac:dyDescent="0.2">
      <c r="A1105">
        <v>1103</v>
      </c>
      <c r="B1105" s="3" t="s">
        <v>1104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2">
        <f t="shared" si="121"/>
        <v>42539.22210648148</v>
      </c>
      <c r="K1105">
        <v>1461043190</v>
      </c>
      <c r="L1105" s="12" t="str">
        <f t="shared" si="122"/>
        <v>04/19/2016</v>
      </c>
      <c r="M1105" s="9" t="str" cm="1">
        <f t="array" ref="M1105">_xlfn.IFS(LEFT(L1105, 2) = "01", "Jan", LEFT(L1105, 2) = "02", "Feb", LEFT(L1105, 2) = "03", "Mar", LEFT(L1105, 2) = "04", "Apr", LEFT(L1105, 2) = "05", "May", LEFT(L1105, 2) = "06", "Jun", LEFT(L1105, 2) = "07", "Jul", LEFT(L1105, 2) = "08", "Aug", LEFT(L1105, 2) = "09", "Sep", LEFT(L1105, 2) = "10", "Oct", LEFT(L1105, 2) = "11", "Nov", LEFT(L1105, 2) = "12", "Dec")</f>
        <v>Apr</v>
      </c>
      <c r="N1105" s="9" t="str">
        <f t="shared" si="123"/>
        <v>2016</v>
      </c>
      <c r="O1105" t="b">
        <v>0</v>
      </c>
      <c r="P1105">
        <v>15</v>
      </c>
      <c r="Q1105" t="b">
        <v>0</v>
      </c>
      <c r="R1105" t="s">
        <v>8281</v>
      </c>
      <c r="S1105" s="6">
        <f t="shared" si="119"/>
        <v>1.6199999999999999E-2</v>
      </c>
      <c r="T1105" s="8">
        <f t="shared" si="120"/>
        <v>16.2</v>
      </c>
      <c r="U1105" t="str">
        <f t="shared" si="124"/>
        <v>games</v>
      </c>
      <c r="V1105" t="str">
        <f t="shared" si="125"/>
        <v>video games</v>
      </c>
    </row>
    <row r="1106" spans="1:22" ht="48" x14ac:dyDescent="0.2">
      <c r="A1106">
        <v>1104</v>
      </c>
      <c r="B1106" s="3" t="s">
        <v>1105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2">
        <f t="shared" si="121"/>
        <v>41801.40996527778</v>
      </c>
      <c r="K1106">
        <v>1399888221</v>
      </c>
      <c r="L1106" s="12" t="str">
        <f t="shared" si="122"/>
        <v>05/12/2014</v>
      </c>
      <c r="M1106" s="9" t="str" cm="1">
        <f t="array" ref="M1106">_xlfn.IFS(LEFT(L1106, 2) = "01", "Jan", LEFT(L1106, 2) = "02", "Feb", LEFT(L1106, 2) = "03", "Mar", LEFT(L1106, 2) = "04", "Apr", LEFT(L1106, 2) = "05", "May", LEFT(L1106, 2) = "06", "Jun", LEFT(L1106, 2) = "07", "Jul", LEFT(L1106, 2) = "08", "Aug", LEFT(L1106, 2) = "09", "Sep", LEFT(L1106, 2) = "10", "Oct", LEFT(L1106, 2) = "11", "Nov", LEFT(L1106, 2) = "12", "Dec")</f>
        <v>May</v>
      </c>
      <c r="N1106" s="9" t="str">
        <f t="shared" si="123"/>
        <v>2014</v>
      </c>
      <c r="O1106" t="b">
        <v>0</v>
      </c>
      <c r="P1106">
        <v>37</v>
      </c>
      <c r="Q1106" t="b">
        <v>0</v>
      </c>
      <c r="R1106" t="s">
        <v>8281</v>
      </c>
      <c r="S1106" s="6">
        <f t="shared" si="119"/>
        <v>4.9516666666666667E-2</v>
      </c>
      <c r="T1106" s="8">
        <f t="shared" si="120"/>
        <v>80.297297297297291</v>
      </c>
      <c r="U1106" t="str">
        <f t="shared" si="124"/>
        <v>games</v>
      </c>
      <c r="V1106" t="str">
        <f t="shared" si="125"/>
        <v>video games</v>
      </c>
    </row>
    <row r="1107" spans="1:22" ht="48" x14ac:dyDescent="0.2">
      <c r="A1107">
        <v>1105</v>
      </c>
      <c r="B1107" s="3" t="s">
        <v>1106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2">
        <f t="shared" si="121"/>
        <v>41722.0940625</v>
      </c>
      <c r="K1107">
        <v>1393038927</v>
      </c>
      <c r="L1107" s="12" t="str">
        <f t="shared" si="122"/>
        <v>02/22/2014</v>
      </c>
      <c r="M1107" s="9" t="str" cm="1">
        <f t="array" ref="M1107">_xlfn.IFS(LEFT(L1107, 2) = "01", "Jan", LEFT(L1107, 2) = "02", "Feb", LEFT(L1107, 2) = "03", "Mar", LEFT(L1107, 2) = "04", "Apr", LEFT(L1107, 2) = "05", "May", LEFT(L1107, 2) = "06", "Jun", LEFT(L1107, 2) = "07", "Jul", LEFT(L1107, 2) = "08", "Aug", LEFT(L1107, 2) = "09", "Sep", LEFT(L1107, 2) = "10", "Oct", LEFT(L1107, 2) = "11", "Nov", LEFT(L1107, 2) = "12", "Dec")</f>
        <v>Feb</v>
      </c>
      <c r="N1107" s="9" t="str">
        <f t="shared" si="123"/>
        <v>2014</v>
      </c>
      <c r="O1107" t="b">
        <v>0</v>
      </c>
      <c r="P1107">
        <v>20</v>
      </c>
      <c r="Q1107" t="b">
        <v>0</v>
      </c>
      <c r="R1107" t="s">
        <v>8281</v>
      </c>
      <c r="S1107" s="6">
        <f t="shared" si="119"/>
        <v>1.5900000000000001E-3</v>
      </c>
      <c r="T1107" s="8">
        <f t="shared" si="120"/>
        <v>71.55</v>
      </c>
      <c r="U1107" t="str">
        <f t="shared" si="124"/>
        <v>games</v>
      </c>
      <c r="V1107" t="str">
        <f t="shared" si="125"/>
        <v>video games</v>
      </c>
    </row>
    <row r="1108" spans="1:22" ht="48" x14ac:dyDescent="0.2">
      <c r="A1108">
        <v>1106</v>
      </c>
      <c r="B1108" s="3" t="s">
        <v>1107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2">
        <f t="shared" si="121"/>
        <v>41003.698784722219</v>
      </c>
      <c r="K1108">
        <v>1330969575</v>
      </c>
      <c r="L1108" s="12" t="str">
        <f t="shared" si="122"/>
        <v>03/05/2012</v>
      </c>
      <c r="M1108" s="9" t="str" cm="1">
        <f t="array" ref="M1108">_xlfn.IFS(LEFT(L1108, 2) = "01", "Jan", LEFT(L1108, 2) = "02", "Feb", LEFT(L1108, 2) = "03", "Mar", LEFT(L1108, 2) = "04", "Apr", LEFT(L1108, 2) = "05", "May", LEFT(L1108, 2) = "06", "Jun", LEFT(L1108, 2) = "07", "Jul", LEFT(L1108, 2) = "08", "Aug", LEFT(L1108, 2) = "09", "Sep", LEFT(L1108, 2) = "10", "Oct", LEFT(L1108, 2) = "11", "Nov", LEFT(L1108, 2) = "12", "Dec")</f>
        <v>Mar</v>
      </c>
      <c r="N1108" s="9" t="str">
        <f t="shared" si="123"/>
        <v>2012</v>
      </c>
      <c r="O1108" t="b">
        <v>0</v>
      </c>
      <c r="P1108">
        <v>7</v>
      </c>
      <c r="Q1108" t="b">
        <v>0</v>
      </c>
      <c r="R1108" t="s">
        <v>8281</v>
      </c>
      <c r="S1108" s="6">
        <f t="shared" si="119"/>
        <v>0.41249999999999998</v>
      </c>
      <c r="T1108" s="8">
        <f t="shared" si="120"/>
        <v>23.571428571428573</v>
      </c>
      <c r="U1108" t="str">
        <f t="shared" si="124"/>
        <v>games</v>
      </c>
      <c r="V1108" t="str">
        <f t="shared" si="125"/>
        <v>video games</v>
      </c>
    </row>
    <row r="1109" spans="1:22" ht="64" x14ac:dyDescent="0.2">
      <c r="A1109">
        <v>1107</v>
      </c>
      <c r="B1109" s="3" t="s">
        <v>1108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2">
        <f t="shared" si="121"/>
        <v>41843.861388888887</v>
      </c>
      <c r="K1109">
        <v>1403556024</v>
      </c>
      <c r="L1109" s="12" t="str">
        <f t="shared" si="122"/>
        <v>06/23/2014</v>
      </c>
      <c r="M1109" s="9" t="str" cm="1">
        <f t="array" ref="M1109">_xlfn.IFS(LEFT(L1109, 2) = "01", "Jan", LEFT(L1109, 2) = "02", "Feb", LEFT(L1109, 2) = "03", "Mar", LEFT(L1109, 2) = "04", "Apr", LEFT(L1109, 2) = "05", "May", LEFT(L1109, 2) = "06", "Jun", LEFT(L1109, 2) = "07", "Jul", LEFT(L1109, 2) = "08", "Aug", LEFT(L1109, 2) = "09", "Sep", LEFT(L1109, 2) = "10", "Oct", LEFT(L1109, 2) = "11", "Nov", LEFT(L1109, 2) = "12", "Dec")</f>
        <v>Jun</v>
      </c>
      <c r="N1109" s="9" t="str">
        <f t="shared" si="123"/>
        <v>2014</v>
      </c>
      <c r="O1109" t="b">
        <v>0</v>
      </c>
      <c r="P1109">
        <v>0</v>
      </c>
      <c r="Q1109" t="b">
        <v>0</v>
      </c>
      <c r="R1109" t="s">
        <v>8281</v>
      </c>
      <c r="S1109" s="6">
        <f t="shared" si="119"/>
        <v>0</v>
      </c>
      <c r="T1109" s="8">
        <f t="shared" si="120"/>
        <v>0</v>
      </c>
      <c r="U1109" t="str">
        <f t="shared" si="124"/>
        <v>games</v>
      </c>
      <c r="V1109" t="str">
        <f t="shared" si="125"/>
        <v>video games</v>
      </c>
    </row>
    <row r="1110" spans="1:22" ht="48" x14ac:dyDescent="0.2">
      <c r="A1110">
        <v>1108</v>
      </c>
      <c r="B1110" s="3" t="s">
        <v>1109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2">
        <f t="shared" si="121"/>
        <v>41012.595312500001</v>
      </c>
      <c r="K1110">
        <v>1329146235</v>
      </c>
      <c r="L1110" s="12" t="str">
        <f t="shared" si="122"/>
        <v>02/13/2012</v>
      </c>
      <c r="M1110" s="9" t="str" cm="1">
        <f t="array" ref="M1110">_xlfn.IFS(LEFT(L1110, 2) = "01", "Jan", LEFT(L1110, 2) = "02", "Feb", LEFT(L1110, 2) = "03", "Mar", LEFT(L1110, 2) = "04", "Apr", LEFT(L1110, 2) = "05", "May", LEFT(L1110, 2) = "06", "Jun", LEFT(L1110, 2) = "07", "Jul", LEFT(L1110, 2) = "08", "Aug", LEFT(L1110, 2) = "09", "Sep", LEFT(L1110, 2) = "10", "Oct", LEFT(L1110, 2) = "11", "Nov", LEFT(L1110, 2) = "12", "Dec")</f>
        <v>Feb</v>
      </c>
      <c r="N1110" s="9" t="str">
        <f t="shared" si="123"/>
        <v>2012</v>
      </c>
      <c r="O1110" t="b">
        <v>0</v>
      </c>
      <c r="P1110">
        <v>21</v>
      </c>
      <c r="Q1110" t="b">
        <v>0</v>
      </c>
      <c r="R1110" t="s">
        <v>8281</v>
      </c>
      <c r="S1110" s="6">
        <f t="shared" si="119"/>
        <v>2.93E-2</v>
      </c>
      <c r="T1110" s="8">
        <f t="shared" si="120"/>
        <v>34.88095238095238</v>
      </c>
      <c r="U1110" t="str">
        <f t="shared" si="124"/>
        <v>games</v>
      </c>
      <c r="V1110" t="str">
        <f t="shared" si="125"/>
        <v>video games</v>
      </c>
    </row>
    <row r="1111" spans="1:22" ht="48" x14ac:dyDescent="0.2">
      <c r="A1111">
        <v>1109</v>
      </c>
      <c r="B1111" s="3" t="s">
        <v>1110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2">
        <f t="shared" si="121"/>
        <v>42692.793865740736</v>
      </c>
      <c r="K1111">
        <v>1476900190</v>
      </c>
      <c r="L1111" s="12" t="str">
        <f t="shared" si="122"/>
        <v>10/19/2016</v>
      </c>
      <c r="M1111" s="9" t="str" cm="1">
        <f t="array" ref="M1111">_xlfn.IFS(LEFT(L1111, 2) = "01", "Jan", LEFT(L1111, 2) = "02", "Feb", LEFT(L1111, 2) = "03", "Mar", LEFT(L1111, 2) = "04", "Apr", LEFT(L1111, 2) = "05", "May", LEFT(L1111, 2) = "06", "Jun", LEFT(L1111, 2) = "07", "Jul", LEFT(L1111, 2) = "08", "Aug", LEFT(L1111, 2) = "09", "Sep", LEFT(L1111, 2) = "10", "Oct", LEFT(L1111, 2) = "11", "Nov", LEFT(L1111, 2) = "12", "Dec")</f>
        <v>Oct</v>
      </c>
      <c r="N1111" s="9" t="str">
        <f t="shared" si="123"/>
        <v>2016</v>
      </c>
      <c r="O1111" t="b">
        <v>0</v>
      </c>
      <c r="P1111">
        <v>3</v>
      </c>
      <c r="Q1111" t="b">
        <v>0</v>
      </c>
      <c r="R1111" t="s">
        <v>8281</v>
      </c>
      <c r="S1111" s="6">
        <f t="shared" si="119"/>
        <v>4.4999999999999997E-3</v>
      </c>
      <c r="T1111" s="8">
        <f t="shared" si="120"/>
        <v>15</v>
      </c>
      <c r="U1111" t="str">
        <f t="shared" si="124"/>
        <v>games</v>
      </c>
      <c r="V1111" t="str">
        <f t="shared" si="125"/>
        <v>video games</v>
      </c>
    </row>
    <row r="1112" spans="1:22" ht="48" x14ac:dyDescent="0.2">
      <c r="A1112">
        <v>1110</v>
      </c>
      <c r="B1112" s="3" t="s">
        <v>1111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2">
        <f t="shared" si="121"/>
        <v>41250.933124999996</v>
      </c>
      <c r="K1112">
        <v>1352327022</v>
      </c>
      <c r="L1112" s="12" t="str">
        <f t="shared" si="122"/>
        <v>11/07/2012</v>
      </c>
      <c r="M1112" s="9" t="str" cm="1">
        <f t="array" ref="M1112">_xlfn.IFS(LEFT(L1112, 2) = "01", "Jan", LEFT(L1112, 2) = "02", "Feb", LEFT(L1112, 2) = "03", "Mar", LEFT(L1112, 2) = "04", "Apr", LEFT(L1112, 2) = "05", "May", LEFT(L1112, 2) = "06", "Jun", LEFT(L1112, 2) = "07", "Jul", LEFT(L1112, 2) = "08", "Aug", LEFT(L1112, 2) = "09", "Sep", LEFT(L1112, 2) = "10", "Oct", LEFT(L1112, 2) = "11", "Nov", LEFT(L1112, 2) = "12", "Dec")</f>
        <v>Nov</v>
      </c>
      <c r="N1112" s="9" t="str">
        <f t="shared" si="123"/>
        <v>2012</v>
      </c>
      <c r="O1112" t="b">
        <v>0</v>
      </c>
      <c r="P1112">
        <v>11</v>
      </c>
      <c r="Q1112" t="b">
        <v>0</v>
      </c>
      <c r="R1112" t="s">
        <v>8281</v>
      </c>
      <c r="S1112" s="6">
        <f t="shared" si="119"/>
        <v>5.1000000000000004E-3</v>
      </c>
      <c r="T1112" s="8">
        <f t="shared" si="120"/>
        <v>23.181818181818183</v>
      </c>
      <c r="U1112" t="str">
        <f t="shared" si="124"/>
        <v>games</v>
      </c>
      <c r="V1112" t="str">
        <f t="shared" si="125"/>
        <v>video games</v>
      </c>
    </row>
    <row r="1113" spans="1:22" ht="48" x14ac:dyDescent="0.2">
      <c r="A1113">
        <v>1111</v>
      </c>
      <c r="B1113" s="3" t="s">
        <v>1112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2">
        <f t="shared" si="121"/>
        <v>42377.203587962969</v>
      </c>
      <c r="K1113">
        <v>1449636790</v>
      </c>
      <c r="L1113" s="12" t="str">
        <f t="shared" si="122"/>
        <v>12/09/2015</v>
      </c>
      <c r="M1113" s="9" t="str" cm="1">
        <f t="array" ref="M1113">_xlfn.IFS(LEFT(L1113, 2) = "01", "Jan", LEFT(L1113, 2) = "02", "Feb", LEFT(L1113, 2) = "03", "Mar", LEFT(L1113, 2) = "04", "Apr", LEFT(L1113, 2) = "05", "May", LEFT(L1113, 2) = "06", "Jun", LEFT(L1113, 2) = "07", "Jul", LEFT(L1113, 2) = "08", "Aug", LEFT(L1113, 2) = "09", "Sep", LEFT(L1113, 2) = "10", "Oct", LEFT(L1113, 2) = "11", "Nov", LEFT(L1113, 2) = "12", "Dec")</f>
        <v>Dec</v>
      </c>
      <c r="N1113" s="9" t="str">
        <f t="shared" si="123"/>
        <v>2015</v>
      </c>
      <c r="O1113" t="b">
        <v>0</v>
      </c>
      <c r="P1113">
        <v>1</v>
      </c>
      <c r="Q1113" t="b">
        <v>0</v>
      </c>
      <c r="R1113" t="s">
        <v>8281</v>
      </c>
      <c r="S1113" s="6">
        <f t="shared" si="119"/>
        <v>4.0000000000000002E-4</v>
      </c>
      <c r="T1113" s="8">
        <f t="shared" si="120"/>
        <v>1</v>
      </c>
      <c r="U1113" t="str">
        <f t="shared" si="124"/>
        <v>games</v>
      </c>
      <c r="V1113" t="str">
        <f t="shared" si="125"/>
        <v>video games</v>
      </c>
    </row>
    <row r="1114" spans="1:22" ht="48" x14ac:dyDescent="0.2">
      <c r="A1114">
        <v>1112</v>
      </c>
      <c r="B1114" s="3" t="s">
        <v>1113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2">
        <f t="shared" si="121"/>
        <v>42023.354166666672</v>
      </c>
      <c r="K1114">
        <v>1416507211</v>
      </c>
      <c r="L1114" s="12" t="str">
        <f t="shared" si="122"/>
        <v>11/20/2014</v>
      </c>
      <c r="M1114" s="9" t="str" cm="1">
        <f t="array" ref="M1114">_xlfn.IFS(LEFT(L1114, 2) = "01", "Jan", LEFT(L1114, 2) = "02", "Feb", LEFT(L1114, 2) = "03", "Mar", LEFT(L1114, 2) = "04", "Apr", LEFT(L1114, 2) = "05", "May", LEFT(L1114, 2) = "06", "Jun", LEFT(L1114, 2) = "07", "Jul", LEFT(L1114, 2) = "08", "Aug", LEFT(L1114, 2) = "09", "Sep", LEFT(L1114, 2) = "10", "Oct", LEFT(L1114, 2) = "11", "Nov", LEFT(L1114, 2) = "12", "Dec")</f>
        <v>Nov</v>
      </c>
      <c r="N1114" s="9" t="str">
        <f t="shared" si="123"/>
        <v>2014</v>
      </c>
      <c r="O1114" t="b">
        <v>0</v>
      </c>
      <c r="P1114">
        <v>312</v>
      </c>
      <c r="Q1114" t="b">
        <v>0</v>
      </c>
      <c r="R1114" t="s">
        <v>8281</v>
      </c>
      <c r="S1114" s="6">
        <f t="shared" si="119"/>
        <v>0.35537409090909089</v>
      </c>
      <c r="T1114" s="8">
        <f t="shared" si="120"/>
        <v>100.23371794871794</v>
      </c>
      <c r="U1114" t="str">
        <f t="shared" si="124"/>
        <v>games</v>
      </c>
      <c r="V1114" t="str">
        <f t="shared" si="125"/>
        <v>video games</v>
      </c>
    </row>
    <row r="1115" spans="1:22" ht="48" x14ac:dyDescent="0.2">
      <c r="A1115">
        <v>1113</v>
      </c>
      <c r="B1115" s="3" t="s">
        <v>1114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2">
        <f t="shared" si="121"/>
        <v>41865.977083333331</v>
      </c>
      <c r="K1115">
        <v>1405466820</v>
      </c>
      <c r="L1115" s="12" t="str">
        <f t="shared" si="122"/>
        <v>07/15/2014</v>
      </c>
      <c r="M1115" s="9" t="str" cm="1">
        <f t="array" ref="M1115">_xlfn.IFS(LEFT(L1115, 2) = "01", "Jan", LEFT(L1115, 2) = "02", "Feb", LEFT(L1115, 2) = "03", "Mar", LEFT(L1115, 2) = "04", "Apr", LEFT(L1115, 2) = "05", "May", LEFT(L1115, 2) = "06", "Jun", LEFT(L1115, 2) = "07", "Jul", LEFT(L1115, 2) = "08", "Aug", LEFT(L1115, 2) = "09", "Sep", LEFT(L1115, 2) = "10", "Oct", LEFT(L1115, 2) = "11", "Nov", LEFT(L1115, 2) = "12", "Dec")</f>
        <v>Jul</v>
      </c>
      <c r="N1115" s="9" t="str">
        <f t="shared" si="123"/>
        <v>2014</v>
      </c>
      <c r="O1115" t="b">
        <v>0</v>
      </c>
      <c r="P1115">
        <v>1</v>
      </c>
      <c r="Q1115" t="b">
        <v>0</v>
      </c>
      <c r="R1115" t="s">
        <v>8281</v>
      </c>
      <c r="S1115" s="6">
        <f t="shared" si="119"/>
        <v>5.0000000000000001E-3</v>
      </c>
      <c r="T1115" s="8">
        <f t="shared" si="120"/>
        <v>5</v>
      </c>
      <c r="U1115" t="str">
        <f t="shared" si="124"/>
        <v>games</v>
      </c>
      <c r="V1115" t="str">
        <f t="shared" si="125"/>
        <v>video games</v>
      </c>
    </row>
    <row r="1116" spans="1:22" ht="48" x14ac:dyDescent="0.2">
      <c r="A1116">
        <v>1114</v>
      </c>
      <c r="B1116" s="3" t="s">
        <v>1115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2">
        <f t="shared" si="121"/>
        <v>41556.345914351856</v>
      </c>
      <c r="K1116">
        <v>1378714687</v>
      </c>
      <c r="L1116" s="12" t="str">
        <f t="shared" si="122"/>
        <v>09/09/2013</v>
      </c>
      <c r="M1116" s="9" t="str" cm="1">
        <f t="array" ref="M1116">_xlfn.IFS(LEFT(L1116, 2) = "01", "Jan", LEFT(L1116, 2) = "02", "Feb", LEFT(L1116, 2) = "03", "Mar", LEFT(L1116, 2) = "04", "Apr", LEFT(L1116, 2) = "05", "May", LEFT(L1116, 2) = "06", "Jun", LEFT(L1116, 2) = "07", "Jul", LEFT(L1116, 2) = "08", "Aug", LEFT(L1116, 2) = "09", "Sep", LEFT(L1116, 2) = "10", "Oct", LEFT(L1116, 2) = "11", "Nov", LEFT(L1116, 2) = "12", "Dec")</f>
        <v>Sep</v>
      </c>
      <c r="N1116" s="9" t="str">
        <f t="shared" si="123"/>
        <v>2013</v>
      </c>
      <c r="O1116" t="b">
        <v>0</v>
      </c>
      <c r="P1116">
        <v>3</v>
      </c>
      <c r="Q1116" t="b">
        <v>0</v>
      </c>
      <c r="R1116" t="s">
        <v>8281</v>
      </c>
      <c r="S1116" s="6">
        <f t="shared" si="119"/>
        <v>1.6666666666666668E-3</v>
      </c>
      <c r="T1116" s="8">
        <f t="shared" si="120"/>
        <v>3.3333333333333335</v>
      </c>
      <c r="U1116" t="str">
        <f t="shared" si="124"/>
        <v>games</v>
      </c>
      <c r="V1116" t="str">
        <f t="shared" si="125"/>
        <v>video games</v>
      </c>
    </row>
    <row r="1117" spans="1:22" ht="48" x14ac:dyDescent="0.2">
      <c r="A1117">
        <v>1115</v>
      </c>
      <c r="B1117" s="3" t="s">
        <v>1116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2">
        <f t="shared" si="121"/>
        <v>42459.653877314813</v>
      </c>
      <c r="K1117">
        <v>1456764095</v>
      </c>
      <c r="L1117" s="12" t="str">
        <f t="shared" si="122"/>
        <v>02/29/2016</v>
      </c>
      <c r="M1117" s="9" t="str" cm="1">
        <f t="array" ref="M1117">_xlfn.IFS(LEFT(L1117, 2) = "01", "Jan", LEFT(L1117, 2) = "02", "Feb", LEFT(L1117, 2) = "03", "Mar", LEFT(L1117, 2) = "04", "Apr", LEFT(L1117, 2) = "05", "May", LEFT(L1117, 2) = "06", "Jun", LEFT(L1117, 2) = "07", "Jul", LEFT(L1117, 2) = "08", "Aug", LEFT(L1117, 2) = "09", "Sep", LEFT(L1117, 2) = "10", "Oct", LEFT(L1117, 2) = "11", "Nov", LEFT(L1117, 2) = "12", "Dec")</f>
        <v>Feb</v>
      </c>
      <c r="N1117" s="9" t="str">
        <f t="shared" si="123"/>
        <v>2016</v>
      </c>
      <c r="O1117" t="b">
        <v>0</v>
      </c>
      <c r="P1117">
        <v>4</v>
      </c>
      <c r="Q1117" t="b">
        <v>0</v>
      </c>
      <c r="R1117" t="s">
        <v>8281</v>
      </c>
      <c r="S1117" s="6">
        <f t="shared" si="119"/>
        <v>1.325E-3</v>
      </c>
      <c r="T1117" s="8">
        <f t="shared" si="120"/>
        <v>13.25</v>
      </c>
      <c r="U1117" t="str">
        <f t="shared" si="124"/>
        <v>games</v>
      </c>
      <c r="V1117" t="str">
        <f t="shared" si="125"/>
        <v>video games</v>
      </c>
    </row>
    <row r="1118" spans="1:22" ht="32" x14ac:dyDescent="0.2">
      <c r="A1118">
        <v>1116</v>
      </c>
      <c r="B1118" s="3" t="s">
        <v>1117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2">
        <f t="shared" si="121"/>
        <v>41069.847314814811</v>
      </c>
      <c r="K1118">
        <v>1334089208</v>
      </c>
      <c r="L1118" s="12" t="str">
        <f t="shared" si="122"/>
        <v>04/10/2012</v>
      </c>
      <c r="M1118" s="9" t="str" cm="1">
        <f t="array" ref="M1118">_xlfn.IFS(LEFT(L1118, 2) = "01", "Jan", LEFT(L1118, 2) = "02", "Feb", LEFT(L1118, 2) = "03", "Mar", LEFT(L1118, 2) = "04", "Apr", LEFT(L1118, 2) = "05", "May", LEFT(L1118, 2) = "06", "Jun", LEFT(L1118, 2) = "07", "Jul", LEFT(L1118, 2) = "08", "Aug", LEFT(L1118, 2) = "09", "Sep", LEFT(L1118, 2) = "10", "Oct", LEFT(L1118, 2) = "11", "Nov", LEFT(L1118, 2) = "12", "Dec")</f>
        <v>Apr</v>
      </c>
      <c r="N1118" s="9" t="str">
        <f t="shared" si="123"/>
        <v>2012</v>
      </c>
      <c r="O1118" t="b">
        <v>0</v>
      </c>
      <c r="P1118">
        <v>10</v>
      </c>
      <c r="Q1118" t="b">
        <v>0</v>
      </c>
      <c r="R1118" t="s">
        <v>8281</v>
      </c>
      <c r="S1118" s="6">
        <f t="shared" si="119"/>
        <v>3.5704000000000004E-4</v>
      </c>
      <c r="T1118" s="8">
        <f t="shared" si="120"/>
        <v>17.852</v>
      </c>
      <c r="U1118" t="str">
        <f t="shared" si="124"/>
        <v>games</v>
      </c>
      <c r="V1118" t="str">
        <f t="shared" si="125"/>
        <v>video games</v>
      </c>
    </row>
    <row r="1119" spans="1:22" ht="48" x14ac:dyDescent="0.2">
      <c r="A1119">
        <v>1117</v>
      </c>
      <c r="B1119" s="3" t="s">
        <v>1118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2">
        <f t="shared" si="121"/>
        <v>42363.598530092597</v>
      </c>
      <c r="K1119">
        <v>1448461313</v>
      </c>
      <c r="L1119" s="12" t="str">
        <f t="shared" si="122"/>
        <v>11/25/2015</v>
      </c>
      <c r="M1119" s="9" t="str" cm="1">
        <f t="array" ref="M1119">_xlfn.IFS(LEFT(L1119, 2) = "01", "Jan", LEFT(L1119, 2) = "02", "Feb", LEFT(L1119, 2) = "03", "Mar", LEFT(L1119, 2) = "04", "Apr", LEFT(L1119, 2) = "05", "May", LEFT(L1119, 2) = "06", "Jun", LEFT(L1119, 2) = "07", "Jul", LEFT(L1119, 2) = "08", "Aug", LEFT(L1119, 2) = "09", "Sep", LEFT(L1119, 2) = "10", "Oct", LEFT(L1119, 2) = "11", "Nov", LEFT(L1119, 2) = "12", "Dec")</f>
        <v>Nov</v>
      </c>
      <c r="N1119" s="9" t="str">
        <f t="shared" si="123"/>
        <v>2015</v>
      </c>
      <c r="O1119" t="b">
        <v>0</v>
      </c>
      <c r="P1119">
        <v>8</v>
      </c>
      <c r="Q1119" t="b">
        <v>0</v>
      </c>
      <c r="R1119" t="s">
        <v>8281</v>
      </c>
      <c r="S1119" s="6">
        <f t="shared" si="119"/>
        <v>8.3000000000000004E-2</v>
      </c>
      <c r="T1119" s="8">
        <f t="shared" si="120"/>
        <v>10.375</v>
      </c>
      <c r="U1119" t="str">
        <f t="shared" si="124"/>
        <v>games</v>
      </c>
      <c r="V1119" t="str">
        <f t="shared" si="125"/>
        <v>video games</v>
      </c>
    </row>
    <row r="1120" spans="1:22" ht="48" x14ac:dyDescent="0.2">
      <c r="A1120">
        <v>1118</v>
      </c>
      <c r="B1120" s="3" t="s">
        <v>1119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2">
        <f t="shared" si="121"/>
        <v>41734.124756944446</v>
      </c>
      <c r="K1120">
        <v>1394078379</v>
      </c>
      <c r="L1120" s="12" t="str">
        <f t="shared" si="122"/>
        <v>03/06/2014</v>
      </c>
      <c r="M1120" s="9" t="str" cm="1">
        <f t="array" ref="M1120">_xlfn.IFS(LEFT(L1120, 2) = "01", "Jan", LEFT(L1120, 2) = "02", "Feb", LEFT(L1120, 2) = "03", "Mar", LEFT(L1120, 2) = "04", "Apr", LEFT(L1120, 2) = "05", "May", LEFT(L1120, 2) = "06", "Jun", LEFT(L1120, 2) = "07", "Jul", LEFT(L1120, 2) = "08", "Aug", LEFT(L1120, 2) = "09", "Sep", LEFT(L1120, 2) = "10", "Oct", LEFT(L1120, 2) = "11", "Nov", LEFT(L1120, 2) = "12", "Dec")</f>
        <v>Mar</v>
      </c>
      <c r="N1120" s="9" t="str">
        <f t="shared" si="123"/>
        <v>2014</v>
      </c>
      <c r="O1120" t="b">
        <v>0</v>
      </c>
      <c r="P1120">
        <v>3</v>
      </c>
      <c r="Q1120" t="b">
        <v>0</v>
      </c>
      <c r="R1120" t="s">
        <v>8281</v>
      </c>
      <c r="S1120" s="6">
        <f t="shared" si="119"/>
        <v>2.4222222222222221E-2</v>
      </c>
      <c r="T1120" s="8">
        <f t="shared" si="120"/>
        <v>36.333333333333336</v>
      </c>
      <c r="U1120" t="str">
        <f t="shared" si="124"/>
        <v>games</v>
      </c>
      <c r="V1120" t="str">
        <f t="shared" si="125"/>
        <v>video games</v>
      </c>
    </row>
    <row r="1121" spans="1:22" ht="48" x14ac:dyDescent="0.2">
      <c r="A1121">
        <v>1119</v>
      </c>
      <c r="B1121" s="3" t="s">
        <v>1120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2">
        <f t="shared" si="121"/>
        <v>41735.792407407411</v>
      </c>
      <c r="K1121">
        <v>1395687664</v>
      </c>
      <c r="L1121" s="12" t="str">
        <f t="shared" si="122"/>
        <v>03/24/2014</v>
      </c>
      <c r="M1121" s="9" t="str" cm="1">
        <f t="array" ref="M1121">_xlfn.IFS(LEFT(L1121, 2) = "01", "Jan", LEFT(L1121, 2) = "02", "Feb", LEFT(L1121, 2) = "03", "Mar", LEFT(L1121, 2) = "04", "Apr", LEFT(L1121, 2) = "05", "May", LEFT(L1121, 2) = "06", "Jun", LEFT(L1121, 2) = "07", "Jul", LEFT(L1121, 2) = "08", "Aug", LEFT(L1121, 2) = "09", "Sep", LEFT(L1121, 2) = "10", "Oct", LEFT(L1121, 2) = "11", "Nov", LEFT(L1121, 2) = "12", "Dec")</f>
        <v>Mar</v>
      </c>
      <c r="N1121" s="9" t="str">
        <f t="shared" si="123"/>
        <v>2014</v>
      </c>
      <c r="O1121" t="b">
        <v>0</v>
      </c>
      <c r="P1121">
        <v>1</v>
      </c>
      <c r="Q1121" t="b">
        <v>0</v>
      </c>
      <c r="R1121" t="s">
        <v>8281</v>
      </c>
      <c r="S1121" s="6">
        <f t="shared" si="119"/>
        <v>2.3809523809523812E-3</v>
      </c>
      <c r="T1121" s="8">
        <f t="shared" si="120"/>
        <v>5</v>
      </c>
      <c r="U1121" t="str">
        <f t="shared" si="124"/>
        <v>games</v>
      </c>
      <c r="V1121" t="str">
        <f t="shared" si="125"/>
        <v>video games</v>
      </c>
    </row>
    <row r="1122" spans="1:22" ht="32" x14ac:dyDescent="0.2">
      <c r="A1122">
        <v>1120</v>
      </c>
      <c r="B1122" s="3" t="s">
        <v>1121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2">
        <f t="shared" si="121"/>
        <v>40844.872685185182</v>
      </c>
      <c r="K1122">
        <v>1315947400</v>
      </c>
      <c r="L1122" s="12" t="str">
        <f t="shared" si="122"/>
        <v>09/13/2011</v>
      </c>
      <c r="M1122" s="9" t="str" cm="1">
        <f t="array" ref="M1122">_xlfn.IFS(LEFT(L1122, 2) = "01", "Jan", LEFT(L1122, 2) = "02", "Feb", LEFT(L1122, 2) = "03", "Mar", LEFT(L1122, 2) = "04", "Apr", LEFT(L1122, 2) = "05", "May", LEFT(L1122, 2) = "06", "Jun", LEFT(L1122, 2) = "07", "Jul", LEFT(L1122, 2) = "08", "Aug", LEFT(L1122, 2) = "09", "Sep", LEFT(L1122, 2) = "10", "Oct", LEFT(L1122, 2) = "11", "Nov", LEFT(L1122, 2) = "12", "Dec")</f>
        <v>Sep</v>
      </c>
      <c r="N1122" s="9" t="str">
        <f t="shared" si="123"/>
        <v>2011</v>
      </c>
      <c r="O1122" t="b">
        <v>0</v>
      </c>
      <c r="P1122">
        <v>0</v>
      </c>
      <c r="Q1122" t="b">
        <v>0</v>
      </c>
      <c r="R1122" t="s">
        <v>8281</v>
      </c>
      <c r="S1122" s="6">
        <f t="shared" si="119"/>
        <v>0</v>
      </c>
      <c r="T1122" s="8">
        <f t="shared" si="120"/>
        <v>0</v>
      </c>
      <c r="U1122" t="str">
        <f t="shared" si="124"/>
        <v>games</v>
      </c>
      <c r="V1122" t="str">
        <f t="shared" si="125"/>
        <v>video games</v>
      </c>
    </row>
    <row r="1123" spans="1:22" ht="48" x14ac:dyDescent="0.2">
      <c r="A1123">
        <v>1121</v>
      </c>
      <c r="B1123" s="3" t="s">
        <v>1122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2">
        <f t="shared" si="121"/>
        <v>42442.892546296294</v>
      </c>
      <c r="K1123">
        <v>1455315916</v>
      </c>
      <c r="L1123" s="12" t="str">
        <f t="shared" si="122"/>
        <v>02/12/2016</v>
      </c>
      <c r="M1123" s="9" t="str" cm="1">
        <f t="array" ref="M1123">_xlfn.IFS(LEFT(L1123, 2) = "01", "Jan", LEFT(L1123, 2) = "02", "Feb", LEFT(L1123, 2) = "03", "Mar", LEFT(L1123, 2) = "04", "Apr", LEFT(L1123, 2) = "05", "May", LEFT(L1123, 2) = "06", "Jun", LEFT(L1123, 2) = "07", "Jul", LEFT(L1123, 2) = "08", "Aug", LEFT(L1123, 2) = "09", "Sep", LEFT(L1123, 2) = "10", "Oct", LEFT(L1123, 2) = "11", "Nov", LEFT(L1123, 2) = "12", "Dec")</f>
        <v>Feb</v>
      </c>
      <c r="N1123" s="9" t="str">
        <f t="shared" si="123"/>
        <v>2016</v>
      </c>
      <c r="O1123" t="b">
        <v>0</v>
      </c>
      <c r="P1123">
        <v>5</v>
      </c>
      <c r="Q1123" t="b">
        <v>0</v>
      </c>
      <c r="R1123" t="s">
        <v>8281</v>
      </c>
      <c r="S1123" s="6">
        <f t="shared" si="119"/>
        <v>1.16E-4</v>
      </c>
      <c r="T1123" s="8">
        <f t="shared" si="120"/>
        <v>5.8</v>
      </c>
      <c r="U1123" t="str">
        <f t="shared" si="124"/>
        <v>games</v>
      </c>
      <c r="V1123" t="str">
        <f t="shared" si="125"/>
        <v>video games</v>
      </c>
    </row>
    <row r="1124" spans="1:22" ht="48" x14ac:dyDescent="0.2">
      <c r="A1124">
        <v>1122</v>
      </c>
      <c r="B1124" s="3" t="s">
        <v>1123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2">
        <f t="shared" si="121"/>
        <v>41424.703993055555</v>
      </c>
      <c r="K1124">
        <v>1368723225</v>
      </c>
      <c r="L1124" s="12" t="str">
        <f t="shared" si="122"/>
        <v>05/16/2013</v>
      </c>
      <c r="M1124" s="9" t="str" cm="1">
        <f t="array" ref="M1124">_xlfn.IFS(LEFT(L1124, 2) = "01", "Jan", LEFT(L1124, 2) = "02", "Feb", LEFT(L1124, 2) = "03", "Mar", LEFT(L1124, 2) = "04", "Apr", LEFT(L1124, 2) = "05", "May", LEFT(L1124, 2) = "06", "Jun", LEFT(L1124, 2) = "07", "Jul", LEFT(L1124, 2) = "08", "Aug", LEFT(L1124, 2) = "09", "Sep", LEFT(L1124, 2) = "10", "Oct", LEFT(L1124, 2) = "11", "Nov", LEFT(L1124, 2) = "12", "Dec")</f>
        <v>May</v>
      </c>
      <c r="N1124" s="9" t="str">
        <f t="shared" si="123"/>
        <v>2013</v>
      </c>
      <c r="O1124" t="b">
        <v>0</v>
      </c>
      <c r="P1124">
        <v>0</v>
      </c>
      <c r="Q1124" t="b">
        <v>0</v>
      </c>
      <c r="R1124" t="s">
        <v>8281</v>
      </c>
      <c r="S1124" s="6">
        <f t="shared" si="119"/>
        <v>0</v>
      </c>
      <c r="T1124" s="8">
        <f t="shared" si="120"/>
        <v>0</v>
      </c>
      <c r="U1124" t="str">
        <f t="shared" si="124"/>
        <v>games</v>
      </c>
      <c r="V1124" t="str">
        <f t="shared" si="125"/>
        <v>video games</v>
      </c>
    </row>
    <row r="1125" spans="1:22" ht="48" x14ac:dyDescent="0.2">
      <c r="A1125">
        <v>1123</v>
      </c>
      <c r="B1125" s="3" t="s">
        <v>1124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2">
        <f t="shared" si="121"/>
        <v>41748.5237037037</v>
      </c>
      <c r="K1125">
        <v>1395318848</v>
      </c>
      <c r="L1125" s="12" t="str">
        <f t="shared" si="122"/>
        <v>03/20/2014</v>
      </c>
      <c r="M1125" s="9" t="str" cm="1">
        <f t="array" ref="M1125">_xlfn.IFS(LEFT(L1125, 2) = "01", "Jan", LEFT(L1125, 2) = "02", "Feb", LEFT(L1125, 2) = "03", "Mar", LEFT(L1125, 2) = "04", "Apr", LEFT(L1125, 2) = "05", "May", LEFT(L1125, 2) = "06", "Jun", LEFT(L1125, 2) = "07", "Jul", LEFT(L1125, 2) = "08", "Aug", LEFT(L1125, 2) = "09", "Sep", LEFT(L1125, 2) = "10", "Oct", LEFT(L1125, 2) = "11", "Nov", LEFT(L1125, 2) = "12", "Dec")</f>
        <v>Mar</v>
      </c>
      <c r="N1125" s="9" t="str">
        <f t="shared" si="123"/>
        <v>2014</v>
      </c>
      <c r="O1125" t="b">
        <v>0</v>
      </c>
      <c r="P1125">
        <v>3</v>
      </c>
      <c r="Q1125" t="b">
        <v>0</v>
      </c>
      <c r="R1125" t="s">
        <v>8281</v>
      </c>
      <c r="S1125" s="6">
        <f t="shared" si="119"/>
        <v>2.2000000000000001E-3</v>
      </c>
      <c r="T1125" s="8">
        <f t="shared" si="120"/>
        <v>3.6666666666666665</v>
      </c>
      <c r="U1125" t="str">
        <f t="shared" si="124"/>
        <v>games</v>
      </c>
      <c r="V1125" t="str">
        <f t="shared" si="125"/>
        <v>video games</v>
      </c>
    </row>
    <row r="1126" spans="1:22" ht="48" x14ac:dyDescent="0.2">
      <c r="A1126">
        <v>1124</v>
      </c>
      <c r="B1126" s="3" t="s">
        <v>1125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2">
        <f t="shared" si="121"/>
        <v>42124.667256944449</v>
      </c>
      <c r="K1126">
        <v>1427817651</v>
      </c>
      <c r="L1126" s="12" t="str">
        <f t="shared" si="122"/>
        <v>03/31/2015</v>
      </c>
      <c r="M1126" s="9" t="str" cm="1">
        <f t="array" ref="M1126">_xlfn.IFS(LEFT(L1126, 2) = "01", "Jan", LEFT(L1126, 2) = "02", "Feb", LEFT(L1126, 2) = "03", "Mar", LEFT(L1126, 2) = "04", "Apr", LEFT(L1126, 2) = "05", "May", LEFT(L1126, 2) = "06", "Jun", LEFT(L1126, 2) = "07", "Jul", LEFT(L1126, 2) = "08", "Aug", LEFT(L1126, 2) = "09", "Sep", LEFT(L1126, 2) = "10", "Oct", LEFT(L1126, 2) = "11", "Nov", LEFT(L1126, 2) = "12", "Dec")</f>
        <v>Mar</v>
      </c>
      <c r="N1126" s="9" t="str">
        <f t="shared" si="123"/>
        <v>2015</v>
      </c>
      <c r="O1126" t="b">
        <v>0</v>
      </c>
      <c r="P1126">
        <v>7</v>
      </c>
      <c r="Q1126" t="b">
        <v>0</v>
      </c>
      <c r="R1126" t="s">
        <v>8282</v>
      </c>
      <c r="S1126" s="6">
        <f t="shared" si="119"/>
        <v>4.7222222222222223E-3</v>
      </c>
      <c r="T1126" s="8">
        <f t="shared" si="120"/>
        <v>60.714285714285715</v>
      </c>
      <c r="U1126" t="str">
        <f t="shared" si="124"/>
        <v>games</v>
      </c>
      <c r="V1126" t="str">
        <f t="shared" si="125"/>
        <v>mobile games</v>
      </c>
    </row>
    <row r="1127" spans="1:22" ht="48" x14ac:dyDescent="0.2">
      <c r="A1127">
        <v>1125</v>
      </c>
      <c r="B1127" s="3" t="s">
        <v>1126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2">
        <f t="shared" si="121"/>
        <v>42272.624189814815</v>
      </c>
      <c r="K1127">
        <v>1438009130</v>
      </c>
      <c r="L1127" s="12" t="str">
        <f t="shared" si="122"/>
        <v>07/27/2015</v>
      </c>
      <c r="M1127" s="9" t="str" cm="1">
        <f t="array" ref="M1127">_xlfn.IFS(LEFT(L1127, 2) = "01", "Jan", LEFT(L1127, 2) = "02", "Feb", LEFT(L1127, 2) = "03", "Mar", LEFT(L1127, 2) = "04", "Apr", LEFT(L1127, 2) = "05", "May", LEFT(L1127, 2) = "06", "Jun", LEFT(L1127, 2) = "07", "Jul", LEFT(L1127, 2) = "08", "Aug", LEFT(L1127, 2) = "09", "Sep", LEFT(L1127, 2) = "10", "Oct", LEFT(L1127, 2) = "11", "Nov", LEFT(L1127, 2) = "12", "Dec")</f>
        <v>Jul</v>
      </c>
      <c r="N1127" s="9" t="str">
        <f t="shared" si="123"/>
        <v>2015</v>
      </c>
      <c r="O1127" t="b">
        <v>0</v>
      </c>
      <c r="P1127">
        <v>0</v>
      </c>
      <c r="Q1127" t="b">
        <v>0</v>
      </c>
      <c r="R1127" t="s">
        <v>8282</v>
      </c>
      <c r="S1127" s="6">
        <f t="shared" si="119"/>
        <v>0</v>
      </c>
      <c r="T1127" s="8">
        <f t="shared" si="120"/>
        <v>0</v>
      </c>
      <c r="U1127" t="str">
        <f t="shared" si="124"/>
        <v>games</v>
      </c>
      <c r="V1127" t="str">
        <f t="shared" si="125"/>
        <v>mobile games</v>
      </c>
    </row>
    <row r="1128" spans="1:22" ht="32" x14ac:dyDescent="0.2">
      <c r="A1128">
        <v>1126</v>
      </c>
      <c r="B1128" s="3" t="s">
        <v>1127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2">
        <f t="shared" si="121"/>
        <v>42565.327476851846</v>
      </c>
      <c r="K1128">
        <v>1465890694</v>
      </c>
      <c r="L1128" s="12" t="str">
        <f t="shared" si="122"/>
        <v>06/14/2016</v>
      </c>
      <c r="M1128" s="9" t="str" cm="1">
        <f t="array" ref="M1128">_xlfn.IFS(LEFT(L1128, 2) = "01", "Jan", LEFT(L1128, 2) = "02", "Feb", LEFT(L1128, 2) = "03", "Mar", LEFT(L1128, 2) = "04", "Apr", LEFT(L1128, 2) = "05", "May", LEFT(L1128, 2) = "06", "Jun", LEFT(L1128, 2) = "07", "Jul", LEFT(L1128, 2) = "08", "Aug", LEFT(L1128, 2) = "09", "Sep", LEFT(L1128, 2) = "10", "Oct", LEFT(L1128, 2) = "11", "Nov", LEFT(L1128, 2) = "12", "Dec")</f>
        <v>Jun</v>
      </c>
      <c r="N1128" s="9" t="str">
        <f t="shared" si="123"/>
        <v>2016</v>
      </c>
      <c r="O1128" t="b">
        <v>0</v>
      </c>
      <c r="P1128">
        <v>2</v>
      </c>
      <c r="Q1128" t="b">
        <v>0</v>
      </c>
      <c r="R1128" t="s">
        <v>8282</v>
      </c>
      <c r="S1128" s="6">
        <f t="shared" si="119"/>
        <v>5.0000000000000001E-3</v>
      </c>
      <c r="T1128" s="8">
        <f t="shared" si="120"/>
        <v>5</v>
      </c>
      <c r="U1128" t="str">
        <f t="shared" si="124"/>
        <v>games</v>
      </c>
      <c r="V1128" t="str">
        <f t="shared" si="125"/>
        <v>mobile games</v>
      </c>
    </row>
    <row r="1129" spans="1:22" ht="64" x14ac:dyDescent="0.2">
      <c r="A1129">
        <v>1127</v>
      </c>
      <c r="B1129" s="3" t="s">
        <v>1128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2">
        <f t="shared" si="121"/>
        <v>41957.895833333328</v>
      </c>
      <c r="K1129">
        <v>1413318600</v>
      </c>
      <c r="L1129" s="12" t="str">
        <f t="shared" si="122"/>
        <v>10/14/2014</v>
      </c>
      <c r="M1129" s="9" t="str" cm="1">
        <f t="array" ref="M1129">_xlfn.IFS(LEFT(L1129, 2) = "01", "Jan", LEFT(L1129, 2) = "02", "Feb", LEFT(L1129, 2) = "03", "Mar", LEFT(L1129, 2) = "04", "Apr", LEFT(L1129, 2) = "05", "May", LEFT(L1129, 2) = "06", "Jun", LEFT(L1129, 2) = "07", "Jul", LEFT(L1129, 2) = "08", "Aug", LEFT(L1129, 2) = "09", "Sep", LEFT(L1129, 2) = "10", "Oct", LEFT(L1129, 2) = "11", "Nov", LEFT(L1129, 2) = "12", "Dec")</f>
        <v>Oct</v>
      </c>
      <c r="N1129" s="9" t="str">
        <f t="shared" si="123"/>
        <v>2014</v>
      </c>
      <c r="O1129" t="b">
        <v>0</v>
      </c>
      <c r="P1129">
        <v>23</v>
      </c>
      <c r="Q1129" t="b">
        <v>0</v>
      </c>
      <c r="R1129" t="s">
        <v>8282</v>
      </c>
      <c r="S1129" s="6">
        <f t="shared" si="119"/>
        <v>1.6714285714285713E-2</v>
      </c>
      <c r="T1129" s="8">
        <f t="shared" si="120"/>
        <v>25.434782608695652</v>
      </c>
      <c r="U1129" t="str">
        <f t="shared" si="124"/>
        <v>games</v>
      </c>
      <c r="V1129" t="str">
        <f t="shared" si="125"/>
        <v>mobile games</v>
      </c>
    </row>
    <row r="1130" spans="1:22" ht="16" x14ac:dyDescent="0.2">
      <c r="A1130">
        <v>1128</v>
      </c>
      <c r="B1130" s="3" t="s">
        <v>1129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2">
        <f t="shared" si="121"/>
        <v>41858.649502314816</v>
      </c>
      <c r="K1130">
        <v>1404833717</v>
      </c>
      <c r="L1130" s="12" t="str">
        <f t="shared" si="122"/>
        <v>07/08/2014</v>
      </c>
      <c r="M1130" s="9" t="str" cm="1">
        <f t="array" ref="M1130">_xlfn.IFS(LEFT(L1130, 2) = "01", "Jan", LEFT(L1130, 2) = "02", "Feb", LEFT(L1130, 2) = "03", "Mar", LEFT(L1130, 2) = "04", "Apr", LEFT(L1130, 2) = "05", "May", LEFT(L1130, 2) = "06", "Jun", LEFT(L1130, 2) = "07", "Jul", LEFT(L1130, 2) = "08", "Aug", LEFT(L1130, 2) = "09", "Sep", LEFT(L1130, 2) = "10", "Oct", LEFT(L1130, 2) = "11", "Nov", LEFT(L1130, 2) = "12", "Dec")</f>
        <v>Jul</v>
      </c>
      <c r="N1130" s="9" t="str">
        <f t="shared" si="123"/>
        <v>2014</v>
      </c>
      <c r="O1130" t="b">
        <v>0</v>
      </c>
      <c r="P1130">
        <v>1</v>
      </c>
      <c r="Q1130" t="b">
        <v>0</v>
      </c>
      <c r="R1130" t="s">
        <v>8282</v>
      </c>
      <c r="S1130" s="6">
        <f t="shared" si="119"/>
        <v>1E-3</v>
      </c>
      <c r="T1130" s="8">
        <f t="shared" si="120"/>
        <v>1</v>
      </c>
      <c r="U1130" t="str">
        <f t="shared" si="124"/>
        <v>games</v>
      </c>
      <c r="V1130" t="str">
        <f t="shared" si="125"/>
        <v>mobile games</v>
      </c>
    </row>
    <row r="1131" spans="1:22" ht="48" x14ac:dyDescent="0.2">
      <c r="A1131">
        <v>1129</v>
      </c>
      <c r="B1131" s="3" t="s">
        <v>1130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2">
        <f t="shared" si="121"/>
        <v>42526.264965277776</v>
      </c>
      <c r="K1131">
        <v>1462515693</v>
      </c>
      <c r="L1131" s="12" t="str">
        <f t="shared" si="122"/>
        <v>05/06/2016</v>
      </c>
      <c r="M1131" s="9" t="str" cm="1">
        <f t="array" ref="M1131">_xlfn.IFS(LEFT(L1131, 2) = "01", "Jan", LEFT(L1131, 2) = "02", "Feb", LEFT(L1131, 2) = "03", "Mar", LEFT(L1131, 2) = "04", "Apr", LEFT(L1131, 2) = "05", "May", LEFT(L1131, 2) = "06", "Jun", LEFT(L1131, 2) = "07", "Jul", LEFT(L1131, 2) = "08", "Aug", LEFT(L1131, 2) = "09", "Sep", LEFT(L1131, 2) = "10", "Oct", LEFT(L1131, 2) = "11", "Nov", LEFT(L1131, 2) = "12", "Dec")</f>
        <v>May</v>
      </c>
      <c r="N1131" s="9" t="str">
        <f t="shared" si="123"/>
        <v>2016</v>
      </c>
      <c r="O1131" t="b">
        <v>0</v>
      </c>
      <c r="P1131">
        <v>2</v>
      </c>
      <c r="Q1131" t="b">
        <v>0</v>
      </c>
      <c r="R1131" t="s">
        <v>8282</v>
      </c>
      <c r="S1131" s="6">
        <f t="shared" si="119"/>
        <v>1.0499999999999999E-3</v>
      </c>
      <c r="T1131" s="8">
        <f t="shared" si="120"/>
        <v>10.5</v>
      </c>
      <c r="U1131" t="str">
        <f t="shared" si="124"/>
        <v>games</v>
      </c>
      <c r="V1131" t="str">
        <f t="shared" si="125"/>
        <v>mobile games</v>
      </c>
    </row>
    <row r="1132" spans="1:22" ht="48" x14ac:dyDescent="0.2">
      <c r="A1132">
        <v>1130</v>
      </c>
      <c r="B1132" s="3" t="s">
        <v>1131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2">
        <f t="shared" si="121"/>
        <v>41969.038194444445</v>
      </c>
      <c r="K1132">
        <v>1411775700</v>
      </c>
      <c r="L1132" s="12" t="str">
        <f t="shared" si="122"/>
        <v>09/26/2014</v>
      </c>
      <c r="M1132" s="9" t="str" cm="1">
        <f t="array" ref="M1132">_xlfn.IFS(LEFT(L1132, 2) = "01", "Jan", LEFT(L1132, 2) = "02", "Feb", LEFT(L1132, 2) = "03", "Mar", LEFT(L1132, 2) = "04", "Apr", LEFT(L1132, 2) = "05", "May", LEFT(L1132, 2) = "06", "Jun", LEFT(L1132, 2) = "07", "Jul", LEFT(L1132, 2) = "08", "Aug", LEFT(L1132, 2) = "09", "Sep", LEFT(L1132, 2) = "10", "Oct", LEFT(L1132, 2) = "11", "Nov", LEFT(L1132, 2) = "12", "Dec")</f>
        <v>Sep</v>
      </c>
      <c r="N1132" s="9" t="str">
        <f t="shared" si="123"/>
        <v>2014</v>
      </c>
      <c r="O1132" t="b">
        <v>0</v>
      </c>
      <c r="P1132">
        <v>3</v>
      </c>
      <c r="Q1132" t="b">
        <v>0</v>
      </c>
      <c r="R1132" t="s">
        <v>8282</v>
      </c>
      <c r="S1132" s="6">
        <f t="shared" si="119"/>
        <v>2.2000000000000001E-3</v>
      </c>
      <c r="T1132" s="8">
        <f t="shared" si="120"/>
        <v>3.6666666666666665</v>
      </c>
      <c r="U1132" t="str">
        <f t="shared" si="124"/>
        <v>games</v>
      </c>
      <c r="V1132" t="str">
        <f t="shared" si="125"/>
        <v>mobile games</v>
      </c>
    </row>
    <row r="1133" spans="1:22" ht="48" x14ac:dyDescent="0.2">
      <c r="A1133">
        <v>1131</v>
      </c>
      <c r="B1133" s="3" t="s">
        <v>1132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2">
        <f t="shared" si="121"/>
        <v>42362.908194444448</v>
      </c>
      <c r="K1133">
        <v>1448401668</v>
      </c>
      <c r="L1133" s="12" t="str">
        <f t="shared" si="122"/>
        <v>11/24/2015</v>
      </c>
      <c r="M1133" s="9" t="str" cm="1">
        <f t="array" ref="M1133">_xlfn.IFS(LEFT(L1133, 2) = "01", "Jan", LEFT(L1133, 2) = "02", "Feb", LEFT(L1133, 2) = "03", "Mar", LEFT(L1133, 2) = "04", "Apr", LEFT(L1133, 2) = "05", "May", LEFT(L1133, 2) = "06", "Jun", LEFT(L1133, 2) = "07", "Jul", LEFT(L1133, 2) = "08", "Aug", LEFT(L1133, 2) = "09", "Sep", LEFT(L1133, 2) = "10", "Oct", LEFT(L1133, 2) = "11", "Nov", LEFT(L1133, 2) = "12", "Dec")</f>
        <v>Nov</v>
      </c>
      <c r="N1133" s="9" t="str">
        <f t="shared" si="123"/>
        <v>2015</v>
      </c>
      <c r="O1133" t="b">
        <v>0</v>
      </c>
      <c r="P1133">
        <v>0</v>
      </c>
      <c r="Q1133" t="b">
        <v>0</v>
      </c>
      <c r="R1133" t="s">
        <v>8282</v>
      </c>
      <c r="S1133" s="6">
        <f t="shared" si="119"/>
        <v>0</v>
      </c>
      <c r="T1133" s="8">
        <f t="shared" si="120"/>
        <v>0</v>
      </c>
      <c r="U1133" t="str">
        <f t="shared" si="124"/>
        <v>games</v>
      </c>
      <c r="V1133" t="str">
        <f t="shared" si="125"/>
        <v>mobile games</v>
      </c>
    </row>
    <row r="1134" spans="1:22" ht="48" x14ac:dyDescent="0.2">
      <c r="A1134">
        <v>1132</v>
      </c>
      <c r="B1134" s="3" t="s">
        <v>1133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2">
        <f t="shared" si="121"/>
        <v>42736.115405092598</v>
      </c>
      <c r="K1134">
        <v>1480646771</v>
      </c>
      <c r="L1134" s="12" t="str">
        <f t="shared" si="122"/>
        <v>12/02/2016</v>
      </c>
      <c r="M1134" s="9" t="str" cm="1">
        <f t="array" ref="M1134">_xlfn.IFS(LEFT(L1134, 2) = "01", "Jan", LEFT(L1134, 2) = "02", "Feb", LEFT(L1134, 2) = "03", "Mar", LEFT(L1134, 2) = "04", "Apr", LEFT(L1134, 2) = "05", "May", LEFT(L1134, 2) = "06", "Jun", LEFT(L1134, 2) = "07", "Jul", LEFT(L1134, 2) = "08", "Aug", LEFT(L1134, 2) = "09", "Sep", LEFT(L1134, 2) = "10", "Oct", LEFT(L1134, 2) = "11", "Nov", LEFT(L1134, 2) = "12", "Dec")</f>
        <v>Dec</v>
      </c>
      <c r="N1134" s="9" t="str">
        <f t="shared" si="123"/>
        <v>2016</v>
      </c>
      <c r="O1134" t="b">
        <v>0</v>
      </c>
      <c r="P1134">
        <v>13</v>
      </c>
      <c r="Q1134" t="b">
        <v>0</v>
      </c>
      <c r="R1134" t="s">
        <v>8282</v>
      </c>
      <c r="S1134" s="6">
        <f t="shared" si="119"/>
        <v>0.14380000000000001</v>
      </c>
      <c r="T1134" s="8">
        <f t="shared" si="120"/>
        <v>110.61538461538461</v>
      </c>
      <c r="U1134" t="str">
        <f t="shared" si="124"/>
        <v>games</v>
      </c>
      <c r="V1134" t="str">
        <f t="shared" si="125"/>
        <v>mobile games</v>
      </c>
    </row>
    <row r="1135" spans="1:22" ht="48" x14ac:dyDescent="0.2">
      <c r="A1135">
        <v>1133</v>
      </c>
      <c r="B1135" s="3" t="s">
        <v>1134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2">
        <f t="shared" si="121"/>
        <v>41851.407187500001</v>
      </c>
      <c r="K1135">
        <v>1404207981</v>
      </c>
      <c r="L1135" s="12" t="str">
        <f t="shared" si="122"/>
        <v>07/01/2014</v>
      </c>
      <c r="M1135" s="9" t="str" cm="1">
        <f t="array" ref="M1135">_xlfn.IFS(LEFT(L1135, 2) = "01", "Jan", LEFT(L1135, 2) = "02", "Feb", LEFT(L1135, 2) = "03", "Mar", LEFT(L1135, 2) = "04", "Apr", LEFT(L1135, 2) = "05", "May", LEFT(L1135, 2) = "06", "Jun", LEFT(L1135, 2) = "07", "Jul", LEFT(L1135, 2) = "08", "Aug", LEFT(L1135, 2) = "09", "Sep", LEFT(L1135, 2) = "10", "Oct", LEFT(L1135, 2) = "11", "Nov", LEFT(L1135, 2) = "12", "Dec")</f>
        <v>Jul</v>
      </c>
      <c r="N1135" s="9" t="str">
        <f t="shared" si="123"/>
        <v>2014</v>
      </c>
      <c r="O1135" t="b">
        <v>0</v>
      </c>
      <c r="P1135">
        <v>1</v>
      </c>
      <c r="Q1135" t="b">
        <v>0</v>
      </c>
      <c r="R1135" t="s">
        <v>8282</v>
      </c>
      <c r="S1135" s="6">
        <f t="shared" si="119"/>
        <v>6.6666666666666671E-3</v>
      </c>
      <c r="T1135" s="8">
        <f t="shared" si="120"/>
        <v>20</v>
      </c>
      <c r="U1135" t="str">
        <f t="shared" si="124"/>
        <v>games</v>
      </c>
      <c r="V1135" t="str">
        <f t="shared" si="125"/>
        <v>mobile games</v>
      </c>
    </row>
    <row r="1136" spans="1:22" ht="48" x14ac:dyDescent="0.2">
      <c r="A1136">
        <v>1134</v>
      </c>
      <c r="B1136" s="3" t="s">
        <v>1135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2">
        <f t="shared" si="121"/>
        <v>41972.189583333333</v>
      </c>
      <c r="K1136">
        <v>1416034228</v>
      </c>
      <c r="L1136" s="12" t="str">
        <f t="shared" si="122"/>
        <v>11/15/2014</v>
      </c>
      <c r="M1136" s="9" t="str" cm="1">
        <f t="array" ref="M1136">_xlfn.IFS(LEFT(L1136, 2) = "01", "Jan", LEFT(L1136, 2) = "02", "Feb", LEFT(L1136, 2) = "03", "Mar", LEFT(L1136, 2) = "04", "Apr", LEFT(L1136, 2) = "05", "May", LEFT(L1136, 2) = "06", "Jun", LEFT(L1136, 2) = "07", "Jul", LEFT(L1136, 2) = "08", "Aug", LEFT(L1136, 2) = "09", "Sep", LEFT(L1136, 2) = "10", "Oct", LEFT(L1136, 2) = "11", "Nov", LEFT(L1136, 2) = "12", "Dec")</f>
        <v>Nov</v>
      </c>
      <c r="N1136" s="9" t="str">
        <f t="shared" si="123"/>
        <v>2014</v>
      </c>
      <c r="O1136" t="b">
        <v>0</v>
      </c>
      <c r="P1136">
        <v>1</v>
      </c>
      <c r="Q1136" t="b">
        <v>0</v>
      </c>
      <c r="R1136" t="s">
        <v>8282</v>
      </c>
      <c r="S1136" s="6">
        <f t="shared" si="119"/>
        <v>4.0000000000000003E-5</v>
      </c>
      <c r="T1136" s="8">
        <f t="shared" si="120"/>
        <v>1</v>
      </c>
      <c r="U1136" t="str">
        <f t="shared" si="124"/>
        <v>games</v>
      </c>
      <c r="V1136" t="str">
        <f t="shared" si="125"/>
        <v>mobile games</v>
      </c>
    </row>
    <row r="1137" spans="1:22" ht="64" x14ac:dyDescent="0.2">
      <c r="A1137">
        <v>1135</v>
      </c>
      <c r="B1137" s="3" t="s">
        <v>1136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2">
        <f t="shared" si="121"/>
        <v>42588.989513888882</v>
      </c>
      <c r="K1137">
        <v>1467935094</v>
      </c>
      <c r="L1137" s="12" t="str">
        <f t="shared" si="122"/>
        <v>07/07/2016</v>
      </c>
      <c r="M1137" s="9" t="str" cm="1">
        <f t="array" ref="M1137">_xlfn.IFS(LEFT(L1137, 2) = "01", "Jan", LEFT(L1137, 2) = "02", "Feb", LEFT(L1137, 2) = "03", "Mar", LEFT(L1137, 2) = "04", "Apr", LEFT(L1137, 2) = "05", "May", LEFT(L1137, 2) = "06", "Jun", LEFT(L1137, 2) = "07", "Jul", LEFT(L1137, 2) = "08", "Aug", LEFT(L1137, 2) = "09", "Sep", LEFT(L1137, 2) = "10", "Oct", LEFT(L1137, 2) = "11", "Nov", LEFT(L1137, 2) = "12", "Dec")</f>
        <v>Jul</v>
      </c>
      <c r="N1137" s="9" t="str">
        <f t="shared" si="123"/>
        <v>2016</v>
      </c>
      <c r="O1137" t="b">
        <v>0</v>
      </c>
      <c r="P1137">
        <v>1</v>
      </c>
      <c r="Q1137" t="b">
        <v>0</v>
      </c>
      <c r="R1137" t="s">
        <v>8282</v>
      </c>
      <c r="S1137" s="6">
        <f t="shared" si="119"/>
        <v>0.05</v>
      </c>
      <c r="T1137" s="8">
        <f t="shared" si="120"/>
        <v>50</v>
      </c>
      <c r="U1137" t="str">
        <f t="shared" si="124"/>
        <v>games</v>
      </c>
      <c r="V1137" t="str">
        <f t="shared" si="125"/>
        <v>mobile games</v>
      </c>
    </row>
    <row r="1138" spans="1:22" ht="48" x14ac:dyDescent="0.2">
      <c r="A1138">
        <v>1136</v>
      </c>
      <c r="B1138" s="3" t="s">
        <v>1137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2">
        <f t="shared" si="121"/>
        <v>42357.671631944439</v>
      </c>
      <c r="K1138">
        <v>1447949229</v>
      </c>
      <c r="L1138" s="12" t="str">
        <f t="shared" si="122"/>
        <v>11/19/2015</v>
      </c>
      <c r="M1138" s="9" t="str" cm="1">
        <f t="array" ref="M1138">_xlfn.IFS(LEFT(L1138, 2) = "01", "Jan", LEFT(L1138, 2) = "02", "Feb", LEFT(L1138, 2) = "03", "Mar", LEFT(L1138, 2) = "04", "Apr", LEFT(L1138, 2) = "05", "May", LEFT(L1138, 2) = "06", "Jun", LEFT(L1138, 2) = "07", "Jul", LEFT(L1138, 2) = "08", "Aug", LEFT(L1138, 2) = "09", "Sep", LEFT(L1138, 2) = "10", "Oct", LEFT(L1138, 2) = "11", "Nov", LEFT(L1138, 2) = "12", "Dec")</f>
        <v>Nov</v>
      </c>
      <c r="N1138" s="9" t="str">
        <f t="shared" si="123"/>
        <v>2015</v>
      </c>
      <c r="O1138" t="b">
        <v>0</v>
      </c>
      <c r="P1138">
        <v>6</v>
      </c>
      <c r="Q1138" t="b">
        <v>0</v>
      </c>
      <c r="R1138" t="s">
        <v>8282</v>
      </c>
      <c r="S1138" s="6">
        <f t="shared" si="119"/>
        <v>6.4439140811455853E-2</v>
      </c>
      <c r="T1138" s="8">
        <f t="shared" si="120"/>
        <v>45</v>
      </c>
      <c r="U1138" t="str">
        <f t="shared" si="124"/>
        <v>games</v>
      </c>
      <c r="V1138" t="str">
        <f t="shared" si="125"/>
        <v>mobile games</v>
      </c>
    </row>
    <row r="1139" spans="1:22" ht="48" x14ac:dyDescent="0.2">
      <c r="A1139">
        <v>1137</v>
      </c>
      <c r="B1139" s="3" t="s">
        <v>1138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2">
        <f t="shared" si="121"/>
        <v>42483.819687499999</v>
      </c>
      <c r="K1139">
        <v>1458848421</v>
      </c>
      <c r="L1139" s="12" t="str">
        <f t="shared" si="122"/>
        <v>03/24/2016</v>
      </c>
      <c r="M1139" s="9" t="str" cm="1">
        <f t="array" ref="M1139">_xlfn.IFS(LEFT(L1139, 2) = "01", "Jan", LEFT(L1139, 2) = "02", "Feb", LEFT(L1139, 2) = "03", "Mar", LEFT(L1139, 2) = "04", "Apr", LEFT(L1139, 2) = "05", "May", LEFT(L1139, 2) = "06", "Jun", LEFT(L1139, 2) = "07", "Jul", LEFT(L1139, 2) = "08", "Aug", LEFT(L1139, 2) = "09", "Sep", LEFT(L1139, 2) = "10", "Oct", LEFT(L1139, 2) = "11", "Nov", LEFT(L1139, 2) = "12", "Dec")</f>
        <v>Mar</v>
      </c>
      <c r="N1139" s="9" t="str">
        <f t="shared" si="123"/>
        <v>2016</v>
      </c>
      <c r="O1139" t="b">
        <v>0</v>
      </c>
      <c r="P1139">
        <v>39</v>
      </c>
      <c r="Q1139" t="b">
        <v>0</v>
      </c>
      <c r="R1139" t="s">
        <v>8282</v>
      </c>
      <c r="S1139" s="6">
        <f t="shared" si="119"/>
        <v>0.39500000000000002</v>
      </c>
      <c r="T1139" s="8">
        <f t="shared" si="120"/>
        <v>253.2051282051282</v>
      </c>
      <c r="U1139" t="str">
        <f t="shared" si="124"/>
        <v>games</v>
      </c>
      <c r="V1139" t="str">
        <f t="shared" si="125"/>
        <v>mobile games</v>
      </c>
    </row>
    <row r="1140" spans="1:22" ht="48" x14ac:dyDescent="0.2">
      <c r="A1140">
        <v>1138</v>
      </c>
      <c r="B1140" s="3" t="s">
        <v>1139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2">
        <f t="shared" si="121"/>
        <v>42756.9066087963</v>
      </c>
      <c r="K1140">
        <v>1483307131</v>
      </c>
      <c r="L1140" s="12" t="str">
        <f t="shared" si="122"/>
        <v>01/01/2017</v>
      </c>
      <c r="M1140" s="9" t="str" cm="1">
        <f t="array" ref="M1140">_xlfn.IFS(LEFT(L1140, 2) = "01", "Jan", LEFT(L1140, 2) = "02", "Feb", LEFT(L1140, 2) = "03", "Mar", LEFT(L1140, 2) = "04", "Apr", LEFT(L1140, 2) = "05", "May", LEFT(L1140, 2) = "06", "Jun", LEFT(L1140, 2) = "07", "Jul", LEFT(L1140, 2) = "08", "Aug", LEFT(L1140, 2) = "09", "Sep", LEFT(L1140, 2) = "10", "Oct", LEFT(L1140, 2) = "11", "Nov", LEFT(L1140, 2) = "12", "Dec")</f>
        <v>Jan</v>
      </c>
      <c r="N1140" s="9" t="str">
        <f t="shared" si="123"/>
        <v>2017</v>
      </c>
      <c r="O1140" t="b">
        <v>0</v>
      </c>
      <c r="P1140">
        <v>4</v>
      </c>
      <c r="Q1140" t="b">
        <v>0</v>
      </c>
      <c r="R1140" t="s">
        <v>8282</v>
      </c>
      <c r="S1140" s="6">
        <f t="shared" si="119"/>
        <v>3.5714285714285713E-3</v>
      </c>
      <c r="T1140" s="8">
        <f t="shared" si="120"/>
        <v>31.25</v>
      </c>
      <c r="U1140" t="str">
        <f t="shared" si="124"/>
        <v>games</v>
      </c>
      <c r="V1140" t="str">
        <f t="shared" si="125"/>
        <v>mobile games</v>
      </c>
    </row>
    <row r="1141" spans="1:22" ht="48" x14ac:dyDescent="0.2">
      <c r="A1141">
        <v>1139</v>
      </c>
      <c r="B1141" s="3" t="s">
        <v>1140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2">
        <f t="shared" si="121"/>
        <v>42005.347523148142</v>
      </c>
      <c r="K1141">
        <v>1417508426</v>
      </c>
      <c r="L1141" s="12" t="str">
        <f t="shared" si="122"/>
        <v>12/02/2014</v>
      </c>
      <c r="M1141" s="9" t="str" cm="1">
        <f t="array" ref="M1141">_xlfn.IFS(LEFT(L1141, 2) = "01", "Jan", LEFT(L1141, 2) = "02", "Feb", LEFT(L1141, 2) = "03", "Mar", LEFT(L1141, 2) = "04", "Apr", LEFT(L1141, 2) = "05", "May", LEFT(L1141, 2) = "06", "Jun", LEFT(L1141, 2) = "07", "Jul", LEFT(L1141, 2) = "08", "Aug", LEFT(L1141, 2) = "09", "Sep", LEFT(L1141, 2) = "10", "Oct", LEFT(L1141, 2) = "11", "Nov", LEFT(L1141, 2) = "12", "Dec")</f>
        <v>Dec</v>
      </c>
      <c r="N1141" s="9" t="str">
        <f t="shared" si="123"/>
        <v>2014</v>
      </c>
      <c r="O1141" t="b">
        <v>0</v>
      </c>
      <c r="P1141">
        <v>1</v>
      </c>
      <c r="Q1141" t="b">
        <v>0</v>
      </c>
      <c r="R1141" t="s">
        <v>8282</v>
      </c>
      <c r="S1141" s="6">
        <f t="shared" si="119"/>
        <v>6.2500000000000001E-4</v>
      </c>
      <c r="T1141" s="8">
        <f t="shared" si="120"/>
        <v>5</v>
      </c>
      <c r="U1141" t="str">
        <f t="shared" si="124"/>
        <v>games</v>
      </c>
      <c r="V1141" t="str">
        <f t="shared" si="125"/>
        <v>mobile games</v>
      </c>
    </row>
    <row r="1142" spans="1:22" ht="48" x14ac:dyDescent="0.2">
      <c r="A1142">
        <v>1140</v>
      </c>
      <c r="B1142" s="3" t="s">
        <v>1141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2">
        <f t="shared" si="121"/>
        <v>42222.462048611109</v>
      </c>
      <c r="K1142">
        <v>1436267121</v>
      </c>
      <c r="L1142" s="12" t="str">
        <f t="shared" si="122"/>
        <v>07/07/2015</v>
      </c>
      <c r="M1142" s="9" t="str" cm="1">
        <f t="array" ref="M1142">_xlfn.IFS(LEFT(L1142, 2) = "01", "Jan", LEFT(L1142, 2) = "02", "Feb", LEFT(L1142, 2) = "03", "Mar", LEFT(L1142, 2) = "04", "Apr", LEFT(L1142, 2) = "05", "May", LEFT(L1142, 2) = "06", "Jun", LEFT(L1142, 2) = "07", "Jul", LEFT(L1142, 2) = "08", "Aug", LEFT(L1142, 2) = "09", "Sep", LEFT(L1142, 2) = "10", "Oct", LEFT(L1142, 2) = "11", "Nov", LEFT(L1142, 2) = "12", "Dec")</f>
        <v>Jul</v>
      </c>
      <c r="N1142" s="9" t="str">
        <f t="shared" si="123"/>
        <v>2015</v>
      </c>
      <c r="O1142" t="b">
        <v>0</v>
      </c>
      <c r="P1142">
        <v>0</v>
      </c>
      <c r="Q1142" t="b">
        <v>0</v>
      </c>
      <c r="R1142" t="s">
        <v>8282</v>
      </c>
      <c r="S1142" s="6">
        <f t="shared" si="119"/>
        <v>0</v>
      </c>
      <c r="T1142" s="8">
        <f t="shared" si="120"/>
        <v>0</v>
      </c>
      <c r="U1142" t="str">
        <f t="shared" si="124"/>
        <v>games</v>
      </c>
      <c r="V1142" t="str">
        <f t="shared" si="125"/>
        <v>mobile games</v>
      </c>
    </row>
    <row r="1143" spans="1:22" ht="16" x14ac:dyDescent="0.2">
      <c r="A1143">
        <v>1141</v>
      </c>
      <c r="B1143" s="3" t="s">
        <v>1142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2">
        <f t="shared" si="121"/>
        <v>42194.699652777781</v>
      </c>
      <c r="K1143">
        <v>1433868450</v>
      </c>
      <c r="L1143" s="12" t="str">
        <f t="shared" si="122"/>
        <v>06/09/2015</v>
      </c>
      <c r="M1143" s="9" t="str" cm="1">
        <f t="array" ref="M1143">_xlfn.IFS(LEFT(L1143, 2) = "01", "Jan", LEFT(L1143, 2) = "02", "Feb", LEFT(L1143, 2) = "03", "Mar", LEFT(L1143, 2) = "04", "Apr", LEFT(L1143, 2) = "05", "May", LEFT(L1143, 2) = "06", "Jun", LEFT(L1143, 2) = "07", "Jul", LEFT(L1143, 2) = "08", "Aug", LEFT(L1143, 2) = "09", "Sep", LEFT(L1143, 2) = "10", "Oct", LEFT(L1143, 2) = "11", "Nov", LEFT(L1143, 2) = "12", "Dec")</f>
        <v>Jun</v>
      </c>
      <c r="N1143" s="9" t="str">
        <f t="shared" si="123"/>
        <v>2015</v>
      </c>
      <c r="O1143" t="b">
        <v>0</v>
      </c>
      <c r="P1143">
        <v>0</v>
      </c>
      <c r="Q1143" t="b">
        <v>0</v>
      </c>
      <c r="R1143" t="s">
        <v>8282</v>
      </c>
      <c r="S1143" s="6">
        <f t="shared" si="119"/>
        <v>0</v>
      </c>
      <c r="T1143" s="8">
        <f t="shared" si="120"/>
        <v>0</v>
      </c>
      <c r="U1143" t="str">
        <f t="shared" si="124"/>
        <v>games</v>
      </c>
      <c r="V1143" t="str">
        <f t="shared" si="125"/>
        <v>mobile games</v>
      </c>
    </row>
    <row r="1144" spans="1:22" ht="48" x14ac:dyDescent="0.2">
      <c r="A1144">
        <v>1142</v>
      </c>
      <c r="B1144" s="3" t="s">
        <v>1143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2">
        <f t="shared" si="121"/>
        <v>42052.006099537044</v>
      </c>
      <c r="K1144">
        <v>1421539727</v>
      </c>
      <c r="L1144" s="12" t="str">
        <f t="shared" si="122"/>
        <v>01/18/2015</v>
      </c>
      <c r="M1144" s="9" t="str" cm="1">
        <f t="array" ref="M1144">_xlfn.IFS(LEFT(L1144, 2) = "01", "Jan", LEFT(L1144, 2) = "02", "Feb", LEFT(L1144, 2) = "03", "Mar", LEFT(L1144, 2) = "04", "Apr", LEFT(L1144, 2) = "05", "May", LEFT(L1144, 2) = "06", "Jun", LEFT(L1144, 2) = "07", "Jul", LEFT(L1144, 2) = "08", "Aug", LEFT(L1144, 2) = "09", "Sep", LEFT(L1144, 2) = "10", "Oct", LEFT(L1144, 2) = "11", "Nov", LEFT(L1144, 2) = "12", "Dec")</f>
        <v>Jan</v>
      </c>
      <c r="N1144" s="9" t="str">
        <f t="shared" si="123"/>
        <v>2015</v>
      </c>
      <c r="O1144" t="b">
        <v>0</v>
      </c>
      <c r="P1144">
        <v>0</v>
      </c>
      <c r="Q1144" t="b">
        <v>0</v>
      </c>
      <c r="R1144" t="s">
        <v>8282</v>
      </c>
      <c r="S1144" s="6">
        <f t="shared" si="119"/>
        <v>0</v>
      </c>
      <c r="T1144" s="8">
        <f t="shared" si="120"/>
        <v>0</v>
      </c>
      <c r="U1144" t="str">
        <f t="shared" si="124"/>
        <v>games</v>
      </c>
      <c r="V1144" t="str">
        <f t="shared" si="125"/>
        <v>mobile games</v>
      </c>
    </row>
    <row r="1145" spans="1:22" ht="48" x14ac:dyDescent="0.2">
      <c r="A1145">
        <v>1143</v>
      </c>
      <c r="B1145" s="3" t="s">
        <v>1144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2">
        <f t="shared" si="121"/>
        <v>42355.19358796296</v>
      </c>
      <c r="K1145">
        <v>1447735126</v>
      </c>
      <c r="L1145" s="12" t="str">
        <f t="shared" si="122"/>
        <v>11/17/2015</v>
      </c>
      <c r="M1145" s="9" t="str" cm="1">
        <f t="array" ref="M1145">_xlfn.IFS(LEFT(L1145, 2) = "01", "Jan", LEFT(L1145, 2) = "02", "Feb", LEFT(L1145, 2) = "03", "Mar", LEFT(L1145, 2) = "04", "Apr", LEFT(L1145, 2) = "05", "May", LEFT(L1145, 2) = "06", "Jun", LEFT(L1145, 2) = "07", "Jul", LEFT(L1145, 2) = "08", "Aug", LEFT(L1145, 2) = "09", "Sep", LEFT(L1145, 2) = "10", "Oct", LEFT(L1145, 2) = "11", "Nov", LEFT(L1145, 2) = "12", "Dec")</f>
        <v>Nov</v>
      </c>
      <c r="N1145" s="9" t="str">
        <f t="shared" si="123"/>
        <v>2015</v>
      </c>
      <c r="O1145" t="b">
        <v>0</v>
      </c>
      <c r="P1145">
        <v>8</v>
      </c>
      <c r="Q1145" t="b">
        <v>0</v>
      </c>
      <c r="R1145" t="s">
        <v>8282</v>
      </c>
      <c r="S1145" s="6">
        <f t="shared" si="119"/>
        <v>4.1333333333333335E-3</v>
      </c>
      <c r="T1145" s="8">
        <f t="shared" si="120"/>
        <v>23.25</v>
      </c>
      <c r="U1145" t="str">
        <f t="shared" si="124"/>
        <v>games</v>
      </c>
      <c r="V1145" t="str">
        <f t="shared" si="125"/>
        <v>mobile games</v>
      </c>
    </row>
    <row r="1146" spans="1:22" ht="48" x14ac:dyDescent="0.2">
      <c r="A1146">
        <v>1144</v>
      </c>
      <c r="B1146" s="3" t="s">
        <v>1145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2">
        <f t="shared" si="121"/>
        <v>42123.181944444441</v>
      </c>
      <c r="K1146">
        <v>1427689320</v>
      </c>
      <c r="L1146" s="12" t="str">
        <f t="shared" si="122"/>
        <v>03/30/2015</v>
      </c>
      <c r="M1146" s="9" t="str" cm="1">
        <f t="array" ref="M1146">_xlfn.IFS(LEFT(L1146, 2) = "01", "Jan", LEFT(L1146, 2) = "02", "Feb", LEFT(L1146, 2) = "03", "Mar", LEFT(L1146, 2) = "04", "Apr", LEFT(L1146, 2) = "05", "May", LEFT(L1146, 2) = "06", "Jun", LEFT(L1146, 2) = "07", "Jul", LEFT(L1146, 2) = "08", "Aug", LEFT(L1146, 2) = "09", "Sep", LEFT(L1146, 2) = "10", "Oct", LEFT(L1146, 2) = "11", "Nov", LEFT(L1146, 2) = "12", "Dec")</f>
        <v>Mar</v>
      </c>
      <c r="N1146" s="9" t="str">
        <f t="shared" si="123"/>
        <v>2015</v>
      </c>
      <c r="O1146" t="b">
        <v>0</v>
      </c>
      <c r="P1146">
        <v>0</v>
      </c>
      <c r="Q1146" t="b">
        <v>0</v>
      </c>
      <c r="R1146" t="s">
        <v>8283</v>
      </c>
      <c r="S1146" s="6">
        <f t="shared" si="119"/>
        <v>0</v>
      </c>
      <c r="T1146" s="8">
        <f t="shared" si="120"/>
        <v>0</v>
      </c>
      <c r="U1146" t="str">
        <f t="shared" si="124"/>
        <v>food</v>
      </c>
      <c r="V1146" t="str">
        <f t="shared" si="125"/>
        <v>food trucks</v>
      </c>
    </row>
    <row r="1147" spans="1:22" ht="48" x14ac:dyDescent="0.2">
      <c r="A1147">
        <v>1145</v>
      </c>
      <c r="B1147" s="3" t="s">
        <v>1146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2">
        <f t="shared" si="121"/>
        <v>41914.747592592597</v>
      </c>
      <c r="K1147">
        <v>1407088592</v>
      </c>
      <c r="L1147" s="12" t="str">
        <f t="shared" si="122"/>
        <v>08/03/2014</v>
      </c>
      <c r="M1147" s="9" t="str" cm="1">
        <f t="array" ref="M1147">_xlfn.IFS(LEFT(L1147, 2) = "01", "Jan", LEFT(L1147, 2) = "02", "Feb", LEFT(L1147, 2) = "03", "Mar", LEFT(L1147, 2) = "04", "Apr", LEFT(L1147, 2) = "05", "May", LEFT(L1147, 2) = "06", "Jun", LEFT(L1147, 2) = "07", "Jul", LEFT(L1147, 2) = "08", "Aug", LEFT(L1147, 2) = "09", "Sep", LEFT(L1147, 2) = "10", "Oct", LEFT(L1147, 2) = "11", "Nov", LEFT(L1147, 2) = "12", "Dec")</f>
        <v>Aug</v>
      </c>
      <c r="N1147" s="9" t="str">
        <f t="shared" si="123"/>
        <v>2014</v>
      </c>
      <c r="O1147" t="b">
        <v>0</v>
      </c>
      <c r="P1147">
        <v>1</v>
      </c>
      <c r="Q1147" t="b">
        <v>0</v>
      </c>
      <c r="R1147" t="s">
        <v>8283</v>
      </c>
      <c r="S1147" s="6">
        <f t="shared" si="119"/>
        <v>1.25E-3</v>
      </c>
      <c r="T1147" s="8">
        <f t="shared" si="120"/>
        <v>100</v>
      </c>
      <c r="U1147" t="str">
        <f t="shared" si="124"/>
        <v>food</v>
      </c>
      <c r="V1147" t="str">
        <f t="shared" si="125"/>
        <v>food trucks</v>
      </c>
    </row>
    <row r="1148" spans="1:22" ht="32" x14ac:dyDescent="0.2">
      <c r="A1148">
        <v>1146</v>
      </c>
      <c r="B1148" s="3" t="s">
        <v>1147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2">
        <f t="shared" si="121"/>
        <v>41761.9533912037</v>
      </c>
      <c r="K1148">
        <v>1395787973</v>
      </c>
      <c r="L1148" s="12" t="str">
        <f t="shared" si="122"/>
        <v>03/25/2014</v>
      </c>
      <c r="M1148" s="9" t="str" cm="1">
        <f t="array" ref="M1148">_xlfn.IFS(LEFT(L1148, 2) = "01", "Jan", LEFT(L1148, 2) = "02", "Feb", LEFT(L1148, 2) = "03", "Mar", LEFT(L1148, 2) = "04", "Apr", LEFT(L1148, 2) = "05", "May", LEFT(L1148, 2) = "06", "Jun", LEFT(L1148, 2) = "07", "Jul", LEFT(L1148, 2) = "08", "Aug", LEFT(L1148, 2) = "09", "Sep", LEFT(L1148, 2) = "10", "Oct", LEFT(L1148, 2) = "11", "Nov", LEFT(L1148, 2) = "12", "Dec")</f>
        <v>Mar</v>
      </c>
      <c r="N1148" s="9" t="str">
        <f t="shared" si="123"/>
        <v>2014</v>
      </c>
      <c r="O1148" t="b">
        <v>0</v>
      </c>
      <c r="P1148">
        <v>12</v>
      </c>
      <c r="Q1148" t="b">
        <v>0</v>
      </c>
      <c r="R1148" t="s">
        <v>8283</v>
      </c>
      <c r="S1148" s="6">
        <f t="shared" si="119"/>
        <v>8.8333333333333333E-2</v>
      </c>
      <c r="T1148" s="8">
        <f t="shared" si="120"/>
        <v>44.166666666666664</v>
      </c>
      <c r="U1148" t="str">
        <f t="shared" si="124"/>
        <v>food</v>
      </c>
      <c r="V1148" t="str">
        <f t="shared" si="125"/>
        <v>food trucks</v>
      </c>
    </row>
    <row r="1149" spans="1:22" ht="48" x14ac:dyDescent="0.2">
      <c r="A1149">
        <v>1147</v>
      </c>
      <c r="B1149" s="3" t="s">
        <v>1148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2">
        <f t="shared" si="121"/>
        <v>41931.972025462965</v>
      </c>
      <c r="K1149">
        <v>1408576783</v>
      </c>
      <c r="L1149" s="12" t="str">
        <f t="shared" si="122"/>
        <v>08/20/2014</v>
      </c>
      <c r="M1149" s="9" t="str" cm="1">
        <f t="array" ref="M1149">_xlfn.IFS(LEFT(L1149, 2) = "01", "Jan", LEFT(L1149, 2) = "02", "Feb", LEFT(L1149, 2) = "03", "Mar", LEFT(L1149, 2) = "04", "Apr", LEFT(L1149, 2) = "05", "May", LEFT(L1149, 2) = "06", "Jun", LEFT(L1149, 2) = "07", "Jul", LEFT(L1149, 2) = "08", "Aug", LEFT(L1149, 2) = "09", "Sep", LEFT(L1149, 2) = "10", "Oct", LEFT(L1149, 2) = "11", "Nov", LEFT(L1149, 2) = "12", "Dec")</f>
        <v>Aug</v>
      </c>
      <c r="N1149" s="9" t="str">
        <f t="shared" si="123"/>
        <v>2014</v>
      </c>
      <c r="O1149" t="b">
        <v>0</v>
      </c>
      <c r="P1149">
        <v>0</v>
      </c>
      <c r="Q1149" t="b">
        <v>0</v>
      </c>
      <c r="R1149" t="s">
        <v>8283</v>
      </c>
      <c r="S1149" s="6">
        <f t="shared" si="119"/>
        <v>0</v>
      </c>
      <c r="T1149" s="8">
        <f t="shared" si="120"/>
        <v>0</v>
      </c>
      <c r="U1149" t="str">
        <f t="shared" si="124"/>
        <v>food</v>
      </c>
      <c r="V1149" t="str">
        <f t="shared" si="125"/>
        <v>food trucks</v>
      </c>
    </row>
    <row r="1150" spans="1:22" ht="32" x14ac:dyDescent="0.2">
      <c r="A1150">
        <v>1148</v>
      </c>
      <c r="B1150" s="3" t="s">
        <v>1149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2">
        <f t="shared" si="121"/>
        <v>42705.212743055556</v>
      </c>
      <c r="K1150">
        <v>1477973181</v>
      </c>
      <c r="L1150" s="12" t="str">
        <f t="shared" si="122"/>
        <v>11/01/2016</v>
      </c>
      <c r="M1150" s="9" t="str" cm="1">
        <f t="array" ref="M1150">_xlfn.IFS(LEFT(L1150, 2) = "01", "Jan", LEFT(L1150, 2) = "02", "Feb", LEFT(L1150, 2) = "03", "Mar", LEFT(L1150, 2) = "04", "Apr", LEFT(L1150, 2) = "05", "May", LEFT(L1150, 2) = "06", "Jun", LEFT(L1150, 2) = "07", "Jul", LEFT(L1150, 2) = "08", "Aug", LEFT(L1150, 2) = "09", "Sep", LEFT(L1150, 2) = "10", "Oct", LEFT(L1150, 2) = "11", "Nov", LEFT(L1150, 2) = "12", "Dec")</f>
        <v>Nov</v>
      </c>
      <c r="N1150" s="9" t="str">
        <f t="shared" si="123"/>
        <v>2016</v>
      </c>
      <c r="O1150" t="b">
        <v>0</v>
      </c>
      <c r="P1150">
        <v>3</v>
      </c>
      <c r="Q1150" t="b">
        <v>0</v>
      </c>
      <c r="R1150" t="s">
        <v>8283</v>
      </c>
      <c r="S1150" s="6">
        <f t="shared" si="119"/>
        <v>4.8666666666666667E-3</v>
      </c>
      <c r="T1150" s="8">
        <f t="shared" si="120"/>
        <v>24.333333333333332</v>
      </c>
      <c r="U1150" t="str">
        <f t="shared" si="124"/>
        <v>food</v>
      </c>
      <c r="V1150" t="str">
        <f t="shared" si="125"/>
        <v>food trucks</v>
      </c>
    </row>
    <row r="1151" spans="1:22" ht="32" x14ac:dyDescent="0.2">
      <c r="A1151">
        <v>1149</v>
      </c>
      <c r="B1151" s="3" t="s">
        <v>1150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2">
        <f t="shared" si="121"/>
        <v>42537.71025462963</v>
      </c>
      <c r="K1151">
        <v>1463504566</v>
      </c>
      <c r="L1151" s="12" t="str">
        <f t="shared" si="122"/>
        <v>05/17/2016</v>
      </c>
      <c r="M1151" s="9" t="str" cm="1">
        <f t="array" ref="M1151">_xlfn.IFS(LEFT(L1151, 2) = "01", "Jan", LEFT(L1151, 2) = "02", "Feb", LEFT(L1151, 2) = "03", "Mar", LEFT(L1151, 2) = "04", "Apr", LEFT(L1151, 2) = "05", "May", LEFT(L1151, 2) = "06", "Jun", LEFT(L1151, 2) = "07", "Jul", LEFT(L1151, 2) = "08", "Aug", LEFT(L1151, 2) = "09", "Sep", LEFT(L1151, 2) = "10", "Oct", LEFT(L1151, 2) = "11", "Nov", LEFT(L1151, 2) = "12", "Dec")</f>
        <v>May</v>
      </c>
      <c r="N1151" s="9" t="str">
        <f t="shared" si="123"/>
        <v>2016</v>
      </c>
      <c r="O1151" t="b">
        <v>0</v>
      </c>
      <c r="P1151">
        <v>2</v>
      </c>
      <c r="Q1151" t="b">
        <v>0</v>
      </c>
      <c r="R1151" t="s">
        <v>8283</v>
      </c>
      <c r="S1151" s="6">
        <f t="shared" si="119"/>
        <v>1.5E-3</v>
      </c>
      <c r="T1151" s="8">
        <f t="shared" si="120"/>
        <v>37.5</v>
      </c>
      <c r="U1151" t="str">
        <f t="shared" si="124"/>
        <v>food</v>
      </c>
      <c r="V1151" t="str">
        <f t="shared" si="125"/>
        <v>food trucks</v>
      </c>
    </row>
    <row r="1152" spans="1:22" ht="32" x14ac:dyDescent="0.2">
      <c r="A1152">
        <v>1150</v>
      </c>
      <c r="B1152" s="3" t="s">
        <v>1151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2">
        <f t="shared" si="121"/>
        <v>42377.954571759255</v>
      </c>
      <c r="K1152">
        <v>1447109675</v>
      </c>
      <c r="L1152" s="12" t="str">
        <f t="shared" si="122"/>
        <v>11/09/2015</v>
      </c>
      <c r="M1152" s="9" t="str" cm="1">
        <f t="array" ref="M1152">_xlfn.IFS(LEFT(L1152, 2) = "01", "Jan", LEFT(L1152, 2) = "02", "Feb", LEFT(L1152, 2) = "03", "Mar", LEFT(L1152, 2) = "04", "Apr", LEFT(L1152, 2) = "05", "May", LEFT(L1152, 2) = "06", "Jun", LEFT(L1152, 2) = "07", "Jul", LEFT(L1152, 2) = "08", "Aug", LEFT(L1152, 2) = "09", "Sep", LEFT(L1152, 2) = "10", "Oct", LEFT(L1152, 2) = "11", "Nov", LEFT(L1152, 2) = "12", "Dec")</f>
        <v>Nov</v>
      </c>
      <c r="N1152" s="9" t="str">
        <f t="shared" si="123"/>
        <v>2015</v>
      </c>
      <c r="O1152" t="b">
        <v>0</v>
      </c>
      <c r="P1152">
        <v>6</v>
      </c>
      <c r="Q1152" t="b">
        <v>0</v>
      </c>
      <c r="R1152" t="s">
        <v>8283</v>
      </c>
      <c r="S1152" s="6">
        <f t="shared" si="119"/>
        <v>0.1008</v>
      </c>
      <c r="T1152" s="8">
        <f t="shared" si="120"/>
        <v>42</v>
      </c>
      <c r="U1152" t="str">
        <f t="shared" si="124"/>
        <v>food</v>
      </c>
      <c r="V1152" t="str">
        <f t="shared" si="125"/>
        <v>food trucks</v>
      </c>
    </row>
    <row r="1153" spans="1:22" ht="48" x14ac:dyDescent="0.2">
      <c r="A1153">
        <v>1151</v>
      </c>
      <c r="B1153" s="3" t="s">
        <v>1152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2">
        <f t="shared" si="121"/>
        <v>42254.102581018517</v>
      </c>
      <c r="K1153">
        <v>1439000863</v>
      </c>
      <c r="L1153" s="12" t="str">
        <f t="shared" si="122"/>
        <v>08/08/2015</v>
      </c>
      <c r="M1153" s="9" t="str" cm="1">
        <f t="array" ref="M1153">_xlfn.IFS(LEFT(L1153, 2) = "01", "Jan", LEFT(L1153, 2) = "02", "Feb", LEFT(L1153, 2) = "03", "Mar", LEFT(L1153, 2) = "04", "Apr", LEFT(L1153, 2) = "05", "May", LEFT(L1153, 2) = "06", "Jun", LEFT(L1153, 2) = "07", "Jul", LEFT(L1153, 2) = "08", "Aug", LEFT(L1153, 2) = "09", "Sep", LEFT(L1153, 2) = "10", "Oct", LEFT(L1153, 2) = "11", "Nov", LEFT(L1153, 2) = "12", "Dec")</f>
        <v>Aug</v>
      </c>
      <c r="N1153" s="9" t="str">
        <f t="shared" si="123"/>
        <v>2015</v>
      </c>
      <c r="O1153" t="b">
        <v>0</v>
      </c>
      <c r="P1153">
        <v>0</v>
      </c>
      <c r="Q1153" t="b">
        <v>0</v>
      </c>
      <c r="R1153" t="s">
        <v>8283</v>
      </c>
      <c r="S1153" s="6">
        <f t="shared" si="119"/>
        <v>0</v>
      </c>
      <c r="T1153" s="8">
        <f t="shared" si="120"/>
        <v>0</v>
      </c>
      <c r="U1153" t="str">
        <f t="shared" si="124"/>
        <v>food</v>
      </c>
      <c r="V1153" t="str">
        <f t="shared" si="125"/>
        <v>food trucks</v>
      </c>
    </row>
    <row r="1154" spans="1:22" ht="16" x14ac:dyDescent="0.2">
      <c r="A1154">
        <v>1152</v>
      </c>
      <c r="B1154" s="3" t="s">
        <v>1153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2">
        <f t="shared" si="121"/>
        <v>42139.709629629629</v>
      </c>
      <c r="K1154">
        <v>1429117312</v>
      </c>
      <c r="L1154" s="12" t="str">
        <f t="shared" si="122"/>
        <v>04/15/2015</v>
      </c>
      <c r="M1154" s="9" t="str" cm="1">
        <f t="array" ref="M1154">_xlfn.IFS(LEFT(L1154, 2) = "01", "Jan", LEFT(L1154, 2) = "02", "Feb", LEFT(L1154, 2) = "03", "Mar", LEFT(L1154, 2) = "04", "Apr", LEFT(L1154, 2) = "05", "May", LEFT(L1154, 2) = "06", "Jun", LEFT(L1154, 2) = "07", "Jul", LEFT(L1154, 2) = "08", "Aug", LEFT(L1154, 2) = "09", "Sep", LEFT(L1154, 2) = "10", "Oct", LEFT(L1154, 2) = "11", "Nov", LEFT(L1154, 2) = "12", "Dec")</f>
        <v>Apr</v>
      </c>
      <c r="N1154" s="9" t="str">
        <f t="shared" si="123"/>
        <v>2015</v>
      </c>
      <c r="O1154" t="b">
        <v>0</v>
      </c>
      <c r="P1154">
        <v>15</v>
      </c>
      <c r="Q1154" t="b">
        <v>0</v>
      </c>
      <c r="R1154" t="s">
        <v>8283</v>
      </c>
      <c r="S1154" s="6">
        <f t="shared" ref="S1154:S1217" si="126">E1154/D1154</f>
        <v>5.6937500000000002E-2</v>
      </c>
      <c r="T1154" s="8">
        <f t="shared" ref="T1154:T1217" si="127">IFERROR(E1154/P1154, 0)</f>
        <v>60.733333333333334</v>
      </c>
      <c r="U1154" t="str">
        <f t="shared" si="124"/>
        <v>food</v>
      </c>
      <c r="V1154" t="str">
        <f t="shared" si="125"/>
        <v>food trucks</v>
      </c>
    </row>
    <row r="1155" spans="1:22" ht="32" x14ac:dyDescent="0.2">
      <c r="A1155">
        <v>1153</v>
      </c>
      <c r="B1155" s="3" t="s">
        <v>1154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2">
        <f t="shared" ref="J1155:J1218" si="128">(((I1155/60)/60)/24)+DATE(1970,1,1)</f>
        <v>42173.714178240742</v>
      </c>
      <c r="K1155">
        <v>1432055305</v>
      </c>
      <c r="L1155" s="12" t="str">
        <f t="shared" ref="L1155:L1218" si="129">TEXT((((K1155/60)/60)/24)+DATE(1970,1,1), "mm/dd/yyyy")</f>
        <v>05/19/2015</v>
      </c>
      <c r="M1155" s="9" t="str" cm="1">
        <f t="array" ref="M1155">_xlfn.IFS(LEFT(L1155, 2) = "01", "Jan", LEFT(L1155, 2) = "02", "Feb", LEFT(L1155, 2) = "03", "Mar", LEFT(L1155, 2) = "04", "Apr", LEFT(L1155, 2) = "05", "May", LEFT(L1155, 2) = "06", "Jun", LEFT(L1155, 2) = "07", "Jul", LEFT(L1155, 2) = "08", "Aug", LEFT(L1155, 2) = "09", "Sep", LEFT(L1155, 2) = "10", "Oct", LEFT(L1155, 2) = "11", "Nov", LEFT(L1155, 2) = "12", "Dec")</f>
        <v>May</v>
      </c>
      <c r="N1155" s="9" t="str">
        <f t="shared" ref="N1155:N1218" si="130">RIGHT(L1155, 4)</f>
        <v>2015</v>
      </c>
      <c r="O1155" t="b">
        <v>0</v>
      </c>
      <c r="P1155">
        <v>1</v>
      </c>
      <c r="Q1155" t="b">
        <v>0</v>
      </c>
      <c r="R1155" t="s">
        <v>8283</v>
      </c>
      <c r="S1155" s="6">
        <f t="shared" si="126"/>
        <v>6.2500000000000003E-3</v>
      </c>
      <c r="T1155" s="8">
        <f t="shared" si="127"/>
        <v>50</v>
      </c>
      <c r="U1155" t="str">
        <f t="shared" ref="U1155:U1218" si="131">LEFT(R1155, SEARCH("/", R1155) - 1)</f>
        <v>food</v>
      </c>
      <c r="V1155" t="str">
        <f t="shared" ref="V1155:V1218" si="132">RIGHT(R1155, LEN(R1155) - SEARCH("/", R1155) )</f>
        <v>food trucks</v>
      </c>
    </row>
    <row r="1156" spans="1:22" ht="48" x14ac:dyDescent="0.2">
      <c r="A1156">
        <v>1154</v>
      </c>
      <c r="B1156" s="3" t="s">
        <v>1155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2">
        <f t="shared" si="128"/>
        <v>42253.108865740738</v>
      </c>
      <c r="K1156">
        <v>1438915006</v>
      </c>
      <c r="L1156" s="12" t="str">
        <f t="shared" si="129"/>
        <v>08/07/2015</v>
      </c>
      <c r="M1156" s="9" t="str" cm="1">
        <f t="array" ref="M1156">_xlfn.IFS(LEFT(L1156, 2) = "01", "Jan", LEFT(L1156, 2) = "02", "Feb", LEFT(L1156, 2) = "03", "Mar", LEFT(L1156, 2) = "04", "Apr", LEFT(L1156, 2) = "05", "May", LEFT(L1156, 2) = "06", "Jun", LEFT(L1156, 2) = "07", "Jul", LEFT(L1156, 2) = "08", "Aug", LEFT(L1156, 2) = "09", "Sep", LEFT(L1156, 2) = "10", "Oct", LEFT(L1156, 2) = "11", "Nov", LEFT(L1156, 2) = "12", "Dec")</f>
        <v>Aug</v>
      </c>
      <c r="N1156" s="9" t="str">
        <f t="shared" si="130"/>
        <v>2015</v>
      </c>
      <c r="O1156" t="b">
        <v>0</v>
      </c>
      <c r="P1156">
        <v>3</v>
      </c>
      <c r="Q1156" t="b">
        <v>0</v>
      </c>
      <c r="R1156" t="s">
        <v>8283</v>
      </c>
      <c r="S1156" s="6">
        <f t="shared" si="126"/>
        <v>6.5000000000000002E-2</v>
      </c>
      <c r="T1156" s="8">
        <f t="shared" si="127"/>
        <v>108.33333333333333</v>
      </c>
      <c r="U1156" t="str">
        <f t="shared" si="131"/>
        <v>food</v>
      </c>
      <c r="V1156" t="str">
        <f t="shared" si="132"/>
        <v>food trucks</v>
      </c>
    </row>
    <row r="1157" spans="1:22" ht="48" x14ac:dyDescent="0.2">
      <c r="A1157">
        <v>1155</v>
      </c>
      <c r="B1157" s="3" t="s">
        <v>1156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2">
        <f t="shared" si="128"/>
        <v>41865.763981481483</v>
      </c>
      <c r="K1157">
        <v>1405448408</v>
      </c>
      <c r="L1157" s="12" t="str">
        <f t="shared" si="129"/>
        <v>07/15/2014</v>
      </c>
      <c r="M1157" s="9" t="str" cm="1">
        <f t="array" ref="M1157">_xlfn.IFS(LEFT(L1157, 2) = "01", "Jan", LEFT(L1157, 2) = "02", "Feb", LEFT(L1157, 2) = "03", "Mar", LEFT(L1157, 2) = "04", "Apr", LEFT(L1157, 2) = "05", "May", LEFT(L1157, 2) = "06", "Jun", LEFT(L1157, 2) = "07", "Jul", LEFT(L1157, 2) = "08", "Aug", LEFT(L1157, 2) = "09", "Sep", LEFT(L1157, 2) = "10", "Oct", LEFT(L1157, 2) = "11", "Nov", LEFT(L1157, 2) = "12", "Dec")</f>
        <v>Jul</v>
      </c>
      <c r="N1157" s="9" t="str">
        <f t="shared" si="130"/>
        <v>2014</v>
      </c>
      <c r="O1157" t="b">
        <v>0</v>
      </c>
      <c r="P1157">
        <v>8</v>
      </c>
      <c r="Q1157" t="b">
        <v>0</v>
      </c>
      <c r="R1157" t="s">
        <v>8283</v>
      </c>
      <c r="S1157" s="6">
        <f t="shared" si="126"/>
        <v>7.5199999999999998E-3</v>
      </c>
      <c r="T1157" s="8">
        <f t="shared" si="127"/>
        <v>23.5</v>
      </c>
      <c r="U1157" t="str">
        <f t="shared" si="131"/>
        <v>food</v>
      </c>
      <c r="V1157" t="str">
        <f t="shared" si="132"/>
        <v>food trucks</v>
      </c>
    </row>
    <row r="1158" spans="1:22" ht="48" x14ac:dyDescent="0.2">
      <c r="A1158">
        <v>1156</v>
      </c>
      <c r="B1158" s="3" t="s">
        <v>1157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2">
        <f t="shared" si="128"/>
        <v>42059.07131944444</v>
      </c>
      <c r="K1158">
        <v>1422150162</v>
      </c>
      <c r="L1158" s="12" t="str">
        <f t="shared" si="129"/>
        <v>01/25/2015</v>
      </c>
      <c r="M1158" s="9" t="str" cm="1">
        <f t="array" ref="M1158">_xlfn.IFS(LEFT(L1158, 2) = "01", "Jan", LEFT(L1158, 2) = "02", "Feb", LEFT(L1158, 2) = "03", "Mar", LEFT(L1158, 2) = "04", "Apr", LEFT(L1158, 2) = "05", "May", LEFT(L1158, 2) = "06", "Jun", LEFT(L1158, 2) = "07", "Jul", LEFT(L1158, 2) = "08", "Aug", LEFT(L1158, 2) = "09", "Sep", LEFT(L1158, 2) = "10", "Oct", LEFT(L1158, 2) = "11", "Nov", LEFT(L1158, 2) = "12", "Dec")</f>
        <v>Jan</v>
      </c>
      <c r="N1158" s="9" t="str">
        <f t="shared" si="130"/>
        <v>2015</v>
      </c>
      <c r="O1158" t="b">
        <v>0</v>
      </c>
      <c r="P1158">
        <v>0</v>
      </c>
      <c r="Q1158" t="b">
        <v>0</v>
      </c>
      <c r="R1158" t="s">
        <v>8283</v>
      </c>
      <c r="S1158" s="6">
        <f t="shared" si="126"/>
        <v>0</v>
      </c>
      <c r="T1158" s="8">
        <f t="shared" si="127"/>
        <v>0</v>
      </c>
      <c r="U1158" t="str">
        <f t="shared" si="131"/>
        <v>food</v>
      </c>
      <c r="V1158" t="str">
        <f t="shared" si="132"/>
        <v>food trucks</v>
      </c>
    </row>
    <row r="1159" spans="1:22" ht="48" x14ac:dyDescent="0.2">
      <c r="A1159">
        <v>1157</v>
      </c>
      <c r="B1159" s="3" t="s">
        <v>1158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2">
        <f t="shared" si="128"/>
        <v>41978.669907407413</v>
      </c>
      <c r="K1159">
        <v>1412607880</v>
      </c>
      <c r="L1159" s="12" t="str">
        <f t="shared" si="129"/>
        <v>10/06/2014</v>
      </c>
      <c r="M1159" s="9" t="str" cm="1">
        <f t="array" ref="M1159">_xlfn.IFS(LEFT(L1159, 2) = "01", "Jan", LEFT(L1159, 2) = "02", "Feb", LEFT(L1159, 2) = "03", "Mar", LEFT(L1159, 2) = "04", "Apr", LEFT(L1159, 2) = "05", "May", LEFT(L1159, 2) = "06", "Jun", LEFT(L1159, 2) = "07", "Jul", LEFT(L1159, 2) = "08", "Aug", LEFT(L1159, 2) = "09", "Sep", LEFT(L1159, 2) = "10", "Oct", LEFT(L1159, 2) = "11", "Nov", LEFT(L1159, 2) = "12", "Dec")</f>
        <v>Oct</v>
      </c>
      <c r="N1159" s="9" t="str">
        <f t="shared" si="130"/>
        <v>2014</v>
      </c>
      <c r="O1159" t="b">
        <v>0</v>
      </c>
      <c r="P1159">
        <v>3</v>
      </c>
      <c r="Q1159" t="b">
        <v>0</v>
      </c>
      <c r="R1159" t="s">
        <v>8283</v>
      </c>
      <c r="S1159" s="6">
        <f t="shared" si="126"/>
        <v>1.5100000000000001E-2</v>
      </c>
      <c r="T1159" s="8">
        <f t="shared" si="127"/>
        <v>50.333333333333336</v>
      </c>
      <c r="U1159" t="str">
        <f t="shared" si="131"/>
        <v>food</v>
      </c>
      <c r="V1159" t="str">
        <f t="shared" si="132"/>
        <v>food trucks</v>
      </c>
    </row>
    <row r="1160" spans="1:22" ht="48" x14ac:dyDescent="0.2">
      <c r="A1160">
        <v>1158</v>
      </c>
      <c r="B1160" s="3" t="s">
        <v>1159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2">
        <f t="shared" si="128"/>
        <v>41982.09175925926</v>
      </c>
      <c r="K1160">
        <v>1415499128</v>
      </c>
      <c r="L1160" s="12" t="str">
        <f t="shared" si="129"/>
        <v>11/09/2014</v>
      </c>
      <c r="M1160" s="9" t="str" cm="1">
        <f t="array" ref="M1160">_xlfn.IFS(LEFT(L1160, 2) = "01", "Jan", LEFT(L1160, 2) = "02", "Feb", LEFT(L1160, 2) = "03", "Mar", LEFT(L1160, 2) = "04", "Apr", LEFT(L1160, 2) = "05", "May", LEFT(L1160, 2) = "06", "Jun", LEFT(L1160, 2) = "07", "Jul", LEFT(L1160, 2) = "08", "Aug", LEFT(L1160, 2) = "09", "Sep", LEFT(L1160, 2) = "10", "Oct", LEFT(L1160, 2) = "11", "Nov", LEFT(L1160, 2) = "12", "Dec")</f>
        <v>Nov</v>
      </c>
      <c r="N1160" s="9" t="str">
        <f t="shared" si="130"/>
        <v>2014</v>
      </c>
      <c r="O1160" t="b">
        <v>0</v>
      </c>
      <c r="P1160">
        <v>3</v>
      </c>
      <c r="Q1160" t="b">
        <v>0</v>
      </c>
      <c r="R1160" t="s">
        <v>8283</v>
      </c>
      <c r="S1160" s="6">
        <f t="shared" si="126"/>
        <v>4.6666666666666671E-3</v>
      </c>
      <c r="T1160" s="8">
        <f t="shared" si="127"/>
        <v>11.666666666666666</v>
      </c>
      <c r="U1160" t="str">
        <f t="shared" si="131"/>
        <v>food</v>
      </c>
      <c r="V1160" t="str">
        <f t="shared" si="132"/>
        <v>food trucks</v>
      </c>
    </row>
    <row r="1161" spans="1:22" ht="48" x14ac:dyDescent="0.2">
      <c r="A1161">
        <v>1159</v>
      </c>
      <c r="B1161" s="3" t="s">
        <v>1160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2">
        <f t="shared" si="128"/>
        <v>42185.65625</v>
      </c>
      <c r="K1161">
        <v>1433006765</v>
      </c>
      <c r="L1161" s="12" t="str">
        <f t="shared" si="129"/>
        <v>05/30/2015</v>
      </c>
      <c r="M1161" s="9" t="str" cm="1">
        <f t="array" ref="M1161">_xlfn.IFS(LEFT(L1161, 2) = "01", "Jan", LEFT(L1161, 2) = "02", "Feb", LEFT(L1161, 2) = "03", "Mar", LEFT(L1161, 2) = "04", "Apr", LEFT(L1161, 2) = "05", "May", LEFT(L1161, 2) = "06", "Jun", LEFT(L1161, 2) = "07", "Jul", LEFT(L1161, 2) = "08", "Aug", LEFT(L1161, 2) = "09", "Sep", LEFT(L1161, 2) = "10", "Oct", LEFT(L1161, 2) = "11", "Nov", LEFT(L1161, 2) = "12", "Dec")</f>
        <v>May</v>
      </c>
      <c r="N1161" s="9" t="str">
        <f t="shared" si="130"/>
        <v>2015</v>
      </c>
      <c r="O1161" t="b">
        <v>0</v>
      </c>
      <c r="P1161">
        <v>0</v>
      </c>
      <c r="Q1161" t="b">
        <v>0</v>
      </c>
      <c r="R1161" t="s">
        <v>8283</v>
      </c>
      <c r="S1161" s="6">
        <f t="shared" si="126"/>
        <v>0</v>
      </c>
      <c r="T1161" s="8">
        <f t="shared" si="127"/>
        <v>0</v>
      </c>
      <c r="U1161" t="str">
        <f t="shared" si="131"/>
        <v>food</v>
      </c>
      <c r="V1161" t="str">
        <f t="shared" si="132"/>
        <v>food trucks</v>
      </c>
    </row>
    <row r="1162" spans="1:22" ht="48" x14ac:dyDescent="0.2">
      <c r="A1162">
        <v>1160</v>
      </c>
      <c r="B1162" s="3" t="s">
        <v>1161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2">
        <f t="shared" si="128"/>
        <v>42091.113263888896</v>
      </c>
      <c r="K1162">
        <v>1424922186</v>
      </c>
      <c r="L1162" s="12" t="str">
        <f t="shared" si="129"/>
        <v>02/26/2015</v>
      </c>
      <c r="M1162" s="9" t="str" cm="1">
        <f t="array" ref="M1162">_xlfn.IFS(LEFT(L1162, 2) = "01", "Jan", LEFT(L1162, 2) = "02", "Feb", LEFT(L1162, 2) = "03", "Mar", LEFT(L1162, 2) = "04", "Apr", LEFT(L1162, 2) = "05", "May", LEFT(L1162, 2) = "06", "Jun", LEFT(L1162, 2) = "07", "Jul", LEFT(L1162, 2) = "08", "Aug", LEFT(L1162, 2) = "09", "Sep", LEFT(L1162, 2) = "10", "Oct", LEFT(L1162, 2) = "11", "Nov", LEFT(L1162, 2) = "12", "Dec")</f>
        <v>Feb</v>
      </c>
      <c r="N1162" s="9" t="str">
        <f t="shared" si="130"/>
        <v>2015</v>
      </c>
      <c r="O1162" t="b">
        <v>0</v>
      </c>
      <c r="P1162">
        <v>19</v>
      </c>
      <c r="Q1162" t="b">
        <v>0</v>
      </c>
      <c r="R1162" t="s">
        <v>8283</v>
      </c>
      <c r="S1162" s="6">
        <f t="shared" si="126"/>
        <v>3.85E-2</v>
      </c>
      <c r="T1162" s="8">
        <f t="shared" si="127"/>
        <v>60.789473684210527</v>
      </c>
      <c r="U1162" t="str">
        <f t="shared" si="131"/>
        <v>food</v>
      </c>
      <c r="V1162" t="str">
        <f t="shared" si="132"/>
        <v>food trucks</v>
      </c>
    </row>
    <row r="1163" spans="1:22" ht="48" x14ac:dyDescent="0.2">
      <c r="A1163">
        <v>1161</v>
      </c>
      <c r="B1163" s="3" t="s">
        <v>1162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2">
        <f t="shared" si="128"/>
        <v>42143.629502314812</v>
      </c>
      <c r="K1163">
        <v>1430233589</v>
      </c>
      <c r="L1163" s="12" t="str">
        <f t="shared" si="129"/>
        <v>04/28/2015</v>
      </c>
      <c r="M1163" s="9" t="str" cm="1">
        <f t="array" ref="M1163">_xlfn.IFS(LEFT(L1163, 2) = "01", "Jan", LEFT(L1163, 2) = "02", "Feb", LEFT(L1163, 2) = "03", "Mar", LEFT(L1163, 2) = "04", "Apr", LEFT(L1163, 2) = "05", "May", LEFT(L1163, 2) = "06", "Jun", LEFT(L1163, 2) = "07", "Jul", LEFT(L1163, 2) = "08", "Aug", LEFT(L1163, 2) = "09", "Sep", LEFT(L1163, 2) = "10", "Oct", LEFT(L1163, 2) = "11", "Nov", LEFT(L1163, 2) = "12", "Dec")</f>
        <v>Apr</v>
      </c>
      <c r="N1163" s="9" t="str">
        <f t="shared" si="130"/>
        <v>2015</v>
      </c>
      <c r="O1163" t="b">
        <v>0</v>
      </c>
      <c r="P1163">
        <v>0</v>
      </c>
      <c r="Q1163" t="b">
        <v>0</v>
      </c>
      <c r="R1163" t="s">
        <v>8283</v>
      </c>
      <c r="S1163" s="6">
        <f t="shared" si="126"/>
        <v>0</v>
      </c>
      <c r="T1163" s="8">
        <f t="shared" si="127"/>
        <v>0</v>
      </c>
      <c r="U1163" t="str">
        <f t="shared" si="131"/>
        <v>food</v>
      </c>
      <c r="V1163" t="str">
        <f t="shared" si="132"/>
        <v>food trucks</v>
      </c>
    </row>
    <row r="1164" spans="1:22" ht="48" x14ac:dyDescent="0.2">
      <c r="A1164">
        <v>1162</v>
      </c>
      <c r="B1164" s="3" t="s">
        <v>1163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2">
        <f t="shared" si="128"/>
        <v>41907.683611111112</v>
      </c>
      <c r="K1164">
        <v>1408983864</v>
      </c>
      <c r="L1164" s="12" t="str">
        <f t="shared" si="129"/>
        <v>08/25/2014</v>
      </c>
      <c r="M1164" s="9" t="str" cm="1">
        <f t="array" ref="M1164">_xlfn.IFS(LEFT(L1164, 2) = "01", "Jan", LEFT(L1164, 2) = "02", "Feb", LEFT(L1164, 2) = "03", "Mar", LEFT(L1164, 2) = "04", "Apr", LEFT(L1164, 2) = "05", "May", LEFT(L1164, 2) = "06", "Jun", LEFT(L1164, 2) = "07", "Jul", LEFT(L1164, 2) = "08", "Aug", LEFT(L1164, 2) = "09", "Sep", LEFT(L1164, 2) = "10", "Oct", LEFT(L1164, 2) = "11", "Nov", LEFT(L1164, 2) = "12", "Dec")</f>
        <v>Aug</v>
      </c>
      <c r="N1164" s="9" t="str">
        <f t="shared" si="130"/>
        <v>2014</v>
      </c>
      <c r="O1164" t="b">
        <v>0</v>
      </c>
      <c r="P1164">
        <v>2</v>
      </c>
      <c r="Q1164" t="b">
        <v>0</v>
      </c>
      <c r="R1164" t="s">
        <v>8283</v>
      </c>
      <c r="S1164" s="6">
        <f t="shared" si="126"/>
        <v>5.8333333333333338E-4</v>
      </c>
      <c r="T1164" s="8">
        <f t="shared" si="127"/>
        <v>17.5</v>
      </c>
      <c r="U1164" t="str">
        <f t="shared" si="131"/>
        <v>food</v>
      </c>
      <c r="V1164" t="str">
        <f t="shared" si="132"/>
        <v>food trucks</v>
      </c>
    </row>
    <row r="1165" spans="1:22" ht="48" x14ac:dyDescent="0.2">
      <c r="A1165">
        <v>1163</v>
      </c>
      <c r="B1165" s="3" t="s">
        <v>1164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2">
        <f t="shared" si="128"/>
        <v>41860.723611111112</v>
      </c>
      <c r="K1165">
        <v>1405012920</v>
      </c>
      <c r="L1165" s="12" t="str">
        <f t="shared" si="129"/>
        <v>07/10/2014</v>
      </c>
      <c r="M1165" s="9" t="str" cm="1">
        <f t="array" ref="M1165">_xlfn.IFS(LEFT(L1165, 2) = "01", "Jan", LEFT(L1165, 2) = "02", "Feb", LEFT(L1165, 2) = "03", "Mar", LEFT(L1165, 2) = "04", "Apr", LEFT(L1165, 2) = "05", "May", LEFT(L1165, 2) = "06", "Jun", LEFT(L1165, 2) = "07", "Jul", LEFT(L1165, 2) = "08", "Aug", LEFT(L1165, 2) = "09", "Sep", LEFT(L1165, 2) = "10", "Oct", LEFT(L1165, 2) = "11", "Nov", LEFT(L1165, 2) = "12", "Dec")</f>
        <v>Jul</v>
      </c>
      <c r="N1165" s="9" t="str">
        <f t="shared" si="130"/>
        <v>2014</v>
      </c>
      <c r="O1165" t="b">
        <v>0</v>
      </c>
      <c r="P1165">
        <v>0</v>
      </c>
      <c r="Q1165" t="b">
        <v>0</v>
      </c>
      <c r="R1165" t="s">
        <v>8283</v>
      </c>
      <c r="S1165" s="6">
        <f t="shared" si="126"/>
        <v>0</v>
      </c>
      <c r="T1165" s="8">
        <f t="shared" si="127"/>
        <v>0</v>
      </c>
      <c r="U1165" t="str">
        <f t="shared" si="131"/>
        <v>food</v>
      </c>
      <c r="V1165" t="str">
        <f t="shared" si="132"/>
        <v>food trucks</v>
      </c>
    </row>
    <row r="1166" spans="1:22" ht="64" x14ac:dyDescent="0.2">
      <c r="A1166">
        <v>1164</v>
      </c>
      <c r="B1166" s="3" t="s">
        <v>1165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2">
        <f t="shared" si="128"/>
        <v>42539.724328703705</v>
      </c>
      <c r="K1166">
        <v>1463678582</v>
      </c>
      <c r="L1166" s="12" t="str">
        <f t="shared" si="129"/>
        <v>05/19/2016</v>
      </c>
      <c r="M1166" s="9" t="str" cm="1">
        <f t="array" ref="M1166">_xlfn.IFS(LEFT(L1166, 2) = "01", "Jan", LEFT(L1166, 2) = "02", "Feb", LEFT(L1166, 2) = "03", "Mar", LEFT(L1166, 2) = "04", "Apr", LEFT(L1166, 2) = "05", "May", LEFT(L1166, 2) = "06", "Jun", LEFT(L1166, 2) = "07", "Jul", LEFT(L1166, 2) = "08", "Aug", LEFT(L1166, 2) = "09", "Sep", LEFT(L1166, 2) = "10", "Oct", LEFT(L1166, 2) = "11", "Nov", LEFT(L1166, 2) = "12", "Dec")</f>
        <v>May</v>
      </c>
      <c r="N1166" s="9" t="str">
        <f t="shared" si="130"/>
        <v>2016</v>
      </c>
      <c r="O1166" t="b">
        <v>0</v>
      </c>
      <c r="P1166">
        <v>0</v>
      </c>
      <c r="Q1166" t="b">
        <v>0</v>
      </c>
      <c r="R1166" t="s">
        <v>8283</v>
      </c>
      <c r="S1166" s="6">
        <f t="shared" si="126"/>
        <v>0</v>
      </c>
      <c r="T1166" s="8">
        <f t="shared" si="127"/>
        <v>0</v>
      </c>
      <c r="U1166" t="str">
        <f t="shared" si="131"/>
        <v>food</v>
      </c>
      <c r="V1166" t="str">
        <f t="shared" si="132"/>
        <v>food trucks</v>
      </c>
    </row>
    <row r="1167" spans="1:22" ht="48" x14ac:dyDescent="0.2">
      <c r="A1167">
        <v>1165</v>
      </c>
      <c r="B1167" s="3" t="s">
        <v>1166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2">
        <f t="shared" si="128"/>
        <v>41826.214467592588</v>
      </c>
      <c r="K1167">
        <v>1401685730</v>
      </c>
      <c r="L1167" s="12" t="str">
        <f t="shared" si="129"/>
        <v>06/02/2014</v>
      </c>
      <c r="M1167" s="9" t="str" cm="1">
        <f t="array" ref="M1167">_xlfn.IFS(LEFT(L1167, 2) = "01", "Jan", LEFT(L1167, 2) = "02", "Feb", LEFT(L1167, 2) = "03", "Mar", LEFT(L1167, 2) = "04", "Apr", LEFT(L1167, 2) = "05", "May", LEFT(L1167, 2) = "06", "Jun", LEFT(L1167, 2) = "07", "Jul", LEFT(L1167, 2) = "08", "Aug", LEFT(L1167, 2) = "09", "Sep", LEFT(L1167, 2) = "10", "Oct", LEFT(L1167, 2) = "11", "Nov", LEFT(L1167, 2) = "12", "Dec")</f>
        <v>Jun</v>
      </c>
      <c r="N1167" s="9" t="str">
        <f t="shared" si="130"/>
        <v>2014</v>
      </c>
      <c r="O1167" t="b">
        <v>0</v>
      </c>
      <c r="P1167">
        <v>25</v>
      </c>
      <c r="Q1167" t="b">
        <v>0</v>
      </c>
      <c r="R1167" t="s">
        <v>8283</v>
      </c>
      <c r="S1167" s="6">
        <f t="shared" si="126"/>
        <v>0.20705000000000001</v>
      </c>
      <c r="T1167" s="8">
        <f t="shared" si="127"/>
        <v>82.82</v>
      </c>
      <c r="U1167" t="str">
        <f t="shared" si="131"/>
        <v>food</v>
      </c>
      <c r="V1167" t="str">
        <f t="shared" si="132"/>
        <v>food trucks</v>
      </c>
    </row>
    <row r="1168" spans="1:22" ht="48" x14ac:dyDescent="0.2">
      <c r="A1168">
        <v>1166</v>
      </c>
      <c r="B1168" s="3" t="s">
        <v>1167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2">
        <f t="shared" si="128"/>
        <v>42181.166666666672</v>
      </c>
      <c r="K1168">
        <v>1432640342</v>
      </c>
      <c r="L1168" s="12" t="str">
        <f t="shared" si="129"/>
        <v>05/26/2015</v>
      </c>
      <c r="M1168" s="9" t="str" cm="1">
        <f t="array" ref="M1168">_xlfn.IFS(LEFT(L1168, 2) = "01", "Jan", LEFT(L1168, 2) = "02", "Feb", LEFT(L1168, 2) = "03", "Mar", LEFT(L1168, 2) = "04", "Apr", LEFT(L1168, 2) = "05", "May", LEFT(L1168, 2) = "06", "Jun", LEFT(L1168, 2) = "07", "Jul", LEFT(L1168, 2) = "08", "Aug", LEFT(L1168, 2) = "09", "Sep", LEFT(L1168, 2) = "10", "Oct", LEFT(L1168, 2) = "11", "Nov", LEFT(L1168, 2) = "12", "Dec")</f>
        <v>May</v>
      </c>
      <c r="N1168" s="9" t="str">
        <f t="shared" si="130"/>
        <v>2015</v>
      </c>
      <c r="O1168" t="b">
        <v>0</v>
      </c>
      <c r="P1168">
        <v>8</v>
      </c>
      <c r="Q1168" t="b">
        <v>0</v>
      </c>
      <c r="R1168" t="s">
        <v>8283</v>
      </c>
      <c r="S1168" s="6">
        <f t="shared" si="126"/>
        <v>0.19139999999999999</v>
      </c>
      <c r="T1168" s="8">
        <f t="shared" si="127"/>
        <v>358.875</v>
      </c>
      <c r="U1168" t="str">
        <f t="shared" si="131"/>
        <v>food</v>
      </c>
      <c r="V1168" t="str">
        <f t="shared" si="132"/>
        <v>food trucks</v>
      </c>
    </row>
    <row r="1169" spans="1:22" ht="48" x14ac:dyDescent="0.2">
      <c r="A1169">
        <v>1167</v>
      </c>
      <c r="B1169" s="3" t="s">
        <v>1168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2">
        <f t="shared" si="128"/>
        <v>41894.734895833331</v>
      </c>
      <c r="K1169">
        <v>1407865095</v>
      </c>
      <c r="L1169" s="12" t="str">
        <f t="shared" si="129"/>
        <v>08/12/2014</v>
      </c>
      <c r="M1169" s="9" t="str" cm="1">
        <f t="array" ref="M1169">_xlfn.IFS(LEFT(L1169, 2) = "01", "Jan", LEFT(L1169, 2) = "02", "Feb", LEFT(L1169, 2) = "03", "Mar", LEFT(L1169, 2) = "04", "Apr", LEFT(L1169, 2) = "05", "May", LEFT(L1169, 2) = "06", "Jun", LEFT(L1169, 2) = "07", "Jul", LEFT(L1169, 2) = "08", "Aug", LEFT(L1169, 2) = "09", "Sep", LEFT(L1169, 2) = "10", "Oct", LEFT(L1169, 2) = "11", "Nov", LEFT(L1169, 2) = "12", "Dec")</f>
        <v>Aug</v>
      </c>
      <c r="N1169" s="9" t="str">
        <f t="shared" si="130"/>
        <v>2014</v>
      </c>
      <c r="O1169" t="b">
        <v>0</v>
      </c>
      <c r="P1169">
        <v>16</v>
      </c>
      <c r="Q1169" t="b">
        <v>0</v>
      </c>
      <c r="R1169" t="s">
        <v>8283</v>
      </c>
      <c r="S1169" s="6">
        <f t="shared" si="126"/>
        <v>1.6316666666666667E-2</v>
      </c>
      <c r="T1169" s="8">
        <f t="shared" si="127"/>
        <v>61.1875</v>
      </c>
      <c r="U1169" t="str">
        <f t="shared" si="131"/>
        <v>food</v>
      </c>
      <c r="V1169" t="str">
        <f t="shared" si="132"/>
        <v>food trucks</v>
      </c>
    </row>
    <row r="1170" spans="1:22" ht="48" x14ac:dyDescent="0.2">
      <c r="A1170">
        <v>1168</v>
      </c>
      <c r="B1170" s="3" t="s">
        <v>1169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2">
        <f t="shared" si="128"/>
        <v>42635.053993055553</v>
      </c>
      <c r="K1170">
        <v>1471915065</v>
      </c>
      <c r="L1170" s="12" t="str">
        <f t="shared" si="129"/>
        <v>08/23/2016</v>
      </c>
      <c r="M1170" s="9" t="str" cm="1">
        <f t="array" ref="M1170">_xlfn.IFS(LEFT(L1170, 2) = "01", "Jan", LEFT(L1170, 2) = "02", "Feb", LEFT(L1170, 2) = "03", "Mar", LEFT(L1170, 2) = "04", "Apr", LEFT(L1170, 2) = "05", "May", LEFT(L1170, 2) = "06", "Jun", LEFT(L1170, 2) = "07", "Jul", LEFT(L1170, 2) = "08", "Aug", LEFT(L1170, 2) = "09", "Sep", LEFT(L1170, 2) = "10", "Oct", LEFT(L1170, 2) = "11", "Nov", LEFT(L1170, 2) = "12", "Dec")</f>
        <v>Aug</v>
      </c>
      <c r="N1170" s="9" t="str">
        <f t="shared" si="130"/>
        <v>2016</v>
      </c>
      <c r="O1170" t="b">
        <v>0</v>
      </c>
      <c r="P1170">
        <v>3</v>
      </c>
      <c r="Q1170" t="b">
        <v>0</v>
      </c>
      <c r="R1170" t="s">
        <v>8283</v>
      </c>
      <c r="S1170" s="6">
        <f t="shared" si="126"/>
        <v>5.6666666666666664E-2</v>
      </c>
      <c r="T1170" s="8">
        <f t="shared" si="127"/>
        <v>340</v>
      </c>
      <c r="U1170" t="str">
        <f t="shared" si="131"/>
        <v>food</v>
      </c>
      <c r="V1170" t="str">
        <f t="shared" si="132"/>
        <v>food trucks</v>
      </c>
    </row>
    <row r="1171" spans="1:22" ht="48" x14ac:dyDescent="0.2">
      <c r="A1171">
        <v>1169</v>
      </c>
      <c r="B1171" s="3" t="s">
        <v>1170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2">
        <f t="shared" si="128"/>
        <v>42057.353738425925</v>
      </c>
      <c r="K1171">
        <v>1422001763</v>
      </c>
      <c r="L1171" s="12" t="str">
        <f t="shared" si="129"/>
        <v>01/23/2015</v>
      </c>
      <c r="M1171" s="9" t="str" cm="1">
        <f t="array" ref="M1171">_xlfn.IFS(LEFT(L1171, 2) = "01", "Jan", LEFT(L1171, 2) = "02", "Feb", LEFT(L1171, 2) = "03", "Mar", LEFT(L1171, 2) = "04", "Apr", LEFT(L1171, 2) = "05", "May", LEFT(L1171, 2) = "06", "Jun", LEFT(L1171, 2) = "07", "Jul", LEFT(L1171, 2) = "08", "Aug", LEFT(L1171, 2) = "09", "Sep", LEFT(L1171, 2) = "10", "Oct", LEFT(L1171, 2) = "11", "Nov", LEFT(L1171, 2) = "12", "Dec")</f>
        <v>Jan</v>
      </c>
      <c r="N1171" s="9" t="str">
        <f t="shared" si="130"/>
        <v>2015</v>
      </c>
      <c r="O1171" t="b">
        <v>0</v>
      </c>
      <c r="P1171">
        <v>3</v>
      </c>
      <c r="Q1171" t="b">
        <v>0</v>
      </c>
      <c r="R1171" t="s">
        <v>8283</v>
      </c>
      <c r="S1171" s="6">
        <f t="shared" si="126"/>
        <v>1.6999999999999999E-3</v>
      </c>
      <c r="T1171" s="8">
        <f t="shared" si="127"/>
        <v>5.666666666666667</v>
      </c>
      <c r="U1171" t="str">
        <f t="shared" si="131"/>
        <v>food</v>
      </c>
      <c r="V1171" t="str">
        <f t="shared" si="132"/>
        <v>food trucks</v>
      </c>
    </row>
    <row r="1172" spans="1:22" ht="48" x14ac:dyDescent="0.2">
      <c r="A1172">
        <v>1170</v>
      </c>
      <c r="B1172" s="3" t="s">
        <v>1171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2">
        <f t="shared" si="128"/>
        <v>42154.893182870372</v>
      </c>
      <c r="K1172">
        <v>1430429171</v>
      </c>
      <c r="L1172" s="12" t="str">
        <f t="shared" si="129"/>
        <v>04/30/2015</v>
      </c>
      <c r="M1172" s="9" t="str" cm="1">
        <f t="array" ref="M1172">_xlfn.IFS(LEFT(L1172, 2) = "01", "Jan", LEFT(L1172, 2) = "02", "Feb", LEFT(L1172, 2) = "03", "Mar", LEFT(L1172, 2) = "04", "Apr", LEFT(L1172, 2) = "05", "May", LEFT(L1172, 2) = "06", "Jun", LEFT(L1172, 2) = "07", "Jul", LEFT(L1172, 2) = "08", "Aug", LEFT(L1172, 2) = "09", "Sep", LEFT(L1172, 2) = "10", "Oct", LEFT(L1172, 2) = "11", "Nov", LEFT(L1172, 2) = "12", "Dec")</f>
        <v>Apr</v>
      </c>
      <c r="N1172" s="9" t="str">
        <f t="shared" si="130"/>
        <v>2015</v>
      </c>
      <c r="O1172" t="b">
        <v>0</v>
      </c>
      <c r="P1172">
        <v>2</v>
      </c>
      <c r="Q1172" t="b">
        <v>0</v>
      </c>
      <c r="R1172" t="s">
        <v>8283</v>
      </c>
      <c r="S1172" s="6">
        <f t="shared" si="126"/>
        <v>4.0000000000000001E-3</v>
      </c>
      <c r="T1172" s="8">
        <f t="shared" si="127"/>
        <v>50</v>
      </c>
      <c r="U1172" t="str">
        <f t="shared" si="131"/>
        <v>food</v>
      </c>
      <c r="V1172" t="str">
        <f t="shared" si="132"/>
        <v>food trucks</v>
      </c>
    </row>
    <row r="1173" spans="1:22" ht="32" x14ac:dyDescent="0.2">
      <c r="A1173">
        <v>1171</v>
      </c>
      <c r="B1173" s="3" t="s">
        <v>1172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2">
        <f t="shared" si="128"/>
        <v>41956.846377314811</v>
      </c>
      <c r="K1173">
        <v>1414351127</v>
      </c>
      <c r="L1173" s="12" t="str">
        <f t="shared" si="129"/>
        <v>10/26/2014</v>
      </c>
      <c r="M1173" s="9" t="str" cm="1">
        <f t="array" ref="M1173">_xlfn.IFS(LEFT(L1173, 2) = "01", "Jan", LEFT(L1173, 2) = "02", "Feb", LEFT(L1173, 2) = "03", "Mar", LEFT(L1173, 2) = "04", "Apr", LEFT(L1173, 2) = "05", "May", LEFT(L1173, 2) = "06", "Jun", LEFT(L1173, 2) = "07", "Jul", LEFT(L1173, 2) = "08", "Aug", LEFT(L1173, 2) = "09", "Sep", LEFT(L1173, 2) = "10", "Oct", LEFT(L1173, 2) = "11", "Nov", LEFT(L1173, 2) = "12", "Dec")</f>
        <v>Oct</v>
      </c>
      <c r="N1173" s="9" t="str">
        <f t="shared" si="130"/>
        <v>2014</v>
      </c>
      <c r="O1173" t="b">
        <v>0</v>
      </c>
      <c r="P1173">
        <v>1</v>
      </c>
      <c r="Q1173" t="b">
        <v>0</v>
      </c>
      <c r="R1173" t="s">
        <v>8283</v>
      </c>
      <c r="S1173" s="6">
        <f t="shared" si="126"/>
        <v>1E-3</v>
      </c>
      <c r="T1173" s="8">
        <f t="shared" si="127"/>
        <v>25</v>
      </c>
      <c r="U1173" t="str">
        <f t="shared" si="131"/>
        <v>food</v>
      </c>
      <c r="V1173" t="str">
        <f t="shared" si="132"/>
        <v>food trucks</v>
      </c>
    </row>
    <row r="1174" spans="1:22" ht="16" x14ac:dyDescent="0.2">
      <c r="A1174">
        <v>1172</v>
      </c>
      <c r="B1174" s="3" t="s">
        <v>1173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2">
        <f t="shared" si="128"/>
        <v>41871.682314814818</v>
      </c>
      <c r="K1174">
        <v>1405959752</v>
      </c>
      <c r="L1174" s="12" t="str">
        <f t="shared" si="129"/>
        <v>07/21/2014</v>
      </c>
      <c r="M1174" s="9" t="str" cm="1">
        <f t="array" ref="M1174">_xlfn.IFS(LEFT(L1174, 2) = "01", "Jan", LEFT(L1174, 2) = "02", "Feb", LEFT(L1174, 2) = "03", "Mar", LEFT(L1174, 2) = "04", "Apr", LEFT(L1174, 2) = "05", "May", LEFT(L1174, 2) = "06", "Jun", LEFT(L1174, 2) = "07", "Jul", LEFT(L1174, 2) = "08", "Aug", LEFT(L1174, 2) = "09", "Sep", LEFT(L1174, 2) = "10", "Oct", LEFT(L1174, 2) = "11", "Nov", LEFT(L1174, 2) = "12", "Dec")</f>
        <v>Jul</v>
      </c>
      <c r="N1174" s="9" t="str">
        <f t="shared" si="130"/>
        <v>2014</v>
      </c>
      <c r="O1174" t="b">
        <v>0</v>
      </c>
      <c r="P1174">
        <v>0</v>
      </c>
      <c r="Q1174" t="b">
        <v>0</v>
      </c>
      <c r="R1174" t="s">
        <v>8283</v>
      </c>
      <c r="S1174" s="6">
        <f t="shared" si="126"/>
        <v>0</v>
      </c>
      <c r="T1174" s="8">
        <f t="shared" si="127"/>
        <v>0</v>
      </c>
      <c r="U1174" t="str">
        <f t="shared" si="131"/>
        <v>food</v>
      </c>
      <c r="V1174" t="str">
        <f t="shared" si="132"/>
        <v>food trucks</v>
      </c>
    </row>
    <row r="1175" spans="1:22" ht="48" x14ac:dyDescent="0.2">
      <c r="A1175">
        <v>1173</v>
      </c>
      <c r="B1175" s="3" t="s">
        <v>1174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2">
        <f t="shared" si="128"/>
        <v>42219.185844907406</v>
      </c>
      <c r="K1175">
        <v>1435552057</v>
      </c>
      <c r="L1175" s="12" t="str">
        <f t="shared" si="129"/>
        <v>06/29/2015</v>
      </c>
      <c r="M1175" s="9" t="str" cm="1">
        <f t="array" ref="M1175">_xlfn.IFS(LEFT(L1175, 2) = "01", "Jan", LEFT(L1175, 2) = "02", "Feb", LEFT(L1175, 2) = "03", "Mar", LEFT(L1175, 2) = "04", "Apr", LEFT(L1175, 2) = "05", "May", LEFT(L1175, 2) = "06", "Jun", LEFT(L1175, 2) = "07", "Jul", LEFT(L1175, 2) = "08", "Aug", LEFT(L1175, 2) = "09", "Sep", LEFT(L1175, 2) = "10", "Oct", LEFT(L1175, 2) = "11", "Nov", LEFT(L1175, 2) = "12", "Dec")</f>
        <v>Jun</v>
      </c>
      <c r="N1175" s="9" t="str">
        <f t="shared" si="130"/>
        <v>2015</v>
      </c>
      <c r="O1175" t="b">
        <v>0</v>
      </c>
      <c r="P1175">
        <v>1</v>
      </c>
      <c r="Q1175" t="b">
        <v>0</v>
      </c>
      <c r="R1175" t="s">
        <v>8283</v>
      </c>
      <c r="S1175" s="6">
        <f t="shared" si="126"/>
        <v>2.4000000000000001E-4</v>
      </c>
      <c r="T1175" s="8">
        <f t="shared" si="127"/>
        <v>30</v>
      </c>
      <c r="U1175" t="str">
        <f t="shared" si="131"/>
        <v>food</v>
      </c>
      <c r="V1175" t="str">
        <f t="shared" si="132"/>
        <v>food trucks</v>
      </c>
    </row>
    <row r="1176" spans="1:22" ht="48" x14ac:dyDescent="0.2">
      <c r="A1176">
        <v>1174</v>
      </c>
      <c r="B1176" s="3" t="s">
        <v>1175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2">
        <f t="shared" si="128"/>
        <v>42498.84174768519</v>
      </c>
      <c r="K1176">
        <v>1460146327</v>
      </c>
      <c r="L1176" s="12" t="str">
        <f t="shared" si="129"/>
        <v>04/08/2016</v>
      </c>
      <c r="M1176" s="9" t="str" cm="1">
        <f t="array" ref="M1176">_xlfn.IFS(LEFT(L1176, 2) = "01", "Jan", LEFT(L1176, 2) = "02", "Feb", LEFT(L1176, 2) = "03", "Mar", LEFT(L1176, 2) = "04", "Apr", LEFT(L1176, 2) = "05", "May", LEFT(L1176, 2) = "06", "Jun", LEFT(L1176, 2) = "07", "Jul", LEFT(L1176, 2) = "08", "Aug", LEFT(L1176, 2) = "09", "Sep", LEFT(L1176, 2) = "10", "Oct", LEFT(L1176, 2) = "11", "Nov", LEFT(L1176, 2) = "12", "Dec")</f>
        <v>Apr</v>
      </c>
      <c r="N1176" s="9" t="str">
        <f t="shared" si="130"/>
        <v>2016</v>
      </c>
      <c r="O1176" t="b">
        <v>0</v>
      </c>
      <c r="P1176">
        <v>19</v>
      </c>
      <c r="Q1176" t="b">
        <v>0</v>
      </c>
      <c r="R1176" t="s">
        <v>8283</v>
      </c>
      <c r="S1176" s="6">
        <f t="shared" si="126"/>
        <v>5.906666666666667E-2</v>
      </c>
      <c r="T1176" s="8">
        <f t="shared" si="127"/>
        <v>46.631578947368418</v>
      </c>
      <c r="U1176" t="str">
        <f t="shared" si="131"/>
        <v>food</v>
      </c>
      <c r="V1176" t="str">
        <f t="shared" si="132"/>
        <v>food trucks</v>
      </c>
    </row>
    <row r="1177" spans="1:22" ht="48" x14ac:dyDescent="0.2">
      <c r="A1177">
        <v>1175</v>
      </c>
      <c r="B1177" s="3" t="s">
        <v>1176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2">
        <f t="shared" si="128"/>
        <v>42200.728460648148</v>
      </c>
      <c r="K1177">
        <v>1434389339</v>
      </c>
      <c r="L1177" s="12" t="str">
        <f t="shared" si="129"/>
        <v>06/15/2015</v>
      </c>
      <c r="M1177" s="9" t="str" cm="1">
        <f t="array" ref="M1177">_xlfn.IFS(LEFT(L1177, 2) = "01", "Jan", LEFT(L1177, 2) = "02", "Feb", LEFT(L1177, 2) = "03", "Mar", LEFT(L1177, 2) = "04", "Apr", LEFT(L1177, 2) = "05", "May", LEFT(L1177, 2) = "06", "Jun", LEFT(L1177, 2) = "07", "Jul", LEFT(L1177, 2) = "08", "Aug", LEFT(L1177, 2) = "09", "Sep", LEFT(L1177, 2) = "10", "Oct", LEFT(L1177, 2) = "11", "Nov", LEFT(L1177, 2) = "12", "Dec")</f>
        <v>Jun</v>
      </c>
      <c r="N1177" s="9" t="str">
        <f t="shared" si="130"/>
        <v>2015</v>
      </c>
      <c r="O1177" t="b">
        <v>0</v>
      </c>
      <c r="P1177">
        <v>9</v>
      </c>
      <c r="Q1177" t="b">
        <v>0</v>
      </c>
      <c r="R1177" t="s">
        <v>8283</v>
      </c>
      <c r="S1177" s="6">
        <f t="shared" si="126"/>
        <v>2.9250000000000002E-2</v>
      </c>
      <c r="T1177" s="8">
        <f t="shared" si="127"/>
        <v>65</v>
      </c>
      <c r="U1177" t="str">
        <f t="shared" si="131"/>
        <v>food</v>
      </c>
      <c r="V1177" t="str">
        <f t="shared" si="132"/>
        <v>food trucks</v>
      </c>
    </row>
    <row r="1178" spans="1:22" ht="64" x14ac:dyDescent="0.2">
      <c r="A1178">
        <v>1176</v>
      </c>
      <c r="B1178" s="3" t="s">
        <v>1177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2">
        <f t="shared" si="128"/>
        <v>42800.541666666672</v>
      </c>
      <c r="K1178">
        <v>1484094498</v>
      </c>
      <c r="L1178" s="12" t="str">
        <f t="shared" si="129"/>
        <v>01/11/2017</v>
      </c>
      <c r="M1178" s="9" t="str" cm="1">
        <f t="array" ref="M1178">_xlfn.IFS(LEFT(L1178, 2) = "01", "Jan", LEFT(L1178, 2) = "02", "Feb", LEFT(L1178, 2) = "03", "Mar", LEFT(L1178, 2) = "04", "Apr", LEFT(L1178, 2) = "05", "May", LEFT(L1178, 2) = "06", "Jun", LEFT(L1178, 2) = "07", "Jul", LEFT(L1178, 2) = "08", "Aug", LEFT(L1178, 2) = "09", "Sep", LEFT(L1178, 2) = "10", "Oct", LEFT(L1178, 2) = "11", "Nov", LEFT(L1178, 2) = "12", "Dec")</f>
        <v>Jan</v>
      </c>
      <c r="N1178" s="9" t="str">
        <f t="shared" si="130"/>
        <v>2017</v>
      </c>
      <c r="O1178" t="b">
        <v>0</v>
      </c>
      <c r="P1178">
        <v>1</v>
      </c>
      <c r="Q1178" t="b">
        <v>0</v>
      </c>
      <c r="R1178" t="s">
        <v>8283</v>
      </c>
      <c r="S1178" s="6">
        <f t="shared" si="126"/>
        <v>5.7142857142857142E-5</v>
      </c>
      <c r="T1178" s="8">
        <f t="shared" si="127"/>
        <v>10</v>
      </c>
      <c r="U1178" t="str">
        <f t="shared" si="131"/>
        <v>food</v>
      </c>
      <c r="V1178" t="str">
        <f t="shared" si="132"/>
        <v>food trucks</v>
      </c>
    </row>
    <row r="1179" spans="1:22" ht="48" x14ac:dyDescent="0.2">
      <c r="A1179">
        <v>1177</v>
      </c>
      <c r="B1179" s="3" t="s">
        <v>1178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2">
        <f t="shared" si="128"/>
        <v>41927.660833333335</v>
      </c>
      <c r="K1179">
        <v>1410796296</v>
      </c>
      <c r="L1179" s="12" t="str">
        <f t="shared" si="129"/>
        <v>09/15/2014</v>
      </c>
      <c r="M1179" s="9" t="str" cm="1">
        <f t="array" ref="M1179">_xlfn.IFS(LEFT(L1179, 2) = "01", "Jan", LEFT(L1179, 2) = "02", "Feb", LEFT(L1179, 2) = "03", "Mar", LEFT(L1179, 2) = "04", "Apr", LEFT(L1179, 2) = "05", "May", LEFT(L1179, 2) = "06", "Jun", LEFT(L1179, 2) = "07", "Jul", LEFT(L1179, 2) = "08", "Aug", LEFT(L1179, 2) = "09", "Sep", LEFT(L1179, 2) = "10", "Oct", LEFT(L1179, 2) = "11", "Nov", LEFT(L1179, 2) = "12", "Dec")</f>
        <v>Sep</v>
      </c>
      <c r="N1179" s="9" t="str">
        <f t="shared" si="130"/>
        <v>2014</v>
      </c>
      <c r="O1179" t="b">
        <v>0</v>
      </c>
      <c r="P1179">
        <v>0</v>
      </c>
      <c r="Q1179" t="b">
        <v>0</v>
      </c>
      <c r="R1179" t="s">
        <v>8283</v>
      </c>
      <c r="S1179" s="6">
        <f t="shared" si="126"/>
        <v>0</v>
      </c>
      <c r="T1179" s="8">
        <f t="shared" si="127"/>
        <v>0</v>
      </c>
      <c r="U1179" t="str">
        <f t="shared" si="131"/>
        <v>food</v>
      </c>
      <c r="V1179" t="str">
        <f t="shared" si="132"/>
        <v>food trucks</v>
      </c>
    </row>
    <row r="1180" spans="1:22" ht="48" x14ac:dyDescent="0.2">
      <c r="A1180">
        <v>1178</v>
      </c>
      <c r="B1180" s="3" t="s">
        <v>1179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2">
        <f t="shared" si="128"/>
        <v>41867.905694444446</v>
      </c>
      <c r="K1180">
        <v>1405633452</v>
      </c>
      <c r="L1180" s="12" t="str">
        <f t="shared" si="129"/>
        <v>07/17/2014</v>
      </c>
      <c r="M1180" s="9" t="str" cm="1">
        <f t="array" ref="M1180">_xlfn.IFS(LEFT(L1180, 2) = "01", "Jan", LEFT(L1180, 2) = "02", "Feb", LEFT(L1180, 2) = "03", "Mar", LEFT(L1180, 2) = "04", "Apr", LEFT(L1180, 2) = "05", "May", LEFT(L1180, 2) = "06", "Jun", LEFT(L1180, 2) = "07", "Jul", LEFT(L1180, 2) = "08", "Aug", LEFT(L1180, 2) = "09", "Sep", LEFT(L1180, 2) = "10", "Oct", LEFT(L1180, 2) = "11", "Nov", LEFT(L1180, 2) = "12", "Dec")</f>
        <v>Jul</v>
      </c>
      <c r="N1180" s="9" t="str">
        <f t="shared" si="130"/>
        <v>2014</v>
      </c>
      <c r="O1180" t="b">
        <v>0</v>
      </c>
      <c r="P1180">
        <v>1</v>
      </c>
      <c r="Q1180" t="b">
        <v>0</v>
      </c>
      <c r="R1180" t="s">
        <v>8283</v>
      </c>
      <c r="S1180" s="6">
        <f t="shared" si="126"/>
        <v>6.666666666666667E-5</v>
      </c>
      <c r="T1180" s="8">
        <f t="shared" si="127"/>
        <v>5</v>
      </c>
      <c r="U1180" t="str">
        <f t="shared" si="131"/>
        <v>food</v>
      </c>
      <c r="V1180" t="str">
        <f t="shared" si="132"/>
        <v>food trucks</v>
      </c>
    </row>
    <row r="1181" spans="1:22" ht="48" x14ac:dyDescent="0.2">
      <c r="A1181">
        <v>1179</v>
      </c>
      <c r="B1181" s="3" t="s">
        <v>1180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2">
        <f t="shared" si="128"/>
        <v>42305.720219907409</v>
      </c>
      <c r="K1181">
        <v>1443460627</v>
      </c>
      <c r="L1181" s="12" t="str">
        <f t="shared" si="129"/>
        <v>09/28/2015</v>
      </c>
      <c r="M1181" s="9" t="str" cm="1">
        <f t="array" ref="M1181">_xlfn.IFS(LEFT(L1181, 2) = "01", "Jan", LEFT(L1181, 2) = "02", "Feb", LEFT(L1181, 2) = "03", "Mar", LEFT(L1181, 2) = "04", "Apr", LEFT(L1181, 2) = "05", "May", LEFT(L1181, 2) = "06", "Jun", LEFT(L1181, 2) = "07", "Jul", LEFT(L1181, 2) = "08", "Aug", LEFT(L1181, 2) = "09", "Sep", LEFT(L1181, 2) = "10", "Oct", LEFT(L1181, 2) = "11", "Nov", LEFT(L1181, 2) = "12", "Dec")</f>
        <v>Sep</v>
      </c>
      <c r="N1181" s="9" t="str">
        <f t="shared" si="130"/>
        <v>2015</v>
      </c>
      <c r="O1181" t="b">
        <v>0</v>
      </c>
      <c r="P1181">
        <v>5</v>
      </c>
      <c r="Q1181" t="b">
        <v>0</v>
      </c>
      <c r="R1181" t="s">
        <v>8283</v>
      </c>
      <c r="S1181" s="6">
        <f t="shared" si="126"/>
        <v>5.3333333333333337E-2</v>
      </c>
      <c r="T1181" s="8">
        <f t="shared" si="127"/>
        <v>640</v>
      </c>
      <c r="U1181" t="str">
        <f t="shared" si="131"/>
        <v>food</v>
      </c>
      <c r="V1181" t="str">
        <f t="shared" si="132"/>
        <v>food trucks</v>
      </c>
    </row>
    <row r="1182" spans="1:22" ht="32" x14ac:dyDescent="0.2">
      <c r="A1182">
        <v>1180</v>
      </c>
      <c r="B1182" s="3" t="s">
        <v>1181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2">
        <f t="shared" si="128"/>
        <v>41818.806875000002</v>
      </c>
      <c r="K1182">
        <v>1400786514</v>
      </c>
      <c r="L1182" s="12" t="str">
        <f t="shared" si="129"/>
        <v>05/22/2014</v>
      </c>
      <c r="M1182" s="9" t="str" cm="1">
        <f t="array" ref="M1182">_xlfn.IFS(LEFT(L1182, 2) = "01", "Jan", LEFT(L1182, 2) = "02", "Feb", LEFT(L1182, 2) = "03", "Mar", LEFT(L1182, 2) = "04", "Apr", LEFT(L1182, 2) = "05", "May", LEFT(L1182, 2) = "06", "Jun", LEFT(L1182, 2) = "07", "Jul", LEFT(L1182, 2) = "08", "Aug", LEFT(L1182, 2) = "09", "Sep", LEFT(L1182, 2) = "10", "Oct", LEFT(L1182, 2) = "11", "Nov", LEFT(L1182, 2) = "12", "Dec")</f>
        <v>May</v>
      </c>
      <c r="N1182" s="9" t="str">
        <f t="shared" si="130"/>
        <v>2014</v>
      </c>
      <c r="O1182" t="b">
        <v>0</v>
      </c>
      <c r="P1182">
        <v>85</v>
      </c>
      <c r="Q1182" t="b">
        <v>0</v>
      </c>
      <c r="R1182" t="s">
        <v>8283</v>
      </c>
      <c r="S1182" s="6">
        <f t="shared" si="126"/>
        <v>0.11749999999999999</v>
      </c>
      <c r="T1182" s="8">
        <f t="shared" si="127"/>
        <v>69.117647058823536</v>
      </c>
      <c r="U1182" t="str">
        <f t="shared" si="131"/>
        <v>food</v>
      </c>
      <c r="V1182" t="str">
        <f t="shared" si="132"/>
        <v>food trucks</v>
      </c>
    </row>
    <row r="1183" spans="1:22" ht="16" x14ac:dyDescent="0.2">
      <c r="A1183">
        <v>1181</v>
      </c>
      <c r="B1183" s="3" t="s">
        <v>1182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2">
        <f t="shared" si="128"/>
        <v>42064.339363425926</v>
      </c>
      <c r="K1183">
        <v>1422605321</v>
      </c>
      <c r="L1183" s="12" t="str">
        <f t="shared" si="129"/>
        <v>01/30/2015</v>
      </c>
      <c r="M1183" s="9" t="str" cm="1">
        <f t="array" ref="M1183">_xlfn.IFS(LEFT(L1183, 2) = "01", "Jan", LEFT(L1183, 2) = "02", "Feb", LEFT(L1183, 2) = "03", "Mar", LEFT(L1183, 2) = "04", "Apr", LEFT(L1183, 2) = "05", "May", LEFT(L1183, 2) = "06", "Jun", LEFT(L1183, 2) = "07", "Jul", LEFT(L1183, 2) = "08", "Aug", LEFT(L1183, 2) = "09", "Sep", LEFT(L1183, 2) = "10", "Oct", LEFT(L1183, 2) = "11", "Nov", LEFT(L1183, 2) = "12", "Dec")</f>
        <v>Jan</v>
      </c>
      <c r="N1183" s="9" t="str">
        <f t="shared" si="130"/>
        <v>2015</v>
      </c>
      <c r="O1183" t="b">
        <v>0</v>
      </c>
      <c r="P1183">
        <v>3</v>
      </c>
      <c r="Q1183" t="b">
        <v>0</v>
      </c>
      <c r="R1183" t="s">
        <v>8283</v>
      </c>
      <c r="S1183" s="6">
        <f t="shared" si="126"/>
        <v>8.0000000000000007E-5</v>
      </c>
      <c r="T1183" s="8">
        <f t="shared" si="127"/>
        <v>1.3333333333333333</v>
      </c>
      <c r="U1183" t="str">
        <f t="shared" si="131"/>
        <v>food</v>
      </c>
      <c r="V1183" t="str">
        <f t="shared" si="132"/>
        <v>food trucks</v>
      </c>
    </row>
    <row r="1184" spans="1:22" ht="48" x14ac:dyDescent="0.2">
      <c r="A1184">
        <v>1182</v>
      </c>
      <c r="B1184" s="3" t="s">
        <v>1183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2">
        <f t="shared" si="128"/>
        <v>42747.695833333331</v>
      </c>
      <c r="K1184">
        <v>1482609088</v>
      </c>
      <c r="L1184" s="12" t="str">
        <f t="shared" si="129"/>
        <v>12/24/2016</v>
      </c>
      <c r="M1184" s="9" t="str" cm="1">
        <f t="array" ref="M1184">_xlfn.IFS(LEFT(L1184, 2) = "01", "Jan", LEFT(L1184, 2) = "02", "Feb", LEFT(L1184, 2) = "03", "Mar", LEFT(L1184, 2) = "04", "Apr", LEFT(L1184, 2) = "05", "May", LEFT(L1184, 2) = "06", "Jun", LEFT(L1184, 2) = "07", "Jul", LEFT(L1184, 2) = "08", "Aug", LEFT(L1184, 2) = "09", "Sep", LEFT(L1184, 2) = "10", "Oct", LEFT(L1184, 2) = "11", "Nov", LEFT(L1184, 2) = "12", "Dec")</f>
        <v>Dec</v>
      </c>
      <c r="N1184" s="9" t="str">
        <f t="shared" si="130"/>
        <v>2016</v>
      </c>
      <c r="O1184" t="b">
        <v>0</v>
      </c>
      <c r="P1184">
        <v>4</v>
      </c>
      <c r="Q1184" t="b">
        <v>0</v>
      </c>
      <c r="R1184" t="s">
        <v>8283</v>
      </c>
      <c r="S1184" s="6">
        <f t="shared" si="126"/>
        <v>4.2000000000000003E-2</v>
      </c>
      <c r="T1184" s="8">
        <f t="shared" si="127"/>
        <v>10.5</v>
      </c>
      <c r="U1184" t="str">
        <f t="shared" si="131"/>
        <v>food</v>
      </c>
      <c r="V1184" t="str">
        <f t="shared" si="132"/>
        <v>food trucks</v>
      </c>
    </row>
    <row r="1185" spans="1:22" ht="48" x14ac:dyDescent="0.2">
      <c r="A1185">
        <v>1183</v>
      </c>
      <c r="B1185" s="3" t="s">
        <v>1184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2">
        <f t="shared" si="128"/>
        <v>42676.165972222225</v>
      </c>
      <c r="K1185">
        <v>1476391223</v>
      </c>
      <c r="L1185" s="12" t="str">
        <f t="shared" si="129"/>
        <v>10/13/2016</v>
      </c>
      <c r="M1185" s="9" t="str" cm="1">
        <f t="array" ref="M1185">_xlfn.IFS(LEFT(L1185, 2) = "01", "Jan", LEFT(L1185, 2) = "02", "Feb", LEFT(L1185, 2) = "03", "Mar", LEFT(L1185, 2) = "04", "Apr", LEFT(L1185, 2) = "05", "May", LEFT(L1185, 2) = "06", "Jun", LEFT(L1185, 2) = "07", "Jul", LEFT(L1185, 2) = "08", "Aug", LEFT(L1185, 2) = "09", "Sep", LEFT(L1185, 2) = "10", "Oct", LEFT(L1185, 2) = "11", "Nov", LEFT(L1185, 2) = "12", "Dec")</f>
        <v>Oct</v>
      </c>
      <c r="N1185" s="9" t="str">
        <f t="shared" si="130"/>
        <v>2016</v>
      </c>
      <c r="O1185" t="b">
        <v>0</v>
      </c>
      <c r="P1185">
        <v>3</v>
      </c>
      <c r="Q1185" t="b">
        <v>0</v>
      </c>
      <c r="R1185" t="s">
        <v>8283</v>
      </c>
      <c r="S1185" s="6">
        <f t="shared" si="126"/>
        <v>0.04</v>
      </c>
      <c r="T1185" s="8">
        <f t="shared" si="127"/>
        <v>33.333333333333336</v>
      </c>
      <c r="U1185" t="str">
        <f t="shared" si="131"/>
        <v>food</v>
      </c>
      <c r="V1185" t="str">
        <f t="shared" si="132"/>
        <v>food trucks</v>
      </c>
    </row>
    <row r="1186" spans="1:22" ht="48" x14ac:dyDescent="0.2">
      <c r="A1186">
        <v>1184</v>
      </c>
      <c r="B1186" s="3" t="s">
        <v>1185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2">
        <f t="shared" si="128"/>
        <v>42772.599664351852</v>
      </c>
      <c r="K1186">
        <v>1483712611</v>
      </c>
      <c r="L1186" s="12" t="str">
        <f t="shared" si="129"/>
        <v>01/06/2017</v>
      </c>
      <c r="M1186" s="9" t="str" cm="1">
        <f t="array" ref="M1186">_xlfn.IFS(LEFT(L1186, 2) = "01", "Jan", LEFT(L1186, 2) = "02", "Feb", LEFT(L1186, 2) = "03", "Mar", LEFT(L1186, 2) = "04", "Apr", LEFT(L1186, 2) = "05", "May", LEFT(L1186, 2) = "06", "Jun", LEFT(L1186, 2) = "07", "Jul", LEFT(L1186, 2) = "08", "Aug", LEFT(L1186, 2) = "09", "Sep", LEFT(L1186, 2) = "10", "Oct", LEFT(L1186, 2) = "11", "Nov", LEFT(L1186, 2) = "12", "Dec")</f>
        <v>Jan</v>
      </c>
      <c r="N1186" s="9" t="str">
        <f t="shared" si="130"/>
        <v>2017</v>
      </c>
      <c r="O1186" t="b">
        <v>0</v>
      </c>
      <c r="P1186">
        <v>375</v>
      </c>
      <c r="Q1186" t="b">
        <v>1</v>
      </c>
      <c r="R1186" t="s">
        <v>8284</v>
      </c>
      <c r="S1186" s="6">
        <f t="shared" si="126"/>
        <v>1.0493636363636363</v>
      </c>
      <c r="T1186" s="8">
        <f t="shared" si="127"/>
        <v>61.562666666666665</v>
      </c>
      <c r="U1186" t="str">
        <f t="shared" si="131"/>
        <v>photography</v>
      </c>
      <c r="V1186" t="str">
        <f t="shared" si="132"/>
        <v>photobooks</v>
      </c>
    </row>
    <row r="1187" spans="1:22" ht="48" x14ac:dyDescent="0.2">
      <c r="A1187">
        <v>1185</v>
      </c>
      <c r="B1187" s="3" t="s">
        <v>1186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2">
        <f t="shared" si="128"/>
        <v>42163.166666666672</v>
      </c>
      <c r="K1187">
        <v>1430945149</v>
      </c>
      <c r="L1187" s="12" t="str">
        <f t="shared" si="129"/>
        <v>05/06/2015</v>
      </c>
      <c r="M1187" s="9" t="str" cm="1">
        <f t="array" ref="M1187">_xlfn.IFS(LEFT(L1187, 2) = "01", "Jan", LEFT(L1187, 2) = "02", "Feb", LEFT(L1187, 2) = "03", "Mar", LEFT(L1187, 2) = "04", "Apr", LEFT(L1187, 2) = "05", "May", LEFT(L1187, 2) = "06", "Jun", LEFT(L1187, 2) = "07", "Jul", LEFT(L1187, 2) = "08", "Aug", LEFT(L1187, 2) = "09", "Sep", LEFT(L1187, 2) = "10", "Oct", LEFT(L1187, 2) = "11", "Nov", LEFT(L1187, 2) = "12", "Dec")</f>
        <v>May</v>
      </c>
      <c r="N1187" s="9" t="str">
        <f t="shared" si="130"/>
        <v>2015</v>
      </c>
      <c r="O1187" t="b">
        <v>0</v>
      </c>
      <c r="P1187">
        <v>111</v>
      </c>
      <c r="Q1187" t="b">
        <v>1</v>
      </c>
      <c r="R1187" t="s">
        <v>8284</v>
      </c>
      <c r="S1187" s="6">
        <f t="shared" si="126"/>
        <v>1.0544</v>
      </c>
      <c r="T1187" s="8">
        <f t="shared" si="127"/>
        <v>118.73873873873873</v>
      </c>
      <c r="U1187" t="str">
        <f t="shared" si="131"/>
        <v>photography</v>
      </c>
      <c r="V1187" t="str">
        <f t="shared" si="132"/>
        <v>photobooks</v>
      </c>
    </row>
    <row r="1188" spans="1:22" ht="48" x14ac:dyDescent="0.2">
      <c r="A1188">
        <v>1186</v>
      </c>
      <c r="B1188" s="3" t="s">
        <v>1187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2">
        <f t="shared" si="128"/>
        <v>42156.945833333331</v>
      </c>
      <c r="K1188">
        <v>1430340195</v>
      </c>
      <c r="L1188" s="12" t="str">
        <f t="shared" si="129"/>
        <v>04/29/2015</v>
      </c>
      <c r="M1188" s="9" t="str" cm="1">
        <f t="array" ref="M1188">_xlfn.IFS(LEFT(L1188, 2) = "01", "Jan", LEFT(L1188, 2) = "02", "Feb", LEFT(L1188, 2) = "03", "Mar", LEFT(L1188, 2) = "04", "Apr", LEFT(L1188, 2) = "05", "May", LEFT(L1188, 2) = "06", "Jun", LEFT(L1188, 2) = "07", "Jul", LEFT(L1188, 2) = "08", "Aug", LEFT(L1188, 2) = "09", "Sep", LEFT(L1188, 2) = "10", "Oct", LEFT(L1188, 2) = "11", "Nov", LEFT(L1188, 2) = "12", "Dec")</f>
        <v>Apr</v>
      </c>
      <c r="N1188" s="9" t="str">
        <f t="shared" si="130"/>
        <v>2015</v>
      </c>
      <c r="O1188" t="b">
        <v>0</v>
      </c>
      <c r="P1188">
        <v>123</v>
      </c>
      <c r="Q1188" t="b">
        <v>1</v>
      </c>
      <c r="R1188" t="s">
        <v>8284</v>
      </c>
      <c r="S1188" s="6">
        <f t="shared" si="126"/>
        <v>1.0673333333333332</v>
      </c>
      <c r="T1188" s="8">
        <f t="shared" si="127"/>
        <v>65.081300813008127</v>
      </c>
      <c r="U1188" t="str">
        <f t="shared" si="131"/>
        <v>photography</v>
      </c>
      <c r="V1188" t="str">
        <f t="shared" si="132"/>
        <v>photobooks</v>
      </c>
    </row>
    <row r="1189" spans="1:22" ht="48" x14ac:dyDescent="0.2">
      <c r="A1189">
        <v>1187</v>
      </c>
      <c r="B1189" s="3" t="s">
        <v>1188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2">
        <f t="shared" si="128"/>
        <v>42141.75</v>
      </c>
      <c r="K1189">
        <v>1429133323</v>
      </c>
      <c r="L1189" s="12" t="str">
        <f t="shared" si="129"/>
        <v>04/15/2015</v>
      </c>
      <c r="M1189" s="9" t="str" cm="1">
        <f t="array" ref="M1189">_xlfn.IFS(LEFT(L1189, 2) = "01", "Jan", LEFT(L1189, 2) = "02", "Feb", LEFT(L1189, 2) = "03", "Mar", LEFT(L1189, 2) = "04", "Apr", LEFT(L1189, 2) = "05", "May", LEFT(L1189, 2) = "06", "Jun", LEFT(L1189, 2) = "07", "Jul", LEFT(L1189, 2) = "08", "Aug", LEFT(L1189, 2) = "09", "Sep", LEFT(L1189, 2) = "10", "Oct", LEFT(L1189, 2) = "11", "Nov", LEFT(L1189, 2) = "12", "Dec")</f>
        <v>Apr</v>
      </c>
      <c r="N1189" s="9" t="str">
        <f t="shared" si="130"/>
        <v>2015</v>
      </c>
      <c r="O1189" t="b">
        <v>0</v>
      </c>
      <c r="P1189">
        <v>70</v>
      </c>
      <c r="Q1189" t="b">
        <v>1</v>
      </c>
      <c r="R1189" t="s">
        <v>8284</v>
      </c>
      <c r="S1189" s="6">
        <f t="shared" si="126"/>
        <v>1.0412571428571429</v>
      </c>
      <c r="T1189" s="8">
        <f t="shared" si="127"/>
        <v>130.15714285714284</v>
      </c>
      <c r="U1189" t="str">
        <f t="shared" si="131"/>
        <v>photography</v>
      </c>
      <c r="V1189" t="str">
        <f t="shared" si="132"/>
        <v>photobooks</v>
      </c>
    </row>
    <row r="1190" spans="1:22" ht="48" x14ac:dyDescent="0.2">
      <c r="A1190">
        <v>1188</v>
      </c>
      <c r="B1190" s="3" t="s">
        <v>1189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2">
        <f t="shared" si="128"/>
        <v>42732.700694444444</v>
      </c>
      <c r="K1190">
        <v>1481129340</v>
      </c>
      <c r="L1190" s="12" t="str">
        <f t="shared" si="129"/>
        <v>12/07/2016</v>
      </c>
      <c r="M1190" s="9" t="str" cm="1">
        <f t="array" ref="M1190">_xlfn.IFS(LEFT(L1190, 2) = "01", "Jan", LEFT(L1190, 2) = "02", "Feb", LEFT(L1190, 2) = "03", "Mar", LEFT(L1190, 2) = "04", "Apr", LEFT(L1190, 2) = "05", "May", LEFT(L1190, 2) = "06", "Jun", LEFT(L1190, 2) = "07", "Jul", LEFT(L1190, 2) = "08", "Aug", LEFT(L1190, 2) = "09", "Sep", LEFT(L1190, 2) = "10", "Oct", LEFT(L1190, 2) = "11", "Nov", LEFT(L1190, 2) = "12", "Dec")</f>
        <v>Dec</v>
      </c>
      <c r="N1190" s="9" t="str">
        <f t="shared" si="130"/>
        <v>2016</v>
      </c>
      <c r="O1190" t="b">
        <v>0</v>
      </c>
      <c r="P1190">
        <v>85</v>
      </c>
      <c r="Q1190" t="b">
        <v>1</v>
      </c>
      <c r="R1190" t="s">
        <v>8284</v>
      </c>
      <c r="S1190" s="6">
        <f t="shared" si="126"/>
        <v>1.6054999999999999</v>
      </c>
      <c r="T1190" s="8">
        <f t="shared" si="127"/>
        <v>37.776470588235291</v>
      </c>
      <c r="U1190" t="str">
        <f t="shared" si="131"/>
        <v>photography</v>
      </c>
      <c r="V1190" t="str">
        <f t="shared" si="132"/>
        <v>photobooks</v>
      </c>
    </row>
    <row r="1191" spans="1:22" ht="48" x14ac:dyDescent="0.2">
      <c r="A1191">
        <v>1189</v>
      </c>
      <c r="B1191" s="3" t="s">
        <v>1190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2">
        <f t="shared" si="128"/>
        <v>42550.979108796295</v>
      </c>
      <c r="K1191">
        <v>1465428595</v>
      </c>
      <c r="L1191" s="12" t="str">
        <f t="shared" si="129"/>
        <v>06/08/2016</v>
      </c>
      <c r="M1191" s="9" t="str" cm="1">
        <f t="array" ref="M1191">_xlfn.IFS(LEFT(L1191, 2) = "01", "Jan", LEFT(L1191, 2) = "02", "Feb", LEFT(L1191, 2) = "03", "Mar", LEFT(L1191, 2) = "04", "Apr", LEFT(L1191, 2) = "05", "May", LEFT(L1191, 2) = "06", "Jun", LEFT(L1191, 2) = "07", "Jul", LEFT(L1191, 2) = "08", "Aug", LEFT(L1191, 2) = "09", "Sep", LEFT(L1191, 2) = "10", "Oct", LEFT(L1191, 2) = "11", "Nov", LEFT(L1191, 2) = "12", "Dec")</f>
        <v>Jun</v>
      </c>
      <c r="N1191" s="9" t="str">
        <f t="shared" si="130"/>
        <v>2016</v>
      </c>
      <c r="O1191" t="b">
        <v>0</v>
      </c>
      <c r="P1191">
        <v>86</v>
      </c>
      <c r="Q1191" t="b">
        <v>1</v>
      </c>
      <c r="R1191" t="s">
        <v>8284</v>
      </c>
      <c r="S1191" s="6">
        <f t="shared" si="126"/>
        <v>1.0777777777777777</v>
      </c>
      <c r="T1191" s="8">
        <f t="shared" si="127"/>
        <v>112.79069767441861</v>
      </c>
      <c r="U1191" t="str">
        <f t="shared" si="131"/>
        <v>photography</v>
      </c>
      <c r="V1191" t="str">
        <f t="shared" si="132"/>
        <v>photobooks</v>
      </c>
    </row>
    <row r="1192" spans="1:22" ht="32" x14ac:dyDescent="0.2">
      <c r="A1192">
        <v>1190</v>
      </c>
      <c r="B1192" s="3" t="s">
        <v>1191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2">
        <f t="shared" si="128"/>
        <v>41882.665798611109</v>
      </c>
      <c r="K1192">
        <v>1406908725</v>
      </c>
      <c r="L1192" s="12" t="str">
        <f t="shared" si="129"/>
        <v>08/01/2014</v>
      </c>
      <c r="M1192" s="9" t="str" cm="1">
        <f t="array" ref="M1192">_xlfn.IFS(LEFT(L1192, 2) = "01", "Jan", LEFT(L1192, 2) = "02", "Feb", LEFT(L1192, 2) = "03", "Mar", LEFT(L1192, 2) = "04", "Apr", LEFT(L1192, 2) = "05", "May", LEFT(L1192, 2) = "06", "Jun", LEFT(L1192, 2) = "07", "Jul", LEFT(L1192, 2) = "08", "Aug", LEFT(L1192, 2) = "09", "Sep", LEFT(L1192, 2) = "10", "Oct", LEFT(L1192, 2) = "11", "Nov", LEFT(L1192, 2) = "12", "Dec")</f>
        <v>Aug</v>
      </c>
      <c r="N1192" s="9" t="str">
        <f t="shared" si="130"/>
        <v>2014</v>
      </c>
      <c r="O1192" t="b">
        <v>0</v>
      </c>
      <c r="P1192">
        <v>13</v>
      </c>
      <c r="Q1192" t="b">
        <v>1</v>
      </c>
      <c r="R1192" t="s">
        <v>8284</v>
      </c>
      <c r="S1192" s="6">
        <f t="shared" si="126"/>
        <v>1.35</v>
      </c>
      <c r="T1192" s="8">
        <f t="shared" si="127"/>
        <v>51.92307692307692</v>
      </c>
      <c r="U1192" t="str">
        <f t="shared" si="131"/>
        <v>photography</v>
      </c>
      <c r="V1192" t="str">
        <f t="shared" si="132"/>
        <v>photobooks</v>
      </c>
    </row>
    <row r="1193" spans="1:22" ht="48" x14ac:dyDescent="0.2">
      <c r="A1193">
        <v>1191</v>
      </c>
      <c r="B1193" s="3" t="s">
        <v>1192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2">
        <f t="shared" si="128"/>
        <v>42449.562037037031</v>
      </c>
      <c r="K1193">
        <v>1455892160</v>
      </c>
      <c r="L1193" s="12" t="str">
        <f t="shared" si="129"/>
        <v>02/19/2016</v>
      </c>
      <c r="M1193" s="9" t="str" cm="1">
        <f t="array" ref="M1193">_xlfn.IFS(LEFT(L1193, 2) = "01", "Jan", LEFT(L1193, 2) = "02", "Feb", LEFT(L1193, 2) = "03", "Mar", LEFT(L1193, 2) = "04", "Apr", LEFT(L1193, 2) = "05", "May", LEFT(L1193, 2) = "06", "Jun", LEFT(L1193, 2) = "07", "Jul", LEFT(L1193, 2) = "08", "Aug", LEFT(L1193, 2) = "09", "Sep", LEFT(L1193, 2) = "10", "Oct", LEFT(L1193, 2) = "11", "Nov", LEFT(L1193, 2) = "12", "Dec")</f>
        <v>Feb</v>
      </c>
      <c r="N1193" s="9" t="str">
        <f t="shared" si="130"/>
        <v>2016</v>
      </c>
      <c r="O1193" t="b">
        <v>0</v>
      </c>
      <c r="P1193">
        <v>33</v>
      </c>
      <c r="Q1193" t="b">
        <v>1</v>
      </c>
      <c r="R1193" t="s">
        <v>8284</v>
      </c>
      <c r="S1193" s="6">
        <f t="shared" si="126"/>
        <v>1.0907407407407408</v>
      </c>
      <c r="T1193" s="8">
        <f t="shared" si="127"/>
        <v>89.242424242424249</v>
      </c>
      <c r="U1193" t="str">
        <f t="shared" si="131"/>
        <v>photography</v>
      </c>
      <c r="V1193" t="str">
        <f t="shared" si="132"/>
        <v>photobooks</v>
      </c>
    </row>
    <row r="1194" spans="1:22" ht="32" x14ac:dyDescent="0.2">
      <c r="A1194">
        <v>1192</v>
      </c>
      <c r="B1194" s="3" t="s">
        <v>1193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2">
        <f t="shared" si="128"/>
        <v>42777.506689814814</v>
      </c>
      <c r="K1194">
        <v>1484222978</v>
      </c>
      <c r="L1194" s="12" t="str">
        <f t="shared" si="129"/>
        <v>01/12/2017</v>
      </c>
      <c r="M1194" s="9" t="str" cm="1">
        <f t="array" ref="M1194">_xlfn.IFS(LEFT(L1194, 2) = "01", "Jan", LEFT(L1194, 2) = "02", "Feb", LEFT(L1194, 2) = "03", "Mar", LEFT(L1194, 2) = "04", "Apr", LEFT(L1194, 2) = "05", "May", LEFT(L1194, 2) = "06", "Jun", LEFT(L1194, 2) = "07", "Jul", LEFT(L1194, 2) = "08", "Aug", LEFT(L1194, 2) = "09", "Sep", LEFT(L1194, 2) = "10", "Oct", LEFT(L1194, 2) = "11", "Nov", LEFT(L1194, 2) = "12", "Dec")</f>
        <v>Jan</v>
      </c>
      <c r="N1194" s="9" t="str">
        <f t="shared" si="130"/>
        <v>2017</v>
      </c>
      <c r="O1194" t="b">
        <v>0</v>
      </c>
      <c r="P1194">
        <v>15</v>
      </c>
      <c r="Q1194" t="b">
        <v>1</v>
      </c>
      <c r="R1194" t="s">
        <v>8284</v>
      </c>
      <c r="S1194" s="6">
        <f t="shared" si="126"/>
        <v>2.9</v>
      </c>
      <c r="T1194" s="8">
        <f t="shared" si="127"/>
        <v>19.333333333333332</v>
      </c>
      <c r="U1194" t="str">
        <f t="shared" si="131"/>
        <v>photography</v>
      </c>
      <c r="V1194" t="str">
        <f t="shared" si="132"/>
        <v>photobooks</v>
      </c>
    </row>
    <row r="1195" spans="1:22" ht="48" x14ac:dyDescent="0.2">
      <c r="A1195">
        <v>1193</v>
      </c>
      <c r="B1195" s="3" t="s">
        <v>1194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2">
        <f t="shared" si="128"/>
        <v>42469.734409722223</v>
      </c>
      <c r="K1195">
        <v>1455043053</v>
      </c>
      <c r="L1195" s="12" t="str">
        <f t="shared" si="129"/>
        <v>02/09/2016</v>
      </c>
      <c r="M1195" s="9" t="str" cm="1">
        <f t="array" ref="M1195">_xlfn.IFS(LEFT(L1195, 2) = "01", "Jan", LEFT(L1195, 2) = "02", "Feb", LEFT(L1195, 2) = "03", "Mar", LEFT(L1195, 2) = "04", "Apr", LEFT(L1195, 2) = "05", "May", LEFT(L1195, 2) = "06", "Jun", LEFT(L1195, 2) = "07", "Jul", LEFT(L1195, 2) = "08", "Aug", LEFT(L1195, 2) = "09", "Sep", LEFT(L1195, 2) = "10", "Oct", LEFT(L1195, 2) = "11", "Nov", LEFT(L1195, 2) = "12", "Dec")</f>
        <v>Feb</v>
      </c>
      <c r="N1195" s="9" t="str">
        <f t="shared" si="130"/>
        <v>2016</v>
      </c>
      <c r="O1195" t="b">
        <v>0</v>
      </c>
      <c r="P1195">
        <v>273</v>
      </c>
      <c r="Q1195" t="b">
        <v>1</v>
      </c>
      <c r="R1195" t="s">
        <v>8284</v>
      </c>
      <c r="S1195" s="6">
        <f t="shared" si="126"/>
        <v>1.0395714285714286</v>
      </c>
      <c r="T1195" s="8">
        <f t="shared" si="127"/>
        <v>79.967032967032964</v>
      </c>
      <c r="U1195" t="str">
        <f t="shared" si="131"/>
        <v>photography</v>
      </c>
      <c r="V1195" t="str">
        <f t="shared" si="132"/>
        <v>photobooks</v>
      </c>
    </row>
    <row r="1196" spans="1:22" ht="48" x14ac:dyDescent="0.2">
      <c r="A1196">
        <v>1194</v>
      </c>
      <c r="B1196" s="3" t="s">
        <v>1195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2">
        <f t="shared" si="128"/>
        <v>42102.488182870366</v>
      </c>
      <c r="K1196">
        <v>1425901379</v>
      </c>
      <c r="L1196" s="12" t="str">
        <f t="shared" si="129"/>
        <v>03/09/2015</v>
      </c>
      <c r="M1196" s="9" t="str" cm="1">
        <f t="array" ref="M1196">_xlfn.IFS(LEFT(L1196, 2) = "01", "Jan", LEFT(L1196, 2) = "02", "Feb", LEFT(L1196, 2) = "03", "Mar", LEFT(L1196, 2) = "04", "Apr", LEFT(L1196, 2) = "05", "May", LEFT(L1196, 2) = "06", "Jun", LEFT(L1196, 2) = "07", "Jul", LEFT(L1196, 2) = "08", "Aug", LEFT(L1196, 2) = "09", "Sep", LEFT(L1196, 2) = "10", "Oct", LEFT(L1196, 2) = "11", "Nov", LEFT(L1196, 2) = "12", "Dec")</f>
        <v>Mar</v>
      </c>
      <c r="N1196" s="9" t="str">
        <f t="shared" si="130"/>
        <v>2015</v>
      </c>
      <c r="O1196" t="b">
        <v>0</v>
      </c>
      <c r="P1196">
        <v>714</v>
      </c>
      <c r="Q1196" t="b">
        <v>1</v>
      </c>
      <c r="R1196" t="s">
        <v>8284</v>
      </c>
      <c r="S1196" s="6">
        <f t="shared" si="126"/>
        <v>3.2223999999999999</v>
      </c>
      <c r="T1196" s="8">
        <f t="shared" si="127"/>
        <v>56.414565826330531</v>
      </c>
      <c r="U1196" t="str">
        <f t="shared" si="131"/>
        <v>photography</v>
      </c>
      <c r="V1196" t="str">
        <f t="shared" si="132"/>
        <v>photobooks</v>
      </c>
    </row>
    <row r="1197" spans="1:22" ht="64" x14ac:dyDescent="0.2">
      <c r="A1197">
        <v>1195</v>
      </c>
      <c r="B1197" s="3" t="s">
        <v>1196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2">
        <f t="shared" si="128"/>
        <v>42358.375</v>
      </c>
      <c r="K1197">
        <v>1445415653</v>
      </c>
      <c r="L1197" s="12" t="str">
        <f t="shared" si="129"/>
        <v>10/21/2015</v>
      </c>
      <c r="M1197" s="9" t="str" cm="1">
        <f t="array" ref="M1197">_xlfn.IFS(LEFT(L1197, 2) = "01", "Jan", LEFT(L1197, 2) = "02", "Feb", LEFT(L1197, 2) = "03", "Mar", LEFT(L1197, 2) = "04", "Apr", LEFT(L1197, 2) = "05", "May", LEFT(L1197, 2) = "06", "Jun", LEFT(L1197, 2) = "07", "Jul", LEFT(L1197, 2) = "08", "Aug", LEFT(L1197, 2) = "09", "Sep", LEFT(L1197, 2) = "10", "Oct", LEFT(L1197, 2) = "11", "Nov", LEFT(L1197, 2) = "12", "Dec")</f>
        <v>Oct</v>
      </c>
      <c r="N1197" s="9" t="str">
        <f t="shared" si="130"/>
        <v>2015</v>
      </c>
      <c r="O1197" t="b">
        <v>0</v>
      </c>
      <c r="P1197">
        <v>170</v>
      </c>
      <c r="Q1197" t="b">
        <v>1</v>
      </c>
      <c r="R1197" t="s">
        <v>8284</v>
      </c>
      <c r="S1197" s="6">
        <f t="shared" si="126"/>
        <v>1.35</v>
      </c>
      <c r="T1197" s="8">
        <f t="shared" si="127"/>
        <v>79.411764705882348</v>
      </c>
      <c r="U1197" t="str">
        <f t="shared" si="131"/>
        <v>photography</v>
      </c>
      <c r="V1197" t="str">
        <f t="shared" si="132"/>
        <v>photobooks</v>
      </c>
    </row>
    <row r="1198" spans="1:22" ht="32" x14ac:dyDescent="0.2">
      <c r="A1198">
        <v>1196</v>
      </c>
      <c r="B1198" s="3" t="s">
        <v>1197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2">
        <f t="shared" si="128"/>
        <v>42356.818738425922</v>
      </c>
      <c r="K1198">
        <v>1447875539</v>
      </c>
      <c r="L1198" s="12" t="str">
        <f t="shared" si="129"/>
        <v>11/18/2015</v>
      </c>
      <c r="M1198" s="9" t="str" cm="1">
        <f t="array" ref="M1198">_xlfn.IFS(LEFT(L1198, 2) = "01", "Jan", LEFT(L1198, 2) = "02", "Feb", LEFT(L1198, 2) = "03", "Mar", LEFT(L1198, 2) = "04", "Apr", LEFT(L1198, 2) = "05", "May", LEFT(L1198, 2) = "06", "Jun", LEFT(L1198, 2) = "07", "Jul", LEFT(L1198, 2) = "08", "Aug", LEFT(L1198, 2) = "09", "Sep", LEFT(L1198, 2) = "10", "Oct", LEFT(L1198, 2) = "11", "Nov", LEFT(L1198, 2) = "12", "Dec")</f>
        <v>Nov</v>
      </c>
      <c r="N1198" s="9" t="str">
        <f t="shared" si="130"/>
        <v>2015</v>
      </c>
      <c r="O1198" t="b">
        <v>0</v>
      </c>
      <c r="P1198">
        <v>512</v>
      </c>
      <c r="Q1198" t="b">
        <v>1</v>
      </c>
      <c r="R1198" t="s">
        <v>8284</v>
      </c>
      <c r="S1198" s="6">
        <f t="shared" si="126"/>
        <v>2.6991034482758622</v>
      </c>
      <c r="T1198" s="8">
        <f t="shared" si="127"/>
        <v>76.439453125</v>
      </c>
      <c r="U1198" t="str">
        <f t="shared" si="131"/>
        <v>photography</v>
      </c>
      <c r="V1198" t="str">
        <f t="shared" si="132"/>
        <v>photobooks</v>
      </c>
    </row>
    <row r="1199" spans="1:22" ht="48" x14ac:dyDescent="0.2">
      <c r="A1199">
        <v>1197</v>
      </c>
      <c r="B1199" s="3" t="s">
        <v>1198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2">
        <f t="shared" si="128"/>
        <v>42534.249305555553</v>
      </c>
      <c r="K1199">
        <v>1463155034</v>
      </c>
      <c r="L1199" s="12" t="str">
        <f t="shared" si="129"/>
        <v>05/13/2016</v>
      </c>
      <c r="M1199" s="9" t="str" cm="1">
        <f t="array" ref="M1199">_xlfn.IFS(LEFT(L1199, 2) = "01", "Jan", LEFT(L1199, 2) = "02", "Feb", LEFT(L1199, 2) = "03", "Mar", LEFT(L1199, 2) = "04", "Apr", LEFT(L1199, 2) = "05", "May", LEFT(L1199, 2) = "06", "Jun", LEFT(L1199, 2) = "07", "Jul", LEFT(L1199, 2) = "08", "Aug", LEFT(L1199, 2) = "09", "Sep", LEFT(L1199, 2) = "10", "Oct", LEFT(L1199, 2) = "11", "Nov", LEFT(L1199, 2) = "12", "Dec")</f>
        <v>May</v>
      </c>
      <c r="N1199" s="9" t="str">
        <f t="shared" si="130"/>
        <v>2016</v>
      </c>
      <c r="O1199" t="b">
        <v>0</v>
      </c>
      <c r="P1199">
        <v>314</v>
      </c>
      <c r="Q1199" t="b">
        <v>1</v>
      </c>
      <c r="R1199" t="s">
        <v>8284</v>
      </c>
      <c r="S1199" s="6">
        <f t="shared" si="126"/>
        <v>2.5329333333333333</v>
      </c>
      <c r="T1199" s="8">
        <f t="shared" si="127"/>
        <v>121</v>
      </c>
      <c r="U1199" t="str">
        <f t="shared" si="131"/>
        <v>photography</v>
      </c>
      <c r="V1199" t="str">
        <f t="shared" si="132"/>
        <v>photobooks</v>
      </c>
    </row>
    <row r="1200" spans="1:22" ht="48" x14ac:dyDescent="0.2">
      <c r="A1200">
        <v>1198</v>
      </c>
      <c r="B1200" s="3" t="s">
        <v>1199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2">
        <f t="shared" si="128"/>
        <v>42369.125</v>
      </c>
      <c r="K1200">
        <v>1448463086</v>
      </c>
      <c r="L1200" s="12" t="str">
        <f t="shared" si="129"/>
        <v>11/25/2015</v>
      </c>
      <c r="M1200" s="9" t="str" cm="1">
        <f t="array" ref="M1200">_xlfn.IFS(LEFT(L1200, 2) = "01", "Jan", LEFT(L1200, 2) = "02", "Feb", LEFT(L1200, 2) = "03", "Mar", LEFT(L1200, 2) = "04", "Apr", LEFT(L1200, 2) = "05", "May", LEFT(L1200, 2) = "06", "Jun", LEFT(L1200, 2) = "07", "Jul", LEFT(L1200, 2) = "08", "Aug", LEFT(L1200, 2) = "09", "Sep", LEFT(L1200, 2) = "10", "Oct", LEFT(L1200, 2) = "11", "Nov", LEFT(L1200, 2) = "12", "Dec")</f>
        <v>Nov</v>
      </c>
      <c r="N1200" s="9" t="str">
        <f t="shared" si="130"/>
        <v>2015</v>
      </c>
      <c r="O1200" t="b">
        <v>0</v>
      </c>
      <c r="P1200">
        <v>167</v>
      </c>
      <c r="Q1200" t="b">
        <v>1</v>
      </c>
      <c r="R1200" t="s">
        <v>8284</v>
      </c>
      <c r="S1200" s="6">
        <f t="shared" si="126"/>
        <v>2.6059999999999999</v>
      </c>
      <c r="T1200" s="8">
        <f t="shared" si="127"/>
        <v>54.616766467065865</v>
      </c>
      <c r="U1200" t="str">
        <f t="shared" si="131"/>
        <v>photography</v>
      </c>
      <c r="V1200" t="str">
        <f t="shared" si="132"/>
        <v>photobooks</v>
      </c>
    </row>
    <row r="1201" spans="1:22" ht="48" x14ac:dyDescent="0.2">
      <c r="A1201">
        <v>1199</v>
      </c>
      <c r="B1201" s="3" t="s">
        <v>1200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2">
        <f t="shared" si="128"/>
        <v>42193.770833333328</v>
      </c>
      <c r="K1201">
        <v>1433615400</v>
      </c>
      <c r="L1201" s="12" t="str">
        <f t="shared" si="129"/>
        <v>06/06/2015</v>
      </c>
      <c r="M1201" s="9" t="str" cm="1">
        <f t="array" ref="M1201">_xlfn.IFS(LEFT(L1201, 2) = "01", "Jan", LEFT(L1201, 2) = "02", "Feb", LEFT(L1201, 2) = "03", "Mar", LEFT(L1201, 2) = "04", "Apr", LEFT(L1201, 2) = "05", "May", LEFT(L1201, 2) = "06", "Jun", LEFT(L1201, 2) = "07", "Jul", LEFT(L1201, 2) = "08", "Aug", LEFT(L1201, 2) = "09", "Sep", LEFT(L1201, 2) = "10", "Oct", LEFT(L1201, 2) = "11", "Nov", LEFT(L1201, 2) = "12", "Dec")</f>
        <v>Jun</v>
      </c>
      <c r="N1201" s="9" t="str">
        <f t="shared" si="130"/>
        <v>2015</v>
      </c>
      <c r="O1201" t="b">
        <v>0</v>
      </c>
      <c r="P1201">
        <v>9</v>
      </c>
      <c r="Q1201" t="b">
        <v>1</v>
      </c>
      <c r="R1201" t="s">
        <v>8284</v>
      </c>
      <c r="S1201" s="6">
        <f t="shared" si="126"/>
        <v>1.0131677953348381</v>
      </c>
      <c r="T1201" s="8">
        <f t="shared" si="127"/>
        <v>299.22222222222223</v>
      </c>
      <c r="U1201" t="str">
        <f t="shared" si="131"/>
        <v>photography</v>
      </c>
      <c r="V1201" t="str">
        <f t="shared" si="132"/>
        <v>photobooks</v>
      </c>
    </row>
    <row r="1202" spans="1:22" ht="48" x14ac:dyDescent="0.2">
      <c r="A1202">
        <v>1200</v>
      </c>
      <c r="B1202" s="3" t="s">
        <v>1201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2">
        <f t="shared" si="128"/>
        <v>42110.477500000001</v>
      </c>
      <c r="K1202">
        <v>1427369256</v>
      </c>
      <c r="L1202" s="12" t="str">
        <f t="shared" si="129"/>
        <v>03/26/2015</v>
      </c>
      <c r="M1202" s="9" t="str" cm="1">
        <f t="array" ref="M1202">_xlfn.IFS(LEFT(L1202, 2) = "01", "Jan", LEFT(L1202, 2) = "02", "Feb", LEFT(L1202, 2) = "03", "Mar", LEFT(L1202, 2) = "04", "Apr", LEFT(L1202, 2) = "05", "May", LEFT(L1202, 2) = "06", "Jun", LEFT(L1202, 2) = "07", "Jul", LEFT(L1202, 2) = "08", "Aug", LEFT(L1202, 2) = "09", "Sep", LEFT(L1202, 2) = "10", "Oct", LEFT(L1202, 2) = "11", "Nov", LEFT(L1202, 2) = "12", "Dec")</f>
        <v>Mar</v>
      </c>
      <c r="N1202" s="9" t="str">
        <f t="shared" si="130"/>
        <v>2015</v>
      </c>
      <c r="O1202" t="b">
        <v>0</v>
      </c>
      <c r="P1202">
        <v>103</v>
      </c>
      <c r="Q1202" t="b">
        <v>1</v>
      </c>
      <c r="R1202" t="s">
        <v>8284</v>
      </c>
      <c r="S1202" s="6">
        <f t="shared" si="126"/>
        <v>1.2560416666666667</v>
      </c>
      <c r="T1202" s="8">
        <f t="shared" si="127"/>
        <v>58.533980582524272</v>
      </c>
      <c r="U1202" t="str">
        <f t="shared" si="131"/>
        <v>photography</v>
      </c>
      <c r="V1202" t="str">
        <f t="shared" si="132"/>
        <v>photobooks</v>
      </c>
    </row>
    <row r="1203" spans="1:22" ht="48" x14ac:dyDescent="0.2">
      <c r="A1203">
        <v>1201</v>
      </c>
      <c r="B1203" s="3" t="s">
        <v>1202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2">
        <f t="shared" si="128"/>
        <v>42566.60701388889</v>
      </c>
      <c r="K1203">
        <v>1466001246</v>
      </c>
      <c r="L1203" s="12" t="str">
        <f t="shared" si="129"/>
        <v>06/15/2016</v>
      </c>
      <c r="M1203" s="9" t="str" cm="1">
        <f t="array" ref="M1203">_xlfn.IFS(LEFT(L1203, 2) = "01", "Jan", LEFT(L1203, 2) = "02", "Feb", LEFT(L1203, 2) = "03", "Mar", LEFT(L1203, 2) = "04", "Apr", LEFT(L1203, 2) = "05", "May", LEFT(L1203, 2) = "06", "Jun", LEFT(L1203, 2) = "07", "Jul", LEFT(L1203, 2) = "08", "Aug", LEFT(L1203, 2) = "09", "Sep", LEFT(L1203, 2) = "10", "Oct", LEFT(L1203, 2) = "11", "Nov", LEFT(L1203, 2) = "12", "Dec")</f>
        <v>Jun</v>
      </c>
      <c r="N1203" s="9" t="str">
        <f t="shared" si="130"/>
        <v>2016</v>
      </c>
      <c r="O1203" t="b">
        <v>0</v>
      </c>
      <c r="P1203">
        <v>111</v>
      </c>
      <c r="Q1203" t="b">
        <v>1</v>
      </c>
      <c r="R1203" t="s">
        <v>8284</v>
      </c>
      <c r="S1203" s="6">
        <f t="shared" si="126"/>
        <v>1.0243783333333334</v>
      </c>
      <c r="T1203" s="8">
        <f t="shared" si="127"/>
        <v>55.371801801801809</v>
      </c>
      <c r="U1203" t="str">
        <f t="shared" si="131"/>
        <v>photography</v>
      </c>
      <c r="V1203" t="str">
        <f t="shared" si="132"/>
        <v>photobooks</v>
      </c>
    </row>
    <row r="1204" spans="1:22" ht="48" x14ac:dyDescent="0.2">
      <c r="A1204">
        <v>1202</v>
      </c>
      <c r="B1204" s="3" t="s">
        <v>1203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2">
        <f t="shared" si="128"/>
        <v>42182.288819444439</v>
      </c>
      <c r="K1204">
        <v>1432796154</v>
      </c>
      <c r="L1204" s="12" t="str">
        <f t="shared" si="129"/>
        <v>05/28/2015</v>
      </c>
      <c r="M1204" s="9" t="str" cm="1">
        <f t="array" ref="M1204">_xlfn.IFS(LEFT(L1204, 2) = "01", "Jan", LEFT(L1204, 2) = "02", "Feb", LEFT(L1204, 2) = "03", "Mar", LEFT(L1204, 2) = "04", "Apr", LEFT(L1204, 2) = "05", "May", LEFT(L1204, 2) = "06", "Jun", LEFT(L1204, 2) = "07", "Jul", LEFT(L1204, 2) = "08", "Aug", LEFT(L1204, 2) = "09", "Sep", LEFT(L1204, 2) = "10", "Oct", LEFT(L1204, 2) = "11", "Nov", LEFT(L1204, 2) = "12", "Dec")</f>
        <v>May</v>
      </c>
      <c r="N1204" s="9" t="str">
        <f t="shared" si="130"/>
        <v>2015</v>
      </c>
      <c r="O1204" t="b">
        <v>0</v>
      </c>
      <c r="P1204">
        <v>271</v>
      </c>
      <c r="Q1204" t="b">
        <v>1</v>
      </c>
      <c r="R1204" t="s">
        <v>8284</v>
      </c>
      <c r="S1204" s="6">
        <f t="shared" si="126"/>
        <v>1.99244</v>
      </c>
      <c r="T1204" s="8">
        <f t="shared" si="127"/>
        <v>183.80442804428046</v>
      </c>
      <c r="U1204" t="str">
        <f t="shared" si="131"/>
        <v>photography</v>
      </c>
      <c r="V1204" t="str">
        <f t="shared" si="132"/>
        <v>photobooks</v>
      </c>
    </row>
    <row r="1205" spans="1:22" ht="48" x14ac:dyDescent="0.2">
      <c r="A1205">
        <v>1203</v>
      </c>
      <c r="B1205" s="3" t="s">
        <v>1204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2">
        <f t="shared" si="128"/>
        <v>42155.614895833336</v>
      </c>
      <c r="K1205">
        <v>1430491527</v>
      </c>
      <c r="L1205" s="12" t="str">
        <f t="shared" si="129"/>
        <v>05/01/2015</v>
      </c>
      <c r="M1205" s="9" t="str" cm="1">
        <f t="array" ref="M1205">_xlfn.IFS(LEFT(L1205, 2) = "01", "Jan", LEFT(L1205, 2) = "02", "Feb", LEFT(L1205, 2) = "03", "Mar", LEFT(L1205, 2) = "04", "Apr", LEFT(L1205, 2) = "05", "May", LEFT(L1205, 2) = "06", "Jun", LEFT(L1205, 2) = "07", "Jul", LEFT(L1205, 2) = "08", "Aug", LEFT(L1205, 2) = "09", "Sep", LEFT(L1205, 2) = "10", "Oct", LEFT(L1205, 2) = "11", "Nov", LEFT(L1205, 2) = "12", "Dec")</f>
        <v>May</v>
      </c>
      <c r="N1205" s="9" t="str">
        <f t="shared" si="130"/>
        <v>2015</v>
      </c>
      <c r="O1205" t="b">
        <v>0</v>
      </c>
      <c r="P1205">
        <v>101</v>
      </c>
      <c r="Q1205" t="b">
        <v>1</v>
      </c>
      <c r="R1205" t="s">
        <v>8284</v>
      </c>
      <c r="S1205" s="6">
        <f t="shared" si="126"/>
        <v>1.0245398773006136</v>
      </c>
      <c r="T1205" s="8">
        <f t="shared" si="127"/>
        <v>165.34653465346534</v>
      </c>
      <c r="U1205" t="str">
        <f t="shared" si="131"/>
        <v>photography</v>
      </c>
      <c r="V1205" t="str">
        <f t="shared" si="132"/>
        <v>photobooks</v>
      </c>
    </row>
    <row r="1206" spans="1:22" ht="48" x14ac:dyDescent="0.2">
      <c r="A1206">
        <v>1204</v>
      </c>
      <c r="B1206" s="3" t="s">
        <v>1205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2">
        <f t="shared" si="128"/>
        <v>42342.208333333328</v>
      </c>
      <c r="K1206">
        <v>1445363833</v>
      </c>
      <c r="L1206" s="12" t="str">
        <f t="shared" si="129"/>
        <v>10/20/2015</v>
      </c>
      <c r="M1206" s="9" t="str" cm="1">
        <f t="array" ref="M1206">_xlfn.IFS(LEFT(L1206, 2) = "01", "Jan", LEFT(L1206, 2) = "02", "Feb", LEFT(L1206, 2) = "03", "Mar", LEFT(L1206, 2) = "04", "Apr", LEFT(L1206, 2) = "05", "May", LEFT(L1206, 2) = "06", "Jun", LEFT(L1206, 2) = "07", "Jul", LEFT(L1206, 2) = "08", "Aug", LEFT(L1206, 2) = "09", "Sep", LEFT(L1206, 2) = "10", "Oct", LEFT(L1206, 2) = "11", "Nov", LEFT(L1206, 2) = "12", "Dec")</f>
        <v>Oct</v>
      </c>
      <c r="N1206" s="9" t="str">
        <f t="shared" si="130"/>
        <v>2015</v>
      </c>
      <c r="O1206" t="b">
        <v>0</v>
      </c>
      <c r="P1206">
        <v>57</v>
      </c>
      <c r="Q1206" t="b">
        <v>1</v>
      </c>
      <c r="R1206" t="s">
        <v>8284</v>
      </c>
      <c r="S1206" s="6">
        <f t="shared" si="126"/>
        <v>1.0294615384615384</v>
      </c>
      <c r="T1206" s="8">
        <f t="shared" si="127"/>
        <v>234.78947368421052</v>
      </c>
      <c r="U1206" t="str">
        <f t="shared" si="131"/>
        <v>photography</v>
      </c>
      <c r="V1206" t="str">
        <f t="shared" si="132"/>
        <v>photobooks</v>
      </c>
    </row>
    <row r="1207" spans="1:22" ht="48" x14ac:dyDescent="0.2">
      <c r="A1207">
        <v>1205</v>
      </c>
      <c r="B1207" s="3" t="s">
        <v>1206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2">
        <f t="shared" si="128"/>
        <v>42168.506377314814</v>
      </c>
      <c r="K1207">
        <v>1431605351</v>
      </c>
      <c r="L1207" s="12" t="str">
        <f t="shared" si="129"/>
        <v>05/14/2015</v>
      </c>
      <c r="M1207" s="9" t="str" cm="1">
        <f t="array" ref="M1207">_xlfn.IFS(LEFT(L1207, 2) = "01", "Jan", LEFT(L1207, 2) = "02", "Feb", LEFT(L1207, 2) = "03", "Mar", LEFT(L1207, 2) = "04", "Apr", LEFT(L1207, 2) = "05", "May", LEFT(L1207, 2) = "06", "Jun", LEFT(L1207, 2) = "07", "Jul", LEFT(L1207, 2) = "08", "Aug", LEFT(L1207, 2) = "09", "Sep", LEFT(L1207, 2) = "10", "Oct", LEFT(L1207, 2) = "11", "Nov", LEFT(L1207, 2) = "12", "Dec")</f>
        <v>May</v>
      </c>
      <c r="N1207" s="9" t="str">
        <f t="shared" si="130"/>
        <v>2015</v>
      </c>
      <c r="O1207" t="b">
        <v>0</v>
      </c>
      <c r="P1207">
        <v>62</v>
      </c>
      <c r="Q1207" t="b">
        <v>1</v>
      </c>
      <c r="R1207" t="s">
        <v>8284</v>
      </c>
      <c r="S1207" s="6">
        <f t="shared" si="126"/>
        <v>1.0086153846153847</v>
      </c>
      <c r="T1207" s="8">
        <f t="shared" si="127"/>
        <v>211.48387096774192</v>
      </c>
      <c r="U1207" t="str">
        <f t="shared" si="131"/>
        <v>photography</v>
      </c>
      <c r="V1207" t="str">
        <f t="shared" si="132"/>
        <v>photobooks</v>
      </c>
    </row>
    <row r="1208" spans="1:22" ht="48" x14ac:dyDescent="0.2">
      <c r="A1208">
        <v>1206</v>
      </c>
      <c r="B1208" s="3" t="s">
        <v>1207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2">
        <f t="shared" si="128"/>
        <v>42805.561805555553</v>
      </c>
      <c r="K1208">
        <v>1486406253</v>
      </c>
      <c r="L1208" s="12" t="str">
        <f t="shared" si="129"/>
        <v>02/06/2017</v>
      </c>
      <c r="M1208" s="9" t="str" cm="1">
        <f t="array" ref="M1208">_xlfn.IFS(LEFT(L1208, 2) = "01", "Jan", LEFT(L1208, 2) = "02", "Feb", LEFT(L1208, 2) = "03", "Mar", LEFT(L1208, 2) = "04", "Apr", LEFT(L1208, 2) = "05", "May", LEFT(L1208, 2) = "06", "Jun", LEFT(L1208, 2) = "07", "Jul", LEFT(L1208, 2) = "08", "Aug", LEFT(L1208, 2) = "09", "Sep", LEFT(L1208, 2) = "10", "Oct", LEFT(L1208, 2) = "11", "Nov", LEFT(L1208, 2) = "12", "Dec")</f>
        <v>Feb</v>
      </c>
      <c r="N1208" s="9" t="str">
        <f t="shared" si="130"/>
        <v>2017</v>
      </c>
      <c r="O1208" t="b">
        <v>0</v>
      </c>
      <c r="P1208">
        <v>32</v>
      </c>
      <c r="Q1208" t="b">
        <v>1</v>
      </c>
      <c r="R1208" t="s">
        <v>8284</v>
      </c>
      <c r="S1208" s="6">
        <f t="shared" si="126"/>
        <v>1.1499999999999999</v>
      </c>
      <c r="T1208" s="8">
        <f t="shared" si="127"/>
        <v>32.34375</v>
      </c>
      <c r="U1208" t="str">
        <f t="shared" si="131"/>
        <v>photography</v>
      </c>
      <c r="V1208" t="str">
        <f t="shared" si="132"/>
        <v>photobooks</v>
      </c>
    </row>
    <row r="1209" spans="1:22" ht="32" x14ac:dyDescent="0.2">
      <c r="A1209">
        <v>1207</v>
      </c>
      <c r="B1209" s="3" t="s">
        <v>1208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2">
        <f t="shared" si="128"/>
        <v>42460.416666666672</v>
      </c>
      <c r="K1209">
        <v>1456827573</v>
      </c>
      <c r="L1209" s="12" t="str">
        <f t="shared" si="129"/>
        <v>03/01/2016</v>
      </c>
      <c r="M1209" s="9" t="str" cm="1">
        <f t="array" ref="M1209">_xlfn.IFS(LEFT(L1209, 2) = "01", "Jan", LEFT(L1209, 2) = "02", "Feb", LEFT(L1209, 2) = "03", "Mar", LEFT(L1209, 2) = "04", "Apr", LEFT(L1209, 2) = "05", "May", LEFT(L1209, 2) = "06", "Jun", LEFT(L1209, 2) = "07", "Jul", LEFT(L1209, 2) = "08", "Aug", LEFT(L1209, 2) = "09", "Sep", LEFT(L1209, 2) = "10", "Oct", LEFT(L1209, 2) = "11", "Nov", LEFT(L1209, 2) = "12", "Dec")</f>
        <v>Mar</v>
      </c>
      <c r="N1209" s="9" t="str">
        <f t="shared" si="130"/>
        <v>2016</v>
      </c>
      <c r="O1209" t="b">
        <v>0</v>
      </c>
      <c r="P1209">
        <v>141</v>
      </c>
      <c r="Q1209" t="b">
        <v>1</v>
      </c>
      <c r="R1209" t="s">
        <v>8284</v>
      </c>
      <c r="S1209" s="6">
        <f t="shared" si="126"/>
        <v>1.0416766467065868</v>
      </c>
      <c r="T1209" s="8">
        <f t="shared" si="127"/>
        <v>123.37588652482269</v>
      </c>
      <c r="U1209" t="str">
        <f t="shared" si="131"/>
        <v>photography</v>
      </c>
      <c r="V1209" t="str">
        <f t="shared" si="132"/>
        <v>photobooks</v>
      </c>
    </row>
    <row r="1210" spans="1:22" ht="48" x14ac:dyDescent="0.2">
      <c r="A1210">
        <v>1208</v>
      </c>
      <c r="B1210" s="3" t="s">
        <v>1209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2">
        <f t="shared" si="128"/>
        <v>42453.667407407411</v>
      </c>
      <c r="K1210">
        <v>1456246864</v>
      </c>
      <c r="L1210" s="12" t="str">
        <f t="shared" si="129"/>
        <v>02/23/2016</v>
      </c>
      <c r="M1210" s="9" t="str" cm="1">
        <f t="array" ref="M1210">_xlfn.IFS(LEFT(L1210, 2) = "01", "Jan", LEFT(L1210, 2) = "02", "Feb", LEFT(L1210, 2) = "03", "Mar", LEFT(L1210, 2) = "04", "Apr", LEFT(L1210, 2) = "05", "May", LEFT(L1210, 2) = "06", "Jun", LEFT(L1210, 2) = "07", "Jul", LEFT(L1210, 2) = "08", "Aug", LEFT(L1210, 2) = "09", "Sep", LEFT(L1210, 2) = "10", "Oct", LEFT(L1210, 2) = "11", "Nov", LEFT(L1210, 2) = "12", "Dec")</f>
        <v>Feb</v>
      </c>
      <c r="N1210" s="9" t="str">
        <f t="shared" si="130"/>
        <v>2016</v>
      </c>
      <c r="O1210" t="b">
        <v>0</v>
      </c>
      <c r="P1210">
        <v>75</v>
      </c>
      <c r="Q1210" t="b">
        <v>1</v>
      </c>
      <c r="R1210" t="s">
        <v>8284</v>
      </c>
      <c r="S1210" s="6">
        <f t="shared" si="126"/>
        <v>1.5529999999999999</v>
      </c>
      <c r="T1210" s="8">
        <f t="shared" si="127"/>
        <v>207.06666666666666</v>
      </c>
      <c r="U1210" t="str">
        <f t="shared" si="131"/>
        <v>photography</v>
      </c>
      <c r="V1210" t="str">
        <f t="shared" si="132"/>
        <v>photobooks</v>
      </c>
    </row>
    <row r="1211" spans="1:22" ht="48" x14ac:dyDescent="0.2">
      <c r="A1211">
        <v>1209</v>
      </c>
      <c r="B1211" s="3" t="s">
        <v>1210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2">
        <f t="shared" si="128"/>
        <v>42791.846122685187</v>
      </c>
      <c r="K1211">
        <v>1485461905</v>
      </c>
      <c r="L1211" s="12" t="str">
        <f t="shared" si="129"/>
        <v>01/26/2017</v>
      </c>
      <c r="M1211" s="9" t="str" cm="1">
        <f t="array" ref="M1211">_xlfn.IFS(LEFT(L1211, 2) = "01", "Jan", LEFT(L1211, 2) = "02", "Feb", LEFT(L1211, 2) = "03", "Mar", LEFT(L1211, 2) = "04", "Apr", LEFT(L1211, 2) = "05", "May", LEFT(L1211, 2) = "06", "Jun", LEFT(L1211, 2) = "07", "Jul", LEFT(L1211, 2) = "08", "Aug", LEFT(L1211, 2) = "09", "Sep", LEFT(L1211, 2) = "10", "Oct", LEFT(L1211, 2) = "11", "Nov", LEFT(L1211, 2) = "12", "Dec")</f>
        <v>Jan</v>
      </c>
      <c r="N1211" s="9" t="str">
        <f t="shared" si="130"/>
        <v>2017</v>
      </c>
      <c r="O1211" t="b">
        <v>0</v>
      </c>
      <c r="P1211">
        <v>46</v>
      </c>
      <c r="Q1211" t="b">
        <v>1</v>
      </c>
      <c r="R1211" t="s">
        <v>8284</v>
      </c>
      <c r="S1211" s="6">
        <f t="shared" si="126"/>
        <v>1.06</v>
      </c>
      <c r="T1211" s="8">
        <f t="shared" si="127"/>
        <v>138.2608695652174</v>
      </c>
      <c r="U1211" t="str">
        <f t="shared" si="131"/>
        <v>photography</v>
      </c>
      <c r="V1211" t="str">
        <f t="shared" si="132"/>
        <v>photobooks</v>
      </c>
    </row>
    <row r="1212" spans="1:22" ht="32" x14ac:dyDescent="0.2">
      <c r="A1212">
        <v>1210</v>
      </c>
      <c r="B1212" s="3" t="s">
        <v>1211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2">
        <f t="shared" si="128"/>
        <v>42155.875</v>
      </c>
      <c r="K1212">
        <v>1431124572</v>
      </c>
      <c r="L1212" s="12" t="str">
        <f t="shared" si="129"/>
        <v>05/08/2015</v>
      </c>
      <c r="M1212" s="9" t="str" cm="1">
        <f t="array" ref="M1212">_xlfn.IFS(LEFT(L1212, 2) = "01", "Jan", LEFT(L1212, 2) = "02", "Feb", LEFT(L1212, 2) = "03", "Mar", LEFT(L1212, 2) = "04", "Apr", LEFT(L1212, 2) = "05", "May", LEFT(L1212, 2) = "06", "Jun", LEFT(L1212, 2) = "07", "Jul", LEFT(L1212, 2) = "08", "Aug", LEFT(L1212, 2) = "09", "Sep", LEFT(L1212, 2) = "10", "Oct", LEFT(L1212, 2) = "11", "Nov", LEFT(L1212, 2) = "12", "Dec")</f>
        <v>May</v>
      </c>
      <c r="N1212" s="9" t="str">
        <f t="shared" si="130"/>
        <v>2015</v>
      </c>
      <c r="O1212" t="b">
        <v>0</v>
      </c>
      <c r="P1212">
        <v>103</v>
      </c>
      <c r="Q1212" t="b">
        <v>1</v>
      </c>
      <c r="R1212" t="s">
        <v>8284</v>
      </c>
      <c r="S1212" s="6">
        <f t="shared" si="126"/>
        <v>2.5431499999999998</v>
      </c>
      <c r="T1212" s="8">
        <f t="shared" si="127"/>
        <v>493.81553398058253</v>
      </c>
      <c r="U1212" t="str">
        <f t="shared" si="131"/>
        <v>photography</v>
      </c>
      <c r="V1212" t="str">
        <f t="shared" si="132"/>
        <v>photobooks</v>
      </c>
    </row>
    <row r="1213" spans="1:22" ht="48" x14ac:dyDescent="0.2">
      <c r="A1213">
        <v>1211</v>
      </c>
      <c r="B1213" s="3" t="s">
        <v>1212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2">
        <f t="shared" si="128"/>
        <v>42530.866446759261</v>
      </c>
      <c r="K1213">
        <v>1464209261</v>
      </c>
      <c r="L1213" s="12" t="str">
        <f t="shared" si="129"/>
        <v>05/25/2016</v>
      </c>
      <c r="M1213" s="9" t="str" cm="1">
        <f t="array" ref="M1213">_xlfn.IFS(LEFT(L1213, 2) = "01", "Jan", LEFT(L1213, 2) = "02", "Feb", LEFT(L1213, 2) = "03", "Mar", LEFT(L1213, 2) = "04", "Apr", LEFT(L1213, 2) = "05", "May", LEFT(L1213, 2) = "06", "Jun", LEFT(L1213, 2) = "07", "Jul", LEFT(L1213, 2) = "08", "Aug", LEFT(L1213, 2) = "09", "Sep", LEFT(L1213, 2) = "10", "Oct", LEFT(L1213, 2) = "11", "Nov", LEFT(L1213, 2) = "12", "Dec")</f>
        <v>May</v>
      </c>
      <c r="N1213" s="9" t="str">
        <f t="shared" si="130"/>
        <v>2016</v>
      </c>
      <c r="O1213" t="b">
        <v>0</v>
      </c>
      <c r="P1213">
        <v>6</v>
      </c>
      <c r="Q1213" t="b">
        <v>1</v>
      </c>
      <c r="R1213" t="s">
        <v>8284</v>
      </c>
      <c r="S1213" s="6">
        <f t="shared" si="126"/>
        <v>1.0109999999999999</v>
      </c>
      <c r="T1213" s="8">
        <f t="shared" si="127"/>
        <v>168.5</v>
      </c>
      <c r="U1213" t="str">
        <f t="shared" si="131"/>
        <v>photography</v>
      </c>
      <c r="V1213" t="str">
        <f t="shared" si="132"/>
        <v>photobooks</v>
      </c>
    </row>
    <row r="1214" spans="1:22" ht="48" x14ac:dyDescent="0.2">
      <c r="A1214">
        <v>1212</v>
      </c>
      <c r="B1214" s="3" t="s">
        <v>1213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2">
        <f t="shared" si="128"/>
        <v>42335.041666666672</v>
      </c>
      <c r="K1214">
        <v>1447195695</v>
      </c>
      <c r="L1214" s="12" t="str">
        <f t="shared" si="129"/>
        <v>11/10/2015</v>
      </c>
      <c r="M1214" s="9" t="str" cm="1">
        <f t="array" ref="M1214">_xlfn.IFS(LEFT(L1214, 2) = "01", "Jan", LEFT(L1214, 2) = "02", "Feb", LEFT(L1214, 2) = "03", "Mar", LEFT(L1214, 2) = "04", "Apr", LEFT(L1214, 2) = "05", "May", LEFT(L1214, 2) = "06", "Jun", LEFT(L1214, 2) = "07", "Jul", LEFT(L1214, 2) = "08", "Aug", LEFT(L1214, 2) = "09", "Sep", LEFT(L1214, 2) = "10", "Oct", LEFT(L1214, 2) = "11", "Nov", LEFT(L1214, 2) = "12", "Dec")</f>
        <v>Nov</v>
      </c>
      <c r="N1214" s="9" t="str">
        <f t="shared" si="130"/>
        <v>2015</v>
      </c>
      <c r="O1214" t="b">
        <v>0</v>
      </c>
      <c r="P1214">
        <v>83</v>
      </c>
      <c r="Q1214" t="b">
        <v>1</v>
      </c>
      <c r="R1214" t="s">
        <v>8284</v>
      </c>
      <c r="S1214" s="6">
        <f t="shared" si="126"/>
        <v>1.2904</v>
      </c>
      <c r="T1214" s="8">
        <f t="shared" si="127"/>
        <v>38.867469879518069</v>
      </c>
      <c r="U1214" t="str">
        <f t="shared" si="131"/>
        <v>photography</v>
      </c>
      <c r="V1214" t="str">
        <f t="shared" si="132"/>
        <v>photobooks</v>
      </c>
    </row>
    <row r="1215" spans="1:22" ht="48" x14ac:dyDescent="0.2">
      <c r="A1215">
        <v>1213</v>
      </c>
      <c r="B1215" s="3" t="s">
        <v>1214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2">
        <f t="shared" si="128"/>
        <v>42766.755787037036</v>
      </c>
      <c r="K1215">
        <v>1482862100</v>
      </c>
      <c r="L1215" s="12" t="str">
        <f t="shared" si="129"/>
        <v>12/27/2016</v>
      </c>
      <c r="M1215" s="9" t="str" cm="1">
        <f t="array" ref="M1215">_xlfn.IFS(LEFT(L1215, 2) = "01", "Jan", LEFT(L1215, 2) = "02", "Feb", LEFT(L1215, 2) = "03", "Mar", LEFT(L1215, 2) = "04", "Apr", LEFT(L1215, 2) = "05", "May", LEFT(L1215, 2) = "06", "Jun", LEFT(L1215, 2) = "07", "Jul", LEFT(L1215, 2) = "08", "Aug", LEFT(L1215, 2) = "09", "Sep", LEFT(L1215, 2) = "10", "Oct", LEFT(L1215, 2) = "11", "Nov", LEFT(L1215, 2) = "12", "Dec")</f>
        <v>Dec</v>
      </c>
      <c r="N1215" s="9" t="str">
        <f t="shared" si="130"/>
        <v>2016</v>
      </c>
      <c r="O1215" t="b">
        <v>0</v>
      </c>
      <c r="P1215">
        <v>108</v>
      </c>
      <c r="Q1215" t="b">
        <v>1</v>
      </c>
      <c r="R1215" t="s">
        <v>8284</v>
      </c>
      <c r="S1215" s="6">
        <f t="shared" si="126"/>
        <v>1.0223076923076924</v>
      </c>
      <c r="T1215" s="8">
        <f t="shared" si="127"/>
        <v>61.527777777777779</v>
      </c>
      <c r="U1215" t="str">
        <f t="shared" si="131"/>
        <v>photography</v>
      </c>
      <c r="V1215" t="str">
        <f t="shared" si="132"/>
        <v>photobooks</v>
      </c>
    </row>
    <row r="1216" spans="1:22" ht="48" x14ac:dyDescent="0.2">
      <c r="A1216">
        <v>1214</v>
      </c>
      <c r="B1216" s="3" t="s">
        <v>1215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2">
        <f t="shared" si="128"/>
        <v>42164.840335648143</v>
      </c>
      <c r="K1216">
        <v>1428696605</v>
      </c>
      <c r="L1216" s="12" t="str">
        <f t="shared" si="129"/>
        <v>04/10/2015</v>
      </c>
      <c r="M1216" s="9" t="str" cm="1">
        <f t="array" ref="M1216">_xlfn.IFS(LEFT(L1216, 2) = "01", "Jan", LEFT(L1216, 2) = "02", "Feb", LEFT(L1216, 2) = "03", "Mar", LEFT(L1216, 2) = "04", "Apr", LEFT(L1216, 2) = "05", "May", LEFT(L1216, 2) = "06", "Jun", LEFT(L1216, 2) = "07", "Jul", LEFT(L1216, 2) = "08", "Aug", LEFT(L1216, 2) = "09", "Sep", LEFT(L1216, 2) = "10", "Oct", LEFT(L1216, 2) = "11", "Nov", LEFT(L1216, 2) = "12", "Dec")</f>
        <v>Apr</v>
      </c>
      <c r="N1216" s="9" t="str">
        <f t="shared" si="130"/>
        <v>2015</v>
      </c>
      <c r="O1216" t="b">
        <v>0</v>
      </c>
      <c r="P1216">
        <v>25</v>
      </c>
      <c r="Q1216" t="b">
        <v>1</v>
      </c>
      <c r="R1216" t="s">
        <v>8284</v>
      </c>
      <c r="S1216" s="6">
        <f t="shared" si="126"/>
        <v>1.3180000000000001</v>
      </c>
      <c r="T1216" s="8">
        <f t="shared" si="127"/>
        <v>105.44</v>
      </c>
      <c r="U1216" t="str">
        <f t="shared" si="131"/>
        <v>photography</v>
      </c>
      <c r="V1216" t="str">
        <f t="shared" si="132"/>
        <v>photobooks</v>
      </c>
    </row>
    <row r="1217" spans="1:22" ht="48" x14ac:dyDescent="0.2">
      <c r="A1217">
        <v>1215</v>
      </c>
      <c r="B1217" s="3" t="s">
        <v>1216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2">
        <f t="shared" si="128"/>
        <v>41789.923101851848</v>
      </c>
      <c r="K1217">
        <v>1398895756</v>
      </c>
      <c r="L1217" s="12" t="str">
        <f t="shared" si="129"/>
        <v>04/30/2014</v>
      </c>
      <c r="M1217" s="9" t="str" cm="1">
        <f t="array" ref="M1217">_xlfn.IFS(LEFT(L1217, 2) = "01", "Jan", LEFT(L1217, 2) = "02", "Feb", LEFT(L1217, 2) = "03", "Mar", LEFT(L1217, 2) = "04", "Apr", LEFT(L1217, 2) = "05", "May", LEFT(L1217, 2) = "06", "Jun", LEFT(L1217, 2) = "07", "Jul", LEFT(L1217, 2) = "08", "Aug", LEFT(L1217, 2) = "09", "Sep", LEFT(L1217, 2) = "10", "Oct", LEFT(L1217, 2) = "11", "Nov", LEFT(L1217, 2) = "12", "Dec")</f>
        <v>Apr</v>
      </c>
      <c r="N1217" s="9" t="str">
        <f t="shared" si="130"/>
        <v>2014</v>
      </c>
      <c r="O1217" t="b">
        <v>0</v>
      </c>
      <c r="P1217">
        <v>549</v>
      </c>
      <c r="Q1217" t="b">
        <v>1</v>
      </c>
      <c r="R1217" t="s">
        <v>8284</v>
      </c>
      <c r="S1217" s="6">
        <f t="shared" si="126"/>
        <v>7.8608020000000005</v>
      </c>
      <c r="T1217" s="8">
        <f t="shared" si="127"/>
        <v>71.592003642987251</v>
      </c>
      <c r="U1217" t="str">
        <f t="shared" si="131"/>
        <v>photography</v>
      </c>
      <c r="V1217" t="str">
        <f t="shared" si="132"/>
        <v>photobooks</v>
      </c>
    </row>
    <row r="1218" spans="1:22" ht="32" x14ac:dyDescent="0.2">
      <c r="A1218">
        <v>1216</v>
      </c>
      <c r="B1218" s="3" t="s">
        <v>1217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2">
        <f t="shared" si="128"/>
        <v>42279.960416666669</v>
      </c>
      <c r="K1218">
        <v>1441032457</v>
      </c>
      <c r="L1218" s="12" t="str">
        <f t="shared" si="129"/>
        <v>08/31/2015</v>
      </c>
      <c r="M1218" s="9" t="str" cm="1">
        <f t="array" ref="M1218">_xlfn.IFS(LEFT(L1218, 2) = "01", "Jan", LEFT(L1218, 2) = "02", "Feb", LEFT(L1218, 2) = "03", "Mar", LEFT(L1218, 2) = "04", "Apr", LEFT(L1218, 2) = "05", "May", LEFT(L1218, 2) = "06", "Jun", LEFT(L1218, 2) = "07", "Jul", LEFT(L1218, 2) = "08", "Aug", LEFT(L1218, 2) = "09", "Sep", LEFT(L1218, 2) = "10", "Oct", LEFT(L1218, 2) = "11", "Nov", LEFT(L1218, 2) = "12", "Dec")</f>
        <v>Aug</v>
      </c>
      <c r="N1218" s="9" t="str">
        <f t="shared" si="130"/>
        <v>2015</v>
      </c>
      <c r="O1218" t="b">
        <v>0</v>
      </c>
      <c r="P1218">
        <v>222</v>
      </c>
      <c r="Q1218" t="b">
        <v>1</v>
      </c>
      <c r="R1218" t="s">
        <v>8284</v>
      </c>
      <c r="S1218" s="6">
        <f t="shared" ref="S1218:S1281" si="133">E1218/D1218</f>
        <v>1.4570000000000001</v>
      </c>
      <c r="T1218" s="8">
        <f t="shared" ref="T1218:T1281" si="134">IFERROR(E1218/P1218, 0)</f>
        <v>91.882882882882882</v>
      </c>
      <c r="U1218" t="str">
        <f t="shared" si="131"/>
        <v>photography</v>
      </c>
      <c r="V1218" t="str">
        <f t="shared" si="132"/>
        <v>photobooks</v>
      </c>
    </row>
    <row r="1219" spans="1:22" ht="48" x14ac:dyDescent="0.2">
      <c r="A1219">
        <v>1217</v>
      </c>
      <c r="B1219" s="3" t="s">
        <v>1218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2">
        <f t="shared" ref="J1219:J1282" si="135">(((I1219/60)/60)/24)+DATE(1970,1,1)</f>
        <v>42565.809490740736</v>
      </c>
      <c r="K1219">
        <v>1465932340</v>
      </c>
      <c r="L1219" s="12" t="str">
        <f t="shared" ref="L1219:L1282" si="136">TEXT((((K1219/60)/60)/24)+DATE(1970,1,1), "mm/dd/yyyy")</f>
        <v>06/14/2016</v>
      </c>
      <c r="M1219" s="9" t="str" cm="1">
        <f t="array" ref="M1219">_xlfn.IFS(LEFT(L1219, 2) = "01", "Jan", LEFT(L1219, 2) = "02", "Feb", LEFT(L1219, 2) = "03", "Mar", LEFT(L1219, 2) = "04", "Apr", LEFT(L1219, 2) = "05", "May", LEFT(L1219, 2) = "06", "Jun", LEFT(L1219, 2) = "07", "Jul", LEFT(L1219, 2) = "08", "Aug", LEFT(L1219, 2) = "09", "Sep", LEFT(L1219, 2) = "10", "Oct", LEFT(L1219, 2) = "11", "Nov", LEFT(L1219, 2) = "12", "Dec")</f>
        <v>Jun</v>
      </c>
      <c r="N1219" s="9" t="str">
        <f t="shared" ref="N1219:N1282" si="137">RIGHT(L1219, 4)</f>
        <v>2016</v>
      </c>
      <c r="O1219" t="b">
        <v>0</v>
      </c>
      <c r="P1219">
        <v>183</v>
      </c>
      <c r="Q1219" t="b">
        <v>1</v>
      </c>
      <c r="R1219" t="s">
        <v>8284</v>
      </c>
      <c r="S1219" s="6">
        <f t="shared" si="133"/>
        <v>1.026</v>
      </c>
      <c r="T1219" s="8">
        <f t="shared" si="134"/>
        <v>148.57377049180329</v>
      </c>
      <c r="U1219" t="str">
        <f t="shared" ref="U1219:U1282" si="138">LEFT(R1219, SEARCH("/", R1219) - 1)</f>
        <v>photography</v>
      </c>
      <c r="V1219" t="str">
        <f t="shared" ref="V1219:V1282" si="139">RIGHT(R1219, LEN(R1219) - SEARCH("/", R1219) )</f>
        <v>photobooks</v>
      </c>
    </row>
    <row r="1220" spans="1:22" ht="48" x14ac:dyDescent="0.2">
      <c r="A1220">
        <v>1218</v>
      </c>
      <c r="B1220" s="3" t="s">
        <v>1219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2">
        <f t="shared" si="135"/>
        <v>42309.125</v>
      </c>
      <c r="K1220">
        <v>1443714800</v>
      </c>
      <c r="L1220" s="12" t="str">
        <f t="shared" si="136"/>
        <v>10/01/2015</v>
      </c>
      <c r="M1220" s="9" t="str" cm="1">
        <f t="array" ref="M1220">_xlfn.IFS(LEFT(L1220, 2) = "01", "Jan", LEFT(L1220, 2) = "02", "Feb", LEFT(L1220, 2) = "03", "Mar", LEFT(L1220, 2) = "04", "Apr", LEFT(L1220, 2) = "05", "May", LEFT(L1220, 2) = "06", "Jun", LEFT(L1220, 2) = "07", "Jul", LEFT(L1220, 2) = "08", "Aug", LEFT(L1220, 2) = "09", "Sep", LEFT(L1220, 2) = "10", "Oct", LEFT(L1220, 2) = "11", "Nov", LEFT(L1220, 2) = "12", "Dec")</f>
        <v>Oct</v>
      </c>
      <c r="N1220" s="9" t="str">
        <f t="shared" si="137"/>
        <v>2015</v>
      </c>
      <c r="O1220" t="b">
        <v>0</v>
      </c>
      <c r="P1220">
        <v>89</v>
      </c>
      <c r="Q1220" t="b">
        <v>1</v>
      </c>
      <c r="R1220" t="s">
        <v>8284</v>
      </c>
      <c r="S1220" s="6">
        <f t="shared" si="133"/>
        <v>1.7227777777777777</v>
      </c>
      <c r="T1220" s="8">
        <f t="shared" si="134"/>
        <v>174.2134831460674</v>
      </c>
      <c r="U1220" t="str">
        <f t="shared" si="138"/>
        <v>photography</v>
      </c>
      <c r="V1220" t="str">
        <f t="shared" si="139"/>
        <v>photobooks</v>
      </c>
    </row>
    <row r="1221" spans="1:22" ht="32" x14ac:dyDescent="0.2">
      <c r="A1221">
        <v>1219</v>
      </c>
      <c r="B1221" s="3" t="s">
        <v>1220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2">
        <f t="shared" si="135"/>
        <v>42663.461956018517</v>
      </c>
      <c r="K1221">
        <v>1474369513</v>
      </c>
      <c r="L1221" s="12" t="str">
        <f t="shared" si="136"/>
        <v>09/20/2016</v>
      </c>
      <c r="M1221" s="9" t="str" cm="1">
        <f t="array" ref="M1221">_xlfn.IFS(LEFT(L1221, 2) = "01", "Jan", LEFT(L1221, 2) = "02", "Feb", LEFT(L1221, 2) = "03", "Mar", LEFT(L1221, 2) = "04", "Apr", LEFT(L1221, 2) = "05", "May", LEFT(L1221, 2) = "06", "Jun", LEFT(L1221, 2) = "07", "Jul", LEFT(L1221, 2) = "08", "Aug", LEFT(L1221, 2) = "09", "Sep", LEFT(L1221, 2) = "10", "Oct", LEFT(L1221, 2) = "11", "Nov", LEFT(L1221, 2) = "12", "Dec")</f>
        <v>Sep</v>
      </c>
      <c r="N1221" s="9" t="str">
        <f t="shared" si="137"/>
        <v>2016</v>
      </c>
      <c r="O1221" t="b">
        <v>0</v>
      </c>
      <c r="P1221">
        <v>253</v>
      </c>
      <c r="Q1221" t="b">
        <v>1</v>
      </c>
      <c r="R1221" t="s">
        <v>8284</v>
      </c>
      <c r="S1221" s="6">
        <f t="shared" si="133"/>
        <v>1.5916819571865444</v>
      </c>
      <c r="T1221" s="8">
        <f t="shared" si="134"/>
        <v>102.86166007905139</v>
      </c>
      <c r="U1221" t="str">
        <f t="shared" si="138"/>
        <v>photography</v>
      </c>
      <c r="V1221" t="str">
        <f t="shared" si="139"/>
        <v>photobooks</v>
      </c>
    </row>
    <row r="1222" spans="1:22" ht="48" x14ac:dyDescent="0.2">
      <c r="A1222">
        <v>1220</v>
      </c>
      <c r="B1222" s="3" t="s">
        <v>1221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2">
        <f t="shared" si="135"/>
        <v>42241.628611111111</v>
      </c>
      <c r="K1222">
        <v>1437923112</v>
      </c>
      <c r="L1222" s="12" t="str">
        <f t="shared" si="136"/>
        <v>07/26/2015</v>
      </c>
      <c r="M1222" s="9" t="str" cm="1">
        <f t="array" ref="M1222">_xlfn.IFS(LEFT(L1222, 2) = "01", "Jan", LEFT(L1222, 2) = "02", "Feb", LEFT(L1222, 2) = "03", "Mar", LEFT(L1222, 2) = "04", "Apr", LEFT(L1222, 2) = "05", "May", LEFT(L1222, 2) = "06", "Jun", LEFT(L1222, 2) = "07", "Jul", LEFT(L1222, 2) = "08", "Aug", LEFT(L1222, 2) = "09", "Sep", LEFT(L1222, 2) = "10", "Oct", LEFT(L1222, 2) = "11", "Nov", LEFT(L1222, 2) = "12", "Dec")</f>
        <v>Jul</v>
      </c>
      <c r="N1222" s="9" t="str">
        <f t="shared" si="137"/>
        <v>2015</v>
      </c>
      <c r="O1222" t="b">
        <v>0</v>
      </c>
      <c r="P1222">
        <v>140</v>
      </c>
      <c r="Q1222" t="b">
        <v>1</v>
      </c>
      <c r="R1222" t="s">
        <v>8284</v>
      </c>
      <c r="S1222" s="6">
        <f t="shared" si="133"/>
        <v>1.0376666666666667</v>
      </c>
      <c r="T1222" s="8">
        <f t="shared" si="134"/>
        <v>111.17857142857143</v>
      </c>
      <c r="U1222" t="str">
        <f t="shared" si="138"/>
        <v>photography</v>
      </c>
      <c r="V1222" t="str">
        <f t="shared" si="139"/>
        <v>photobooks</v>
      </c>
    </row>
    <row r="1223" spans="1:22" ht="48" x14ac:dyDescent="0.2">
      <c r="A1223">
        <v>1221</v>
      </c>
      <c r="B1223" s="3" t="s">
        <v>1222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2">
        <f t="shared" si="135"/>
        <v>42708</v>
      </c>
      <c r="K1223">
        <v>1478431488</v>
      </c>
      <c r="L1223" s="12" t="str">
        <f t="shared" si="136"/>
        <v>11/06/2016</v>
      </c>
      <c r="M1223" s="9" t="str" cm="1">
        <f t="array" ref="M1223">_xlfn.IFS(LEFT(L1223, 2) = "01", "Jan", LEFT(L1223, 2) = "02", "Feb", LEFT(L1223, 2) = "03", "Mar", LEFT(L1223, 2) = "04", "Apr", LEFT(L1223, 2) = "05", "May", LEFT(L1223, 2) = "06", "Jun", LEFT(L1223, 2) = "07", "Jul", LEFT(L1223, 2) = "08", "Aug", LEFT(L1223, 2) = "09", "Sep", LEFT(L1223, 2) = "10", "Oct", LEFT(L1223, 2) = "11", "Nov", LEFT(L1223, 2) = "12", "Dec")</f>
        <v>Nov</v>
      </c>
      <c r="N1223" s="9" t="str">
        <f t="shared" si="137"/>
        <v>2016</v>
      </c>
      <c r="O1223" t="b">
        <v>0</v>
      </c>
      <c r="P1223">
        <v>103</v>
      </c>
      <c r="Q1223" t="b">
        <v>1</v>
      </c>
      <c r="R1223" t="s">
        <v>8284</v>
      </c>
      <c r="S1223" s="6">
        <f t="shared" si="133"/>
        <v>1.1140954545454547</v>
      </c>
      <c r="T1223" s="8">
        <f t="shared" si="134"/>
        <v>23.796213592233013</v>
      </c>
      <c r="U1223" t="str">
        <f t="shared" si="138"/>
        <v>photography</v>
      </c>
      <c r="V1223" t="str">
        <f t="shared" si="139"/>
        <v>photobooks</v>
      </c>
    </row>
    <row r="1224" spans="1:22" ht="32" x14ac:dyDescent="0.2">
      <c r="A1224">
        <v>1222</v>
      </c>
      <c r="B1224" s="3" t="s">
        <v>1223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2">
        <f t="shared" si="135"/>
        <v>42461.166666666672</v>
      </c>
      <c r="K1224">
        <v>1456852647</v>
      </c>
      <c r="L1224" s="12" t="str">
        <f t="shared" si="136"/>
        <v>03/01/2016</v>
      </c>
      <c r="M1224" s="9" t="str" cm="1">
        <f t="array" ref="M1224">_xlfn.IFS(LEFT(L1224, 2) = "01", "Jan", LEFT(L1224, 2) = "02", "Feb", LEFT(L1224, 2) = "03", "Mar", LEFT(L1224, 2) = "04", "Apr", LEFT(L1224, 2) = "05", "May", LEFT(L1224, 2) = "06", "Jun", LEFT(L1224, 2) = "07", "Jul", LEFT(L1224, 2) = "08", "Aug", LEFT(L1224, 2) = "09", "Sep", LEFT(L1224, 2) = "10", "Oct", LEFT(L1224, 2) = "11", "Nov", LEFT(L1224, 2) = "12", "Dec")</f>
        <v>Mar</v>
      </c>
      <c r="N1224" s="9" t="str">
        <f t="shared" si="137"/>
        <v>2016</v>
      </c>
      <c r="O1224" t="b">
        <v>0</v>
      </c>
      <c r="P1224">
        <v>138</v>
      </c>
      <c r="Q1224" t="b">
        <v>1</v>
      </c>
      <c r="R1224" t="s">
        <v>8284</v>
      </c>
      <c r="S1224" s="6">
        <f t="shared" si="133"/>
        <v>2.80375</v>
      </c>
      <c r="T1224" s="8">
        <f t="shared" si="134"/>
        <v>81.268115942028984</v>
      </c>
      <c r="U1224" t="str">
        <f t="shared" si="138"/>
        <v>photography</v>
      </c>
      <c r="V1224" t="str">
        <f t="shared" si="139"/>
        <v>photobooks</v>
      </c>
    </row>
    <row r="1225" spans="1:22" ht="32" x14ac:dyDescent="0.2">
      <c r="A1225">
        <v>1223</v>
      </c>
      <c r="B1225" s="3" t="s">
        <v>1224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2">
        <f t="shared" si="135"/>
        <v>42684.218854166669</v>
      </c>
      <c r="K1225">
        <v>1476159309</v>
      </c>
      <c r="L1225" s="12" t="str">
        <f t="shared" si="136"/>
        <v>10/11/2016</v>
      </c>
      <c r="M1225" s="9" t="str" cm="1">
        <f t="array" ref="M1225">_xlfn.IFS(LEFT(L1225, 2) = "01", "Jan", LEFT(L1225, 2) = "02", "Feb", LEFT(L1225, 2) = "03", "Mar", LEFT(L1225, 2) = "04", "Apr", LEFT(L1225, 2) = "05", "May", LEFT(L1225, 2) = "06", "Jun", LEFT(L1225, 2) = "07", "Jul", LEFT(L1225, 2) = "08", "Aug", LEFT(L1225, 2) = "09", "Sep", LEFT(L1225, 2) = "10", "Oct", LEFT(L1225, 2) = "11", "Nov", LEFT(L1225, 2) = "12", "Dec")</f>
        <v>Oct</v>
      </c>
      <c r="N1225" s="9" t="str">
        <f t="shared" si="137"/>
        <v>2016</v>
      </c>
      <c r="O1225" t="b">
        <v>0</v>
      </c>
      <c r="P1225">
        <v>191</v>
      </c>
      <c r="Q1225" t="b">
        <v>1</v>
      </c>
      <c r="R1225" t="s">
        <v>8284</v>
      </c>
      <c r="S1225" s="6">
        <f t="shared" si="133"/>
        <v>1.1210606060606061</v>
      </c>
      <c r="T1225" s="8">
        <f t="shared" si="134"/>
        <v>116.21465968586388</v>
      </c>
      <c r="U1225" t="str">
        <f t="shared" si="138"/>
        <v>photography</v>
      </c>
      <c r="V1225" t="str">
        <f t="shared" si="139"/>
        <v>photobooks</v>
      </c>
    </row>
    <row r="1226" spans="1:22" ht="32" x14ac:dyDescent="0.2">
      <c r="A1226">
        <v>1224</v>
      </c>
      <c r="B1226" s="3" t="s">
        <v>1225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2">
        <f t="shared" si="135"/>
        <v>41796.549791666665</v>
      </c>
      <c r="K1226">
        <v>1396876302</v>
      </c>
      <c r="L1226" s="12" t="str">
        <f t="shared" si="136"/>
        <v>04/07/2014</v>
      </c>
      <c r="M1226" s="9" t="str" cm="1">
        <f t="array" ref="M1226">_xlfn.IFS(LEFT(L1226, 2) = "01", "Jan", LEFT(L1226, 2) = "02", "Feb", LEFT(L1226, 2) = "03", "Mar", LEFT(L1226, 2) = "04", "Apr", LEFT(L1226, 2) = "05", "May", LEFT(L1226, 2) = "06", "Jun", LEFT(L1226, 2) = "07", "Jul", LEFT(L1226, 2) = "08", "Aug", LEFT(L1226, 2) = "09", "Sep", LEFT(L1226, 2) = "10", "Oct", LEFT(L1226, 2) = "11", "Nov", LEFT(L1226, 2) = "12", "Dec")</f>
        <v>Apr</v>
      </c>
      <c r="N1226" s="9" t="str">
        <f t="shared" si="137"/>
        <v>2014</v>
      </c>
      <c r="O1226" t="b">
        <v>0</v>
      </c>
      <c r="P1226">
        <v>18</v>
      </c>
      <c r="Q1226" t="b">
        <v>0</v>
      </c>
      <c r="R1226" t="s">
        <v>8285</v>
      </c>
      <c r="S1226" s="6">
        <f t="shared" si="133"/>
        <v>7.0666666666666669E-2</v>
      </c>
      <c r="T1226" s="8">
        <f t="shared" si="134"/>
        <v>58.888888888888886</v>
      </c>
      <c r="U1226" t="str">
        <f t="shared" si="138"/>
        <v>music</v>
      </c>
      <c r="V1226" t="str">
        <f t="shared" si="139"/>
        <v>world music</v>
      </c>
    </row>
    <row r="1227" spans="1:22" ht="48" x14ac:dyDescent="0.2">
      <c r="A1227">
        <v>1225</v>
      </c>
      <c r="B1227" s="3" t="s">
        <v>1226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2">
        <f t="shared" si="135"/>
        <v>41569.905995370369</v>
      </c>
      <c r="K1227">
        <v>1377294278</v>
      </c>
      <c r="L1227" s="12" t="str">
        <f t="shared" si="136"/>
        <v>08/23/2013</v>
      </c>
      <c r="M1227" s="9" t="str" cm="1">
        <f t="array" ref="M1227">_xlfn.IFS(LEFT(L1227, 2) = "01", "Jan", LEFT(L1227, 2) = "02", "Feb", LEFT(L1227, 2) = "03", "Mar", LEFT(L1227, 2) = "04", "Apr", LEFT(L1227, 2) = "05", "May", LEFT(L1227, 2) = "06", "Jun", LEFT(L1227, 2) = "07", "Jul", LEFT(L1227, 2) = "08", "Aug", LEFT(L1227, 2) = "09", "Sep", LEFT(L1227, 2) = "10", "Oct", LEFT(L1227, 2) = "11", "Nov", LEFT(L1227, 2) = "12", "Dec")</f>
        <v>Aug</v>
      </c>
      <c r="N1227" s="9" t="str">
        <f t="shared" si="137"/>
        <v>2013</v>
      </c>
      <c r="O1227" t="b">
        <v>0</v>
      </c>
      <c r="P1227">
        <v>3</v>
      </c>
      <c r="Q1227" t="b">
        <v>0</v>
      </c>
      <c r="R1227" t="s">
        <v>8285</v>
      </c>
      <c r="S1227" s="6">
        <f t="shared" si="133"/>
        <v>4.3999999999999997E-2</v>
      </c>
      <c r="T1227" s="8">
        <f t="shared" si="134"/>
        <v>44</v>
      </c>
      <c r="U1227" t="str">
        <f t="shared" si="138"/>
        <v>music</v>
      </c>
      <c r="V1227" t="str">
        <f t="shared" si="139"/>
        <v>world music</v>
      </c>
    </row>
    <row r="1228" spans="1:22" ht="48" x14ac:dyDescent="0.2">
      <c r="A1228">
        <v>1226</v>
      </c>
      <c r="B1228" s="3" t="s">
        <v>1227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2">
        <f t="shared" si="135"/>
        <v>41750.041666666664</v>
      </c>
      <c r="K1228">
        <v>1395089981</v>
      </c>
      <c r="L1228" s="12" t="str">
        <f t="shared" si="136"/>
        <v>03/17/2014</v>
      </c>
      <c r="M1228" s="9" t="str" cm="1">
        <f t="array" ref="M1228">_xlfn.IFS(LEFT(L1228, 2) = "01", "Jan", LEFT(L1228, 2) = "02", "Feb", LEFT(L1228, 2) = "03", "Mar", LEFT(L1228, 2) = "04", "Apr", LEFT(L1228, 2) = "05", "May", LEFT(L1228, 2) = "06", "Jun", LEFT(L1228, 2) = "07", "Jul", LEFT(L1228, 2) = "08", "Aug", LEFT(L1228, 2) = "09", "Sep", LEFT(L1228, 2) = "10", "Oct", LEFT(L1228, 2) = "11", "Nov", LEFT(L1228, 2) = "12", "Dec")</f>
        <v>Mar</v>
      </c>
      <c r="N1228" s="9" t="str">
        <f t="shared" si="137"/>
        <v>2014</v>
      </c>
      <c r="O1228" t="b">
        <v>0</v>
      </c>
      <c r="P1228">
        <v>40</v>
      </c>
      <c r="Q1228" t="b">
        <v>0</v>
      </c>
      <c r="R1228" t="s">
        <v>8285</v>
      </c>
      <c r="S1228" s="6">
        <f t="shared" si="133"/>
        <v>3.8739999999999997E-2</v>
      </c>
      <c r="T1228" s="8">
        <f t="shared" si="134"/>
        <v>48.424999999999997</v>
      </c>
      <c r="U1228" t="str">
        <f t="shared" si="138"/>
        <v>music</v>
      </c>
      <c r="V1228" t="str">
        <f t="shared" si="139"/>
        <v>world music</v>
      </c>
    </row>
    <row r="1229" spans="1:22" ht="48" x14ac:dyDescent="0.2">
      <c r="A1229">
        <v>1227</v>
      </c>
      <c r="B1229" s="3" t="s">
        <v>1228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2">
        <f t="shared" si="135"/>
        <v>41858.291666666664</v>
      </c>
      <c r="K1229">
        <v>1404770616</v>
      </c>
      <c r="L1229" s="12" t="str">
        <f t="shared" si="136"/>
        <v>07/07/2014</v>
      </c>
      <c r="M1229" s="9" t="str" cm="1">
        <f t="array" ref="M1229">_xlfn.IFS(LEFT(L1229, 2) = "01", "Jan", LEFT(L1229, 2) = "02", "Feb", LEFT(L1229, 2) = "03", "Mar", LEFT(L1229, 2) = "04", "Apr", LEFT(L1229, 2) = "05", "May", LEFT(L1229, 2) = "06", "Jun", LEFT(L1229, 2) = "07", "Jul", LEFT(L1229, 2) = "08", "Aug", LEFT(L1229, 2) = "09", "Sep", LEFT(L1229, 2) = "10", "Oct", LEFT(L1229, 2) = "11", "Nov", LEFT(L1229, 2) = "12", "Dec")</f>
        <v>Jul</v>
      </c>
      <c r="N1229" s="9" t="str">
        <f t="shared" si="137"/>
        <v>2014</v>
      </c>
      <c r="O1229" t="b">
        <v>0</v>
      </c>
      <c r="P1229">
        <v>0</v>
      </c>
      <c r="Q1229" t="b">
        <v>0</v>
      </c>
      <c r="R1229" t="s">
        <v>8285</v>
      </c>
      <c r="S1229" s="6">
        <f t="shared" si="133"/>
        <v>0</v>
      </c>
      <c r="T1229" s="8">
        <f t="shared" si="134"/>
        <v>0</v>
      </c>
      <c r="U1229" t="str">
        <f t="shared" si="138"/>
        <v>music</v>
      </c>
      <c r="V1229" t="str">
        <f t="shared" si="139"/>
        <v>world music</v>
      </c>
    </row>
    <row r="1230" spans="1:22" ht="32" x14ac:dyDescent="0.2">
      <c r="A1230">
        <v>1228</v>
      </c>
      <c r="B1230" s="3" t="s">
        <v>1229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2">
        <f t="shared" si="135"/>
        <v>40814.729259259257</v>
      </c>
      <c r="K1230">
        <v>1312047008</v>
      </c>
      <c r="L1230" s="12" t="str">
        <f t="shared" si="136"/>
        <v>07/30/2011</v>
      </c>
      <c r="M1230" s="9" t="str" cm="1">
        <f t="array" ref="M1230">_xlfn.IFS(LEFT(L1230, 2) = "01", "Jan", LEFT(L1230, 2) = "02", "Feb", LEFT(L1230, 2) = "03", "Mar", LEFT(L1230, 2) = "04", "Apr", LEFT(L1230, 2) = "05", "May", LEFT(L1230, 2) = "06", "Jun", LEFT(L1230, 2) = "07", "Jul", LEFT(L1230, 2) = "08", "Aug", LEFT(L1230, 2) = "09", "Sep", LEFT(L1230, 2) = "10", "Oct", LEFT(L1230, 2) = "11", "Nov", LEFT(L1230, 2) = "12", "Dec")</f>
        <v>Jul</v>
      </c>
      <c r="N1230" s="9" t="str">
        <f t="shared" si="137"/>
        <v>2011</v>
      </c>
      <c r="O1230" t="b">
        <v>0</v>
      </c>
      <c r="P1230">
        <v>24</v>
      </c>
      <c r="Q1230" t="b">
        <v>0</v>
      </c>
      <c r="R1230" t="s">
        <v>8285</v>
      </c>
      <c r="S1230" s="6">
        <f t="shared" si="133"/>
        <v>0.29299999999999998</v>
      </c>
      <c r="T1230" s="8">
        <f t="shared" si="134"/>
        <v>61.041666666666664</v>
      </c>
      <c r="U1230" t="str">
        <f t="shared" si="138"/>
        <v>music</v>
      </c>
      <c r="V1230" t="str">
        <f t="shared" si="139"/>
        <v>world music</v>
      </c>
    </row>
    <row r="1231" spans="1:22" ht="48" x14ac:dyDescent="0.2">
      <c r="A1231">
        <v>1229</v>
      </c>
      <c r="B1231" s="3" t="s">
        <v>1230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2">
        <f t="shared" si="135"/>
        <v>41015.666666666664</v>
      </c>
      <c r="K1231">
        <v>1331982127</v>
      </c>
      <c r="L1231" s="12" t="str">
        <f t="shared" si="136"/>
        <v>03/17/2012</v>
      </c>
      <c r="M1231" s="9" t="str" cm="1">
        <f t="array" ref="M1231">_xlfn.IFS(LEFT(L1231, 2) = "01", "Jan", LEFT(L1231, 2) = "02", "Feb", LEFT(L1231, 2) = "03", "Mar", LEFT(L1231, 2) = "04", "Apr", LEFT(L1231, 2) = "05", "May", LEFT(L1231, 2) = "06", "Jun", LEFT(L1231, 2) = "07", "Jul", LEFT(L1231, 2) = "08", "Aug", LEFT(L1231, 2) = "09", "Sep", LEFT(L1231, 2) = "10", "Oct", LEFT(L1231, 2) = "11", "Nov", LEFT(L1231, 2) = "12", "Dec")</f>
        <v>Mar</v>
      </c>
      <c r="N1231" s="9" t="str">
        <f t="shared" si="137"/>
        <v>2012</v>
      </c>
      <c r="O1231" t="b">
        <v>0</v>
      </c>
      <c r="P1231">
        <v>1</v>
      </c>
      <c r="Q1231" t="b">
        <v>0</v>
      </c>
      <c r="R1231" t="s">
        <v>8285</v>
      </c>
      <c r="S1231" s="6">
        <f t="shared" si="133"/>
        <v>9.0909090909090905E-3</v>
      </c>
      <c r="T1231" s="8">
        <f t="shared" si="134"/>
        <v>25</v>
      </c>
      <c r="U1231" t="str">
        <f t="shared" si="138"/>
        <v>music</v>
      </c>
      <c r="V1231" t="str">
        <f t="shared" si="139"/>
        <v>world music</v>
      </c>
    </row>
    <row r="1232" spans="1:22" ht="48" x14ac:dyDescent="0.2">
      <c r="A1232">
        <v>1230</v>
      </c>
      <c r="B1232" s="3" t="s">
        <v>1231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2">
        <f t="shared" si="135"/>
        <v>40598.972569444442</v>
      </c>
      <c r="K1232">
        <v>1295997630</v>
      </c>
      <c r="L1232" s="12" t="str">
        <f t="shared" si="136"/>
        <v>01/25/2011</v>
      </c>
      <c r="M1232" s="9" t="str" cm="1">
        <f t="array" ref="M1232">_xlfn.IFS(LEFT(L1232, 2) = "01", "Jan", LEFT(L1232, 2) = "02", "Feb", LEFT(L1232, 2) = "03", "Mar", LEFT(L1232, 2) = "04", "Apr", LEFT(L1232, 2) = "05", "May", LEFT(L1232, 2) = "06", "Jun", LEFT(L1232, 2) = "07", "Jul", LEFT(L1232, 2) = "08", "Aug", LEFT(L1232, 2) = "09", "Sep", LEFT(L1232, 2) = "10", "Oct", LEFT(L1232, 2) = "11", "Nov", LEFT(L1232, 2) = "12", "Dec")</f>
        <v>Jan</v>
      </c>
      <c r="N1232" s="9" t="str">
        <f t="shared" si="137"/>
        <v>2011</v>
      </c>
      <c r="O1232" t="b">
        <v>0</v>
      </c>
      <c r="P1232">
        <v>0</v>
      </c>
      <c r="Q1232" t="b">
        <v>0</v>
      </c>
      <c r="R1232" t="s">
        <v>8285</v>
      </c>
      <c r="S1232" s="6">
        <f t="shared" si="133"/>
        <v>0</v>
      </c>
      <c r="T1232" s="8">
        <f t="shared" si="134"/>
        <v>0</v>
      </c>
      <c r="U1232" t="str">
        <f t="shared" si="138"/>
        <v>music</v>
      </c>
      <c r="V1232" t="str">
        <f t="shared" si="139"/>
        <v>world music</v>
      </c>
    </row>
    <row r="1233" spans="1:22" ht="48" x14ac:dyDescent="0.2">
      <c r="A1233">
        <v>1231</v>
      </c>
      <c r="B1233" s="3" t="s">
        <v>1232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2">
        <f t="shared" si="135"/>
        <v>42244.041666666672</v>
      </c>
      <c r="K1233">
        <v>1436394968</v>
      </c>
      <c r="L1233" s="12" t="str">
        <f t="shared" si="136"/>
        <v>07/08/2015</v>
      </c>
      <c r="M1233" s="9" t="str" cm="1">
        <f t="array" ref="M1233">_xlfn.IFS(LEFT(L1233, 2) = "01", "Jan", LEFT(L1233, 2) = "02", "Feb", LEFT(L1233, 2) = "03", "Mar", LEFT(L1233, 2) = "04", "Apr", LEFT(L1233, 2) = "05", "May", LEFT(L1233, 2) = "06", "Jun", LEFT(L1233, 2) = "07", "Jul", LEFT(L1233, 2) = "08", "Aug", LEFT(L1233, 2) = "09", "Sep", LEFT(L1233, 2) = "10", "Oct", LEFT(L1233, 2) = "11", "Nov", LEFT(L1233, 2) = "12", "Dec")</f>
        <v>Jul</v>
      </c>
      <c r="N1233" s="9" t="str">
        <f t="shared" si="137"/>
        <v>2015</v>
      </c>
      <c r="O1233" t="b">
        <v>0</v>
      </c>
      <c r="P1233">
        <v>0</v>
      </c>
      <c r="Q1233" t="b">
        <v>0</v>
      </c>
      <c r="R1233" t="s">
        <v>8285</v>
      </c>
      <c r="S1233" s="6">
        <f t="shared" si="133"/>
        <v>0</v>
      </c>
      <c r="T1233" s="8">
        <f t="shared" si="134"/>
        <v>0</v>
      </c>
      <c r="U1233" t="str">
        <f t="shared" si="138"/>
        <v>music</v>
      </c>
      <c r="V1233" t="str">
        <f t="shared" si="139"/>
        <v>world music</v>
      </c>
    </row>
    <row r="1234" spans="1:22" ht="48" x14ac:dyDescent="0.2">
      <c r="A1234">
        <v>1232</v>
      </c>
      <c r="B1234" s="3" t="s">
        <v>1233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2">
        <f t="shared" si="135"/>
        <v>41553.848032407412</v>
      </c>
      <c r="K1234">
        <v>1377030070</v>
      </c>
      <c r="L1234" s="12" t="str">
        <f t="shared" si="136"/>
        <v>08/20/2013</v>
      </c>
      <c r="M1234" s="9" t="str" cm="1">
        <f t="array" ref="M1234">_xlfn.IFS(LEFT(L1234, 2) = "01", "Jan", LEFT(L1234, 2) = "02", "Feb", LEFT(L1234, 2) = "03", "Mar", LEFT(L1234, 2) = "04", "Apr", LEFT(L1234, 2) = "05", "May", LEFT(L1234, 2) = "06", "Jun", LEFT(L1234, 2) = "07", "Jul", LEFT(L1234, 2) = "08", "Aug", LEFT(L1234, 2) = "09", "Sep", LEFT(L1234, 2) = "10", "Oct", LEFT(L1234, 2) = "11", "Nov", LEFT(L1234, 2) = "12", "Dec")</f>
        <v>Aug</v>
      </c>
      <c r="N1234" s="9" t="str">
        <f t="shared" si="137"/>
        <v>2013</v>
      </c>
      <c r="O1234" t="b">
        <v>0</v>
      </c>
      <c r="P1234">
        <v>1</v>
      </c>
      <c r="Q1234" t="b">
        <v>0</v>
      </c>
      <c r="R1234" t="s">
        <v>8285</v>
      </c>
      <c r="S1234" s="6">
        <f t="shared" si="133"/>
        <v>8.0000000000000002E-3</v>
      </c>
      <c r="T1234" s="8">
        <f t="shared" si="134"/>
        <v>40</v>
      </c>
      <c r="U1234" t="str">
        <f t="shared" si="138"/>
        <v>music</v>
      </c>
      <c r="V1234" t="str">
        <f t="shared" si="139"/>
        <v>world music</v>
      </c>
    </row>
    <row r="1235" spans="1:22" ht="48" x14ac:dyDescent="0.2">
      <c r="A1235">
        <v>1233</v>
      </c>
      <c r="B1235" s="3" t="s">
        <v>1234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2">
        <f t="shared" si="135"/>
        <v>40960.948773148149</v>
      </c>
      <c r="K1235">
        <v>1328049974</v>
      </c>
      <c r="L1235" s="12" t="str">
        <f t="shared" si="136"/>
        <v>01/31/2012</v>
      </c>
      <c r="M1235" s="9" t="str" cm="1">
        <f t="array" ref="M1235">_xlfn.IFS(LEFT(L1235, 2) = "01", "Jan", LEFT(L1235, 2) = "02", "Feb", LEFT(L1235, 2) = "03", "Mar", LEFT(L1235, 2) = "04", "Apr", LEFT(L1235, 2) = "05", "May", LEFT(L1235, 2) = "06", "Jun", LEFT(L1235, 2) = "07", "Jul", LEFT(L1235, 2) = "08", "Aug", LEFT(L1235, 2) = "09", "Sep", LEFT(L1235, 2) = "10", "Oct", LEFT(L1235, 2) = "11", "Nov", LEFT(L1235, 2) = "12", "Dec")</f>
        <v>Jan</v>
      </c>
      <c r="N1235" s="9" t="str">
        <f t="shared" si="137"/>
        <v>2012</v>
      </c>
      <c r="O1235" t="b">
        <v>0</v>
      </c>
      <c r="P1235">
        <v>6</v>
      </c>
      <c r="Q1235" t="b">
        <v>0</v>
      </c>
      <c r="R1235" t="s">
        <v>8285</v>
      </c>
      <c r="S1235" s="6">
        <f t="shared" si="133"/>
        <v>0.11600000000000001</v>
      </c>
      <c r="T1235" s="8">
        <f t="shared" si="134"/>
        <v>19.333333333333332</v>
      </c>
      <c r="U1235" t="str">
        <f t="shared" si="138"/>
        <v>music</v>
      </c>
      <c r="V1235" t="str">
        <f t="shared" si="139"/>
        <v>world music</v>
      </c>
    </row>
    <row r="1236" spans="1:22" ht="48" x14ac:dyDescent="0.2">
      <c r="A1236">
        <v>1234</v>
      </c>
      <c r="B1236" s="3" t="s">
        <v>1235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2">
        <f t="shared" si="135"/>
        <v>42037.788680555561</v>
      </c>
      <c r="K1236">
        <v>1420311342</v>
      </c>
      <c r="L1236" s="12" t="str">
        <f t="shared" si="136"/>
        <v>01/03/2015</v>
      </c>
      <c r="M1236" s="9" t="str" cm="1">
        <f t="array" ref="M1236">_xlfn.IFS(LEFT(L1236, 2) = "01", "Jan", LEFT(L1236, 2) = "02", "Feb", LEFT(L1236, 2) = "03", "Mar", LEFT(L1236, 2) = "04", "Apr", LEFT(L1236, 2) = "05", "May", LEFT(L1236, 2) = "06", "Jun", LEFT(L1236, 2) = "07", "Jul", LEFT(L1236, 2) = "08", "Aug", LEFT(L1236, 2) = "09", "Sep", LEFT(L1236, 2) = "10", "Oct", LEFT(L1236, 2) = "11", "Nov", LEFT(L1236, 2) = "12", "Dec")</f>
        <v>Jan</v>
      </c>
      <c r="N1236" s="9" t="str">
        <f t="shared" si="137"/>
        <v>2015</v>
      </c>
      <c r="O1236" t="b">
        <v>0</v>
      </c>
      <c r="P1236">
        <v>0</v>
      </c>
      <c r="Q1236" t="b">
        <v>0</v>
      </c>
      <c r="R1236" t="s">
        <v>8285</v>
      </c>
      <c r="S1236" s="6">
        <f t="shared" si="133"/>
        <v>0</v>
      </c>
      <c r="T1236" s="8">
        <f t="shared" si="134"/>
        <v>0</v>
      </c>
      <c r="U1236" t="str">
        <f t="shared" si="138"/>
        <v>music</v>
      </c>
      <c r="V1236" t="str">
        <f t="shared" si="139"/>
        <v>world music</v>
      </c>
    </row>
    <row r="1237" spans="1:22" ht="48" x14ac:dyDescent="0.2">
      <c r="A1237">
        <v>1235</v>
      </c>
      <c r="B1237" s="3" t="s">
        <v>1236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2">
        <f t="shared" si="135"/>
        <v>41623.135405092595</v>
      </c>
      <c r="K1237">
        <v>1383621299</v>
      </c>
      <c r="L1237" s="12" t="str">
        <f t="shared" si="136"/>
        <v>11/05/2013</v>
      </c>
      <c r="M1237" s="9" t="str" cm="1">
        <f t="array" ref="M1237">_xlfn.IFS(LEFT(L1237, 2) = "01", "Jan", LEFT(L1237, 2) = "02", "Feb", LEFT(L1237, 2) = "03", "Mar", LEFT(L1237, 2) = "04", "Apr", LEFT(L1237, 2) = "05", "May", LEFT(L1237, 2) = "06", "Jun", LEFT(L1237, 2) = "07", "Jul", LEFT(L1237, 2) = "08", "Aug", LEFT(L1237, 2) = "09", "Sep", LEFT(L1237, 2) = "10", "Oct", LEFT(L1237, 2) = "11", "Nov", LEFT(L1237, 2) = "12", "Dec")</f>
        <v>Nov</v>
      </c>
      <c r="N1237" s="9" t="str">
        <f t="shared" si="137"/>
        <v>2013</v>
      </c>
      <c r="O1237" t="b">
        <v>0</v>
      </c>
      <c r="P1237">
        <v>6</v>
      </c>
      <c r="Q1237" t="b">
        <v>0</v>
      </c>
      <c r="R1237" t="s">
        <v>8285</v>
      </c>
      <c r="S1237" s="6">
        <f t="shared" si="133"/>
        <v>2.787363950092912E-2</v>
      </c>
      <c r="T1237" s="8">
        <f t="shared" si="134"/>
        <v>35</v>
      </c>
      <c r="U1237" t="str">
        <f t="shared" si="138"/>
        <v>music</v>
      </c>
      <c r="V1237" t="str">
        <f t="shared" si="139"/>
        <v>world music</v>
      </c>
    </row>
    <row r="1238" spans="1:22" ht="16" x14ac:dyDescent="0.2">
      <c r="A1238">
        <v>1236</v>
      </c>
      <c r="B1238" s="3" t="s">
        <v>1237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2">
        <f t="shared" si="135"/>
        <v>41118.666666666664</v>
      </c>
      <c r="K1238">
        <v>1342801164</v>
      </c>
      <c r="L1238" s="12" t="str">
        <f t="shared" si="136"/>
        <v>07/20/2012</v>
      </c>
      <c r="M1238" s="9" t="str" cm="1">
        <f t="array" ref="M1238">_xlfn.IFS(LEFT(L1238, 2) = "01", "Jan", LEFT(L1238, 2) = "02", "Feb", LEFT(L1238, 2) = "03", "Mar", LEFT(L1238, 2) = "04", "Apr", LEFT(L1238, 2) = "05", "May", LEFT(L1238, 2) = "06", "Jun", LEFT(L1238, 2) = "07", "Jul", LEFT(L1238, 2) = "08", "Aug", LEFT(L1238, 2) = "09", "Sep", LEFT(L1238, 2) = "10", "Oct", LEFT(L1238, 2) = "11", "Nov", LEFT(L1238, 2) = "12", "Dec")</f>
        <v>Jul</v>
      </c>
      <c r="N1238" s="9" t="str">
        <f t="shared" si="137"/>
        <v>2012</v>
      </c>
      <c r="O1238" t="b">
        <v>0</v>
      </c>
      <c r="P1238">
        <v>0</v>
      </c>
      <c r="Q1238" t="b">
        <v>0</v>
      </c>
      <c r="R1238" t="s">
        <v>8285</v>
      </c>
      <c r="S1238" s="6">
        <f t="shared" si="133"/>
        <v>0</v>
      </c>
      <c r="T1238" s="8">
        <f t="shared" si="134"/>
        <v>0</v>
      </c>
      <c r="U1238" t="str">
        <f t="shared" si="138"/>
        <v>music</v>
      </c>
      <c r="V1238" t="str">
        <f t="shared" si="139"/>
        <v>world music</v>
      </c>
    </row>
    <row r="1239" spans="1:22" ht="48" x14ac:dyDescent="0.2">
      <c r="A1239">
        <v>1237</v>
      </c>
      <c r="B1239" s="3" t="s">
        <v>1238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2">
        <f t="shared" si="135"/>
        <v>41145.283159722225</v>
      </c>
      <c r="K1239">
        <v>1344062865</v>
      </c>
      <c r="L1239" s="12" t="str">
        <f t="shared" si="136"/>
        <v>08/04/2012</v>
      </c>
      <c r="M1239" s="9" t="str" cm="1">
        <f t="array" ref="M1239">_xlfn.IFS(LEFT(L1239, 2) = "01", "Jan", LEFT(L1239, 2) = "02", "Feb", LEFT(L1239, 2) = "03", "Mar", LEFT(L1239, 2) = "04", "Apr", LEFT(L1239, 2) = "05", "May", LEFT(L1239, 2) = "06", "Jun", LEFT(L1239, 2) = "07", "Jul", LEFT(L1239, 2) = "08", "Aug", LEFT(L1239, 2) = "09", "Sep", LEFT(L1239, 2) = "10", "Oct", LEFT(L1239, 2) = "11", "Nov", LEFT(L1239, 2) = "12", "Dec")</f>
        <v>Aug</v>
      </c>
      <c r="N1239" s="9" t="str">
        <f t="shared" si="137"/>
        <v>2012</v>
      </c>
      <c r="O1239" t="b">
        <v>0</v>
      </c>
      <c r="P1239">
        <v>0</v>
      </c>
      <c r="Q1239" t="b">
        <v>0</v>
      </c>
      <c r="R1239" t="s">
        <v>8285</v>
      </c>
      <c r="S1239" s="6">
        <f t="shared" si="133"/>
        <v>0</v>
      </c>
      <c r="T1239" s="8">
        <f t="shared" si="134"/>
        <v>0</v>
      </c>
      <c r="U1239" t="str">
        <f t="shared" si="138"/>
        <v>music</v>
      </c>
      <c r="V1239" t="str">
        <f t="shared" si="139"/>
        <v>world music</v>
      </c>
    </row>
    <row r="1240" spans="1:22" ht="48" x14ac:dyDescent="0.2">
      <c r="A1240">
        <v>1238</v>
      </c>
      <c r="B1240" s="3" t="s">
        <v>1239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2">
        <f t="shared" si="135"/>
        <v>40761.61037037037</v>
      </c>
      <c r="K1240">
        <v>1310049536</v>
      </c>
      <c r="L1240" s="12" t="str">
        <f t="shared" si="136"/>
        <v>07/07/2011</v>
      </c>
      <c r="M1240" s="9" t="str" cm="1">
        <f t="array" ref="M1240">_xlfn.IFS(LEFT(L1240, 2) = "01", "Jan", LEFT(L1240, 2) = "02", "Feb", LEFT(L1240, 2) = "03", "Mar", LEFT(L1240, 2) = "04", "Apr", LEFT(L1240, 2) = "05", "May", LEFT(L1240, 2) = "06", "Jun", LEFT(L1240, 2) = "07", "Jul", LEFT(L1240, 2) = "08", "Aug", LEFT(L1240, 2) = "09", "Sep", LEFT(L1240, 2) = "10", "Oct", LEFT(L1240, 2) = "11", "Nov", LEFT(L1240, 2) = "12", "Dec")</f>
        <v>Jul</v>
      </c>
      <c r="N1240" s="9" t="str">
        <f t="shared" si="137"/>
        <v>2011</v>
      </c>
      <c r="O1240" t="b">
        <v>0</v>
      </c>
      <c r="P1240">
        <v>3</v>
      </c>
      <c r="Q1240" t="b">
        <v>0</v>
      </c>
      <c r="R1240" t="s">
        <v>8285</v>
      </c>
      <c r="S1240" s="6">
        <f t="shared" si="133"/>
        <v>0.17799999999999999</v>
      </c>
      <c r="T1240" s="8">
        <f t="shared" si="134"/>
        <v>59.333333333333336</v>
      </c>
      <c r="U1240" t="str">
        <f t="shared" si="138"/>
        <v>music</v>
      </c>
      <c r="V1240" t="str">
        <f t="shared" si="139"/>
        <v>world music</v>
      </c>
    </row>
    <row r="1241" spans="1:22" ht="32" x14ac:dyDescent="0.2">
      <c r="A1241">
        <v>1239</v>
      </c>
      <c r="B1241" s="3" t="s">
        <v>1240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2">
        <f t="shared" si="135"/>
        <v>40913.962581018517</v>
      </c>
      <c r="K1241">
        <v>1323212767</v>
      </c>
      <c r="L1241" s="12" t="str">
        <f t="shared" si="136"/>
        <v>12/06/2011</v>
      </c>
      <c r="M1241" s="9" t="str" cm="1">
        <f t="array" ref="M1241">_xlfn.IFS(LEFT(L1241, 2) = "01", "Jan", LEFT(L1241, 2) = "02", "Feb", LEFT(L1241, 2) = "03", "Mar", LEFT(L1241, 2) = "04", "Apr", LEFT(L1241, 2) = "05", "May", LEFT(L1241, 2) = "06", "Jun", LEFT(L1241, 2) = "07", "Jul", LEFT(L1241, 2) = "08", "Aug", LEFT(L1241, 2) = "09", "Sep", LEFT(L1241, 2) = "10", "Oct", LEFT(L1241, 2) = "11", "Nov", LEFT(L1241, 2) = "12", "Dec")</f>
        <v>Dec</v>
      </c>
      <c r="N1241" s="9" t="str">
        <f t="shared" si="137"/>
        <v>2011</v>
      </c>
      <c r="O1241" t="b">
        <v>0</v>
      </c>
      <c r="P1241">
        <v>0</v>
      </c>
      <c r="Q1241" t="b">
        <v>0</v>
      </c>
      <c r="R1241" t="s">
        <v>8285</v>
      </c>
      <c r="S1241" s="6">
        <f t="shared" si="133"/>
        <v>0</v>
      </c>
      <c r="T1241" s="8">
        <f t="shared" si="134"/>
        <v>0</v>
      </c>
      <c r="U1241" t="str">
        <f t="shared" si="138"/>
        <v>music</v>
      </c>
      <c r="V1241" t="str">
        <f t="shared" si="139"/>
        <v>world music</v>
      </c>
    </row>
    <row r="1242" spans="1:22" ht="32" x14ac:dyDescent="0.2">
      <c r="A1242">
        <v>1240</v>
      </c>
      <c r="B1242" s="3" t="s">
        <v>1241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2">
        <f t="shared" si="135"/>
        <v>41467.910416666666</v>
      </c>
      <c r="K1242">
        <v>1368579457</v>
      </c>
      <c r="L1242" s="12" t="str">
        <f t="shared" si="136"/>
        <v>05/15/2013</v>
      </c>
      <c r="M1242" s="9" t="str" cm="1">
        <f t="array" ref="M1242">_xlfn.IFS(LEFT(L1242, 2) = "01", "Jan", LEFT(L1242, 2) = "02", "Feb", LEFT(L1242, 2) = "03", "Mar", LEFT(L1242, 2) = "04", "Apr", LEFT(L1242, 2) = "05", "May", LEFT(L1242, 2) = "06", "Jun", LEFT(L1242, 2) = "07", "Jul", LEFT(L1242, 2) = "08", "Aug", LEFT(L1242, 2) = "09", "Sep", LEFT(L1242, 2) = "10", "Oct", LEFT(L1242, 2) = "11", "Nov", LEFT(L1242, 2) = "12", "Dec")</f>
        <v>May</v>
      </c>
      <c r="N1242" s="9" t="str">
        <f t="shared" si="137"/>
        <v>2013</v>
      </c>
      <c r="O1242" t="b">
        <v>0</v>
      </c>
      <c r="P1242">
        <v>8</v>
      </c>
      <c r="Q1242" t="b">
        <v>0</v>
      </c>
      <c r="R1242" t="s">
        <v>8285</v>
      </c>
      <c r="S1242" s="6">
        <f t="shared" si="133"/>
        <v>3.0124999999999999E-2</v>
      </c>
      <c r="T1242" s="8">
        <f t="shared" si="134"/>
        <v>30.125</v>
      </c>
      <c r="U1242" t="str">
        <f t="shared" si="138"/>
        <v>music</v>
      </c>
      <c r="V1242" t="str">
        <f t="shared" si="139"/>
        <v>world music</v>
      </c>
    </row>
    <row r="1243" spans="1:22" ht="48" x14ac:dyDescent="0.2">
      <c r="A1243">
        <v>1241</v>
      </c>
      <c r="B1243" s="3" t="s">
        <v>1242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2">
        <f t="shared" si="135"/>
        <v>41946.249305555553</v>
      </c>
      <c r="K1243">
        <v>1413057980</v>
      </c>
      <c r="L1243" s="12" t="str">
        <f t="shared" si="136"/>
        <v>10/11/2014</v>
      </c>
      <c r="M1243" s="9" t="str" cm="1">
        <f t="array" ref="M1243">_xlfn.IFS(LEFT(L1243, 2) = "01", "Jan", LEFT(L1243, 2) = "02", "Feb", LEFT(L1243, 2) = "03", "Mar", LEFT(L1243, 2) = "04", "Apr", LEFT(L1243, 2) = "05", "May", LEFT(L1243, 2) = "06", "Jun", LEFT(L1243, 2) = "07", "Jul", LEFT(L1243, 2) = "08", "Aug", LEFT(L1243, 2) = "09", "Sep", LEFT(L1243, 2) = "10", "Oct", LEFT(L1243, 2) = "11", "Nov", LEFT(L1243, 2) = "12", "Dec")</f>
        <v>Oct</v>
      </c>
      <c r="N1243" s="9" t="str">
        <f t="shared" si="137"/>
        <v>2014</v>
      </c>
      <c r="O1243" t="b">
        <v>0</v>
      </c>
      <c r="P1243">
        <v>34</v>
      </c>
      <c r="Q1243" t="b">
        <v>0</v>
      </c>
      <c r="R1243" t="s">
        <v>8285</v>
      </c>
      <c r="S1243" s="6">
        <f t="shared" si="133"/>
        <v>0.50739999999999996</v>
      </c>
      <c r="T1243" s="8">
        <f t="shared" si="134"/>
        <v>74.617647058823536</v>
      </c>
      <c r="U1243" t="str">
        <f t="shared" si="138"/>
        <v>music</v>
      </c>
      <c r="V1243" t="str">
        <f t="shared" si="139"/>
        <v>world music</v>
      </c>
    </row>
    <row r="1244" spans="1:22" ht="48" x14ac:dyDescent="0.2">
      <c r="A1244">
        <v>1242</v>
      </c>
      <c r="B1244" s="3" t="s">
        <v>1243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2">
        <f t="shared" si="135"/>
        <v>40797.554166666669</v>
      </c>
      <c r="K1244">
        <v>1314417502</v>
      </c>
      <c r="L1244" s="12" t="str">
        <f t="shared" si="136"/>
        <v>08/27/2011</v>
      </c>
      <c r="M1244" s="9" t="str" cm="1">
        <f t="array" ref="M1244">_xlfn.IFS(LEFT(L1244, 2) = "01", "Jan", LEFT(L1244, 2) = "02", "Feb", LEFT(L1244, 2) = "03", "Mar", LEFT(L1244, 2) = "04", "Apr", LEFT(L1244, 2) = "05", "May", LEFT(L1244, 2) = "06", "Jun", LEFT(L1244, 2) = "07", "Jul", LEFT(L1244, 2) = "08", "Aug", LEFT(L1244, 2) = "09", "Sep", LEFT(L1244, 2) = "10", "Oct", LEFT(L1244, 2) = "11", "Nov", LEFT(L1244, 2) = "12", "Dec")</f>
        <v>Aug</v>
      </c>
      <c r="N1244" s="9" t="str">
        <f t="shared" si="137"/>
        <v>2011</v>
      </c>
      <c r="O1244" t="b">
        <v>0</v>
      </c>
      <c r="P1244">
        <v>1</v>
      </c>
      <c r="Q1244" t="b">
        <v>0</v>
      </c>
      <c r="R1244" t="s">
        <v>8285</v>
      </c>
      <c r="S1244" s="6">
        <f t="shared" si="133"/>
        <v>5.4884742041712408E-3</v>
      </c>
      <c r="T1244" s="8">
        <f t="shared" si="134"/>
        <v>5</v>
      </c>
      <c r="U1244" t="str">
        <f t="shared" si="138"/>
        <v>music</v>
      </c>
      <c r="V1244" t="str">
        <f t="shared" si="139"/>
        <v>world music</v>
      </c>
    </row>
    <row r="1245" spans="1:22" ht="48" x14ac:dyDescent="0.2">
      <c r="A1245">
        <v>1243</v>
      </c>
      <c r="B1245" s="3" t="s">
        <v>1244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2">
        <f t="shared" si="135"/>
        <v>40732.875</v>
      </c>
      <c r="K1245">
        <v>1304888771</v>
      </c>
      <c r="L1245" s="12" t="str">
        <f t="shared" si="136"/>
        <v>05/08/2011</v>
      </c>
      <c r="M1245" s="9" t="str" cm="1">
        <f t="array" ref="M1245">_xlfn.IFS(LEFT(L1245, 2) = "01", "Jan", LEFT(L1245, 2) = "02", "Feb", LEFT(L1245, 2) = "03", "Mar", LEFT(L1245, 2) = "04", "Apr", LEFT(L1245, 2) = "05", "May", LEFT(L1245, 2) = "06", "Jun", LEFT(L1245, 2) = "07", "Jul", LEFT(L1245, 2) = "08", "Aug", LEFT(L1245, 2) = "09", "Sep", LEFT(L1245, 2) = "10", "Oct", LEFT(L1245, 2) = "11", "Nov", LEFT(L1245, 2) = "12", "Dec")</f>
        <v>May</v>
      </c>
      <c r="N1245" s="9" t="str">
        <f t="shared" si="137"/>
        <v>2011</v>
      </c>
      <c r="O1245" t="b">
        <v>0</v>
      </c>
      <c r="P1245">
        <v>38</v>
      </c>
      <c r="Q1245" t="b">
        <v>0</v>
      </c>
      <c r="R1245" t="s">
        <v>8285</v>
      </c>
      <c r="S1245" s="6">
        <f t="shared" si="133"/>
        <v>0.14091666666666666</v>
      </c>
      <c r="T1245" s="8">
        <f t="shared" si="134"/>
        <v>44.5</v>
      </c>
      <c r="U1245" t="str">
        <f t="shared" si="138"/>
        <v>music</v>
      </c>
      <c r="V1245" t="str">
        <f t="shared" si="139"/>
        <v>world music</v>
      </c>
    </row>
    <row r="1246" spans="1:22" ht="48" x14ac:dyDescent="0.2">
      <c r="A1246">
        <v>1244</v>
      </c>
      <c r="B1246" s="3" t="s">
        <v>1245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2">
        <f t="shared" si="135"/>
        <v>41386.875</v>
      </c>
      <c r="K1246">
        <v>1363981723</v>
      </c>
      <c r="L1246" s="12" t="str">
        <f t="shared" si="136"/>
        <v>03/22/2013</v>
      </c>
      <c r="M1246" s="9" t="str" cm="1">
        <f t="array" ref="M1246">_xlfn.IFS(LEFT(L1246, 2) = "01", "Jan", LEFT(L1246, 2) = "02", "Feb", LEFT(L1246, 2) = "03", "Mar", LEFT(L1246, 2) = "04", "Apr", LEFT(L1246, 2) = "05", "May", LEFT(L1246, 2) = "06", "Jun", LEFT(L1246, 2) = "07", "Jul", LEFT(L1246, 2) = "08", "Aug", LEFT(L1246, 2) = "09", "Sep", LEFT(L1246, 2) = "10", "Oct", LEFT(L1246, 2) = "11", "Nov", LEFT(L1246, 2) = "12", "Dec")</f>
        <v>Mar</v>
      </c>
      <c r="N1246" s="9" t="str">
        <f t="shared" si="137"/>
        <v>2013</v>
      </c>
      <c r="O1246" t="b">
        <v>1</v>
      </c>
      <c r="P1246">
        <v>45</v>
      </c>
      <c r="Q1246" t="b">
        <v>1</v>
      </c>
      <c r="R1246" t="s">
        <v>8275</v>
      </c>
      <c r="S1246" s="6">
        <f t="shared" si="133"/>
        <v>1.038</v>
      </c>
      <c r="T1246" s="8">
        <f t="shared" si="134"/>
        <v>46.133333333333333</v>
      </c>
      <c r="U1246" t="str">
        <f t="shared" si="138"/>
        <v>music</v>
      </c>
      <c r="V1246" t="str">
        <f t="shared" si="139"/>
        <v>rock</v>
      </c>
    </row>
    <row r="1247" spans="1:22" ht="48" x14ac:dyDescent="0.2">
      <c r="A1247">
        <v>1245</v>
      </c>
      <c r="B1247" s="3" t="s">
        <v>1246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2">
        <f t="shared" si="135"/>
        <v>41804.599930555552</v>
      </c>
      <c r="K1247">
        <v>1400163834</v>
      </c>
      <c r="L1247" s="12" t="str">
        <f t="shared" si="136"/>
        <v>05/15/2014</v>
      </c>
      <c r="M1247" s="9" t="str" cm="1">
        <f t="array" ref="M1247">_xlfn.IFS(LEFT(L1247, 2) = "01", "Jan", LEFT(L1247, 2) = "02", "Feb", LEFT(L1247, 2) = "03", "Mar", LEFT(L1247, 2) = "04", "Apr", LEFT(L1247, 2) = "05", "May", LEFT(L1247, 2) = "06", "Jun", LEFT(L1247, 2) = "07", "Jul", LEFT(L1247, 2) = "08", "Aug", LEFT(L1247, 2) = "09", "Sep", LEFT(L1247, 2) = "10", "Oct", LEFT(L1247, 2) = "11", "Nov", LEFT(L1247, 2) = "12", "Dec")</f>
        <v>May</v>
      </c>
      <c r="N1247" s="9" t="str">
        <f t="shared" si="137"/>
        <v>2014</v>
      </c>
      <c r="O1247" t="b">
        <v>1</v>
      </c>
      <c r="P1247">
        <v>17</v>
      </c>
      <c r="Q1247" t="b">
        <v>1</v>
      </c>
      <c r="R1247" t="s">
        <v>8275</v>
      </c>
      <c r="S1247" s="6">
        <f t="shared" si="133"/>
        <v>1.2024999999999999</v>
      </c>
      <c r="T1247" s="8">
        <f t="shared" si="134"/>
        <v>141.47058823529412</v>
      </c>
      <c r="U1247" t="str">
        <f t="shared" si="138"/>
        <v>music</v>
      </c>
      <c r="V1247" t="str">
        <f t="shared" si="139"/>
        <v>rock</v>
      </c>
    </row>
    <row r="1248" spans="1:22" ht="48" x14ac:dyDescent="0.2">
      <c r="A1248">
        <v>1246</v>
      </c>
      <c r="B1248" s="3" t="s">
        <v>1247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2">
        <f t="shared" si="135"/>
        <v>40883.085057870368</v>
      </c>
      <c r="K1248">
        <v>1319245349</v>
      </c>
      <c r="L1248" s="12" t="str">
        <f t="shared" si="136"/>
        <v>10/22/2011</v>
      </c>
      <c r="M1248" s="9" t="str" cm="1">
        <f t="array" ref="M1248">_xlfn.IFS(LEFT(L1248, 2) = "01", "Jan", LEFT(L1248, 2) = "02", "Feb", LEFT(L1248, 2) = "03", "Mar", LEFT(L1248, 2) = "04", "Apr", LEFT(L1248, 2) = "05", "May", LEFT(L1248, 2) = "06", "Jun", LEFT(L1248, 2) = "07", "Jul", LEFT(L1248, 2) = "08", "Aug", LEFT(L1248, 2) = "09", "Sep", LEFT(L1248, 2) = "10", "Oct", LEFT(L1248, 2) = "11", "Nov", LEFT(L1248, 2) = "12", "Dec")</f>
        <v>Oct</v>
      </c>
      <c r="N1248" s="9" t="str">
        <f t="shared" si="137"/>
        <v>2011</v>
      </c>
      <c r="O1248" t="b">
        <v>1</v>
      </c>
      <c r="P1248">
        <v>31</v>
      </c>
      <c r="Q1248" t="b">
        <v>1</v>
      </c>
      <c r="R1248" t="s">
        <v>8275</v>
      </c>
      <c r="S1248" s="6">
        <f t="shared" si="133"/>
        <v>1.17</v>
      </c>
      <c r="T1248" s="8">
        <f t="shared" si="134"/>
        <v>75.483870967741936</v>
      </c>
      <c r="U1248" t="str">
        <f t="shared" si="138"/>
        <v>music</v>
      </c>
      <c r="V1248" t="str">
        <f t="shared" si="139"/>
        <v>rock</v>
      </c>
    </row>
    <row r="1249" spans="1:22" ht="32" x14ac:dyDescent="0.2">
      <c r="A1249">
        <v>1247</v>
      </c>
      <c r="B1249" s="3" t="s">
        <v>1248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2">
        <f t="shared" si="135"/>
        <v>41400.292303240742</v>
      </c>
      <c r="K1249">
        <v>1365231655</v>
      </c>
      <c r="L1249" s="12" t="str">
        <f t="shared" si="136"/>
        <v>04/06/2013</v>
      </c>
      <c r="M1249" s="9" t="str" cm="1">
        <f t="array" ref="M1249">_xlfn.IFS(LEFT(L1249, 2) = "01", "Jan", LEFT(L1249, 2) = "02", "Feb", LEFT(L1249, 2) = "03", "Mar", LEFT(L1249, 2) = "04", "Apr", LEFT(L1249, 2) = "05", "May", LEFT(L1249, 2) = "06", "Jun", LEFT(L1249, 2) = "07", "Jul", LEFT(L1249, 2) = "08", "Aug", LEFT(L1249, 2) = "09", "Sep", LEFT(L1249, 2) = "10", "Oct", LEFT(L1249, 2) = "11", "Nov", LEFT(L1249, 2) = "12", "Dec")</f>
        <v>Apr</v>
      </c>
      <c r="N1249" s="9" t="str">
        <f t="shared" si="137"/>
        <v>2013</v>
      </c>
      <c r="O1249" t="b">
        <v>1</v>
      </c>
      <c r="P1249">
        <v>50</v>
      </c>
      <c r="Q1249" t="b">
        <v>1</v>
      </c>
      <c r="R1249" t="s">
        <v>8275</v>
      </c>
      <c r="S1249" s="6">
        <f t="shared" si="133"/>
        <v>1.2214285714285715</v>
      </c>
      <c r="T1249" s="8">
        <f t="shared" si="134"/>
        <v>85.5</v>
      </c>
      <c r="U1249" t="str">
        <f t="shared" si="138"/>
        <v>music</v>
      </c>
      <c r="V1249" t="str">
        <f t="shared" si="139"/>
        <v>rock</v>
      </c>
    </row>
    <row r="1250" spans="1:22" ht="32" x14ac:dyDescent="0.2">
      <c r="A1250">
        <v>1248</v>
      </c>
      <c r="B1250" s="3" t="s">
        <v>1249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2">
        <f t="shared" si="135"/>
        <v>41803.290972222225</v>
      </c>
      <c r="K1250">
        <v>1399563953</v>
      </c>
      <c r="L1250" s="12" t="str">
        <f t="shared" si="136"/>
        <v>05/08/2014</v>
      </c>
      <c r="M1250" s="9" t="str" cm="1">
        <f t="array" ref="M1250">_xlfn.IFS(LEFT(L1250, 2) = "01", "Jan", LEFT(L1250, 2) = "02", "Feb", LEFT(L1250, 2) = "03", "Mar", LEFT(L1250, 2) = "04", "Apr", LEFT(L1250, 2) = "05", "May", LEFT(L1250, 2) = "06", "Jun", LEFT(L1250, 2) = "07", "Jul", LEFT(L1250, 2) = "08", "Aug", LEFT(L1250, 2) = "09", "Sep", LEFT(L1250, 2) = "10", "Oct", LEFT(L1250, 2) = "11", "Nov", LEFT(L1250, 2) = "12", "Dec")</f>
        <v>May</v>
      </c>
      <c r="N1250" s="9" t="str">
        <f t="shared" si="137"/>
        <v>2014</v>
      </c>
      <c r="O1250" t="b">
        <v>1</v>
      </c>
      <c r="P1250">
        <v>59</v>
      </c>
      <c r="Q1250" t="b">
        <v>1</v>
      </c>
      <c r="R1250" t="s">
        <v>8275</v>
      </c>
      <c r="S1250" s="6">
        <f t="shared" si="133"/>
        <v>1.5164</v>
      </c>
      <c r="T1250" s="8">
        <f t="shared" si="134"/>
        <v>64.254237288135599</v>
      </c>
      <c r="U1250" t="str">
        <f t="shared" si="138"/>
        <v>music</v>
      </c>
      <c r="V1250" t="str">
        <f t="shared" si="139"/>
        <v>rock</v>
      </c>
    </row>
    <row r="1251" spans="1:22" ht="48" x14ac:dyDescent="0.2">
      <c r="A1251">
        <v>1249</v>
      </c>
      <c r="B1251" s="3" t="s">
        <v>1250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2">
        <f t="shared" si="135"/>
        <v>41097.74086805556</v>
      </c>
      <c r="K1251">
        <v>1339091211</v>
      </c>
      <c r="L1251" s="12" t="str">
        <f t="shared" si="136"/>
        <v>06/07/2012</v>
      </c>
      <c r="M1251" s="9" t="str" cm="1">
        <f t="array" ref="M1251">_xlfn.IFS(LEFT(L1251, 2) = "01", "Jan", LEFT(L1251, 2) = "02", "Feb", LEFT(L1251, 2) = "03", "Mar", LEFT(L1251, 2) = "04", "Apr", LEFT(L1251, 2) = "05", "May", LEFT(L1251, 2) = "06", "Jun", LEFT(L1251, 2) = "07", "Jul", LEFT(L1251, 2) = "08", "Aug", LEFT(L1251, 2) = "09", "Sep", LEFT(L1251, 2) = "10", "Oct", LEFT(L1251, 2) = "11", "Nov", LEFT(L1251, 2) = "12", "Dec")</f>
        <v>Jun</v>
      </c>
      <c r="N1251" s="9" t="str">
        <f t="shared" si="137"/>
        <v>2012</v>
      </c>
      <c r="O1251" t="b">
        <v>1</v>
      </c>
      <c r="P1251">
        <v>81</v>
      </c>
      <c r="Q1251" t="b">
        <v>1</v>
      </c>
      <c r="R1251" t="s">
        <v>8275</v>
      </c>
      <c r="S1251" s="6">
        <f t="shared" si="133"/>
        <v>1.0444</v>
      </c>
      <c r="T1251" s="8">
        <f t="shared" si="134"/>
        <v>64.46913580246914</v>
      </c>
      <c r="U1251" t="str">
        <f t="shared" si="138"/>
        <v>music</v>
      </c>
      <c r="V1251" t="str">
        <f t="shared" si="139"/>
        <v>rock</v>
      </c>
    </row>
    <row r="1252" spans="1:22" ht="48" x14ac:dyDescent="0.2">
      <c r="A1252">
        <v>1250</v>
      </c>
      <c r="B1252" s="3" t="s">
        <v>1251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2">
        <f t="shared" si="135"/>
        <v>41888.64271990741</v>
      </c>
      <c r="K1252">
        <v>1406129131</v>
      </c>
      <c r="L1252" s="12" t="str">
        <f t="shared" si="136"/>
        <v>07/23/2014</v>
      </c>
      <c r="M1252" s="9" t="str" cm="1">
        <f t="array" ref="M1252">_xlfn.IFS(LEFT(L1252, 2) = "01", "Jan", LEFT(L1252, 2) = "02", "Feb", LEFT(L1252, 2) = "03", "Mar", LEFT(L1252, 2) = "04", "Apr", LEFT(L1252, 2) = "05", "May", LEFT(L1252, 2) = "06", "Jun", LEFT(L1252, 2) = "07", "Jul", LEFT(L1252, 2) = "08", "Aug", LEFT(L1252, 2) = "09", "Sep", LEFT(L1252, 2) = "10", "Oct", LEFT(L1252, 2) = "11", "Nov", LEFT(L1252, 2) = "12", "Dec")</f>
        <v>Jul</v>
      </c>
      <c r="N1252" s="9" t="str">
        <f t="shared" si="137"/>
        <v>2014</v>
      </c>
      <c r="O1252" t="b">
        <v>1</v>
      </c>
      <c r="P1252">
        <v>508</v>
      </c>
      <c r="Q1252" t="b">
        <v>1</v>
      </c>
      <c r="R1252" t="s">
        <v>8275</v>
      </c>
      <c r="S1252" s="6">
        <f t="shared" si="133"/>
        <v>2.0015333333333332</v>
      </c>
      <c r="T1252" s="8">
        <f t="shared" si="134"/>
        <v>118.2007874015748</v>
      </c>
      <c r="U1252" t="str">
        <f t="shared" si="138"/>
        <v>music</v>
      </c>
      <c r="V1252" t="str">
        <f t="shared" si="139"/>
        <v>rock</v>
      </c>
    </row>
    <row r="1253" spans="1:22" ht="32" x14ac:dyDescent="0.2">
      <c r="A1253">
        <v>1251</v>
      </c>
      <c r="B1253" s="3" t="s">
        <v>1252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2">
        <f t="shared" si="135"/>
        <v>40811.814432870371</v>
      </c>
      <c r="K1253">
        <v>1311795167</v>
      </c>
      <c r="L1253" s="12" t="str">
        <f t="shared" si="136"/>
        <v>07/27/2011</v>
      </c>
      <c r="M1253" s="9" t="str" cm="1">
        <f t="array" ref="M1253">_xlfn.IFS(LEFT(L1253, 2) = "01", "Jan", LEFT(L1253, 2) = "02", "Feb", LEFT(L1253, 2) = "03", "Mar", LEFT(L1253, 2) = "04", "Apr", LEFT(L1253, 2) = "05", "May", LEFT(L1253, 2) = "06", "Jun", LEFT(L1253, 2) = "07", "Jul", LEFT(L1253, 2) = "08", "Aug", LEFT(L1253, 2) = "09", "Sep", LEFT(L1253, 2) = "10", "Oct", LEFT(L1253, 2) = "11", "Nov", LEFT(L1253, 2) = "12", "Dec")</f>
        <v>Jul</v>
      </c>
      <c r="N1253" s="9" t="str">
        <f t="shared" si="137"/>
        <v>2011</v>
      </c>
      <c r="O1253" t="b">
        <v>1</v>
      </c>
      <c r="P1253">
        <v>74</v>
      </c>
      <c r="Q1253" t="b">
        <v>1</v>
      </c>
      <c r="R1253" t="s">
        <v>8275</v>
      </c>
      <c r="S1253" s="6">
        <f t="shared" si="133"/>
        <v>1.018</v>
      </c>
      <c r="T1253" s="8">
        <f t="shared" si="134"/>
        <v>82.540540540540547</v>
      </c>
      <c r="U1253" t="str">
        <f t="shared" si="138"/>
        <v>music</v>
      </c>
      <c r="V1253" t="str">
        <f t="shared" si="139"/>
        <v>rock</v>
      </c>
    </row>
    <row r="1254" spans="1:22" ht="48" x14ac:dyDescent="0.2">
      <c r="A1254">
        <v>1252</v>
      </c>
      <c r="B1254" s="3" t="s">
        <v>1253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2">
        <f t="shared" si="135"/>
        <v>41571.988067129627</v>
      </c>
      <c r="K1254">
        <v>1380238969</v>
      </c>
      <c r="L1254" s="12" t="str">
        <f t="shared" si="136"/>
        <v>09/26/2013</v>
      </c>
      <c r="M1254" s="9" t="str" cm="1">
        <f t="array" ref="M1254">_xlfn.IFS(LEFT(L1254, 2) = "01", "Jan", LEFT(L1254, 2) = "02", "Feb", LEFT(L1254, 2) = "03", "Mar", LEFT(L1254, 2) = "04", "Apr", LEFT(L1254, 2) = "05", "May", LEFT(L1254, 2) = "06", "Jun", LEFT(L1254, 2) = "07", "Jul", LEFT(L1254, 2) = "08", "Aug", LEFT(L1254, 2) = "09", "Sep", LEFT(L1254, 2) = "10", "Oct", LEFT(L1254, 2) = "11", "Nov", LEFT(L1254, 2) = "12", "Dec")</f>
        <v>Sep</v>
      </c>
      <c r="N1254" s="9" t="str">
        <f t="shared" si="137"/>
        <v>2013</v>
      </c>
      <c r="O1254" t="b">
        <v>1</v>
      </c>
      <c r="P1254">
        <v>141</v>
      </c>
      <c r="Q1254" t="b">
        <v>1</v>
      </c>
      <c r="R1254" t="s">
        <v>8275</v>
      </c>
      <c r="S1254" s="6">
        <f t="shared" si="133"/>
        <v>1.3765714285714286</v>
      </c>
      <c r="T1254" s="8">
        <f t="shared" si="134"/>
        <v>34.170212765957444</v>
      </c>
      <c r="U1254" t="str">
        <f t="shared" si="138"/>
        <v>music</v>
      </c>
      <c r="V1254" t="str">
        <f t="shared" si="139"/>
        <v>rock</v>
      </c>
    </row>
    <row r="1255" spans="1:22" ht="48" x14ac:dyDescent="0.2">
      <c r="A1255">
        <v>1253</v>
      </c>
      <c r="B1255" s="3" t="s">
        <v>1254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2">
        <f t="shared" si="135"/>
        <v>41885.783645833333</v>
      </c>
      <c r="K1255">
        <v>1407178107</v>
      </c>
      <c r="L1255" s="12" t="str">
        <f t="shared" si="136"/>
        <v>08/04/2014</v>
      </c>
      <c r="M1255" s="9" t="str" cm="1">
        <f t="array" ref="M1255">_xlfn.IFS(LEFT(L1255, 2) = "01", "Jan", LEFT(L1255, 2) = "02", "Feb", LEFT(L1255, 2) = "03", "Mar", LEFT(L1255, 2) = "04", "Apr", LEFT(L1255, 2) = "05", "May", LEFT(L1255, 2) = "06", "Jun", LEFT(L1255, 2) = "07", "Jul", LEFT(L1255, 2) = "08", "Aug", LEFT(L1255, 2) = "09", "Sep", LEFT(L1255, 2) = "10", "Oct", LEFT(L1255, 2) = "11", "Nov", LEFT(L1255, 2) = "12", "Dec")</f>
        <v>Aug</v>
      </c>
      <c r="N1255" s="9" t="str">
        <f t="shared" si="137"/>
        <v>2014</v>
      </c>
      <c r="O1255" t="b">
        <v>1</v>
      </c>
      <c r="P1255">
        <v>711</v>
      </c>
      <c r="Q1255" t="b">
        <v>1</v>
      </c>
      <c r="R1255" t="s">
        <v>8275</v>
      </c>
      <c r="S1255" s="6">
        <f t="shared" si="133"/>
        <v>3038.3319999999999</v>
      </c>
      <c r="T1255" s="8">
        <f t="shared" si="134"/>
        <v>42.73322081575246</v>
      </c>
      <c r="U1255" t="str">
        <f t="shared" si="138"/>
        <v>music</v>
      </c>
      <c r="V1255" t="str">
        <f t="shared" si="139"/>
        <v>rock</v>
      </c>
    </row>
    <row r="1256" spans="1:22" ht="48" x14ac:dyDescent="0.2">
      <c r="A1256">
        <v>1254</v>
      </c>
      <c r="B1256" s="3" t="s">
        <v>1255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2">
        <f t="shared" si="135"/>
        <v>40544.207638888889</v>
      </c>
      <c r="K1256">
        <v>1288968886</v>
      </c>
      <c r="L1256" s="12" t="str">
        <f t="shared" si="136"/>
        <v>11/05/2010</v>
      </c>
      <c r="M1256" s="9" t="str" cm="1">
        <f t="array" ref="M1256">_xlfn.IFS(LEFT(L1256, 2) = "01", "Jan", LEFT(L1256, 2) = "02", "Feb", LEFT(L1256, 2) = "03", "Mar", LEFT(L1256, 2) = "04", "Apr", LEFT(L1256, 2) = "05", "May", LEFT(L1256, 2) = "06", "Jun", LEFT(L1256, 2) = "07", "Jul", LEFT(L1256, 2) = "08", "Aug", LEFT(L1256, 2) = "09", "Sep", LEFT(L1256, 2) = "10", "Oct", LEFT(L1256, 2) = "11", "Nov", LEFT(L1256, 2) = "12", "Dec")</f>
        <v>Nov</v>
      </c>
      <c r="N1256" s="9" t="str">
        <f t="shared" si="137"/>
        <v>2010</v>
      </c>
      <c r="O1256" t="b">
        <v>1</v>
      </c>
      <c r="P1256">
        <v>141</v>
      </c>
      <c r="Q1256" t="b">
        <v>1</v>
      </c>
      <c r="R1256" t="s">
        <v>8275</v>
      </c>
      <c r="S1256" s="6">
        <f t="shared" si="133"/>
        <v>1.9885074626865671</v>
      </c>
      <c r="T1256" s="8">
        <f t="shared" si="134"/>
        <v>94.489361702127653</v>
      </c>
      <c r="U1256" t="str">
        <f t="shared" si="138"/>
        <v>music</v>
      </c>
      <c r="V1256" t="str">
        <f t="shared" si="139"/>
        <v>rock</v>
      </c>
    </row>
    <row r="1257" spans="1:22" ht="48" x14ac:dyDescent="0.2">
      <c r="A1257">
        <v>1255</v>
      </c>
      <c r="B1257" s="3" t="s">
        <v>1256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2">
        <f t="shared" si="135"/>
        <v>41609.887175925927</v>
      </c>
      <c r="K1257">
        <v>1383337052</v>
      </c>
      <c r="L1257" s="12" t="str">
        <f t="shared" si="136"/>
        <v>11/01/2013</v>
      </c>
      <c r="M1257" s="9" t="str" cm="1">
        <f t="array" ref="M1257">_xlfn.IFS(LEFT(L1257, 2) = "01", "Jan", LEFT(L1257, 2) = "02", "Feb", LEFT(L1257, 2) = "03", "Mar", LEFT(L1257, 2) = "04", "Apr", LEFT(L1257, 2) = "05", "May", LEFT(L1257, 2) = "06", "Jun", LEFT(L1257, 2) = "07", "Jul", LEFT(L1257, 2) = "08", "Aug", LEFT(L1257, 2) = "09", "Sep", LEFT(L1257, 2) = "10", "Oct", LEFT(L1257, 2) = "11", "Nov", LEFT(L1257, 2) = "12", "Dec")</f>
        <v>Nov</v>
      </c>
      <c r="N1257" s="9" t="str">
        <f t="shared" si="137"/>
        <v>2013</v>
      </c>
      <c r="O1257" t="b">
        <v>1</v>
      </c>
      <c r="P1257">
        <v>109</v>
      </c>
      <c r="Q1257" t="b">
        <v>1</v>
      </c>
      <c r="R1257" t="s">
        <v>8275</v>
      </c>
      <c r="S1257" s="6">
        <f t="shared" si="133"/>
        <v>2.0236666666666667</v>
      </c>
      <c r="T1257" s="8">
        <f t="shared" si="134"/>
        <v>55.697247706422019</v>
      </c>
      <c r="U1257" t="str">
        <f t="shared" si="138"/>
        <v>music</v>
      </c>
      <c r="V1257" t="str">
        <f t="shared" si="139"/>
        <v>rock</v>
      </c>
    </row>
    <row r="1258" spans="1:22" ht="48" x14ac:dyDescent="0.2">
      <c r="A1258">
        <v>1256</v>
      </c>
      <c r="B1258" s="3" t="s">
        <v>1257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2">
        <f t="shared" si="135"/>
        <v>40951.919340277782</v>
      </c>
      <c r="K1258">
        <v>1326492231</v>
      </c>
      <c r="L1258" s="12" t="str">
        <f t="shared" si="136"/>
        <v>01/13/2012</v>
      </c>
      <c r="M1258" s="9" t="str" cm="1">
        <f t="array" ref="M1258">_xlfn.IFS(LEFT(L1258, 2) = "01", "Jan", LEFT(L1258, 2) = "02", "Feb", LEFT(L1258, 2) = "03", "Mar", LEFT(L1258, 2) = "04", "Apr", LEFT(L1258, 2) = "05", "May", LEFT(L1258, 2) = "06", "Jun", LEFT(L1258, 2) = "07", "Jul", LEFT(L1258, 2) = "08", "Aug", LEFT(L1258, 2) = "09", "Sep", LEFT(L1258, 2) = "10", "Oct", LEFT(L1258, 2) = "11", "Nov", LEFT(L1258, 2) = "12", "Dec")</f>
        <v>Jan</v>
      </c>
      <c r="N1258" s="9" t="str">
        <f t="shared" si="137"/>
        <v>2012</v>
      </c>
      <c r="O1258" t="b">
        <v>1</v>
      </c>
      <c r="P1258">
        <v>361</v>
      </c>
      <c r="Q1258" t="b">
        <v>1</v>
      </c>
      <c r="R1258" t="s">
        <v>8275</v>
      </c>
      <c r="S1258" s="6">
        <f t="shared" si="133"/>
        <v>1.1796376666666666</v>
      </c>
      <c r="T1258" s="8">
        <f t="shared" si="134"/>
        <v>98.030831024930734</v>
      </c>
      <c r="U1258" t="str">
        <f t="shared" si="138"/>
        <v>music</v>
      </c>
      <c r="V1258" t="str">
        <f t="shared" si="139"/>
        <v>rock</v>
      </c>
    </row>
    <row r="1259" spans="1:22" ht="48" x14ac:dyDescent="0.2">
      <c r="A1259">
        <v>1257</v>
      </c>
      <c r="B1259" s="3" t="s">
        <v>1258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2">
        <f t="shared" si="135"/>
        <v>40636.043865740743</v>
      </c>
      <c r="K1259">
        <v>1297562590</v>
      </c>
      <c r="L1259" s="12" t="str">
        <f t="shared" si="136"/>
        <v>02/13/2011</v>
      </c>
      <c r="M1259" s="9" t="str" cm="1">
        <f t="array" ref="M1259">_xlfn.IFS(LEFT(L1259, 2) = "01", "Jan", LEFT(L1259, 2) = "02", "Feb", LEFT(L1259, 2) = "03", "Mar", LEFT(L1259, 2) = "04", "Apr", LEFT(L1259, 2) = "05", "May", LEFT(L1259, 2) = "06", "Jun", LEFT(L1259, 2) = "07", "Jul", LEFT(L1259, 2) = "08", "Aug", LEFT(L1259, 2) = "09", "Sep", LEFT(L1259, 2) = "10", "Oct", LEFT(L1259, 2) = "11", "Nov", LEFT(L1259, 2) = "12", "Dec")</f>
        <v>Feb</v>
      </c>
      <c r="N1259" s="9" t="str">
        <f t="shared" si="137"/>
        <v>2011</v>
      </c>
      <c r="O1259" t="b">
        <v>1</v>
      </c>
      <c r="P1259">
        <v>176</v>
      </c>
      <c r="Q1259" t="b">
        <v>1</v>
      </c>
      <c r="R1259" t="s">
        <v>8275</v>
      </c>
      <c r="S1259" s="6">
        <f t="shared" si="133"/>
        <v>2.9472727272727273</v>
      </c>
      <c r="T1259" s="8">
        <f t="shared" si="134"/>
        <v>92.102272727272734</v>
      </c>
      <c r="U1259" t="str">
        <f t="shared" si="138"/>
        <v>music</v>
      </c>
      <c r="V1259" t="str">
        <f t="shared" si="139"/>
        <v>rock</v>
      </c>
    </row>
    <row r="1260" spans="1:22" ht="48" x14ac:dyDescent="0.2">
      <c r="A1260">
        <v>1258</v>
      </c>
      <c r="B1260" s="3" t="s">
        <v>1259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2">
        <f t="shared" si="135"/>
        <v>41517.611250000002</v>
      </c>
      <c r="K1260">
        <v>1375368012</v>
      </c>
      <c r="L1260" s="12" t="str">
        <f t="shared" si="136"/>
        <v>08/01/2013</v>
      </c>
      <c r="M1260" s="9" t="str" cm="1">
        <f t="array" ref="M1260">_xlfn.IFS(LEFT(L1260, 2) = "01", "Jan", LEFT(L1260, 2) = "02", "Feb", LEFT(L1260, 2) = "03", "Mar", LEFT(L1260, 2) = "04", "Apr", LEFT(L1260, 2) = "05", "May", LEFT(L1260, 2) = "06", "Jun", LEFT(L1260, 2) = "07", "Jul", LEFT(L1260, 2) = "08", "Aug", LEFT(L1260, 2) = "09", "Sep", LEFT(L1260, 2) = "10", "Oct", LEFT(L1260, 2) = "11", "Nov", LEFT(L1260, 2) = "12", "Dec")</f>
        <v>Aug</v>
      </c>
      <c r="N1260" s="9" t="str">
        <f t="shared" si="137"/>
        <v>2013</v>
      </c>
      <c r="O1260" t="b">
        <v>1</v>
      </c>
      <c r="P1260">
        <v>670</v>
      </c>
      <c r="Q1260" t="b">
        <v>1</v>
      </c>
      <c r="R1260" t="s">
        <v>8275</v>
      </c>
      <c r="S1260" s="6">
        <f t="shared" si="133"/>
        <v>2.1314633333333335</v>
      </c>
      <c r="T1260" s="8">
        <f t="shared" si="134"/>
        <v>38.175462686567165</v>
      </c>
      <c r="U1260" t="str">
        <f t="shared" si="138"/>
        <v>music</v>
      </c>
      <c r="V1260" t="str">
        <f t="shared" si="139"/>
        <v>rock</v>
      </c>
    </row>
    <row r="1261" spans="1:22" ht="32" x14ac:dyDescent="0.2">
      <c r="A1261">
        <v>1259</v>
      </c>
      <c r="B1261" s="3" t="s">
        <v>1260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2">
        <f t="shared" si="135"/>
        <v>41799.165972222225</v>
      </c>
      <c r="K1261">
        <v>1399504664</v>
      </c>
      <c r="L1261" s="12" t="str">
        <f t="shared" si="136"/>
        <v>05/07/2014</v>
      </c>
      <c r="M1261" s="9" t="str" cm="1">
        <f t="array" ref="M1261">_xlfn.IFS(LEFT(L1261, 2) = "01", "Jan", LEFT(L1261, 2) = "02", "Feb", LEFT(L1261, 2) = "03", "Mar", LEFT(L1261, 2) = "04", "Apr", LEFT(L1261, 2) = "05", "May", LEFT(L1261, 2) = "06", "Jun", LEFT(L1261, 2) = "07", "Jul", LEFT(L1261, 2) = "08", "Aug", LEFT(L1261, 2) = "09", "Sep", LEFT(L1261, 2) = "10", "Oct", LEFT(L1261, 2) = "11", "Nov", LEFT(L1261, 2) = "12", "Dec")</f>
        <v>May</v>
      </c>
      <c r="N1261" s="9" t="str">
        <f t="shared" si="137"/>
        <v>2014</v>
      </c>
      <c r="O1261" t="b">
        <v>1</v>
      </c>
      <c r="P1261">
        <v>96</v>
      </c>
      <c r="Q1261" t="b">
        <v>1</v>
      </c>
      <c r="R1261" t="s">
        <v>8275</v>
      </c>
      <c r="S1261" s="6">
        <f t="shared" si="133"/>
        <v>1.0424</v>
      </c>
      <c r="T1261" s="8">
        <f t="shared" si="134"/>
        <v>27.145833333333332</v>
      </c>
      <c r="U1261" t="str">
        <f t="shared" si="138"/>
        <v>music</v>
      </c>
      <c r="V1261" t="str">
        <f t="shared" si="139"/>
        <v>rock</v>
      </c>
    </row>
    <row r="1262" spans="1:22" ht="48" x14ac:dyDescent="0.2">
      <c r="A1262">
        <v>1260</v>
      </c>
      <c r="B1262" s="3" t="s">
        <v>1261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2">
        <f t="shared" si="135"/>
        <v>41696.842824074076</v>
      </c>
      <c r="K1262">
        <v>1390853620</v>
      </c>
      <c r="L1262" s="12" t="str">
        <f t="shared" si="136"/>
        <v>01/27/2014</v>
      </c>
      <c r="M1262" s="9" t="str" cm="1">
        <f t="array" ref="M1262">_xlfn.IFS(LEFT(L1262, 2) = "01", "Jan", LEFT(L1262, 2) = "02", "Feb", LEFT(L1262, 2) = "03", "Mar", LEFT(L1262, 2) = "04", "Apr", LEFT(L1262, 2) = "05", "May", LEFT(L1262, 2) = "06", "Jun", LEFT(L1262, 2) = "07", "Jul", LEFT(L1262, 2) = "08", "Aug", LEFT(L1262, 2) = "09", "Sep", LEFT(L1262, 2) = "10", "Oct", LEFT(L1262, 2) = "11", "Nov", LEFT(L1262, 2) = "12", "Dec")</f>
        <v>Jan</v>
      </c>
      <c r="N1262" s="9" t="str">
        <f t="shared" si="137"/>
        <v>2014</v>
      </c>
      <c r="O1262" t="b">
        <v>1</v>
      </c>
      <c r="P1262">
        <v>74</v>
      </c>
      <c r="Q1262" t="b">
        <v>1</v>
      </c>
      <c r="R1262" t="s">
        <v>8275</v>
      </c>
      <c r="S1262" s="6">
        <f t="shared" si="133"/>
        <v>1.1366666666666667</v>
      </c>
      <c r="T1262" s="8">
        <f t="shared" si="134"/>
        <v>50.689189189189186</v>
      </c>
      <c r="U1262" t="str">
        <f t="shared" si="138"/>
        <v>music</v>
      </c>
      <c r="V1262" t="str">
        <f t="shared" si="139"/>
        <v>rock</v>
      </c>
    </row>
    <row r="1263" spans="1:22" ht="32" x14ac:dyDescent="0.2">
      <c r="A1263">
        <v>1261</v>
      </c>
      <c r="B1263" s="3" t="s">
        <v>1262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2">
        <f t="shared" si="135"/>
        <v>41668.342905092592</v>
      </c>
      <c r="K1263">
        <v>1388391227</v>
      </c>
      <c r="L1263" s="12" t="str">
        <f t="shared" si="136"/>
        <v>12/30/2013</v>
      </c>
      <c r="M1263" s="9" t="str" cm="1">
        <f t="array" ref="M1263">_xlfn.IFS(LEFT(L1263, 2) = "01", "Jan", LEFT(L1263, 2) = "02", "Feb", LEFT(L1263, 2) = "03", "Mar", LEFT(L1263, 2) = "04", "Apr", LEFT(L1263, 2) = "05", "May", LEFT(L1263, 2) = "06", "Jun", LEFT(L1263, 2) = "07", "Jul", LEFT(L1263, 2) = "08", "Aug", LEFT(L1263, 2) = "09", "Sep", LEFT(L1263, 2) = "10", "Oct", LEFT(L1263, 2) = "11", "Nov", LEFT(L1263, 2) = "12", "Dec")</f>
        <v>Dec</v>
      </c>
      <c r="N1263" s="9" t="str">
        <f t="shared" si="137"/>
        <v>2013</v>
      </c>
      <c r="O1263" t="b">
        <v>1</v>
      </c>
      <c r="P1263">
        <v>52</v>
      </c>
      <c r="Q1263" t="b">
        <v>1</v>
      </c>
      <c r="R1263" t="s">
        <v>8275</v>
      </c>
      <c r="S1263" s="6">
        <f t="shared" si="133"/>
        <v>1.0125</v>
      </c>
      <c r="T1263" s="8">
        <f t="shared" si="134"/>
        <v>38.942307692307693</v>
      </c>
      <c r="U1263" t="str">
        <f t="shared" si="138"/>
        <v>music</v>
      </c>
      <c r="V1263" t="str">
        <f t="shared" si="139"/>
        <v>rock</v>
      </c>
    </row>
    <row r="1264" spans="1:22" ht="48" x14ac:dyDescent="0.2">
      <c r="A1264">
        <v>1262</v>
      </c>
      <c r="B1264" s="3" t="s">
        <v>1263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2">
        <f t="shared" si="135"/>
        <v>41686.762638888889</v>
      </c>
      <c r="K1264">
        <v>1389982692</v>
      </c>
      <c r="L1264" s="12" t="str">
        <f t="shared" si="136"/>
        <v>01/17/2014</v>
      </c>
      <c r="M1264" s="9" t="str" cm="1">
        <f t="array" ref="M1264">_xlfn.IFS(LEFT(L1264, 2) = "01", "Jan", LEFT(L1264, 2) = "02", "Feb", LEFT(L1264, 2) = "03", "Mar", LEFT(L1264, 2) = "04", "Apr", LEFT(L1264, 2) = "05", "May", LEFT(L1264, 2) = "06", "Jun", LEFT(L1264, 2) = "07", "Jul", LEFT(L1264, 2) = "08", "Aug", LEFT(L1264, 2) = "09", "Sep", LEFT(L1264, 2) = "10", "Oct", LEFT(L1264, 2) = "11", "Nov", LEFT(L1264, 2) = "12", "Dec")</f>
        <v>Jan</v>
      </c>
      <c r="N1264" s="9" t="str">
        <f t="shared" si="137"/>
        <v>2014</v>
      </c>
      <c r="O1264" t="b">
        <v>1</v>
      </c>
      <c r="P1264">
        <v>105</v>
      </c>
      <c r="Q1264" t="b">
        <v>1</v>
      </c>
      <c r="R1264" t="s">
        <v>8275</v>
      </c>
      <c r="S1264" s="6">
        <f t="shared" si="133"/>
        <v>1.2541538461538462</v>
      </c>
      <c r="T1264" s="8">
        <f t="shared" si="134"/>
        <v>77.638095238095232</v>
      </c>
      <c r="U1264" t="str">
        <f t="shared" si="138"/>
        <v>music</v>
      </c>
      <c r="V1264" t="str">
        <f t="shared" si="139"/>
        <v>rock</v>
      </c>
    </row>
    <row r="1265" spans="1:22" ht="32" x14ac:dyDescent="0.2">
      <c r="A1265">
        <v>1263</v>
      </c>
      <c r="B1265" s="3" t="s">
        <v>1264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2">
        <f t="shared" si="135"/>
        <v>41727.041666666664</v>
      </c>
      <c r="K1265">
        <v>1393034470</v>
      </c>
      <c r="L1265" s="12" t="str">
        <f t="shared" si="136"/>
        <v>02/22/2014</v>
      </c>
      <c r="M1265" s="9" t="str" cm="1">
        <f t="array" ref="M1265">_xlfn.IFS(LEFT(L1265, 2) = "01", "Jan", LEFT(L1265, 2) = "02", "Feb", LEFT(L1265, 2) = "03", "Mar", LEFT(L1265, 2) = "04", "Apr", LEFT(L1265, 2) = "05", "May", LEFT(L1265, 2) = "06", "Jun", LEFT(L1265, 2) = "07", "Jul", LEFT(L1265, 2) = "08", "Aug", LEFT(L1265, 2) = "09", "Sep", LEFT(L1265, 2) = "10", "Oct", LEFT(L1265, 2) = "11", "Nov", LEFT(L1265, 2) = "12", "Dec")</f>
        <v>Feb</v>
      </c>
      <c r="N1265" s="9" t="str">
        <f t="shared" si="137"/>
        <v>2014</v>
      </c>
      <c r="O1265" t="b">
        <v>1</v>
      </c>
      <c r="P1265">
        <v>41</v>
      </c>
      <c r="Q1265" t="b">
        <v>1</v>
      </c>
      <c r="R1265" t="s">
        <v>8275</v>
      </c>
      <c r="S1265" s="6">
        <f t="shared" si="133"/>
        <v>1.19</v>
      </c>
      <c r="T1265" s="8">
        <f t="shared" si="134"/>
        <v>43.536585365853661</v>
      </c>
      <c r="U1265" t="str">
        <f t="shared" si="138"/>
        <v>music</v>
      </c>
      <c r="V1265" t="str">
        <f t="shared" si="139"/>
        <v>rock</v>
      </c>
    </row>
    <row r="1266" spans="1:22" ht="48" x14ac:dyDescent="0.2">
      <c r="A1266">
        <v>1264</v>
      </c>
      <c r="B1266" s="3" t="s">
        <v>1265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2">
        <f t="shared" si="135"/>
        <v>41576.662997685184</v>
      </c>
      <c r="K1266">
        <v>1380556483</v>
      </c>
      <c r="L1266" s="12" t="str">
        <f t="shared" si="136"/>
        <v>09/30/2013</v>
      </c>
      <c r="M1266" s="9" t="str" cm="1">
        <f t="array" ref="M1266">_xlfn.IFS(LEFT(L1266, 2) = "01", "Jan", LEFT(L1266, 2) = "02", "Feb", LEFT(L1266, 2) = "03", "Mar", LEFT(L1266, 2) = "04", "Apr", LEFT(L1266, 2) = "05", "May", LEFT(L1266, 2) = "06", "Jun", LEFT(L1266, 2) = "07", "Jul", LEFT(L1266, 2) = "08", "Aug", LEFT(L1266, 2) = "09", "Sep", LEFT(L1266, 2) = "10", "Oct", LEFT(L1266, 2) = "11", "Nov", LEFT(L1266, 2) = "12", "Dec")</f>
        <v>Sep</v>
      </c>
      <c r="N1266" s="9" t="str">
        <f t="shared" si="137"/>
        <v>2013</v>
      </c>
      <c r="O1266" t="b">
        <v>1</v>
      </c>
      <c r="P1266">
        <v>34</v>
      </c>
      <c r="Q1266" t="b">
        <v>1</v>
      </c>
      <c r="R1266" t="s">
        <v>8275</v>
      </c>
      <c r="S1266" s="6">
        <f t="shared" si="133"/>
        <v>1.6646153846153846</v>
      </c>
      <c r="T1266" s="8">
        <f t="shared" si="134"/>
        <v>31.823529411764707</v>
      </c>
      <c r="U1266" t="str">
        <f t="shared" si="138"/>
        <v>music</v>
      </c>
      <c r="V1266" t="str">
        <f t="shared" si="139"/>
        <v>rock</v>
      </c>
    </row>
    <row r="1267" spans="1:22" ht="64" x14ac:dyDescent="0.2">
      <c r="A1267">
        <v>1265</v>
      </c>
      <c r="B1267" s="3" t="s">
        <v>1266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2">
        <f t="shared" si="135"/>
        <v>40512.655266203699</v>
      </c>
      <c r="K1267">
        <v>1287071015</v>
      </c>
      <c r="L1267" s="12" t="str">
        <f t="shared" si="136"/>
        <v>10/14/2010</v>
      </c>
      <c r="M1267" s="9" t="str" cm="1">
        <f t="array" ref="M1267">_xlfn.IFS(LEFT(L1267, 2) = "01", "Jan", LEFT(L1267, 2) = "02", "Feb", LEFT(L1267, 2) = "03", "Mar", LEFT(L1267, 2) = "04", "Apr", LEFT(L1267, 2) = "05", "May", LEFT(L1267, 2) = "06", "Jun", LEFT(L1267, 2) = "07", "Jul", LEFT(L1267, 2) = "08", "Aug", LEFT(L1267, 2) = "09", "Sep", LEFT(L1267, 2) = "10", "Oct", LEFT(L1267, 2) = "11", "Nov", LEFT(L1267, 2) = "12", "Dec")</f>
        <v>Oct</v>
      </c>
      <c r="N1267" s="9" t="str">
        <f t="shared" si="137"/>
        <v>2010</v>
      </c>
      <c r="O1267" t="b">
        <v>1</v>
      </c>
      <c r="P1267">
        <v>66</v>
      </c>
      <c r="Q1267" t="b">
        <v>1</v>
      </c>
      <c r="R1267" t="s">
        <v>8275</v>
      </c>
      <c r="S1267" s="6">
        <f t="shared" si="133"/>
        <v>1.1914771428571429</v>
      </c>
      <c r="T1267" s="8">
        <f t="shared" si="134"/>
        <v>63.184393939393942</v>
      </c>
      <c r="U1267" t="str">
        <f t="shared" si="138"/>
        <v>music</v>
      </c>
      <c r="V1267" t="str">
        <f t="shared" si="139"/>
        <v>rock</v>
      </c>
    </row>
    <row r="1268" spans="1:22" ht="32" x14ac:dyDescent="0.2">
      <c r="A1268">
        <v>1266</v>
      </c>
      <c r="B1268" s="3" t="s">
        <v>1267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2">
        <f t="shared" si="135"/>
        <v>41650.87667824074</v>
      </c>
      <c r="K1268">
        <v>1386882145</v>
      </c>
      <c r="L1268" s="12" t="str">
        <f t="shared" si="136"/>
        <v>12/12/2013</v>
      </c>
      <c r="M1268" s="9" t="str" cm="1">
        <f t="array" ref="M1268">_xlfn.IFS(LEFT(L1268, 2) = "01", "Jan", LEFT(L1268, 2) = "02", "Feb", LEFT(L1268, 2) = "03", "Mar", LEFT(L1268, 2) = "04", "Apr", LEFT(L1268, 2) = "05", "May", LEFT(L1268, 2) = "06", "Jun", LEFT(L1268, 2) = "07", "Jul", LEFT(L1268, 2) = "08", "Aug", LEFT(L1268, 2) = "09", "Sep", LEFT(L1268, 2) = "10", "Oct", LEFT(L1268, 2) = "11", "Nov", LEFT(L1268, 2) = "12", "Dec")</f>
        <v>Dec</v>
      </c>
      <c r="N1268" s="9" t="str">
        <f t="shared" si="137"/>
        <v>2013</v>
      </c>
      <c r="O1268" t="b">
        <v>1</v>
      </c>
      <c r="P1268">
        <v>50</v>
      </c>
      <c r="Q1268" t="b">
        <v>1</v>
      </c>
      <c r="R1268" t="s">
        <v>8275</v>
      </c>
      <c r="S1268" s="6">
        <f t="shared" si="133"/>
        <v>1.0047368421052632</v>
      </c>
      <c r="T1268" s="8">
        <f t="shared" si="134"/>
        <v>190.9</v>
      </c>
      <c r="U1268" t="str">
        <f t="shared" si="138"/>
        <v>music</v>
      </c>
      <c r="V1268" t="str">
        <f t="shared" si="139"/>
        <v>rock</v>
      </c>
    </row>
    <row r="1269" spans="1:22" ht="48" x14ac:dyDescent="0.2">
      <c r="A1269">
        <v>1267</v>
      </c>
      <c r="B1269" s="3" t="s">
        <v>1268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2">
        <f t="shared" si="135"/>
        <v>41479.585162037038</v>
      </c>
      <c r="K1269">
        <v>1372082558</v>
      </c>
      <c r="L1269" s="12" t="str">
        <f t="shared" si="136"/>
        <v>06/24/2013</v>
      </c>
      <c r="M1269" s="9" t="str" cm="1">
        <f t="array" ref="M1269">_xlfn.IFS(LEFT(L1269, 2) = "01", "Jan", LEFT(L1269, 2) = "02", "Feb", LEFT(L1269, 2) = "03", "Mar", LEFT(L1269, 2) = "04", "Apr", LEFT(L1269, 2) = "05", "May", LEFT(L1269, 2) = "06", "Jun", LEFT(L1269, 2) = "07", "Jul", LEFT(L1269, 2) = "08", "Aug", LEFT(L1269, 2) = "09", "Sep", LEFT(L1269, 2) = "10", "Oct", LEFT(L1269, 2) = "11", "Nov", LEFT(L1269, 2) = "12", "Dec")</f>
        <v>Jun</v>
      </c>
      <c r="N1269" s="9" t="str">
        <f t="shared" si="137"/>
        <v>2013</v>
      </c>
      <c r="O1269" t="b">
        <v>1</v>
      </c>
      <c r="P1269">
        <v>159</v>
      </c>
      <c r="Q1269" t="b">
        <v>1</v>
      </c>
      <c r="R1269" t="s">
        <v>8275</v>
      </c>
      <c r="S1269" s="6">
        <f t="shared" si="133"/>
        <v>1.018</v>
      </c>
      <c r="T1269" s="8">
        <f t="shared" si="134"/>
        <v>140.85534591194968</v>
      </c>
      <c r="U1269" t="str">
        <f t="shared" si="138"/>
        <v>music</v>
      </c>
      <c r="V1269" t="str">
        <f t="shared" si="139"/>
        <v>rock</v>
      </c>
    </row>
    <row r="1270" spans="1:22" ht="32" x14ac:dyDescent="0.2">
      <c r="A1270">
        <v>1268</v>
      </c>
      <c r="B1270" s="3" t="s">
        <v>1269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2">
        <f t="shared" si="135"/>
        <v>41537.845451388886</v>
      </c>
      <c r="K1270">
        <v>1377116247</v>
      </c>
      <c r="L1270" s="12" t="str">
        <f t="shared" si="136"/>
        <v>08/21/2013</v>
      </c>
      <c r="M1270" s="9" t="str" cm="1">
        <f t="array" ref="M1270">_xlfn.IFS(LEFT(L1270, 2) = "01", "Jan", LEFT(L1270, 2) = "02", "Feb", LEFT(L1270, 2) = "03", "Mar", LEFT(L1270, 2) = "04", "Apr", LEFT(L1270, 2) = "05", "May", LEFT(L1270, 2) = "06", "Jun", LEFT(L1270, 2) = "07", "Jul", LEFT(L1270, 2) = "08", "Aug", LEFT(L1270, 2) = "09", "Sep", LEFT(L1270, 2) = "10", "Oct", LEFT(L1270, 2) = "11", "Nov", LEFT(L1270, 2) = "12", "Dec")</f>
        <v>Aug</v>
      </c>
      <c r="N1270" s="9" t="str">
        <f t="shared" si="137"/>
        <v>2013</v>
      </c>
      <c r="O1270" t="b">
        <v>1</v>
      </c>
      <c r="P1270">
        <v>182</v>
      </c>
      <c r="Q1270" t="b">
        <v>1</v>
      </c>
      <c r="R1270" t="s">
        <v>8275</v>
      </c>
      <c r="S1270" s="6">
        <f t="shared" si="133"/>
        <v>1.1666666666666667</v>
      </c>
      <c r="T1270" s="8">
        <f t="shared" si="134"/>
        <v>76.92307692307692</v>
      </c>
      <c r="U1270" t="str">
        <f t="shared" si="138"/>
        <v>music</v>
      </c>
      <c r="V1270" t="str">
        <f t="shared" si="139"/>
        <v>rock</v>
      </c>
    </row>
    <row r="1271" spans="1:22" ht="48" x14ac:dyDescent="0.2">
      <c r="A1271">
        <v>1269</v>
      </c>
      <c r="B1271" s="3" t="s">
        <v>1270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2">
        <f t="shared" si="135"/>
        <v>42476</v>
      </c>
      <c r="K1271">
        <v>1458157512</v>
      </c>
      <c r="L1271" s="12" t="str">
        <f t="shared" si="136"/>
        <v>03/16/2016</v>
      </c>
      <c r="M1271" s="9" t="str" cm="1">
        <f t="array" ref="M1271">_xlfn.IFS(LEFT(L1271, 2) = "01", "Jan", LEFT(L1271, 2) = "02", "Feb", LEFT(L1271, 2) = "03", "Mar", LEFT(L1271, 2) = "04", "Apr", LEFT(L1271, 2) = "05", "May", LEFT(L1271, 2) = "06", "Jun", LEFT(L1271, 2) = "07", "Jul", LEFT(L1271, 2) = "08", "Aug", LEFT(L1271, 2) = "09", "Sep", LEFT(L1271, 2) = "10", "Oct", LEFT(L1271, 2) = "11", "Nov", LEFT(L1271, 2) = "12", "Dec")</f>
        <v>Mar</v>
      </c>
      <c r="N1271" s="9" t="str">
        <f t="shared" si="137"/>
        <v>2016</v>
      </c>
      <c r="O1271" t="b">
        <v>1</v>
      </c>
      <c r="P1271">
        <v>206</v>
      </c>
      <c r="Q1271" t="b">
        <v>1</v>
      </c>
      <c r="R1271" t="s">
        <v>8275</v>
      </c>
      <c r="S1271" s="6">
        <f t="shared" si="133"/>
        <v>1.0864893617021276</v>
      </c>
      <c r="T1271" s="8">
        <f t="shared" si="134"/>
        <v>99.15533980582525</v>
      </c>
      <c r="U1271" t="str">
        <f t="shared" si="138"/>
        <v>music</v>
      </c>
      <c r="V1271" t="str">
        <f t="shared" si="139"/>
        <v>rock</v>
      </c>
    </row>
    <row r="1272" spans="1:22" ht="32" x14ac:dyDescent="0.2">
      <c r="A1272">
        <v>1270</v>
      </c>
      <c r="B1272" s="3" t="s">
        <v>1271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2">
        <f t="shared" si="135"/>
        <v>40993.815300925926</v>
      </c>
      <c r="K1272">
        <v>1327523642</v>
      </c>
      <c r="L1272" s="12" t="str">
        <f t="shared" si="136"/>
        <v>01/25/2012</v>
      </c>
      <c r="M1272" s="9" t="str" cm="1">
        <f t="array" ref="M1272">_xlfn.IFS(LEFT(L1272, 2) = "01", "Jan", LEFT(L1272, 2) = "02", "Feb", LEFT(L1272, 2) = "03", "Mar", LEFT(L1272, 2) = "04", "Apr", LEFT(L1272, 2) = "05", "May", LEFT(L1272, 2) = "06", "Jun", LEFT(L1272, 2) = "07", "Jul", LEFT(L1272, 2) = "08", "Aug", LEFT(L1272, 2) = "09", "Sep", LEFT(L1272, 2) = "10", "Oct", LEFT(L1272, 2) = "11", "Nov", LEFT(L1272, 2) = "12", "Dec")</f>
        <v>Jan</v>
      </c>
      <c r="N1272" s="9" t="str">
        <f t="shared" si="137"/>
        <v>2012</v>
      </c>
      <c r="O1272" t="b">
        <v>1</v>
      </c>
      <c r="P1272">
        <v>169</v>
      </c>
      <c r="Q1272" t="b">
        <v>1</v>
      </c>
      <c r="R1272" t="s">
        <v>8275</v>
      </c>
      <c r="S1272" s="6">
        <f t="shared" si="133"/>
        <v>1.1472</v>
      </c>
      <c r="T1272" s="8">
        <f t="shared" si="134"/>
        <v>67.881656804733723</v>
      </c>
      <c r="U1272" t="str">
        <f t="shared" si="138"/>
        <v>music</v>
      </c>
      <c r="V1272" t="str">
        <f t="shared" si="139"/>
        <v>rock</v>
      </c>
    </row>
    <row r="1273" spans="1:22" ht="48" x14ac:dyDescent="0.2">
      <c r="A1273">
        <v>1271</v>
      </c>
      <c r="B1273" s="3" t="s">
        <v>1272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2">
        <f t="shared" si="135"/>
        <v>41591.725219907406</v>
      </c>
      <c r="K1273">
        <v>1381767859</v>
      </c>
      <c r="L1273" s="12" t="str">
        <f t="shared" si="136"/>
        <v>10/14/2013</v>
      </c>
      <c r="M1273" s="9" t="str" cm="1">
        <f t="array" ref="M1273">_xlfn.IFS(LEFT(L1273, 2) = "01", "Jan", LEFT(L1273, 2) = "02", "Feb", LEFT(L1273, 2) = "03", "Mar", LEFT(L1273, 2) = "04", "Apr", LEFT(L1273, 2) = "05", "May", LEFT(L1273, 2) = "06", "Jun", LEFT(L1273, 2) = "07", "Jul", LEFT(L1273, 2) = "08", "Aug", LEFT(L1273, 2) = "09", "Sep", LEFT(L1273, 2) = "10", "Oct", LEFT(L1273, 2) = "11", "Nov", LEFT(L1273, 2) = "12", "Dec")</f>
        <v>Oct</v>
      </c>
      <c r="N1273" s="9" t="str">
        <f t="shared" si="137"/>
        <v>2013</v>
      </c>
      <c r="O1273" t="b">
        <v>1</v>
      </c>
      <c r="P1273">
        <v>31</v>
      </c>
      <c r="Q1273" t="b">
        <v>1</v>
      </c>
      <c r="R1273" t="s">
        <v>8275</v>
      </c>
      <c r="S1273" s="6">
        <f t="shared" si="133"/>
        <v>1.018</v>
      </c>
      <c r="T1273" s="8">
        <f t="shared" si="134"/>
        <v>246.29032258064515</v>
      </c>
      <c r="U1273" t="str">
        <f t="shared" si="138"/>
        <v>music</v>
      </c>
      <c r="V1273" t="str">
        <f t="shared" si="139"/>
        <v>rock</v>
      </c>
    </row>
    <row r="1274" spans="1:22" ht="48" x14ac:dyDescent="0.2">
      <c r="A1274">
        <v>1272</v>
      </c>
      <c r="B1274" s="3" t="s">
        <v>1273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2">
        <f t="shared" si="135"/>
        <v>40344.166666666664</v>
      </c>
      <c r="K1274">
        <v>1270576379</v>
      </c>
      <c r="L1274" s="12" t="str">
        <f t="shared" si="136"/>
        <v>04/06/2010</v>
      </c>
      <c r="M1274" s="9" t="str" cm="1">
        <f t="array" ref="M1274">_xlfn.IFS(LEFT(L1274, 2) = "01", "Jan", LEFT(L1274, 2) = "02", "Feb", LEFT(L1274, 2) = "03", "Mar", LEFT(L1274, 2) = "04", "Apr", LEFT(L1274, 2) = "05", "May", LEFT(L1274, 2) = "06", "Jun", LEFT(L1274, 2) = "07", "Jul", LEFT(L1274, 2) = "08", "Aug", LEFT(L1274, 2) = "09", "Sep", LEFT(L1274, 2) = "10", "Oct", LEFT(L1274, 2) = "11", "Nov", LEFT(L1274, 2) = "12", "Dec")</f>
        <v>Apr</v>
      </c>
      <c r="N1274" s="9" t="str">
        <f t="shared" si="137"/>
        <v>2010</v>
      </c>
      <c r="O1274" t="b">
        <v>1</v>
      </c>
      <c r="P1274">
        <v>28</v>
      </c>
      <c r="Q1274" t="b">
        <v>1</v>
      </c>
      <c r="R1274" t="s">
        <v>8275</v>
      </c>
      <c r="S1274" s="6">
        <f t="shared" si="133"/>
        <v>1.06</v>
      </c>
      <c r="T1274" s="8">
        <f t="shared" si="134"/>
        <v>189.28571428571428</v>
      </c>
      <c r="U1274" t="str">
        <f t="shared" si="138"/>
        <v>music</v>
      </c>
      <c r="V1274" t="str">
        <f t="shared" si="139"/>
        <v>rock</v>
      </c>
    </row>
    <row r="1275" spans="1:22" ht="32" x14ac:dyDescent="0.2">
      <c r="A1275">
        <v>1273</v>
      </c>
      <c r="B1275" s="3" t="s">
        <v>1274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2">
        <f t="shared" si="135"/>
        <v>41882.730219907404</v>
      </c>
      <c r="K1275">
        <v>1406914291</v>
      </c>
      <c r="L1275" s="12" t="str">
        <f t="shared" si="136"/>
        <v>08/01/2014</v>
      </c>
      <c r="M1275" s="9" t="str" cm="1">
        <f t="array" ref="M1275">_xlfn.IFS(LEFT(L1275, 2) = "01", "Jan", LEFT(L1275, 2) = "02", "Feb", LEFT(L1275, 2) = "03", "Mar", LEFT(L1275, 2) = "04", "Apr", LEFT(L1275, 2) = "05", "May", LEFT(L1275, 2) = "06", "Jun", LEFT(L1275, 2) = "07", "Jul", LEFT(L1275, 2) = "08", "Aug", LEFT(L1275, 2) = "09", "Sep", LEFT(L1275, 2) = "10", "Oct", LEFT(L1275, 2) = "11", "Nov", LEFT(L1275, 2) = "12", "Dec")</f>
        <v>Aug</v>
      </c>
      <c r="N1275" s="9" t="str">
        <f t="shared" si="137"/>
        <v>2014</v>
      </c>
      <c r="O1275" t="b">
        <v>1</v>
      </c>
      <c r="P1275">
        <v>54</v>
      </c>
      <c r="Q1275" t="b">
        <v>1</v>
      </c>
      <c r="R1275" t="s">
        <v>8275</v>
      </c>
      <c r="S1275" s="6">
        <f t="shared" si="133"/>
        <v>1.0349999999999999</v>
      </c>
      <c r="T1275" s="8">
        <f t="shared" si="134"/>
        <v>76.666666666666671</v>
      </c>
      <c r="U1275" t="str">
        <f t="shared" si="138"/>
        <v>music</v>
      </c>
      <c r="V1275" t="str">
        <f t="shared" si="139"/>
        <v>rock</v>
      </c>
    </row>
    <row r="1276" spans="1:22" ht="48" x14ac:dyDescent="0.2">
      <c r="A1276">
        <v>1274</v>
      </c>
      <c r="B1276" s="3" t="s">
        <v>1275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2">
        <f t="shared" si="135"/>
        <v>41151.690104166664</v>
      </c>
      <c r="K1276">
        <v>1343320425</v>
      </c>
      <c r="L1276" s="12" t="str">
        <f t="shared" si="136"/>
        <v>07/26/2012</v>
      </c>
      <c r="M1276" s="9" t="str" cm="1">
        <f t="array" ref="M1276">_xlfn.IFS(LEFT(L1276, 2) = "01", "Jan", LEFT(L1276, 2) = "02", "Feb", LEFT(L1276, 2) = "03", "Mar", LEFT(L1276, 2) = "04", "Apr", LEFT(L1276, 2) = "05", "May", LEFT(L1276, 2) = "06", "Jun", LEFT(L1276, 2) = "07", "Jul", LEFT(L1276, 2) = "08", "Aug", LEFT(L1276, 2) = "09", "Sep", LEFT(L1276, 2) = "10", "Oct", LEFT(L1276, 2) = "11", "Nov", LEFT(L1276, 2) = "12", "Dec")</f>
        <v>Jul</v>
      </c>
      <c r="N1276" s="9" t="str">
        <f t="shared" si="137"/>
        <v>2012</v>
      </c>
      <c r="O1276" t="b">
        <v>1</v>
      </c>
      <c r="P1276">
        <v>467</v>
      </c>
      <c r="Q1276" t="b">
        <v>1</v>
      </c>
      <c r="R1276" t="s">
        <v>8275</v>
      </c>
      <c r="S1276" s="6">
        <f t="shared" si="133"/>
        <v>1.5497535999999998</v>
      </c>
      <c r="T1276" s="8">
        <f t="shared" si="134"/>
        <v>82.963254817987149</v>
      </c>
      <c r="U1276" t="str">
        <f t="shared" si="138"/>
        <v>music</v>
      </c>
      <c r="V1276" t="str">
        <f t="shared" si="139"/>
        <v>rock</v>
      </c>
    </row>
    <row r="1277" spans="1:22" ht="48" x14ac:dyDescent="0.2">
      <c r="A1277">
        <v>1275</v>
      </c>
      <c r="B1277" s="3" t="s">
        <v>1276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2">
        <f t="shared" si="135"/>
        <v>41493.867905092593</v>
      </c>
      <c r="K1277">
        <v>1372884587</v>
      </c>
      <c r="L1277" s="12" t="str">
        <f t="shared" si="136"/>
        <v>07/03/2013</v>
      </c>
      <c r="M1277" s="9" t="str" cm="1">
        <f t="array" ref="M1277">_xlfn.IFS(LEFT(L1277, 2) = "01", "Jan", LEFT(L1277, 2) = "02", "Feb", LEFT(L1277, 2) = "03", "Mar", LEFT(L1277, 2) = "04", "Apr", LEFT(L1277, 2) = "05", "May", LEFT(L1277, 2) = "06", "Jun", LEFT(L1277, 2) = "07", "Jul", LEFT(L1277, 2) = "08", "Aug", LEFT(L1277, 2) = "09", "Sep", LEFT(L1277, 2) = "10", "Oct", LEFT(L1277, 2) = "11", "Nov", LEFT(L1277, 2) = "12", "Dec")</f>
        <v>Jul</v>
      </c>
      <c r="N1277" s="9" t="str">
        <f t="shared" si="137"/>
        <v>2013</v>
      </c>
      <c r="O1277" t="b">
        <v>1</v>
      </c>
      <c r="P1277">
        <v>389</v>
      </c>
      <c r="Q1277" t="b">
        <v>1</v>
      </c>
      <c r="R1277" t="s">
        <v>8275</v>
      </c>
      <c r="S1277" s="6">
        <f t="shared" si="133"/>
        <v>1.6214066666666667</v>
      </c>
      <c r="T1277" s="8">
        <f t="shared" si="134"/>
        <v>62.522107969151669</v>
      </c>
      <c r="U1277" t="str">
        <f t="shared" si="138"/>
        <v>music</v>
      </c>
      <c r="V1277" t="str">
        <f t="shared" si="139"/>
        <v>rock</v>
      </c>
    </row>
    <row r="1278" spans="1:22" ht="32" x14ac:dyDescent="0.2">
      <c r="A1278">
        <v>1276</v>
      </c>
      <c r="B1278" s="3" t="s">
        <v>1277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2">
        <f t="shared" si="135"/>
        <v>40057.166666666664</v>
      </c>
      <c r="K1278">
        <v>1247504047</v>
      </c>
      <c r="L1278" s="12" t="str">
        <f t="shared" si="136"/>
        <v>07/13/2009</v>
      </c>
      <c r="M1278" s="9" t="str" cm="1">
        <f t="array" ref="M1278">_xlfn.IFS(LEFT(L1278, 2) = "01", "Jan", LEFT(L1278, 2) = "02", "Feb", LEFT(L1278, 2) = "03", "Mar", LEFT(L1278, 2) = "04", "Apr", LEFT(L1278, 2) = "05", "May", LEFT(L1278, 2) = "06", "Jun", LEFT(L1278, 2) = "07", "Jul", LEFT(L1278, 2) = "08", "Aug", LEFT(L1278, 2) = "09", "Sep", LEFT(L1278, 2) = "10", "Oct", LEFT(L1278, 2) = "11", "Nov", LEFT(L1278, 2) = "12", "Dec")</f>
        <v>Jul</v>
      </c>
      <c r="N1278" s="9" t="str">
        <f t="shared" si="137"/>
        <v>2009</v>
      </c>
      <c r="O1278" t="b">
        <v>1</v>
      </c>
      <c r="P1278">
        <v>68</v>
      </c>
      <c r="Q1278" t="b">
        <v>1</v>
      </c>
      <c r="R1278" t="s">
        <v>8275</v>
      </c>
      <c r="S1278" s="6">
        <f t="shared" si="133"/>
        <v>1.0442100000000001</v>
      </c>
      <c r="T1278" s="8">
        <f t="shared" si="134"/>
        <v>46.06808823529412</v>
      </c>
      <c r="U1278" t="str">
        <f t="shared" si="138"/>
        <v>music</v>
      </c>
      <c r="V1278" t="str">
        <f t="shared" si="139"/>
        <v>rock</v>
      </c>
    </row>
    <row r="1279" spans="1:22" ht="48" x14ac:dyDescent="0.2">
      <c r="A1279">
        <v>1277</v>
      </c>
      <c r="B1279" s="3" t="s">
        <v>1278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2">
        <f t="shared" si="135"/>
        <v>41156.561886574076</v>
      </c>
      <c r="K1279">
        <v>1343741347</v>
      </c>
      <c r="L1279" s="12" t="str">
        <f t="shared" si="136"/>
        <v>07/31/2012</v>
      </c>
      <c r="M1279" s="9" t="str" cm="1">
        <f t="array" ref="M1279">_xlfn.IFS(LEFT(L1279, 2) = "01", "Jan", LEFT(L1279, 2) = "02", "Feb", LEFT(L1279, 2) = "03", "Mar", LEFT(L1279, 2) = "04", "Apr", LEFT(L1279, 2) = "05", "May", LEFT(L1279, 2) = "06", "Jun", LEFT(L1279, 2) = "07", "Jul", LEFT(L1279, 2) = "08", "Aug", LEFT(L1279, 2) = "09", "Sep", LEFT(L1279, 2) = "10", "Oct", LEFT(L1279, 2) = "11", "Nov", LEFT(L1279, 2) = "12", "Dec")</f>
        <v>Jul</v>
      </c>
      <c r="N1279" s="9" t="str">
        <f t="shared" si="137"/>
        <v>2012</v>
      </c>
      <c r="O1279" t="b">
        <v>1</v>
      </c>
      <c r="P1279">
        <v>413</v>
      </c>
      <c r="Q1279" t="b">
        <v>1</v>
      </c>
      <c r="R1279" t="s">
        <v>8275</v>
      </c>
      <c r="S1279" s="6">
        <f t="shared" si="133"/>
        <v>1.0612433333333333</v>
      </c>
      <c r="T1279" s="8">
        <f t="shared" si="134"/>
        <v>38.543946731234868</v>
      </c>
      <c r="U1279" t="str">
        <f t="shared" si="138"/>
        <v>music</v>
      </c>
      <c r="V1279" t="str">
        <f t="shared" si="139"/>
        <v>rock</v>
      </c>
    </row>
    <row r="1280" spans="1:22" ht="48" x14ac:dyDescent="0.2">
      <c r="A1280">
        <v>1278</v>
      </c>
      <c r="B1280" s="3" t="s">
        <v>1279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2">
        <f t="shared" si="135"/>
        <v>41815.083333333336</v>
      </c>
      <c r="K1280">
        <v>1401196766</v>
      </c>
      <c r="L1280" s="12" t="str">
        <f t="shared" si="136"/>
        <v>05/27/2014</v>
      </c>
      <c r="M1280" s="9" t="str" cm="1">
        <f t="array" ref="M1280">_xlfn.IFS(LEFT(L1280, 2) = "01", "Jan", LEFT(L1280, 2) = "02", "Feb", LEFT(L1280, 2) = "03", "Mar", LEFT(L1280, 2) = "04", "Apr", LEFT(L1280, 2) = "05", "May", LEFT(L1280, 2) = "06", "Jun", LEFT(L1280, 2) = "07", "Jul", LEFT(L1280, 2) = "08", "Aug", LEFT(L1280, 2) = "09", "Sep", LEFT(L1280, 2) = "10", "Oct", LEFT(L1280, 2) = "11", "Nov", LEFT(L1280, 2) = "12", "Dec")</f>
        <v>May</v>
      </c>
      <c r="N1280" s="9" t="str">
        <f t="shared" si="137"/>
        <v>2014</v>
      </c>
      <c r="O1280" t="b">
        <v>1</v>
      </c>
      <c r="P1280">
        <v>190</v>
      </c>
      <c r="Q1280" t="b">
        <v>1</v>
      </c>
      <c r="R1280" t="s">
        <v>8275</v>
      </c>
      <c r="S1280" s="6">
        <f t="shared" si="133"/>
        <v>1.5493846153846154</v>
      </c>
      <c r="T1280" s="8">
        <f t="shared" si="134"/>
        <v>53.005263157894738</v>
      </c>
      <c r="U1280" t="str">
        <f t="shared" si="138"/>
        <v>music</v>
      </c>
      <c r="V1280" t="str">
        <f t="shared" si="139"/>
        <v>rock</v>
      </c>
    </row>
    <row r="1281" spans="1:22" ht="48" x14ac:dyDescent="0.2">
      <c r="A1281">
        <v>1279</v>
      </c>
      <c r="B1281" s="3" t="s">
        <v>1280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2">
        <f t="shared" si="135"/>
        <v>41722.057523148149</v>
      </c>
      <c r="K1281">
        <v>1392171770</v>
      </c>
      <c r="L1281" s="12" t="str">
        <f t="shared" si="136"/>
        <v>02/12/2014</v>
      </c>
      <c r="M1281" s="9" t="str" cm="1">
        <f t="array" ref="M1281">_xlfn.IFS(LEFT(L1281, 2) = "01", "Jan", LEFT(L1281, 2) = "02", "Feb", LEFT(L1281, 2) = "03", "Mar", LEFT(L1281, 2) = "04", "Apr", LEFT(L1281, 2) = "05", "May", LEFT(L1281, 2) = "06", "Jun", LEFT(L1281, 2) = "07", "Jul", LEFT(L1281, 2) = "08", "Aug", LEFT(L1281, 2) = "09", "Sep", LEFT(L1281, 2) = "10", "Oct", LEFT(L1281, 2) = "11", "Nov", LEFT(L1281, 2) = "12", "Dec")</f>
        <v>Feb</v>
      </c>
      <c r="N1281" s="9" t="str">
        <f t="shared" si="137"/>
        <v>2014</v>
      </c>
      <c r="O1281" t="b">
        <v>1</v>
      </c>
      <c r="P1281">
        <v>189</v>
      </c>
      <c r="Q1281" t="b">
        <v>1</v>
      </c>
      <c r="R1281" t="s">
        <v>8275</v>
      </c>
      <c r="S1281" s="6">
        <f t="shared" si="133"/>
        <v>1.1077157238734421</v>
      </c>
      <c r="T1281" s="8">
        <f t="shared" si="134"/>
        <v>73.355396825396824</v>
      </c>
      <c r="U1281" t="str">
        <f t="shared" si="138"/>
        <v>music</v>
      </c>
      <c r="V1281" t="str">
        <f t="shared" si="139"/>
        <v>rock</v>
      </c>
    </row>
    <row r="1282" spans="1:22" ht="48" x14ac:dyDescent="0.2">
      <c r="A1282">
        <v>1280</v>
      </c>
      <c r="B1282" s="3" t="s">
        <v>1281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2">
        <f t="shared" si="135"/>
        <v>40603.757569444446</v>
      </c>
      <c r="K1282">
        <v>1291227054</v>
      </c>
      <c r="L1282" s="12" t="str">
        <f t="shared" si="136"/>
        <v>12/01/2010</v>
      </c>
      <c r="M1282" s="9" t="str" cm="1">
        <f t="array" ref="M1282">_xlfn.IFS(LEFT(L1282, 2) = "01", "Jan", LEFT(L1282, 2) = "02", "Feb", LEFT(L1282, 2) = "03", "Mar", LEFT(L1282, 2) = "04", "Apr", LEFT(L1282, 2) = "05", "May", LEFT(L1282, 2) = "06", "Jun", LEFT(L1282, 2) = "07", "Jul", LEFT(L1282, 2) = "08", "Aug", LEFT(L1282, 2) = "09", "Sep", LEFT(L1282, 2) = "10", "Oct", LEFT(L1282, 2) = "11", "Nov", LEFT(L1282, 2) = "12", "Dec")</f>
        <v>Dec</v>
      </c>
      <c r="N1282" s="9" t="str">
        <f t="shared" si="137"/>
        <v>2010</v>
      </c>
      <c r="O1282" t="b">
        <v>1</v>
      </c>
      <c r="P1282">
        <v>130</v>
      </c>
      <c r="Q1282" t="b">
        <v>1</v>
      </c>
      <c r="R1282" t="s">
        <v>8275</v>
      </c>
      <c r="S1282" s="6">
        <f t="shared" ref="S1282:S1345" si="140">E1282/D1282</f>
        <v>1.1091186666666666</v>
      </c>
      <c r="T1282" s="8">
        <f t="shared" ref="T1282:T1345" si="141">IFERROR(E1282/P1282, 0)</f>
        <v>127.97523076923076</v>
      </c>
      <c r="U1282" t="str">
        <f t="shared" si="138"/>
        <v>music</v>
      </c>
      <c r="V1282" t="str">
        <f t="shared" si="139"/>
        <v>rock</v>
      </c>
    </row>
    <row r="1283" spans="1:22" ht="48" x14ac:dyDescent="0.2">
      <c r="A1283">
        <v>1281</v>
      </c>
      <c r="B1283" s="3" t="s">
        <v>1282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2">
        <f t="shared" ref="J1283:J1346" si="142">(((I1283/60)/60)/24)+DATE(1970,1,1)</f>
        <v>41483.743472222224</v>
      </c>
      <c r="K1283">
        <v>1373305836</v>
      </c>
      <c r="L1283" s="12" t="str">
        <f t="shared" ref="L1283:L1346" si="143">TEXT((((K1283/60)/60)/24)+DATE(1970,1,1), "mm/dd/yyyy")</f>
        <v>07/08/2013</v>
      </c>
      <c r="M1283" s="9" t="str" cm="1">
        <f t="array" ref="M1283">_xlfn.IFS(LEFT(L1283, 2) = "01", "Jan", LEFT(L1283, 2) = "02", "Feb", LEFT(L1283, 2) = "03", "Mar", LEFT(L1283, 2) = "04", "Apr", LEFT(L1283, 2) = "05", "May", LEFT(L1283, 2) = "06", "Jun", LEFT(L1283, 2) = "07", "Jul", LEFT(L1283, 2) = "08", "Aug", LEFT(L1283, 2) = "09", "Sep", LEFT(L1283, 2) = "10", "Oct", LEFT(L1283, 2) = "11", "Nov", LEFT(L1283, 2) = "12", "Dec")</f>
        <v>Jul</v>
      </c>
      <c r="N1283" s="9" t="str">
        <f t="shared" ref="N1283:N1346" si="144">RIGHT(L1283, 4)</f>
        <v>2013</v>
      </c>
      <c r="O1283" t="b">
        <v>1</v>
      </c>
      <c r="P1283">
        <v>74</v>
      </c>
      <c r="Q1283" t="b">
        <v>1</v>
      </c>
      <c r="R1283" t="s">
        <v>8275</v>
      </c>
      <c r="S1283" s="6">
        <f t="shared" si="140"/>
        <v>1.1071428571428572</v>
      </c>
      <c r="T1283" s="8">
        <f t="shared" si="141"/>
        <v>104.72972972972973</v>
      </c>
      <c r="U1283" t="str">
        <f t="shared" ref="U1283:U1346" si="145">LEFT(R1283, SEARCH("/", R1283) - 1)</f>
        <v>music</v>
      </c>
      <c r="V1283" t="str">
        <f t="shared" ref="V1283:V1346" si="146">RIGHT(R1283, LEN(R1283) - SEARCH("/", R1283) )</f>
        <v>rock</v>
      </c>
    </row>
    <row r="1284" spans="1:22" ht="48" x14ac:dyDescent="0.2">
      <c r="A1284">
        <v>1282</v>
      </c>
      <c r="B1284" s="3" t="s">
        <v>1283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2">
        <f t="shared" si="142"/>
        <v>41617.207638888889</v>
      </c>
      <c r="K1284">
        <v>1383909855</v>
      </c>
      <c r="L1284" s="12" t="str">
        <f t="shared" si="143"/>
        <v>11/08/2013</v>
      </c>
      <c r="M1284" s="9" t="str" cm="1">
        <f t="array" ref="M1284">_xlfn.IFS(LEFT(L1284, 2) = "01", "Jan", LEFT(L1284, 2) = "02", "Feb", LEFT(L1284, 2) = "03", "Mar", LEFT(L1284, 2) = "04", "Apr", LEFT(L1284, 2) = "05", "May", LEFT(L1284, 2) = "06", "Jun", LEFT(L1284, 2) = "07", "Jul", LEFT(L1284, 2) = "08", "Aug", LEFT(L1284, 2) = "09", "Sep", LEFT(L1284, 2) = "10", "Oct", LEFT(L1284, 2) = "11", "Nov", LEFT(L1284, 2) = "12", "Dec")</f>
        <v>Nov</v>
      </c>
      <c r="N1284" s="9" t="str">
        <f t="shared" si="144"/>
        <v>2013</v>
      </c>
      <c r="O1284" t="b">
        <v>1</v>
      </c>
      <c r="P1284">
        <v>274</v>
      </c>
      <c r="Q1284" t="b">
        <v>1</v>
      </c>
      <c r="R1284" t="s">
        <v>8275</v>
      </c>
      <c r="S1284" s="6">
        <f t="shared" si="140"/>
        <v>1.2361333333333333</v>
      </c>
      <c r="T1284" s="8">
        <f t="shared" si="141"/>
        <v>67.671532846715323</v>
      </c>
      <c r="U1284" t="str">
        <f t="shared" si="145"/>
        <v>music</v>
      </c>
      <c r="V1284" t="str">
        <f t="shared" si="146"/>
        <v>rock</v>
      </c>
    </row>
    <row r="1285" spans="1:22" ht="48" x14ac:dyDescent="0.2">
      <c r="A1285">
        <v>1283</v>
      </c>
      <c r="B1285" s="3" t="s">
        <v>1284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2">
        <f t="shared" si="142"/>
        <v>41344.166666666664</v>
      </c>
      <c r="K1285">
        <v>1360948389</v>
      </c>
      <c r="L1285" s="12" t="str">
        <f t="shared" si="143"/>
        <v>02/15/2013</v>
      </c>
      <c r="M1285" s="9" t="str" cm="1">
        <f t="array" ref="M1285">_xlfn.IFS(LEFT(L1285, 2) = "01", "Jan", LEFT(L1285, 2) = "02", "Feb", LEFT(L1285, 2) = "03", "Mar", LEFT(L1285, 2) = "04", "Apr", LEFT(L1285, 2) = "05", "May", LEFT(L1285, 2) = "06", "Jun", LEFT(L1285, 2) = "07", "Jul", LEFT(L1285, 2) = "08", "Aug", LEFT(L1285, 2) = "09", "Sep", LEFT(L1285, 2) = "10", "Oct", LEFT(L1285, 2) = "11", "Nov", LEFT(L1285, 2) = "12", "Dec")</f>
        <v>Feb</v>
      </c>
      <c r="N1285" s="9" t="str">
        <f t="shared" si="144"/>
        <v>2013</v>
      </c>
      <c r="O1285" t="b">
        <v>1</v>
      </c>
      <c r="P1285">
        <v>22</v>
      </c>
      <c r="Q1285" t="b">
        <v>1</v>
      </c>
      <c r="R1285" t="s">
        <v>8275</v>
      </c>
      <c r="S1285" s="6">
        <f t="shared" si="140"/>
        <v>2.1105</v>
      </c>
      <c r="T1285" s="8">
        <f t="shared" si="141"/>
        <v>95.931818181818187</v>
      </c>
      <c r="U1285" t="str">
        <f t="shared" si="145"/>
        <v>music</v>
      </c>
      <c r="V1285" t="str">
        <f t="shared" si="146"/>
        <v>rock</v>
      </c>
    </row>
    <row r="1286" spans="1:22" ht="48" x14ac:dyDescent="0.2">
      <c r="A1286">
        <v>1284</v>
      </c>
      <c r="B1286" s="3" t="s">
        <v>1285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2">
        <f t="shared" si="142"/>
        <v>42735.707638888889</v>
      </c>
      <c r="K1286">
        <v>1481175482</v>
      </c>
      <c r="L1286" s="12" t="str">
        <f t="shared" si="143"/>
        <v>12/08/2016</v>
      </c>
      <c r="M1286" s="9" t="str" cm="1">
        <f t="array" ref="M1286">_xlfn.IFS(LEFT(L1286, 2) = "01", "Jan", LEFT(L1286, 2) = "02", "Feb", LEFT(L1286, 2) = "03", "Mar", LEFT(L1286, 2) = "04", "Apr", LEFT(L1286, 2) = "05", "May", LEFT(L1286, 2) = "06", "Jun", LEFT(L1286, 2) = "07", "Jul", LEFT(L1286, 2) = "08", "Aug", LEFT(L1286, 2) = "09", "Sep", LEFT(L1286, 2) = "10", "Oct", LEFT(L1286, 2) = "11", "Nov", LEFT(L1286, 2) = "12", "Dec")</f>
        <v>Dec</v>
      </c>
      <c r="N1286" s="9" t="str">
        <f t="shared" si="144"/>
        <v>2016</v>
      </c>
      <c r="O1286" t="b">
        <v>0</v>
      </c>
      <c r="P1286">
        <v>31</v>
      </c>
      <c r="Q1286" t="b">
        <v>1</v>
      </c>
      <c r="R1286" t="s">
        <v>8270</v>
      </c>
      <c r="S1286" s="6">
        <f t="shared" si="140"/>
        <v>1.01</v>
      </c>
      <c r="T1286" s="8">
        <f t="shared" si="141"/>
        <v>65.161290322580641</v>
      </c>
      <c r="U1286" t="str">
        <f t="shared" si="145"/>
        <v>theater</v>
      </c>
      <c r="V1286" t="str">
        <f t="shared" si="146"/>
        <v>plays</v>
      </c>
    </row>
    <row r="1287" spans="1:22" ht="48" x14ac:dyDescent="0.2">
      <c r="A1287">
        <v>1285</v>
      </c>
      <c r="B1287" s="3" t="s">
        <v>1286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2">
        <f t="shared" si="142"/>
        <v>42175.583043981482</v>
      </c>
      <c r="K1287">
        <v>1433512775</v>
      </c>
      <c r="L1287" s="12" t="str">
        <f t="shared" si="143"/>
        <v>06/05/2015</v>
      </c>
      <c r="M1287" s="9" t="str" cm="1">
        <f t="array" ref="M1287">_xlfn.IFS(LEFT(L1287, 2) = "01", "Jan", LEFT(L1287, 2) = "02", "Feb", LEFT(L1287, 2) = "03", "Mar", LEFT(L1287, 2) = "04", "Apr", LEFT(L1287, 2) = "05", "May", LEFT(L1287, 2) = "06", "Jun", LEFT(L1287, 2) = "07", "Jul", LEFT(L1287, 2) = "08", "Aug", LEFT(L1287, 2) = "09", "Sep", LEFT(L1287, 2) = "10", "Oct", LEFT(L1287, 2) = "11", "Nov", LEFT(L1287, 2) = "12", "Dec")</f>
        <v>Jun</v>
      </c>
      <c r="N1287" s="9" t="str">
        <f t="shared" si="144"/>
        <v>2015</v>
      </c>
      <c r="O1287" t="b">
        <v>0</v>
      </c>
      <c r="P1287">
        <v>63</v>
      </c>
      <c r="Q1287" t="b">
        <v>1</v>
      </c>
      <c r="R1287" t="s">
        <v>8270</v>
      </c>
      <c r="S1287" s="6">
        <f t="shared" si="140"/>
        <v>1.0165</v>
      </c>
      <c r="T1287" s="8">
        <f t="shared" si="141"/>
        <v>32.269841269841272</v>
      </c>
      <c r="U1287" t="str">
        <f t="shared" si="145"/>
        <v>theater</v>
      </c>
      <c r="V1287" t="str">
        <f t="shared" si="146"/>
        <v>plays</v>
      </c>
    </row>
    <row r="1288" spans="1:22" ht="48" x14ac:dyDescent="0.2">
      <c r="A1288">
        <v>1286</v>
      </c>
      <c r="B1288" s="3" t="s">
        <v>1287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2">
        <f t="shared" si="142"/>
        <v>42052.583333333328</v>
      </c>
      <c r="K1288">
        <v>1423041227</v>
      </c>
      <c r="L1288" s="12" t="str">
        <f t="shared" si="143"/>
        <v>02/04/2015</v>
      </c>
      <c r="M1288" s="9" t="str" cm="1">
        <f t="array" ref="M1288">_xlfn.IFS(LEFT(L1288, 2) = "01", "Jan", LEFT(L1288, 2) = "02", "Feb", LEFT(L1288, 2) = "03", "Mar", LEFT(L1288, 2) = "04", "Apr", LEFT(L1288, 2) = "05", "May", LEFT(L1288, 2) = "06", "Jun", LEFT(L1288, 2) = "07", "Jul", LEFT(L1288, 2) = "08", "Aug", LEFT(L1288, 2) = "09", "Sep", LEFT(L1288, 2) = "10", "Oct", LEFT(L1288, 2) = "11", "Nov", LEFT(L1288, 2) = "12", "Dec")</f>
        <v>Feb</v>
      </c>
      <c r="N1288" s="9" t="str">
        <f t="shared" si="144"/>
        <v>2015</v>
      </c>
      <c r="O1288" t="b">
        <v>0</v>
      </c>
      <c r="P1288">
        <v>20</v>
      </c>
      <c r="Q1288" t="b">
        <v>1</v>
      </c>
      <c r="R1288" t="s">
        <v>8270</v>
      </c>
      <c r="S1288" s="6">
        <f t="shared" si="140"/>
        <v>1.0833333333333333</v>
      </c>
      <c r="T1288" s="8">
        <f t="shared" si="141"/>
        <v>81.25</v>
      </c>
      <c r="U1288" t="str">
        <f t="shared" si="145"/>
        <v>theater</v>
      </c>
      <c r="V1288" t="str">
        <f t="shared" si="146"/>
        <v>plays</v>
      </c>
    </row>
    <row r="1289" spans="1:22" ht="64" x14ac:dyDescent="0.2">
      <c r="A1289">
        <v>1287</v>
      </c>
      <c r="B1289" s="3" t="s">
        <v>1288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2">
        <f t="shared" si="142"/>
        <v>42167.621018518519</v>
      </c>
      <c r="K1289">
        <v>1428936856</v>
      </c>
      <c r="L1289" s="12" t="str">
        <f t="shared" si="143"/>
        <v>04/13/2015</v>
      </c>
      <c r="M1289" s="9" t="str" cm="1">
        <f t="array" ref="M1289">_xlfn.IFS(LEFT(L1289, 2) = "01", "Jan", LEFT(L1289, 2) = "02", "Feb", LEFT(L1289, 2) = "03", "Mar", LEFT(L1289, 2) = "04", "Apr", LEFT(L1289, 2) = "05", "May", LEFT(L1289, 2) = "06", "Jun", LEFT(L1289, 2) = "07", "Jul", LEFT(L1289, 2) = "08", "Aug", LEFT(L1289, 2) = "09", "Sep", LEFT(L1289, 2) = "10", "Oct", LEFT(L1289, 2) = "11", "Nov", LEFT(L1289, 2) = "12", "Dec")</f>
        <v>Apr</v>
      </c>
      <c r="N1289" s="9" t="str">
        <f t="shared" si="144"/>
        <v>2015</v>
      </c>
      <c r="O1289" t="b">
        <v>0</v>
      </c>
      <c r="P1289">
        <v>25</v>
      </c>
      <c r="Q1289" t="b">
        <v>1</v>
      </c>
      <c r="R1289" t="s">
        <v>8270</v>
      </c>
      <c r="S1289" s="6">
        <f t="shared" si="140"/>
        <v>2.42</v>
      </c>
      <c r="T1289" s="8">
        <f t="shared" si="141"/>
        <v>24.2</v>
      </c>
      <c r="U1289" t="str">
        <f t="shared" si="145"/>
        <v>theater</v>
      </c>
      <c r="V1289" t="str">
        <f t="shared" si="146"/>
        <v>plays</v>
      </c>
    </row>
    <row r="1290" spans="1:22" ht="48" x14ac:dyDescent="0.2">
      <c r="A1290">
        <v>1288</v>
      </c>
      <c r="B1290" s="3" t="s">
        <v>1289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2">
        <f t="shared" si="142"/>
        <v>42592.166666666672</v>
      </c>
      <c r="K1290">
        <v>1468122163</v>
      </c>
      <c r="L1290" s="12" t="str">
        <f t="shared" si="143"/>
        <v>07/10/2016</v>
      </c>
      <c r="M1290" s="9" t="str" cm="1">
        <f t="array" ref="M1290">_xlfn.IFS(LEFT(L1290, 2) = "01", "Jan", LEFT(L1290, 2) = "02", "Feb", LEFT(L1290, 2) = "03", "Mar", LEFT(L1290, 2) = "04", "Apr", LEFT(L1290, 2) = "05", "May", LEFT(L1290, 2) = "06", "Jun", LEFT(L1290, 2) = "07", "Jul", LEFT(L1290, 2) = "08", "Aug", LEFT(L1290, 2) = "09", "Sep", LEFT(L1290, 2) = "10", "Oct", LEFT(L1290, 2) = "11", "Nov", LEFT(L1290, 2) = "12", "Dec")</f>
        <v>Jul</v>
      </c>
      <c r="N1290" s="9" t="str">
        <f t="shared" si="144"/>
        <v>2016</v>
      </c>
      <c r="O1290" t="b">
        <v>0</v>
      </c>
      <c r="P1290">
        <v>61</v>
      </c>
      <c r="Q1290" t="b">
        <v>1</v>
      </c>
      <c r="R1290" t="s">
        <v>8270</v>
      </c>
      <c r="S1290" s="6">
        <f t="shared" si="140"/>
        <v>1.0044999999999999</v>
      </c>
      <c r="T1290" s="8">
        <f t="shared" si="141"/>
        <v>65.868852459016395</v>
      </c>
      <c r="U1290" t="str">
        <f t="shared" si="145"/>
        <v>theater</v>
      </c>
      <c r="V1290" t="str">
        <f t="shared" si="146"/>
        <v>plays</v>
      </c>
    </row>
    <row r="1291" spans="1:22" ht="48" x14ac:dyDescent="0.2">
      <c r="A1291">
        <v>1289</v>
      </c>
      <c r="B1291" s="3" t="s">
        <v>1290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2">
        <f t="shared" si="142"/>
        <v>42739.134780092587</v>
      </c>
      <c r="K1291">
        <v>1480907645</v>
      </c>
      <c r="L1291" s="12" t="str">
        <f t="shared" si="143"/>
        <v>12/05/2016</v>
      </c>
      <c r="M1291" s="9" t="str" cm="1">
        <f t="array" ref="M1291">_xlfn.IFS(LEFT(L1291, 2) = "01", "Jan", LEFT(L1291, 2) = "02", "Feb", LEFT(L1291, 2) = "03", "Mar", LEFT(L1291, 2) = "04", "Apr", LEFT(L1291, 2) = "05", "May", LEFT(L1291, 2) = "06", "Jun", LEFT(L1291, 2) = "07", "Jul", LEFT(L1291, 2) = "08", "Aug", LEFT(L1291, 2) = "09", "Sep", LEFT(L1291, 2) = "10", "Oct", LEFT(L1291, 2) = "11", "Nov", LEFT(L1291, 2) = "12", "Dec")</f>
        <v>Dec</v>
      </c>
      <c r="N1291" s="9" t="str">
        <f t="shared" si="144"/>
        <v>2016</v>
      </c>
      <c r="O1291" t="b">
        <v>0</v>
      </c>
      <c r="P1291">
        <v>52</v>
      </c>
      <c r="Q1291" t="b">
        <v>1</v>
      </c>
      <c r="R1291" t="s">
        <v>8270</v>
      </c>
      <c r="S1291" s="6">
        <f t="shared" si="140"/>
        <v>1.2506666666666666</v>
      </c>
      <c r="T1291" s="8">
        <f t="shared" si="141"/>
        <v>36.07692307692308</v>
      </c>
      <c r="U1291" t="str">
        <f t="shared" si="145"/>
        <v>theater</v>
      </c>
      <c r="V1291" t="str">
        <f t="shared" si="146"/>
        <v>plays</v>
      </c>
    </row>
    <row r="1292" spans="1:22" ht="32" x14ac:dyDescent="0.2">
      <c r="A1292">
        <v>1290</v>
      </c>
      <c r="B1292" s="3" t="s">
        <v>1291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2">
        <f t="shared" si="142"/>
        <v>42117.290972222225</v>
      </c>
      <c r="K1292">
        <v>1427121931</v>
      </c>
      <c r="L1292" s="12" t="str">
        <f t="shared" si="143"/>
        <v>03/23/2015</v>
      </c>
      <c r="M1292" s="9" t="str" cm="1">
        <f t="array" ref="M1292">_xlfn.IFS(LEFT(L1292, 2) = "01", "Jan", LEFT(L1292, 2) = "02", "Feb", LEFT(L1292, 2) = "03", "Mar", LEFT(L1292, 2) = "04", "Apr", LEFT(L1292, 2) = "05", "May", LEFT(L1292, 2) = "06", "Jun", LEFT(L1292, 2) = "07", "Jul", LEFT(L1292, 2) = "08", "Aug", LEFT(L1292, 2) = "09", "Sep", LEFT(L1292, 2) = "10", "Oct", LEFT(L1292, 2) = "11", "Nov", LEFT(L1292, 2) = "12", "Dec")</f>
        <v>Mar</v>
      </c>
      <c r="N1292" s="9" t="str">
        <f t="shared" si="144"/>
        <v>2015</v>
      </c>
      <c r="O1292" t="b">
        <v>0</v>
      </c>
      <c r="P1292">
        <v>86</v>
      </c>
      <c r="Q1292" t="b">
        <v>1</v>
      </c>
      <c r="R1292" t="s">
        <v>8270</v>
      </c>
      <c r="S1292" s="6">
        <f t="shared" si="140"/>
        <v>1.0857142857142856</v>
      </c>
      <c r="T1292" s="8">
        <f t="shared" si="141"/>
        <v>44.186046511627907</v>
      </c>
      <c r="U1292" t="str">
        <f t="shared" si="145"/>
        <v>theater</v>
      </c>
      <c r="V1292" t="str">
        <f t="shared" si="146"/>
        <v>plays</v>
      </c>
    </row>
    <row r="1293" spans="1:22" ht="48" x14ac:dyDescent="0.2">
      <c r="A1293">
        <v>1291</v>
      </c>
      <c r="B1293" s="3" t="s">
        <v>1292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2">
        <f t="shared" si="142"/>
        <v>42101.291666666672</v>
      </c>
      <c r="K1293">
        <v>1425224391</v>
      </c>
      <c r="L1293" s="12" t="str">
        <f t="shared" si="143"/>
        <v>03/01/2015</v>
      </c>
      <c r="M1293" s="9" t="str" cm="1">
        <f t="array" ref="M1293">_xlfn.IFS(LEFT(L1293, 2) = "01", "Jan", LEFT(L1293, 2) = "02", "Feb", LEFT(L1293, 2) = "03", "Mar", LEFT(L1293, 2) = "04", "Apr", LEFT(L1293, 2) = "05", "May", LEFT(L1293, 2) = "06", "Jun", LEFT(L1293, 2) = "07", "Jul", LEFT(L1293, 2) = "08", "Aug", LEFT(L1293, 2) = "09", "Sep", LEFT(L1293, 2) = "10", "Oct", LEFT(L1293, 2) = "11", "Nov", LEFT(L1293, 2) = "12", "Dec")</f>
        <v>Mar</v>
      </c>
      <c r="N1293" s="9" t="str">
        <f t="shared" si="144"/>
        <v>2015</v>
      </c>
      <c r="O1293" t="b">
        <v>0</v>
      </c>
      <c r="P1293">
        <v>42</v>
      </c>
      <c r="Q1293" t="b">
        <v>1</v>
      </c>
      <c r="R1293" t="s">
        <v>8270</v>
      </c>
      <c r="S1293" s="6">
        <f t="shared" si="140"/>
        <v>1.4570000000000001</v>
      </c>
      <c r="T1293" s="8">
        <f t="shared" si="141"/>
        <v>104.07142857142857</v>
      </c>
      <c r="U1293" t="str">
        <f t="shared" si="145"/>
        <v>theater</v>
      </c>
      <c r="V1293" t="str">
        <f t="shared" si="146"/>
        <v>plays</v>
      </c>
    </row>
    <row r="1294" spans="1:22" ht="48" x14ac:dyDescent="0.2">
      <c r="A1294">
        <v>1292</v>
      </c>
      <c r="B1294" s="3" t="s">
        <v>1293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2">
        <f t="shared" si="142"/>
        <v>42283.957638888889</v>
      </c>
      <c r="K1294">
        <v>1441822828</v>
      </c>
      <c r="L1294" s="12" t="str">
        <f t="shared" si="143"/>
        <v>09/09/2015</v>
      </c>
      <c r="M1294" s="9" t="str" cm="1">
        <f t="array" ref="M1294">_xlfn.IFS(LEFT(L1294, 2) = "01", "Jan", LEFT(L1294, 2) = "02", "Feb", LEFT(L1294, 2) = "03", "Mar", LEFT(L1294, 2) = "04", "Apr", LEFT(L1294, 2) = "05", "May", LEFT(L1294, 2) = "06", "Jun", LEFT(L1294, 2) = "07", "Jul", LEFT(L1294, 2) = "08", "Aug", LEFT(L1294, 2) = "09", "Sep", LEFT(L1294, 2) = "10", "Oct", LEFT(L1294, 2) = "11", "Nov", LEFT(L1294, 2) = "12", "Dec")</f>
        <v>Sep</v>
      </c>
      <c r="N1294" s="9" t="str">
        <f t="shared" si="144"/>
        <v>2015</v>
      </c>
      <c r="O1294" t="b">
        <v>0</v>
      </c>
      <c r="P1294">
        <v>52</v>
      </c>
      <c r="Q1294" t="b">
        <v>1</v>
      </c>
      <c r="R1294" t="s">
        <v>8270</v>
      </c>
      <c r="S1294" s="6">
        <f t="shared" si="140"/>
        <v>1.1000000000000001</v>
      </c>
      <c r="T1294" s="8">
        <f t="shared" si="141"/>
        <v>35.96153846153846</v>
      </c>
      <c r="U1294" t="str">
        <f t="shared" si="145"/>
        <v>theater</v>
      </c>
      <c r="V1294" t="str">
        <f t="shared" si="146"/>
        <v>plays</v>
      </c>
    </row>
    <row r="1295" spans="1:22" ht="48" x14ac:dyDescent="0.2">
      <c r="A1295">
        <v>1293</v>
      </c>
      <c r="B1295" s="3" t="s">
        <v>1294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2">
        <f t="shared" si="142"/>
        <v>42322.742719907401</v>
      </c>
      <c r="K1295">
        <v>1444927771</v>
      </c>
      <c r="L1295" s="12" t="str">
        <f t="shared" si="143"/>
        <v>10/15/2015</v>
      </c>
      <c r="M1295" s="9" t="str" cm="1">
        <f t="array" ref="M1295">_xlfn.IFS(LEFT(L1295, 2) = "01", "Jan", LEFT(L1295, 2) = "02", "Feb", LEFT(L1295, 2) = "03", "Mar", LEFT(L1295, 2) = "04", "Apr", LEFT(L1295, 2) = "05", "May", LEFT(L1295, 2) = "06", "Jun", LEFT(L1295, 2) = "07", "Jul", LEFT(L1295, 2) = "08", "Aug", LEFT(L1295, 2) = "09", "Sep", LEFT(L1295, 2) = "10", "Oct", LEFT(L1295, 2) = "11", "Nov", LEFT(L1295, 2) = "12", "Dec")</f>
        <v>Oct</v>
      </c>
      <c r="N1295" s="9" t="str">
        <f t="shared" si="144"/>
        <v>2015</v>
      </c>
      <c r="O1295" t="b">
        <v>0</v>
      </c>
      <c r="P1295">
        <v>120</v>
      </c>
      <c r="Q1295" t="b">
        <v>1</v>
      </c>
      <c r="R1295" t="s">
        <v>8270</v>
      </c>
      <c r="S1295" s="6">
        <f t="shared" si="140"/>
        <v>1.0223333333333333</v>
      </c>
      <c r="T1295" s="8">
        <f t="shared" si="141"/>
        <v>127.79166666666667</v>
      </c>
      <c r="U1295" t="str">
        <f t="shared" si="145"/>
        <v>theater</v>
      </c>
      <c r="V1295" t="str">
        <f t="shared" si="146"/>
        <v>plays</v>
      </c>
    </row>
    <row r="1296" spans="1:22" ht="48" x14ac:dyDescent="0.2">
      <c r="A1296">
        <v>1294</v>
      </c>
      <c r="B1296" s="3" t="s">
        <v>1295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2">
        <f t="shared" si="142"/>
        <v>42296.458333333328</v>
      </c>
      <c r="K1296">
        <v>1443696797</v>
      </c>
      <c r="L1296" s="12" t="str">
        <f t="shared" si="143"/>
        <v>10/01/2015</v>
      </c>
      <c r="M1296" s="9" t="str" cm="1">
        <f t="array" ref="M1296">_xlfn.IFS(LEFT(L1296, 2) = "01", "Jan", LEFT(L1296, 2) = "02", "Feb", LEFT(L1296, 2) = "03", "Mar", LEFT(L1296, 2) = "04", "Apr", LEFT(L1296, 2) = "05", "May", LEFT(L1296, 2) = "06", "Jun", LEFT(L1296, 2) = "07", "Jul", LEFT(L1296, 2) = "08", "Aug", LEFT(L1296, 2) = "09", "Sep", LEFT(L1296, 2) = "10", "Oct", LEFT(L1296, 2) = "11", "Nov", LEFT(L1296, 2) = "12", "Dec")</f>
        <v>Oct</v>
      </c>
      <c r="N1296" s="9" t="str">
        <f t="shared" si="144"/>
        <v>2015</v>
      </c>
      <c r="O1296" t="b">
        <v>0</v>
      </c>
      <c r="P1296">
        <v>22</v>
      </c>
      <c r="Q1296" t="b">
        <v>1</v>
      </c>
      <c r="R1296" t="s">
        <v>8270</v>
      </c>
      <c r="S1296" s="6">
        <f t="shared" si="140"/>
        <v>1.22</v>
      </c>
      <c r="T1296" s="8">
        <f t="shared" si="141"/>
        <v>27.727272727272727</v>
      </c>
      <c r="U1296" t="str">
        <f t="shared" si="145"/>
        <v>theater</v>
      </c>
      <c r="V1296" t="str">
        <f t="shared" si="146"/>
        <v>plays</v>
      </c>
    </row>
    <row r="1297" spans="1:22" ht="48" x14ac:dyDescent="0.2">
      <c r="A1297">
        <v>1295</v>
      </c>
      <c r="B1297" s="3" t="s">
        <v>1296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2">
        <f t="shared" si="142"/>
        <v>42214.708333333328</v>
      </c>
      <c r="K1297">
        <v>1435585497</v>
      </c>
      <c r="L1297" s="12" t="str">
        <f t="shared" si="143"/>
        <v>06/29/2015</v>
      </c>
      <c r="M1297" s="9" t="str" cm="1">
        <f t="array" ref="M1297">_xlfn.IFS(LEFT(L1297, 2) = "01", "Jan", LEFT(L1297, 2) = "02", "Feb", LEFT(L1297, 2) = "03", "Mar", LEFT(L1297, 2) = "04", "Apr", LEFT(L1297, 2) = "05", "May", LEFT(L1297, 2) = "06", "Jun", LEFT(L1297, 2) = "07", "Jul", LEFT(L1297, 2) = "08", "Aug", LEFT(L1297, 2) = "09", "Sep", LEFT(L1297, 2) = "10", "Oct", LEFT(L1297, 2) = "11", "Nov", LEFT(L1297, 2) = "12", "Dec")</f>
        <v>Jun</v>
      </c>
      <c r="N1297" s="9" t="str">
        <f t="shared" si="144"/>
        <v>2015</v>
      </c>
      <c r="O1297" t="b">
        <v>0</v>
      </c>
      <c r="P1297">
        <v>64</v>
      </c>
      <c r="Q1297" t="b">
        <v>1</v>
      </c>
      <c r="R1297" t="s">
        <v>8270</v>
      </c>
      <c r="S1297" s="6">
        <f t="shared" si="140"/>
        <v>1.0196000000000001</v>
      </c>
      <c r="T1297" s="8">
        <f t="shared" si="141"/>
        <v>39.828125</v>
      </c>
      <c r="U1297" t="str">
        <f t="shared" si="145"/>
        <v>theater</v>
      </c>
      <c r="V1297" t="str">
        <f t="shared" si="146"/>
        <v>plays</v>
      </c>
    </row>
    <row r="1298" spans="1:22" ht="48" x14ac:dyDescent="0.2">
      <c r="A1298">
        <v>1296</v>
      </c>
      <c r="B1298" s="3" t="s">
        <v>1297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2">
        <f t="shared" si="142"/>
        <v>42443.008946759262</v>
      </c>
      <c r="K1298">
        <v>1456189973</v>
      </c>
      <c r="L1298" s="12" t="str">
        <f t="shared" si="143"/>
        <v>02/23/2016</v>
      </c>
      <c r="M1298" s="9" t="str" cm="1">
        <f t="array" ref="M1298">_xlfn.IFS(LEFT(L1298, 2) = "01", "Jan", LEFT(L1298, 2) = "02", "Feb", LEFT(L1298, 2) = "03", "Mar", LEFT(L1298, 2) = "04", "Apr", LEFT(L1298, 2) = "05", "May", LEFT(L1298, 2) = "06", "Jun", LEFT(L1298, 2) = "07", "Jul", LEFT(L1298, 2) = "08", "Aug", LEFT(L1298, 2) = "09", "Sep", LEFT(L1298, 2) = "10", "Oct", LEFT(L1298, 2) = "11", "Nov", LEFT(L1298, 2) = "12", "Dec")</f>
        <v>Feb</v>
      </c>
      <c r="N1298" s="9" t="str">
        <f t="shared" si="144"/>
        <v>2016</v>
      </c>
      <c r="O1298" t="b">
        <v>0</v>
      </c>
      <c r="P1298">
        <v>23</v>
      </c>
      <c r="Q1298" t="b">
        <v>1</v>
      </c>
      <c r="R1298" t="s">
        <v>8270</v>
      </c>
      <c r="S1298" s="6">
        <f t="shared" si="140"/>
        <v>1.411764705882353</v>
      </c>
      <c r="T1298" s="8">
        <f t="shared" si="141"/>
        <v>52.173913043478258</v>
      </c>
      <c r="U1298" t="str">
        <f t="shared" si="145"/>
        <v>theater</v>
      </c>
      <c r="V1298" t="str">
        <f t="shared" si="146"/>
        <v>plays</v>
      </c>
    </row>
    <row r="1299" spans="1:22" ht="48" x14ac:dyDescent="0.2">
      <c r="A1299">
        <v>1297</v>
      </c>
      <c r="B1299" s="3" t="s">
        <v>1298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2">
        <f t="shared" si="142"/>
        <v>42491.747199074074</v>
      </c>
      <c r="K1299">
        <v>1459533358</v>
      </c>
      <c r="L1299" s="12" t="str">
        <f t="shared" si="143"/>
        <v>04/01/2016</v>
      </c>
      <c r="M1299" s="9" t="str" cm="1">
        <f t="array" ref="M1299">_xlfn.IFS(LEFT(L1299, 2) = "01", "Jan", LEFT(L1299, 2) = "02", "Feb", LEFT(L1299, 2) = "03", "Mar", LEFT(L1299, 2) = "04", "Apr", LEFT(L1299, 2) = "05", "May", LEFT(L1299, 2) = "06", "Jun", LEFT(L1299, 2) = "07", "Jul", LEFT(L1299, 2) = "08", "Aug", LEFT(L1299, 2) = "09", "Sep", LEFT(L1299, 2) = "10", "Oct", LEFT(L1299, 2) = "11", "Nov", LEFT(L1299, 2) = "12", "Dec")</f>
        <v>Apr</v>
      </c>
      <c r="N1299" s="9" t="str">
        <f t="shared" si="144"/>
        <v>2016</v>
      </c>
      <c r="O1299" t="b">
        <v>0</v>
      </c>
      <c r="P1299">
        <v>238</v>
      </c>
      <c r="Q1299" t="b">
        <v>1</v>
      </c>
      <c r="R1299" t="s">
        <v>8270</v>
      </c>
      <c r="S1299" s="6">
        <f t="shared" si="140"/>
        <v>1.0952500000000001</v>
      </c>
      <c r="T1299" s="8">
        <f t="shared" si="141"/>
        <v>92.037815126050418</v>
      </c>
      <c r="U1299" t="str">
        <f t="shared" si="145"/>
        <v>theater</v>
      </c>
      <c r="V1299" t="str">
        <f t="shared" si="146"/>
        <v>plays</v>
      </c>
    </row>
    <row r="1300" spans="1:22" ht="48" x14ac:dyDescent="0.2">
      <c r="A1300">
        <v>1298</v>
      </c>
      <c r="B1300" s="3" t="s">
        <v>1299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2">
        <f t="shared" si="142"/>
        <v>42488.680925925932</v>
      </c>
      <c r="K1300">
        <v>1459268432</v>
      </c>
      <c r="L1300" s="12" t="str">
        <f t="shared" si="143"/>
        <v>03/29/2016</v>
      </c>
      <c r="M1300" s="9" t="str" cm="1">
        <f t="array" ref="M1300">_xlfn.IFS(LEFT(L1300, 2) = "01", "Jan", LEFT(L1300, 2) = "02", "Feb", LEFT(L1300, 2) = "03", "Mar", LEFT(L1300, 2) = "04", "Apr", LEFT(L1300, 2) = "05", "May", LEFT(L1300, 2) = "06", "Jun", LEFT(L1300, 2) = "07", "Jul", LEFT(L1300, 2) = "08", "Aug", LEFT(L1300, 2) = "09", "Sep", LEFT(L1300, 2) = "10", "Oct", LEFT(L1300, 2) = "11", "Nov", LEFT(L1300, 2) = "12", "Dec")</f>
        <v>Mar</v>
      </c>
      <c r="N1300" s="9" t="str">
        <f t="shared" si="144"/>
        <v>2016</v>
      </c>
      <c r="O1300" t="b">
        <v>0</v>
      </c>
      <c r="P1300">
        <v>33</v>
      </c>
      <c r="Q1300" t="b">
        <v>1</v>
      </c>
      <c r="R1300" t="s">
        <v>8270</v>
      </c>
      <c r="S1300" s="6">
        <f t="shared" si="140"/>
        <v>1.0465</v>
      </c>
      <c r="T1300" s="8">
        <f t="shared" si="141"/>
        <v>63.424242424242422</v>
      </c>
      <c r="U1300" t="str">
        <f t="shared" si="145"/>
        <v>theater</v>
      </c>
      <c r="V1300" t="str">
        <f t="shared" si="146"/>
        <v>plays</v>
      </c>
    </row>
    <row r="1301" spans="1:22" ht="48" x14ac:dyDescent="0.2">
      <c r="A1301">
        <v>1299</v>
      </c>
      <c r="B1301" s="3" t="s">
        <v>1300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2">
        <f t="shared" si="142"/>
        <v>42199.814340277779</v>
      </c>
      <c r="K1301">
        <v>1434310359</v>
      </c>
      <c r="L1301" s="12" t="str">
        <f t="shared" si="143"/>
        <v>06/14/2015</v>
      </c>
      <c r="M1301" s="9" t="str" cm="1">
        <f t="array" ref="M1301">_xlfn.IFS(LEFT(L1301, 2) = "01", "Jan", LEFT(L1301, 2) = "02", "Feb", LEFT(L1301, 2) = "03", "Mar", LEFT(L1301, 2) = "04", "Apr", LEFT(L1301, 2) = "05", "May", LEFT(L1301, 2) = "06", "Jun", LEFT(L1301, 2) = "07", "Jul", LEFT(L1301, 2) = "08", "Aug", LEFT(L1301, 2) = "09", "Sep", LEFT(L1301, 2) = "10", "Oct", LEFT(L1301, 2) = "11", "Nov", LEFT(L1301, 2) = "12", "Dec")</f>
        <v>Jun</v>
      </c>
      <c r="N1301" s="9" t="str">
        <f t="shared" si="144"/>
        <v>2015</v>
      </c>
      <c r="O1301" t="b">
        <v>0</v>
      </c>
      <c r="P1301">
        <v>32</v>
      </c>
      <c r="Q1301" t="b">
        <v>1</v>
      </c>
      <c r="R1301" t="s">
        <v>8270</v>
      </c>
      <c r="S1301" s="6">
        <f t="shared" si="140"/>
        <v>1.24</v>
      </c>
      <c r="T1301" s="8">
        <f t="shared" si="141"/>
        <v>135.625</v>
      </c>
      <c r="U1301" t="str">
        <f t="shared" si="145"/>
        <v>theater</v>
      </c>
      <c r="V1301" t="str">
        <f t="shared" si="146"/>
        <v>plays</v>
      </c>
    </row>
    <row r="1302" spans="1:22" ht="48" x14ac:dyDescent="0.2">
      <c r="A1302">
        <v>1300</v>
      </c>
      <c r="B1302" s="3" t="s">
        <v>1301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2">
        <f t="shared" si="142"/>
        <v>42522.789583333331</v>
      </c>
      <c r="K1302">
        <v>1461427938</v>
      </c>
      <c r="L1302" s="12" t="str">
        <f t="shared" si="143"/>
        <v>04/23/2016</v>
      </c>
      <c r="M1302" s="9" t="str" cm="1">
        <f t="array" ref="M1302">_xlfn.IFS(LEFT(L1302, 2) = "01", "Jan", LEFT(L1302, 2) = "02", "Feb", LEFT(L1302, 2) = "03", "Mar", LEFT(L1302, 2) = "04", "Apr", LEFT(L1302, 2) = "05", "May", LEFT(L1302, 2) = "06", "Jun", LEFT(L1302, 2) = "07", "Jul", LEFT(L1302, 2) = "08", "Aug", LEFT(L1302, 2) = "09", "Sep", LEFT(L1302, 2) = "10", "Oct", LEFT(L1302, 2) = "11", "Nov", LEFT(L1302, 2) = "12", "Dec")</f>
        <v>Apr</v>
      </c>
      <c r="N1302" s="9" t="str">
        <f t="shared" si="144"/>
        <v>2016</v>
      </c>
      <c r="O1302" t="b">
        <v>0</v>
      </c>
      <c r="P1302">
        <v>24</v>
      </c>
      <c r="Q1302" t="b">
        <v>1</v>
      </c>
      <c r="R1302" t="s">
        <v>8270</v>
      </c>
      <c r="S1302" s="6">
        <f t="shared" si="140"/>
        <v>1.35</v>
      </c>
      <c r="T1302" s="8">
        <f t="shared" si="141"/>
        <v>168.75</v>
      </c>
      <c r="U1302" t="str">
        <f t="shared" si="145"/>
        <v>theater</v>
      </c>
      <c r="V1302" t="str">
        <f t="shared" si="146"/>
        <v>plays</v>
      </c>
    </row>
    <row r="1303" spans="1:22" ht="48" x14ac:dyDescent="0.2">
      <c r="A1303">
        <v>1301</v>
      </c>
      <c r="B1303" s="3" t="s">
        <v>1302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2">
        <f t="shared" si="142"/>
        <v>42206.125</v>
      </c>
      <c r="K1303">
        <v>1436551178</v>
      </c>
      <c r="L1303" s="12" t="str">
        <f t="shared" si="143"/>
        <v>07/10/2015</v>
      </c>
      <c r="M1303" s="9" t="str" cm="1">
        <f t="array" ref="M1303">_xlfn.IFS(LEFT(L1303, 2) = "01", "Jan", LEFT(L1303, 2) = "02", "Feb", LEFT(L1303, 2) = "03", "Mar", LEFT(L1303, 2) = "04", "Apr", LEFT(L1303, 2) = "05", "May", LEFT(L1303, 2) = "06", "Jun", LEFT(L1303, 2) = "07", "Jul", LEFT(L1303, 2) = "08", "Aug", LEFT(L1303, 2) = "09", "Sep", LEFT(L1303, 2) = "10", "Oct", LEFT(L1303, 2) = "11", "Nov", LEFT(L1303, 2) = "12", "Dec")</f>
        <v>Jul</v>
      </c>
      <c r="N1303" s="9" t="str">
        <f t="shared" si="144"/>
        <v>2015</v>
      </c>
      <c r="O1303" t="b">
        <v>0</v>
      </c>
      <c r="P1303">
        <v>29</v>
      </c>
      <c r="Q1303" t="b">
        <v>1</v>
      </c>
      <c r="R1303" t="s">
        <v>8270</v>
      </c>
      <c r="S1303" s="6">
        <f t="shared" si="140"/>
        <v>1.0275000000000001</v>
      </c>
      <c r="T1303" s="8">
        <f t="shared" si="141"/>
        <v>70.862068965517238</v>
      </c>
      <c r="U1303" t="str">
        <f t="shared" si="145"/>
        <v>theater</v>
      </c>
      <c r="V1303" t="str">
        <f t="shared" si="146"/>
        <v>plays</v>
      </c>
    </row>
    <row r="1304" spans="1:22" ht="48" x14ac:dyDescent="0.2">
      <c r="A1304">
        <v>1302</v>
      </c>
      <c r="B1304" s="3" t="s">
        <v>1303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2">
        <f t="shared" si="142"/>
        <v>42705.099664351852</v>
      </c>
      <c r="K1304">
        <v>1477963411</v>
      </c>
      <c r="L1304" s="12" t="str">
        <f t="shared" si="143"/>
        <v>11/01/2016</v>
      </c>
      <c r="M1304" s="9" t="str" cm="1">
        <f t="array" ref="M1304">_xlfn.IFS(LEFT(L1304, 2) = "01", "Jan", LEFT(L1304, 2) = "02", "Feb", LEFT(L1304, 2) = "03", "Mar", LEFT(L1304, 2) = "04", "Apr", LEFT(L1304, 2) = "05", "May", LEFT(L1304, 2) = "06", "Jun", LEFT(L1304, 2) = "07", "Jul", LEFT(L1304, 2) = "08", "Aug", LEFT(L1304, 2) = "09", "Sep", LEFT(L1304, 2) = "10", "Oct", LEFT(L1304, 2) = "11", "Nov", LEFT(L1304, 2) = "12", "Dec")</f>
        <v>Nov</v>
      </c>
      <c r="N1304" s="9" t="str">
        <f t="shared" si="144"/>
        <v>2016</v>
      </c>
      <c r="O1304" t="b">
        <v>0</v>
      </c>
      <c r="P1304">
        <v>50</v>
      </c>
      <c r="Q1304" t="b">
        <v>1</v>
      </c>
      <c r="R1304" t="s">
        <v>8270</v>
      </c>
      <c r="S1304" s="6">
        <f t="shared" si="140"/>
        <v>1</v>
      </c>
      <c r="T1304" s="8">
        <f t="shared" si="141"/>
        <v>50</v>
      </c>
      <c r="U1304" t="str">
        <f t="shared" si="145"/>
        <v>theater</v>
      </c>
      <c r="V1304" t="str">
        <f t="shared" si="146"/>
        <v>plays</v>
      </c>
    </row>
    <row r="1305" spans="1:22" ht="32" x14ac:dyDescent="0.2">
      <c r="A1305">
        <v>1303</v>
      </c>
      <c r="B1305" s="3" t="s">
        <v>1304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2">
        <f t="shared" si="142"/>
        <v>42582.458333333328</v>
      </c>
      <c r="K1305">
        <v>1468578920</v>
      </c>
      <c r="L1305" s="12" t="str">
        <f t="shared" si="143"/>
        <v>07/15/2016</v>
      </c>
      <c r="M1305" s="9" t="str" cm="1">
        <f t="array" ref="M1305">_xlfn.IFS(LEFT(L1305, 2) = "01", "Jan", LEFT(L1305, 2) = "02", "Feb", LEFT(L1305, 2) = "03", "Mar", LEFT(L1305, 2) = "04", "Apr", LEFT(L1305, 2) = "05", "May", LEFT(L1305, 2) = "06", "Jun", LEFT(L1305, 2) = "07", "Jul", LEFT(L1305, 2) = "08", "Aug", LEFT(L1305, 2) = "09", "Sep", LEFT(L1305, 2) = "10", "Oct", LEFT(L1305, 2) = "11", "Nov", LEFT(L1305, 2) = "12", "Dec")</f>
        <v>Jul</v>
      </c>
      <c r="N1305" s="9" t="str">
        <f t="shared" si="144"/>
        <v>2016</v>
      </c>
      <c r="O1305" t="b">
        <v>0</v>
      </c>
      <c r="P1305">
        <v>108</v>
      </c>
      <c r="Q1305" t="b">
        <v>1</v>
      </c>
      <c r="R1305" t="s">
        <v>8270</v>
      </c>
      <c r="S1305" s="6">
        <f t="shared" si="140"/>
        <v>1.3026085714285716</v>
      </c>
      <c r="T1305" s="8">
        <f t="shared" si="141"/>
        <v>42.214166666666671</v>
      </c>
      <c r="U1305" t="str">
        <f t="shared" si="145"/>
        <v>theater</v>
      </c>
      <c r="V1305" t="str">
        <f t="shared" si="146"/>
        <v>plays</v>
      </c>
    </row>
    <row r="1306" spans="1:22" ht="48" x14ac:dyDescent="0.2">
      <c r="A1306">
        <v>1304</v>
      </c>
      <c r="B1306" s="3" t="s">
        <v>1305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2">
        <f t="shared" si="142"/>
        <v>42807.152835648143</v>
      </c>
      <c r="K1306">
        <v>1484196005</v>
      </c>
      <c r="L1306" s="12" t="str">
        <f t="shared" si="143"/>
        <v>01/12/2017</v>
      </c>
      <c r="M1306" s="9" t="str" cm="1">
        <f t="array" ref="M1306">_xlfn.IFS(LEFT(L1306, 2) = "01", "Jan", LEFT(L1306, 2) = "02", "Feb", LEFT(L1306, 2) = "03", "Mar", LEFT(L1306, 2) = "04", "Apr", LEFT(L1306, 2) = "05", "May", LEFT(L1306, 2) = "06", "Jun", LEFT(L1306, 2) = "07", "Jul", LEFT(L1306, 2) = "08", "Aug", LEFT(L1306, 2) = "09", "Sep", LEFT(L1306, 2) = "10", "Oct", LEFT(L1306, 2) = "11", "Nov", LEFT(L1306, 2) = "12", "Dec")</f>
        <v>Jan</v>
      </c>
      <c r="N1306" s="9" t="str">
        <f t="shared" si="144"/>
        <v>2017</v>
      </c>
      <c r="O1306" t="b">
        <v>0</v>
      </c>
      <c r="P1306">
        <v>104</v>
      </c>
      <c r="Q1306" t="b">
        <v>0</v>
      </c>
      <c r="R1306" t="s">
        <v>8272</v>
      </c>
      <c r="S1306" s="6">
        <f t="shared" si="140"/>
        <v>0.39627499999999999</v>
      </c>
      <c r="T1306" s="8">
        <f t="shared" si="141"/>
        <v>152.41346153846155</v>
      </c>
      <c r="U1306" t="str">
        <f t="shared" si="145"/>
        <v>technology</v>
      </c>
      <c r="V1306" t="str">
        <f t="shared" si="146"/>
        <v>wearables</v>
      </c>
    </row>
    <row r="1307" spans="1:22" ht="48" x14ac:dyDescent="0.2">
      <c r="A1307">
        <v>1305</v>
      </c>
      <c r="B1307" s="3" t="s">
        <v>1306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2">
        <f t="shared" si="142"/>
        <v>42572.729166666672</v>
      </c>
      <c r="K1307">
        <v>1466611108</v>
      </c>
      <c r="L1307" s="12" t="str">
        <f t="shared" si="143"/>
        <v>06/22/2016</v>
      </c>
      <c r="M1307" s="9" t="str" cm="1">
        <f t="array" ref="M1307">_xlfn.IFS(LEFT(L1307, 2) = "01", "Jan", LEFT(L1307, 2) = "02", "Feb", LEFT(L1307, 2) = "03", "Mar", LEFT(L1307, 2) = "04", "Apr", LEFT(L1307, 2) = "05", "May", LEFT(L1307, 2) = "06", "Jun", LEFT(L1307, 2) = "07", "Jul", LEFT(L1307, 2) = "08", "Aug", LEFT(L1307, 2) = "09", "Sep", LEFT(L1307, 2) = "10", "Oct", LEFT(L1307, 2) = "11", "Nov", LEFT(L1307, 2) = "12", "Dec")</f>
        <v>Jun</v>
      </c>
      <c r="N1307" s="9" t="str">
        <f t="shared" si="144"/>
        <v>2016</v>
      </c>
      <c r="O1307" t="b">
        <v>0</v>
      </c>
      <c r="P1307">
        <v>86</v>
      </c>
      <c r="Q1307" t="b">
        <v>0</v>
      </c>
      <c r="R1307" t="s">
        <v>8272</v>
      </c>
      <c r="S1307" s="6">
        <f t="shared" si="140"/>
        <v>0.25976666666666665</v>
      </c>
      <c r="T1307" s="8">
        <f t="shared" si="141"/>
        <v>90.616279069767444</v>
      </c>
      <c r="U1307" t="str">
        <f t="shared" si="145"/>
        <v>technology</v>
      </c>
      <c r="V1307" t="str">
        <f t="shared" si="146"/>
        <v>wearables</v>
      </c>
    </row>
    <row r="1308" spans="1:22" ht="64" x14ac:dyDescent="0.2">
      <c r="A1308">
        <v>1306</v>
      </c>
      <c r="B1308" s="3" t="s">
        <v>1307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2">
        <f t="shared" si="142"/>
        <v>41977.457569444443</v>
      </c>
      <c r="K1308">
        <v>1415098734</v>
      </c>
      <c r="L1308" s="12" t="str">
        <f t="shared" si="143"/>
        <v>11/04/2014</v>
      </c>
      <c r="M1308" s="9" t="str" cm="1">
        <f t="array" ref="M1308">_xlfn.IFS(LEFT(L1308, 2) = "01", "Jan", LEFT(L1308, 2) = "02", "Feb", LEFT(L1308, 2) = "03", "Mar", LEFT(L1308, 2) = "04", "Apr", LEFT(L1308, 2) = "05", "May", LEFT(L1308, 2) = "06", "Jun", LEFT(L1308, 2) = "07", "Jul", LEFT(L1308, 2) = "08", "Aug", LEFT(L1308, 2) = "09", "Sep", LEFT(L1308, 2) = "10", "Oct", LEFT(L1308, 2) = "11", "Nov", LEFT(L1308, 2) = "12", "Dec")</f>
        <v>Nov</v>
      </c>
      <c r="N1308" s="9" t="str">
        <f t="shared" si="144"/>
        <v>2014</v>
      </c>
      <c r="O1308" t="b">
        <v>0</v>
      </c>
      <c r="P1308">
        <v>356</v>
      </c>
      <c r="Q1308" t="b">
        <v>0</v>
      </c>
      <c r="R1308" t="s">
        <v>8272</v>
      </c>
      <c r="S1308" s="6">
        <f t="shared" si="140"/>
        <v>0.65246363636363636</v>
      </c>
      <c r="T1308" s="8">
        <f t="shared" si="141"/>
        <v>201.60393258426967</v>
      </c>
      <c r="U1308" t="str">
        <f t="shared" si="145"/>
        <v>technology</v>
      </c>
      <c r="V1308" t="str">
        <f t="shared" si="146"/>
        <v>wearables</v>
      </c>
    </row>
    <row r="1309" spans="1:22" ht="32" x14ac:dyDescent="0.2">
      <c r="A1309">
        <v>1307</v>
      </c>
      <c r="B1309" s="3" t="s">
        <v>1308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2">
        <f t="shared" si="142"/>
        <v>42417.503229166665</v>
      </c>
      <c r="K1309">
        <v>1453118679</v>
      </c>
      <c r="L1309" s="12" t="str">
        <f t="shared" si="143"/>
        <v>01/18/2016</v>
      </c>
      <c r="M1309" s="9" t="str" cm="1">
        <f t="array" ref="M1309">_xlfn.IFS(LEFT(L1309, 2) = "01", "Jan", LEFT(L1309, 2) = "02", "Feb", LEFT(L1309, 2) = "03", "Mar", LEFT(L1309, 2) = "04", "Apr", LEFT(L1309, 2) = "05", "May", LEFT(L1309, 2) = "06", "Jun", LEFT(L1309, 2) = "07", "Jul", LEFT(L1309, 2) = "08", "Aug", LEFT(L1309, 2) = "09", "Sep", LEFT(L1309, 2) = "10", "Oct", LEFT(L1309, 2) = "11", "Nov", LEFT(L1309, 2) = "12", "Dec")</f>
        <v>Jan</v>
      </c>
      <c r="N1309" s="9" t="str">
        <f t="shared" si="144"/>
        <v>2016</v>
      </c>
      <c r="O1309" t="b">
        <v>0</v>
      </c>
      <c r="P1309">
        <v>45</v>
      </c>
      <c r="Q1309" t="b">
        <v>0</v>
      </c>
      <c r="R1309" t="s">
        <v>8272</v>
      </c>
      <c r="S1309" s="6">
        <f t="shared" si="140"/>
        <v>0.11514000000000001</v>
      </c>
      <c r="T1309" s="8">
        <f t="shared" si="141"/>
        <v>127.93333333333334</v>
      </c>
      <c r="U1309" t="str">
        <f t="shared" si="145"/>
        <v>technology</v>
      </c>
      <c r="V1309" t="str">
        <f t="shared" si="146"/>
        <v>wearables</v>
      </c>
    </row>
    <row r="1310" spans="1:22" ht="32" x14ac:dyDescent="0.2">
      <c r="A1310">
        <v>1308</v>
      </c>
      <c r="B1310" s="3" t="s">
        <v>1309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2">
        <f t="shared" si="142"/>
        <v>42651.613564814819</v>
      </c>
      <c r="K1310">
        <v>1472481812</v>
      </c>
      <c r="L1310" s="12" t="str">
        <f t="shared" si="143"/>
        <v>08/29/2016</v>
      </c>
      <c r="M1310" s="9" t="str" cm="1">
        <f t="array" ref="M1310">_xlfn.IFS(LEFT(L1310, 2) = "01", "Jan", LEFT(L1310, 2) = "02", "Feb", LEFT(L1310, 2) = "03", "Mar", LEFT(L1310, 2) = "04", "Apr", LEFT(L1310, 2) = "05", "May", LEFT(L1310, 2) = "06", "Jun", LEFT(L1310, 2) = "07", "Jul", LEFT(L1310, 2) = "08", "Aug", LEFT(L1310, 2) = "09", "Sep", LEFT(L1310, 2) = "10", "Oct", LEFT(L1310, 2) = "11", "Nov", LEFT(L1310, 2) = "12", "Dec")</f>
        <v>Aug</v>
      </c>
      <c r="N1310" s="9" t="str">
        <f t="shared" si="144"/>
        <v>2016</v>
      </c>
      <c r="O1310" t="b">
        <v>0</v>
      </c>
      <c r="P1310">
        <v>38</v>
      </c>
      <c r="Q1310" t="b">
        <v>0</v>
      </c>
      <c r="R1310" t="s">
        <v>8272</v>
      </c>
      <c r="S1310" s="6">
        <f t="shared" si="140"/>
        <v>0.11360000000000001</v>
      </c>
      <c r="T1310" s="8">
        <f t="shared" si="141"/>
        <v>29.894736842105264</v>
      </c>
      <c r="U1310" t="str">
        <f t="shared" si="145"/>
        <v>technology</v>
      </c>
      <c r="V1310" t="str">
        <f t="shared" si="146"/>
        <v>wearables</v>
      </c>
    </row>
    <row r="1311" spans="1:22" ht="32" x14ac:dyDescent="0.2">
      <c r="A1311">
        <v>1309</v>
      </c>
      <c r="B1311" s="3" t="s">
        <v>1310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2">
        <f t="shared" si="142"/>
        <v>42292.882731481484</v>
      </c>
      <c r="K1311">
        <v>1441919468</v>
      </c>
      <c r="L1311" s="12" t="str">
        <f t="shared" si="143"/>
        <v>09/10/2015</v>
      </c>
      <c r="M1311" s="9" t="str" cm="1">
        <f t="array" ref="M1311">_xlfn.IFS(LEFT(L1311, 2) = "01", "Jan", LEFT(L1311, 2) = "02", "Feb", LEFT(L1311, 2) = "03", "Mar", LEFT(L1311, 2) = "04", "Apr", LEFT(L1311, 2) = "05", "May", LEFT(L1311, 2) = "06", "Jun", LEFT(L1311, 2) = "07", "Jul", LEFT(L1311, 2) = "08", "Aug", LEFT(L1311, 2) = "09", "Sep", LEFT(L1311, 2) = "10", "Oct", LEFT(L1311, 2) = "11", "Nov", LEFT(L1311, 2) = "12", "Dec")</f>
        <v>Sep</v>
      </c>
      <c r="N1311" s="9" t="str">
        <f t="shared" si="144"/>
        <v>2015</v>
      </c>
      <c r="O1311" t="b">
        <v>0</v>
      </c>
      <c r="P1311">
        <v>35</v>
      </c>
      <c r="Q1311" t="b">
        <v>0</v>
      </c>
      <c r="R1311" t="s">
        <v>8272</v>
      </c>
      <c r="S1311" s="6">
        <f t="shared" si="140"/>
        <v>1.1199130434782609</v>
      </c>
      <c r="T1311" s="8">
        <f t="shared" si="141"/>
        <v>367.97142857142859</v>
      </c>
      <c r="U1311" t="str">
        <f t="shared" si="145"/>
        <v>technology</v>
      </c>
      <c r="V1311" t="str">
        <f t="shared" si="146"/>
        <v>wearables</v>
      </c>
    </row>
    <row r="1312" spans="1:22" ht="32" x14ac:dyDescent="0.2">
      <c r="A1312">
        <v>1310</v>
      </c>
      <c r="B1312" s="3" t="s">
        <v>1311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2">
        <f t="shared" si="142"/>
        <v>42601.667245370365</v>
      </c>
      <c r="K1312">
        <v>1467734450</v>
      </c>
      <c r="L1312" s="12" t="str">
        <f t="shared" si="143"/>
        <v>07/05/2016</v>
      </c>
      <c r="M1312" s="9" t="str" cm="1">
        <f t="array" ref="M1312">_xlfn.IFS(LEFT(L1312, 2) = "01", "Jan", LEFT(L1312, 2) = "02", "Feb", LEFT(L1312, 2) = "03", "Mar", LEFT(L1312, 2) = "04", "Apr", LEFT(L1312, 2) = "05", "May", LEFT(L1312, 2) = "06", "Jun", LEFT(L1312, 2) = "07", "Jul", LEFT(L1312, 2) = "08", "Aug", LEFT(L1312, 2) = "09", "Sep", LEFT(L1312, 2) = "10", "Oct", LEFT(L1312, 2) = "11", "Nov", LEFT(L1312, 2) = "12", "Dec")</f>
        <v>Jul</v>
      </c>
      <c r="N1312" s="9" t="str">
        <f t="shared" si="144"/>
        <v>2016</v>
      </c>
      <c r="O1312" t="b">
        <v>0</v>
      </c>
      <c r="P1312">
        <v>24</v>
      </c>
      <c r="Q1312" t="b">
        <v>0</v>
      </c>
      <c r="R1312" t="s">
        <v>8272</v>
      </c>
      <c r="S1312" s="6">
        <f t="shared" si="140"/>
        <v>0.155</v>
      </c>
      <c r="T1312" s="8">
        <f t="shared" si="141"/>
        <v>129.16666666666666</v>
      </c>
      <c r="U1312" t="str">
        <f t="shared" si="145"/>
        <v>technology</v>
      </c>
      <c r="V1312" t="str">
        <f t="shared" si="146"/>
        <v>wearables</v>
      </c>
    </row>
    <row r="1313" spans="1:22" ht="48" x14ac:dyDescent="0.2">
      <c r="A1313">
        <v>1311</v>
      </c>
      <c r="B1313" s="3" t="s">
        <v>1312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2">
        <f t="shared" si="142"/>
        <v>42704.843969907408</v>
      </c>
      <c r="K1313">
        <v>1477509319</v>
      </c>
      <c r="L1313" s="12" t="str">
        <f t="shared" si="143"/>
        <v>10/26/2016</v>
      </c>
      <c r="M1313" s="9" t="str" cm="1">
        <f t="array" ref="M1313">_xlfn.IFS(LEFT(L1313, 2) = "01", "Jan", LEFT(L1313, 2) = "02", "Feb", LEFT(L1313, 2) = "03", "Mar", LEFT(L1313, 2) = "04", "Apr", LEFT(L1313, 2) = "05", "May", LEFT(L1313, 2) = "06", "Jun", LEFT(L1313, 2) = "07", "Jul", LEFT(L1313, 2) = "08", "Aug", LEFT(L1313, 2) = "09", "Sep", LEFT(L1313, 2) = "10", "Oct", LEFT(L1313, 2) = "11", "Nov", LEFT(L1313, 2) = "12", "Dec")</f>
        <v>Oct</v>
      </c>
      <c r="N1313" s="9" t="str">
        <f t="shared" si="144"/>
        <v>2016</v>
      </c>
      <c r="O1313" t="b">
        <v>0</v>
      </c>
      <c r="P1313">
        <v>100</v>
      </c>
      <c r="Q1313" t="b">
        <v>0</v>
      </c>
      <c r="R1313" t="s">
        <v>8272</v>
      </c>
      <c r="S1313" s="6">
        <f t="shared" si="140"/>
        <v>0.32028000000000001</v>
      </c>
      <c r="T1313" s="8">
        <f t="shared" si="141"/>
        <v>800.7</v>
      </c>
      <c r="U1313" t="str">
        <f t="shared" si="145"/>
        <v>technology</v>
      </c>
      <c r="V1313" t="str">
        <f t="shared" si="146"/>
        <v>wearables</v>
      </c>
    </row>
    <row r="1314" spans="1:22" ht="48" x14ac:dyDescent="0.2">
      <c r="A1314">
        <v>1312</v>
      </c>
      <c r="B1314" s="3" t="s">
        <v>1313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2">
        <f t="shared" si="142"/>
        <v>42112.702800925923</v>
      </c>
      <c r="K1314">
        <v>1426783922</v>
      </c>
      <c r="L1314" s="12" t="str">
        <f t="shared" si="143"/>
        <v>03/19/2015</v>
      </c>
      <c r="M1314" s="9" t="str" cm="1">
        <f t="array" ref="M1314">_xlfn.IFS(LEFT(L1314, 2) = "01", "Jan", LEFT(L1314, 2) = "02", "Feb", LEFT(L1314, 2) = "03", "Mar", LEFT(L1314, 2) = "04", "Apr", LEFT(L1314, 2) = "05", "May", LEFT(L1314, 2) = "06", "Jun", LEFT(L1314, 2) = "07", "Jul", LEFT(L1314, 2) = "08", "Aug", LEFT(L1314, 2) = "09", "Sep", LEFT(L1314, 2) = "10", "Oct", LEFT(L1314, 2) = "11", "Nov", LEFT(L1314, 2) = "12", "Dec")</f>
        <v>Mar</v>
      </c>
      <c r="N1314" s="9" t="str">
        <f t="shared" si="144"/>
        <v>2015</v>
      </c>
      <c r="O1314" t="b">
        <v>0</v>
      </c>
      <c r="P1314">
        <v>1</v>
      </c>
      <c r="Q1314" t="b">
        <v>0</v>
      </c>
      <c r="R1314" t="s">
        <v>8272</v>
      </c>
      <c r="S1314" s="6">
        <f t="shared" si="140"/>
        <v>6.0869565217391303E-3</v>
      </c>
      <c r="T1314" s="8">
        <f t="shared" si="141"/>
        <v>28</v>
      </c>
      <c r="U1314" t="str">
        <f t="shared" si="145"/>
        <v>technology</v>
      </c>
      <c r="V1314" t="str">
        <f t="shared" si="146"/>
        <v>wearables</v>
      </c>
    </row>
    <row r="1315" spans="1:22" ht="48" x14ac:dyDescent="0.2">
      <c r="A1315">
        <v>1313</v>
      </c>
      <c r="B1315" s="3" t="s">
        <v>1314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2">
        <f t="shared" si="142"/>
        <v>42432.709652777776</v>
      </c>
      <c r="K1315">
        <v>1454432514</v>
      </c>
      <c r="L1315" s="12" t="str">
        <f t="shared" si="143"/>
        <v>02/02/2016</v>
      </c>
      <c r="M1315" s="9" t="str" cm="1">
        <f t="array" ref="M1315">_xlfn.IFS(LEFT(L1315, 2) = "01", "Jan", LEFT(L1315, 2) = "02", "Feb", LEFT(L1315, 2) = "03", "Mar", LEFT(L1315, 2) = "04", "Apr", LEFT(L1315, 2) = "05", "May", LEFT(L1315, 2) = "06", "Jun", LEFT(L1315, 2) = "07", "Jul", LEFT(L1315, 2) = "08", "Aug", LEFT(L1315, 2) = "09", "Sep", LEFT(L1315, 2) = "10", "Oct", LEFT(L1315, 2) = "11", "Nov", LEFT(L1315, 2) = "12", "Dec")</f>
        <v>Feb</v>
      </c>
      <c r="N1315" s="9" t="str">
        <f t="shared" si="144"/>
        <v>2016</v>
      </c>
      <c r="O1315" t="b">
        <v>0</v>
      </c>
      <c r="P1315">
        <v>122</v>
      </c>
      <c r="Q1315" t="b">
        <v>0</v>
      </c>
      <c r="R1315" t="s">
        <v>8272</v>
      </c>
      <c r="S1315" s="6">
        <f t="shared" si="140"/>
        <v>0.31114999999999998</v>
      </c>
      <c r="T1315" s="8">
        <f t="shared" si="141"/>
        <v>102.01639344262296</v>
      </c>
      <c r="U1315" t="str">
        <f t="shared" si="145"/>
        <v>technology</v>
      </c>
      <c r="V1315" t="str">
        <f t="shared" si="146"/>
        <v>wearables</v>
      </c>
    </row>
    <row r="1316" spans="1:22" ht="48" x14ac:dyDescent="0.2">
      <c r="A1316">
        <v>1314</v>
      </c>
      <c r="B1316" s="3" t="s">
        <v>1315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2">
        <f t="shared" si="142"/>
        <v>42664.669675925921</v>
      </c>
      <c r="K1316">
        <v>1471881860</v>
      </c>
      <c r="L1316" s="12" t="str">
        <f t="shared" si="143"/>
        <v>08/22/2016</v>
      </c>
      <c r="M1316" s="9" t="str" cm="1">
        <f t="array" ref="M1316">_xlfn.IFS(LEFT(L1316, 2) = "01", "Jan", LEFT(L1316, 2) = "02", "Feb", LEFT(L1316, 2) = "03", "Mar", LEFT(L1316, 2) = "04", "Apr", LEFT(L1316, 2) = "05", "May", LEFT(L1316, 2) = "06", "Jun", LEFT(L1316, 2) = "07", "Jul", LEFT(L1316, 2) = "08", "Aug", LEFT(L1316, 2) = "09", "Sep", LEFT(L1316, 2) = "10", "Oct", LEFT(L1316, 2) = "11", "Nov", LEFT(L1316, 2) = "12", "Dec")</f>
        <v>Aug</v>
      </c>
      <c r="N1316" s="9" t="str">
        <f t="shared" si="144"/>
        <v>2016</v>
      </c>
      <c r="O1316" t="b">
        <v>0</v>
      </c>
      <c r="P1316">
        <v>11</v>
      </c>
      <c r="Q1316" t="b">
        <v>0</v>
      </c>
      <c r="R1316" t="s">
        <v>8272</v>
      </c>
      <c r="S1316" s="6">
        <f t="shared" si="140"/>
        <v>1.1266666666666666E-2</v>
      </c>
      <c r="T1316" s="8">
        <f t="shared" si="141"/>
        <v>184.36363636363637</v>
      </c>
      <c r="U1316" t="str">
        <f t="shared" si="145"/>
        <v>technology</v>
      </c>
      <c r="V1316" t="str">
        <f t="shared" si="146"/>
        <v>wearables</v>
      </c>
    </row>
    <row r="1317" spans="1:22" ht="32" x14ac:dyDescent="0.2">
      <c r="A1317">
        <v>1315</v>
      </c>
      <c r="B1317" s="3" t="s">
        <v>1316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2">
        <f t="shared" si="142"/>
        <v>42314.041666666672</v>
      </c>
      <c r="K1317">
        <v>1443700648</v>
      </c>
      <c r="L1317" s="12" t="str">
        <f t="shared" si="143"/>
        <v>10/01/2015</v>
      </c>
      <c r="M1317" s="9" t="str" cm="1">
        <f t="array" ref="M1317">_xlfn.IFS(LEFT(L1317, 2) = "01", "Jan", LEFT(L1317, 2) = "02", "Feb", LEFT(L1317, 2) = "03", "Mar", LEFT(L1317, 2) = "04", "Apr", LEFT(L1317, 2) = "05", "May", LEFT(L1317, 2) = "06", "Jun", LEFT(L1317, 2) = "07", "Jul", LEFT(L1317, 2) = "08", "Aug", LEFT(L1317, 2) = "09", "Sep", LEFT(L1317, 2) = "10", "Oct", LEFT(L1317, 2) = "11", "Nov", LEFT(L1317, 2) = "12", "Dec")</f>
        <v>Oct</v>
      </c>
      <c r="N1317" s="9" t="str">
        <f t="shared" si="144"/>
        <v>2015</v>
      </c>
      <c r="O1317" t="b">
        <v>0</v>
      </c>
      <c r="P1317">
        <v>248</v>
      </c>
      <c r="Q1317" t="b">
        <v>0</v>
      </c>
      <c r="R1317" t="s">
        <v>8272</v>
      </c>
      <c r="S1317" s="6">
        <f t="shared" si="140"/>
        <v>0.40404000000000001</v>
      </c>
      <c r="T1317" s="8">
        <f t="shared" si="141"/>
        <v>162.91935483870967</v>
      </c>
      <c r="U1317" t="str">
        <f t="shared" si="145"/>
        <v>technology</v>
      </c>
      <c r="V1317" t="str">
        <f t="shared" si="146"/>
        <v>wearables</v>
      </c>
    </row>
    <row r="1318" spans="1:22" ht="48" x14ac:dyDescent="0.2">
      <c r="A1318">
        <v>1316</v>
      </c>
      <c r="B1318" s="3" t="s">
        <v>1317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2">
        <f t="shared" si="142"/>
        <v>42428.961909722217</v>
      </c>
      <c r="K1318">
        <v>1453676709</v>
      </c>
      <c r="L1318" s="12" t="str">
        <f t="shared" si="143"/>
        <v>01/24/2016</v>
      </c>
      <c r="M1318" s="9" t="str" cm="1">
        <f t="array" ref="M1318">_xlfn.IFS(LEFT(L1318, 2) = "01", "Jan", LEFT(L1318, 2) = "02", "Feb", LEFT(L1318, 2) = "03", "Mar", LEFT(L1318, 2) = "04", "Apr", LEFT(L1318, 2) = "05", "May", LEFT(L1318, 2) = "06", "Jun", LEFT(L1318, 2) = "07", "Jul", LEFT(L1318, 2) = "08", "Aug", LEFT(L1318, 2) = "09", "Sep", LEFT(L1318, 2) = "10", "Oct", LEFT(L1318, 2) = "11", "Nov", LEFT(L1318, 2) = "12", "Dec")</f>
        <v>Jan</v>
      </c>
      <c r="N1318" s="9" t="str">
        <f t="shared" si="144"/>
        <v>2016</v>
      </c>
      <c r="O1318" t="b">
        <v>0</v>
      </c>
      <c r="P1318">
        <v>1</v>
      </c>
      <c r="Q1318" t="b">
        <v>0</v>
      </c>
      <c r="R1318" t="s">
        <v>8272</v>
      </c>
      <c r="S1318" s="6">
        <f t="shared" si="140"/>
        <v>1.3333333333333333E-5</v>
      </c>
      <c r="T1318" s="8">
        <f t="shared" si="141"/>
        <v>1</v>
      </c>
      <c r="U1318" t="str">
        <f t="shared" si="145"/>
        <v>technology</v>
      </c>
      <c r="V1318" t="str">
        <f t="shared" si="146"/>
        <v>wearables</v>
      </c>
    </row>
    <row r="1319" spans="1:22" ht="48" x14ac:dyDescent="0.2">
      <c r="A1319">
        <v>1317</v>
      </c>
      <c r="B1319" s="3" t="s">
        <v>1318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2">
        <f t="shared" si="142"/>
        <v>42572.583333333328</v>
      </c>
      <c r="K1319">
        <v>1464586746</v>
      </c>
      <c r="L1319" s="12" t="str">
        <f t="shared" si="143"/>
        <v>05/30/2016</v>
      </c>
      <c r="M1319" s="9" t="str" cm="1">
        <f t="array" ref="M1319">_xlfn.IFS(LEFT(L1319, 2) = "01", "Jan", LEFT(L1319, 2) = "02", "Feb", LEFT(L1319, 2) = "03", "Mar", LEFT(L1319, 2) = "04", "Apr", LEFT(L1319, 2) = "05", "May", LEFT(L1319, 2) = "06", "Jun", LEFT(L1319, 2) = "07", "Jul", LEFT(L1319, 2) = "08", "Aug", LEFT(L1319, 2) = "09", "Sep", LEFT(L1319, 2) = "10", "Oct", LEFT(L1319, 2) = "11", "Nov", LEFT(L1319, 2) = "12", "Dec")</f>
        <v>May</v>
      </c>
      <c r="N1319" s="9" t="str">
        <f t="shared" si="144"/>
        <v>2016</v>
      </c>
      <c r="O1319" t="b">
        <v>0</v>
      </c>
      <c r="P1319">
        <v>19</v>
      </c>
      <c r="Q1319" t="b">
        <v>0</v>
      </c>
      <c r="R1319" t="s">
        <v>8272</v>
      </c>
      <c r="S1319" s="6">
        <f t="shared" si="140"/>
        <v>5.7334999999999997E-2</v>
      </c>
      <c r="T1319" s="8">
        <f t="shared" si="141"/>
        <v>603.52631578947364</v>
      </c>
      <c r="U1319" t="str">
        <f t="shared" si="145"/>
        <v>technology</v>
      </c>
      <c r="V1319" t="str">
        <f t="shared" si="146"/>
        <v>wearables</v>
      </c>
    </row>
    <row r="1320" spans="1:22" ht="48" x14ac:dyDescent="0.2">
      <c r="A1320">
        <v>1318</v>
      </c>
      <c r="B1320" s="3" t="s">
        <v>1319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2">
        <f t="shared" si="142"/>
        <v>42015.043657407412</v>
      </c>
      <c r="K1320">
        <v>1418346172</v>
      </c>
      <c r="L1320" s="12" t="str">
        <f t="shared" si="143"/>
        <v>12/12/2014</v>
      </c>
      <c r="M1320" s="9" t="str" cm="1">
        <f t="array" ref="M1320">_xlfn.IFS(LEFT(L1320, 2) = "01", "Jan", LEFT(L1320, 2) = "02", "Feb", LEFT(L1320, 2) = "03", "Mar", LEFT(L1320, 2) = "04", "Apr", LEFT(L1320, 2) = "05", "May", LEFT(L1320, 2) = "06", "Jun", LEFT(L1320, 2) = "07", "Jul", LEFT(L1320, 2) = "08", "Aug", LEFT(L1320, 2) = "09", "Sep", LEFT(L1320, 2) = "10", "Oct", LEFT(L1320, 2) = "11", "Nov", LEFT(L1320, 2) = "12", "Dec")</f>
        <v>Dec</v>
      </c>
      <c r="N1320" s="9" t="str">
        <f t="shared" si="144"/>
        <v>2014</v>
      </c>
      <c r="O1320" t="b">
        <v>0</v>
      </c>
      <c r="P1320">
        <v>135</v>
      </c>
      <c r="Q1320" t="b">
        <v>0</v>
      </c>
      <c r="R1320" t="s">
        <v>8272</v>
      </c>
      <c r="S1320" s="6">
        <f t="shared" si="140"/>
        <v>0.15325</v>
      </c>
      <c r="T1320" s="8">
        <f t="shared" si="141"/>
        <v>45.407407407407405</v>
      </c>
      <c r="U1320" t="str">
        <f t="shared" si="145"/>
        <v>technology</v>
      </c>
      <c r="V1320" t="str">
        <f t="shared" si="146"/>
        <v>wearables</v>
      </c>
    </row>
    <row r="1321" spans="1:22" ht="48" x14ac:dyDescent="0.2">
      <c r="A1321">
        <v>1319</v>
      </c>
      <c r="B1321" s="3" t="s">
        <v>1320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2">
        <f t="shared" si="142"/>
        <v>41831.666666666664</v>
      </c>
      <c r="K1321">
        <v>1403810965</v>
      </c>
      <c r="L1321" s="12" t="str">
        <f t="shared" si="143"/>
        <v>06/26/2014</v>
      </c>
      <c r="M1321" s="9" t="str" cm="1">
        <f t="array" ref="M1321">_xlfn.IFS(LEFT(L1321, 2) = "01", "Jan", LEFT(L1321, 2) = "02", "Feb", LEFT(L1321, 2) = "03", "Mar", LEFT(L1321, 2) = "04", "Apr", LEFT(L1321, 2) = "05", "May", LEFT(L1321, 2) = "06", "Jun", LEFT(L1321, 2) = "07", "Jul", LEFT(L1321, 2) = "08", "Aug", LEFT(L1321, 2) = "09", "Sep", LEFT(L1321, 2) = "10", "Oct", LEFT(L1321, 2) = "11", "Nov", LEFT(L1321, 2) = "12", "Dec")</f>
        <v>Jun</v>
      </c>
      <c r="N1321" s="9" t="str">
        <f t="shared" si="144"/>
        <v>2014</v>
      </c>
      <c r="O1321" t="b">
        <v>0</v>
      </c>
      <c r="P1321">
        <v>9</v>
      </c>
      <c r="Q1321" t="b">
        <v>0</v>
      </c>
      <c r="R1321" t="s">
        <v>8272</v>
      </c>
      <c r="S1321" s="6">
        <f t="shared" si="140"/>
        <v>0.15103448275862069</v>
      </c>
      <c r="T1321" s="8">
        <f t="shared" si="141"/>
        <v>97.333333333333329</v>
      </c>
      <c r="U1321" t="str">
        <f t="shared" si="145"/>
        <v>technology</v>
      </c>
      <c r="V1321" t="str">
        <f t="shared" si="146"/>
        <v>wearables</v>
      </c>
    </row>
    <row r="1322" spans="1:22" ht="48" x14ac:dyDescent="0.2">
      <c r="A1322">
        <v>1320</v>
      </c>
      <c r="B1322" s="3" t="s">
        <v>1321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2">
        <f t="shared" si="142"/>
        <v>42734.958333333328</v>
      </c>
      <c r="K1322">
        <v>1480610046</v>
      </c>
      <c r="L1322" s="12" t="str">
        <f t="shared" si="143"/>
        <v>12/01/2016</v>
      </c>
      <c r="M1322" s="9" t="str" cm="1">
        <f t="array" ref="M1322">_xlfn.IFS(LEFT(L1322, 2) = "01", "Jan", LEFT(L1322, 2) = "02", "Feb", LEFT(L1322, 2) = "03", "Mar", LEFT(L1322, 2) = "04", "Apr", LEFT(L1322, 2) = "05", "May", LEFT(L1322, 2) = "06", "Jun", LEFT(L1322, 2) = "07", "Jul", LEFT(L1322, 2) = "08", "Aug", LEFT(L1322, 2) = "09", "Sep", LEFT(L1322, 2) = "10", "Oct", LEFT(L1322, 2) = "11", "Nov", LEFT(L1322, 2) = "12", "Dec")</f>
        <v>Dec</v>
      </c>
      <c r="N1322" s="9" t="str">
        <f t="shared" si="144"/>
        <v>2016</v>
      </c>
      <c r="O1322" t="b">
        <v>0</v>
      </c>
      <c r="P1322">
        <v>3</v>
      </c>
      <c r="Q1322" t="b">
        <v>0</v>
      </c>
      <c r="R1322" t="s">
        <v>8272</v>
      </c>
      <c r="S1322" s="6">
        <f t="shared" si="140"/>
        <v>5.0299999999999997E-3</v>
      </c>
      <c r="T1322" s="8">
        <f t="shared" si="141"/>
        <v>167.66666666666666</v>
      </c>
      <c r="U1322" t="str">
        <f t="shared" si="145"/>
        <v>technology</v>
      </c>
      <c r="V1322" t="str">
        <f t="shared" si="146"/>
        <v>wearables</v>
      </c>
    </row>
    <row r="1323" spans="1:22" ht="48" x14ac:dyDescent="0.2">
      <c r="A1323">
        <v>1321</v>
      </c>
      <c r="B1323" s="3" t="s">
        <v>1322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2">
        <f t="shared" si="142"/>
        <v>42727.74927083333</v>
      </c>
      <c r="K1323">
        <v>1479923937</v>
      </c>
      <c r="L1323" s="12" t="str">
        <f t="shared" si="143"/>
        <v>11/23/2016</v>
      </c>
      <c r="M1323" s="9" t="str" cm="1">
        <f t="array" ref="M1323">_xlfn.IFS(LEFT(L1323, 2) = "01", "Jan", LEFT(L1323, 2) = "02", "Feb", LEFT(L1323, 2) = "03", "Mar", LEFT(L1323, 2) = "04", "Apr", LEFT(L1323, 2) = "05", "May", LEFT(L1323, 2) = "06", "Jun", LEFT(L1323, 2) = "07", "Jul", LEFT(L1323, 2) = "08", "Aug", LEFT(L1323, 2) = "09", "Sep", LEFT(L1323, 2) = "10", "Oct", LEFT(L1323, 2) = "11", "Nov", LEFT(L1323, 2) = "12", "Dec")</f>
        <v>Nov</v>
      </c>
      <c r="N1323" s="9" t="str">
        <f t="shared" si="144"/>
        <v>2016</v>
      </c>
      <c r="O1323" t="b">
        <v>0</v>
      </c>
      <c r="P1323">
        <v>7</v>
      </c>
      <c r="Q1323" t="b">
        <v>0</v>
      </c>
      <c r="R1323" t="s">
        <v>8272</v>
      </c>
      <c r="S1323" s="6">
        <f t="shared" si="140"/>
        <v>1.3028138528138528E-2</v>
      </c>
      <c r="T1323" s="8">
        <f t="shared" si="141"/>
        <v>859.85714285714289</v>
      </c>
      <c r="U1323" t="str">
        <f t="shared" si="145"/>
        <v>technology</v>
      </c>
      <c r="V1323" t="str">
        <f t="shared" si="146"/>
        <v>wearables</v>
      </c>
    </row>
    <row r="1324" spans="1:22" ht="48" x14ac:dyDescent="0.2">
      <c r="A1324">
        <v>1322</v>
      </c>
      <c r="B1324" s="3" t="s">
        <v>1323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2">
        <f t="shared" si="142"/>
        <v>42145.656539351854</v>
      </c>
      <c r="K1324">
        <v>1429631125</v>
      </c>
      <c r="L1324" s="12" t="str">
        <f t="shared" si="143"/>
        <v>04/21/2015</v>
      </c>
      <c r="M1324" s="9" t="str" cm="1">
        <f t="array" ref="M1324">_xlfn.IFS(LEFT(L1324, 2) = "01", "Jan", LEFT(L1324, 2) = "02", "Feb", LEFT(L1324, 2) = "03", "Mar", LEFT(L1324, 2) = "04", "Apr", LEFT(L1324, 2) = "05", "May", LEFT(L1324, 2) = "06", "Jun", LEFT(L1324, 2) = "07", "Jul", LEFT(L1324, 2) = "08", "Aug", LEFT(L1324, 2) = "09", "Sep", LEFT(L1324, 2) = "10", "Oct", LEFT(L1324, 2) = "11", "Nov", LEFT(L1324, 2) = "12", "Dec")</f>
        <v>Apr</v>
      </c>
      <c r="N1324" s="9" t="str">
        <f t="shared" si="144"/>
        <v>2015</v>
      </c>
      <c r="O1324" t="b">
        <v>0</v>
      </c>
      <c r="P1324">
        <v>4</v>
      </c>
      <c r="Q1324" t="b">
        <v>0</v>
      </c>
      <c r="R1324" t="s">
        <v>8272</v>
      </c>
      <c r="S1324" s="6">
        <f t="shared" si="140"/>
        <v>3.0285714285714286E-3</v>
      </c>
      <c r="T1324" s="8">
        <f t="shared" si="141"/>
        <v>26.5</v>
      </c>
      <c r="U1324" t="str">
        <f t="shared" si="145"/>
        <v>technology</v>
      </c>
      <c r="V1324" t="str">
        <f t="shared" si="146"/>
        <v>wearables</v>
      </c>
    </row>
    <row r="1325" spans="1:22" ht="48" x14ac:dyDescent="0.2">
      <c r="A1325">
        <v>1323</v>
      </c>
      <c r="B1325" s="3" t="s">
        <v>1324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2">
        <f t="shared" si="142"/>
        <v>42486.288194444445</v>
      </c>
      <c r="K1325">
        <v>1458665146</v>
      </c>
      <c r="L1325" s="12" t="str">
        <f t="shared" si="143"/>
        <v>03/22/2016</v>
      </c>
      <c r="M1325" s="9" t="str" cm="1">
        <f t="array" ref="M1325">_xlfn.IFS(LEFT(L1325, 2) = "01", "Jan", LEFT(L1325, 2) = "02", "Feb", LEFT(L1325, 2) = "03", "Mar", LEFT(L1325, 2) = "04", "Apr", LEFT(L1325, 2) = "05", "May", LEFT(L1325, 2) = "06", "Jun", LEFT(L1325, 2) = "07", "Jul", LEFT(L1325, 2) = "08", "Aug", LEFT(L1325, 2) = "09", "Sep", LEFT(L1325, 2) = "10", "Oct", LEFT(L1325, 2) = "11", "Nov", LEFT(L1325, 2) = "12", "Dec")</f>
        <v>Mar</v>
      </c>
      <c r="N1325" s="9" t="str">
        <f t="shared" si="144"/>
        <v>2016</v>
      </c>
      <c r="O1325" t="b">
        <v>0</v>
      </c>
      <c r="P1325">
        <v>44</v>
      </c>
      <c r="Q1325" t="b">
        <v>0</v>
      </c>
      <c r="R1325" t="s">
        <v>8272</v>
      </c>
      <c r="S1325" s="6">
        <f t="shared" si="140"/>
        <v>8.8800000000000004E-2</v>
      </c>
      <c r="T1325" s="8">
        <f t="shared" si="141"/>
        <v>30.272727272727273</v>
      </c>
      <c r="U1325" t="str">
        <f t="shared" si="145"/>
        <v>technology</v>
      </c>
      <c r="V1325" t="str">
        <f t="shared" si="146"/>
        <v>wearables</v>
      </c>
    </row>
    <row r="1326" spans="1:22" ht="48" x14ac:dyDescent="0.2">
      <c r="A1326">
        <v>1324</v>
      </c>
      <c r="B1326" s="3" t="s">
        <v>1325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2">
        <f t="shared" si="142"/>
        <v>42656.633703703701</v>
      </c>
      <c r="K1326">
        <v>1473779552</v>
      </c>
      <c r="L1326" s="12" t="str">
        <f t="shared" si="143"/>
        <v>09/13/2016</v>
      </c>
      <c r="M1326" s="9" t="str" cm="1">
        <f t="array" ref="M1326">_xlfn.IFS(LEFT(L1326, 2) = "01", "Jan", LEFT(L1326, 2) = "02", "Feb", LEFT(L1326, 2) = "03", "Mar", LEFT(L1326, 2) = "04", "Apr", LEFT(L1326, 2) = "05", "May", LEFT(L1326, 2) = "06", "Jun", LEFT(L1326, 2) = "07", "Jul", LEFT(L1326, 2) = "08", "Aug", LEFT(L1326, 2) = "09", "Sep", LEFT(L1326, 2) = "10", "Oct", LEFT(L1326, 2) = "11", "Nov", LEFT(L1326, 2) = "12", "Dec")</f>
        <v>Sep</v>
      </c>
      <c r="N1326" s="9" t="str">
        <f t="shared" si="144"/>
        <v>2016</v>
      </c>
      <c r="O1326" t="b">
        <v>0</v>
      </c>
      <c r="P1326">
        <v>90</v>
      </c>
      <c r="Q1326" t="b">
        <v>0</v>
      </c>
      <c r="R1326" t="s">
        <v>8272</v>
      </c>
      <c r="S1326" s="6">
        <f t="shared" si="140"/>
        <v>9.8400000000000001E-2</v>
      </c>
      <c r="T1326" s="8">
        <f t="shared" si="141"/>
        <v>54.666666666666664</v>
      </c>
      <c r="U1326" t="str">
        <f t="shared" si="145"/>
        <v>technology</v>
      </c>
      <c r="V1326" t="str">
        <f t="shared" si="146"/>
        <v>wearables</v>
      </c>
    </row>
    <row r="1327" spans="1:22" ht="48" x14ac:dyDescent="0.2">
      <c r="A1327">
        <v>1325</v>
      </c>
      <c r="B1327" s="3" t="s">
        <v>1326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2">
        <f t="shared" si="142"/>
        <v>42734.086053240739</v>
      </c>
      <c r="K1327">
        <v>1480471435</v>
      </c>
      <c r="L1327" s="12" t="str">
        <f t="shared" si="143"/>
        <v>11/30/2016</v>
      </c>
      <c r="M1327" s="9" t="str" cm="1">
        <f t="array" ref="M1327">_xlfn.IFS(LEFT(L1327, 2) = "01", "Jan", LEFT(L1327, 2) = "02", "Feb", LEFT(L1327, 2) = "03", "Mar", LEFT(L1327, 2) = "04", "Apr", LEFT(L1327, 2) = "05", "May", LEFT(L1327, 2) = "06", "Jun", LEFT(L1327, 2) = "07", "Jul", LEFT(L1327, 2) = "08", "Aug", LEFT(L1327, 2) = "09", "Sep", LEFT(L1327, 2) = "10", "Oct", LEFT(L1327, 2) = "11", "Nov", LEFT(L1327, 2) = "12", "Dec")</f>
        <v>Nov</v>
      </c>
      <c r="N1327" s="9" t="str">
        <f t="shared" si="144"/>
        <v>2016</v>
      </c>
      <c r="O1327" t="b">
        <v>0</v>
      </c>
      <c r="P1327">
        <v>8</v>
      </c>
      <c r="Q1327" t="b">
        <v>0</v>
      </c>
      <c r="R1327" t="s">
        <v>8272</v>
      </c>
      <c r="S1327" s="6">
        <f t="shared" si="140"/>
        <v>2.4299999999999999E-2</v>
      </c>
      <c r="T1327" s="8">
        <f t="shared" si="141"/>
        <v>60.75</v>
      </c>
      <c r="U1327" t="str">
        <f t="shared" si="145"/>
        <v>technology</v>
      </c>
      <c r="V1327" t="str">
        <f t="shared" si="146"/>
        <v>wearables</v>
      </c>
    </row>
    <row r="1328" spans="1:22" ht="48" x14ac:dyDescent="0.2">
      <c r="A1328">
        <v>1326</v>
      </c>
      <c r="B1328" s="3" t="s">
        <v>1327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2">
        <f t="shared" si="142"/>
        <v>42019.791990740734</v>
      </c>
      <c r="K1328">
        <v>1417460428</v>
      </c>
      <c r="L1328" s="12" t="str">
        <f t="shared" si="143"/>
        <v>12/01/2014</v>
      </c>
      <c r="M1328" s="9" t="str" cm="1">
        <f t="array" ref="M1328">_xlfn.IFS(LEFT(L1328, 2) = "01", "Jan", LEFT(L1328, 2) = "02", "Feb", LEFT(L1328, 2) = "03", "Mar", LEFT(L1328, 2) = "04", "Apr", LEFT(L1328, 2) = "05", "May", LEFT(L1328, 2) = "06", "Jun", LEFT(L1328, 2) = "07", "Jul", LEFT(L1328, 2) = "08", "Aug", LEFT(L1328, 2) = "09", "Sep", LEFT(L1328, 2) = "10", "Oct", LEFT(L1328, 2) = "11", "Nov", LEFT(L1328, 2) = "12", "Dec")</f>
        <v>Dec</v>
      </c>
      <c r="N1328" s="9" t="str">
        <f t="shared" si="144"/>
        <v>2014</v>
      </c>
      <c r="O1328" t="b">
        <v>0</v>
      </c>
      <c r="P1328">
        <v>11</v>
      </c>
      <c r="Q1328" t="b">
        <v>0</v>
      </c>
      <c r="R1328" t="s">
        <v>8272</v>
      </c>
      <c r="S1328" s="6">
        <f t="shared" si="140"/>
        <v>1.1299999999999999E-2</v>
      </c>
      <c r="T1328" s="8">
        <f t="shared" si="141"/>
        <v>102.72727272727273</v>
      </c>
      <c r="U1328" t="str">
        <f t="shared" si="145"/>
        <v>technology</v>
      </c>
      <c r="V1328" t="str">
        <f t="shared" si="146"/>
        <v>wearables</v>
      </c>
    </row>
    <row r="1329" spans="1:22" ht="48" x14ac:dyDescent="0.2">
      <c r="A1329">
        <v>1327</v>
      </c>
      <c r="B1329" s="3" t="s">
        <v>1328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2">
        <f t="shared" si="142"/>
        <v>42153.678645833337</v>
      </c>
      <c r="K1329">
        <v>1430324235</v>
      </c>
      <c r="L1329" s="12" t="str">
        <f t="shared" si="143"/>
        <v>04/29/2015</v>
      </c>
      <c r="M1329" s="9" t="str" cm="1">
        <f t="array" ref="M1329">_xlfn.IFS(LEFT(L1329, 2) = "01", "Jan", LEFT(L1329, 2) = "02", "Feb", LEFT(L1329, 2) = "03", "Mar", LEFT(L1329, 2) = "04", "Apr", LEFT(L1329, 2) = "05", "May", LEFT(L1329, 2) = "06", "Jun", LEFT(L1329, 2) = "07", "Jul", LEFT(L1329, 2) = "08", "Aug", LEFT(L1329, 2) = "09", "Sep", LEFT(L1329, 2) = "10", "Oct", LEFT(L1329, 2) = "11", "Nov", LEFT(L1329, 2) = "12", "Dec")</f>
        <v>Apr</v>
      </c>
      <c r="N1329" s="9" t="str">
        <f t="shared" si="144"/>
        <v>2015</v>
      </c>
      <c r="O1329" t="b">
        <v>0</v>
      </c>
      <c r="P1329">
        <v>41</v>
      </c>
      <c r="Q1329" t="b">
        <v>0</v>
      </c>
      <c r="R1329" t="s">
        <v>8272</v>
      </c>
      <c r="S1329" s="6">
        <f t="shared" si="140"/>
        <v>3.5520833333333335E-2</v>
      </c>
      <c r="T1329" s="8">
        <f t="shared" si="141"/>
        <v>41.585365853658537</v>
      </c>
      <c r="U1329" t="str">
        <f t="shared" si="145"/>
        <v>technology</v>
      </c>
      <c r="V1329" t="str">
        <f t="shared" si="146"/>
        <v>wearables</v>
      </c>
    </row>
    <row r="1330" spans="1:22" ht="48" x14ac:dyDescent="0.2">
      <c r="A1330">
        <v>1328</v>
      </c>
      <c r="B1330" s="3" t="s">
        <v>1329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2">
        <f t="shared" si="142"/>
        <v>42657.642754629633</v>
      </c>
      <c r="K1330">
        <v>1472570734</v>
      </c>
      <c r="L1330" s="12" t="str">
        <f t="shared" si="143"/>
        <v>08/30/2016</v>
      </c>
      <c r="M1330" s="9" t="str" cm="1">
        <f t="array" ref="M1330">_xlfn.IFS(LEFT(L1330, 2) = "01", "Jan", LEFT(L1330, 2) = "02", "Feb", LEFT(L1330, 2) = "03", "Mar", LEFT(L1330, 2) = "04", "Apr", LEFT(L1330, 2) = "05", "May", LEFT(L1330, 2) = "06", "Jun", LEFT(L1330, 2) = "07", "Jul", LEFT(L1330, 2) = "08", "Aug", LEFT(L1330, 2) = "09", "Sep", LEFT(L1330, 2) = "10", "Oct", LEFT(L1330, 2) = "11", "Nov", LEFT(L1330, 2) = "12", "Dec")</f>
        <v>Aug</v>
      </c>
      <c r="N1330" s="9" t="str">
        <f t="shared" si="144"/>
        <v>2016</v>
      </c>
      <c r="O1330" t="b">
        <v>0</v>
      </c>
      <c r="P1330">
        <v>15</v>
      </c>
      <c r="Q1330" t="b">
        <v>0</v>
      </c>
      <c r="R1330" t="s">
        <v>8272</v>
      </c>
      <c r="S1330" s="6">
        <f t="shared" si="140"/>
        <v>2.3306666666666667E-2</v>
      </c>
      <c r="T1330" s="8">
        <f t="shared" si="141"/>
        <v>116.53333333333333</v>
      </c>
      <c r="U1330" t="str">
        <f t="shared" si="145"/>
        <v>technology</v>
      </c>
      <c r="V1330" t="str">
        <f t="shared" si="146"/>
        <v>wearables</v>
      </c>
    </row>
    <row r="1331" spans="1:22" ht="48" x14ac:dyDescent="0.2">
      <c r="A1331">
        <v>1329</v>
      </c>
      <c r="B1331" s="3" t="s">
        <v>1330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2">
        <f t="shared" si="142"/>
        <v>41975.263252314813</v>
      </c>
      <c r="K1331">
        <v>1414041545</v>
      </c>
      <c r="L1331" s="12" t="str">
        <f t="shared" si="143"/>
        <v>10/23/2014</v>
      </c>
      <c r="M1331" s="9" t="str" cm="1">
        <f t="array" ref="M1331">_xlfn.IFS(LEFT(L1331, 2) = "01", "Jan", LEFT(L1331, 2) = "02", "Feb", LEFT(L1331, 2) = "03", "Mar", LEFT(L1331, 2) = "04", "Apr", LEFT(L1331, 2) = "05", "May", LEFT(L1331, 2) = "06", "Jun", LEFT(L1331, 2) = "07", "Jul", LEFT(L1331, 2) = "08", "Aug", LEFT(L1331, 2) = "09", "Sep", LEFT(L1331, 2) = "10", "Oct", LEFT(L1331, 2) = "11", "Nov", LEFT(L1331, 2) = "12", "Dec")</f>
        <v>Oct</v>
      </c>
      <c r="N1331" s="9" t="str">
        <f t="shared" si="144"/>
        <v>2014</v>
      </c>
      <c r="O1331" t="b">
        <v>0</v>
      </c>
      <c r="P1331">
        <v>9</v>
      </c>
      <c r="Q1331" t="b">
        <v>0</v>
      </c>
      <c r="R1331" t="s">
        <v>8272</v>
      </c>
      <c r="S1331" s="6">
        <f t="shared" si="140"/>
        <v>8.1600000000000006E-3</v>
      </c>
      <c r="T1331" s="8">
        <f t="shared" si="141"/>
        <v>45.333333333333336</v>
      </c>
      <c r="U1331" t="str">
        <f t="shared" si="145"/>
        <v>technology</v>
      </c>
      <c r="V1331" t="str">
        <f t="shared" si="146"/>
        <v>wearables</v>
      </c>
    </row>
    <row r="1332" spans="1:22" ht="48" x14ac:dyDescent="0.2">
      <c r="A1332">
        <v>1330</v>
      </c>
      <c r="B1332" s="3" t="s">
        <v>1331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2">
        <f t="shared" si="142"/>
        <v>42553.166666666672</v>
      </c>
      <c r="K1332">
        <v>1464763109</v>
      </c>
      <c r="L1332" s="12" t="str">
        <f t="shared" si="143"/>
        <v>06/01/2016</v>
      </c>
      <c r="M1332" s="9" t="str" cm="1">
        <f t="array" ref="M1332">_xlfn.IFS(LEFT(L1332, 2) = "01", "Jan", LEFT(L1332, 2) = "02", "Feb", LEFT(L1332, 2) = "03", "Mar", LEFT(L1332, 2) = "04", "Apr", LEFT(L1332, 2) = "05", "May", LEFT(L1332, 2) = "06", "Jun", LEFT(L1332, 2) = "07", "Jul", LEFT(L1332, 2) = "08", "Aug", LEFT(L1332, 2) = "09", "Sep", LEFT(L1332, 2) = "10", "Oct", LEFT(L1332, 2) = "11", "Nov", LEFT(L1332, 2) = "12", "Dec")</f>
        <v>Jun</v>
      </c>
      <c r="N1332" s="9" t="str">
        <f t="shared" si="144"/>
        <v>2016</v>
      </c>
      <c r="O1332" t="b">
        <v>0</v>
      </c>
      <c r="P1332">
        <v>50</v>
      </c>
      <c r="Q1332" t="b">
        <v>0</v>
      </c>
      <c r="R1332" t="s">
        <v>8272</v>
      </c>
      <c r="S1332" s="6">
        <f t="shared" si="140"/>
        <v>0.22494285714285714</v>
      </c>
      <c r="T1332" s="8">
        <f t="shared" si="141"/>
        <v>157.46</v>
      </c>
      <c r="U1332" t="str">
        <f t="shared" si="145"/>
        <v>technology</v>
      </c>
      <c r="V1332" t="str">
        <f t="shared" si="146"/>
        <v>wearables</v>
      </c>
    </row>
    <row r="1333" spans="1:22" ht="48" x14ac:dyDescent="0.2">
      <c r="A1333">
        <v>1331</v>
      </c>
      <c r="B1333" s="3" t="s">
        <v>1332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2">
        <f t="shared" si="142"/>
        <v>42599.50409722222</v>
      </c>
      <c r="K1333">
        <v>1468843554</v>
      </c>
      <c r="L1333" s="12" t="str">
        <f t="shared" si="143"/>
        <v>07/18/2016</v>
      </c>
      <c r="M1333" s="9" t="str" cm="1">
        <f t="array" ref="M1333">_xlfn.IFS(LEFT(L1333, 2) = "01", "Jan", LEFT(L1333, 2) = "02", "Feb", LEFT(L1333, 2) = "03", "Mar", LEFT(L1333, 2) = "04", "Apr", LEFT(L1333, 2) = "05", "May", LEFT(L1333, 2) = "06", "Jun", LEFT(L1333, 2) = "07", "Jul", LEFT(L1333, 2) = "08", "Aug", LEFT(L1333, 2) = "09", "Sep", LEFT(L1333, 2) = "10", "Oct", LEFT(L1333, 2) = "11", "Nov", LEFT(L1333, 2) = "12", "Dec")</f>
        <v>Jul</v>
      </c>
      <c r="N1333" s="9" t="str">
        <f t="shared" si="144"/>
        <v>2016</v>
      </c>
      <c r="O1333" t="b">
        <v>0</v>
      </c>
      <c r="P1333">
        <v>34</v>
      </c>
      <c r="Q1333" t="b">
        <v>0</v>
      </c>
      <c r="R1333" t="s">
        <v>8272</v>
      </c>
      <c r="S1333" s="6">
        <f t="shared" si="140"/>
        <v>1.3668E-2</v>
      </c>
      <c r="T1333" s="8">
        <f t="shared" si="141"/>
        <v>100.5</v>
      </c>
      <c r="U1333" t="str">
        <f t="shared" si="145"/>
        <v>technology</v>
      </c>
      <c r="V1333" t="str">
        <f t="shared" si="146"/>
        <v>wearables</v>
      </c>
    </row>
    <row r="1334" spans="1:22" ht="48" x14ac:dyDescent="0.2">
      <c r="A1334">
        <v>1332</v>
      </c>
      <c r="B1334" s="3" t="s">
        <v>1333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2">
        <f t="shared" si="142"/>
        <v>42762.060277777782</v>
      </c>
      <c r="K1334">
        <v>1482888408</v>
      </c>
      <c r="L1334" s="12" t="str">
        <f t="shared" si="143"/>
        <v>12/28/2016</v>
      </c>
      <c r="M1334" s="9" t="str" cm="1">
        <f t="array" ref="M1334">_xlfn.IFS(LEFT(L1334, 2) = "01", "Jan", LEFT(L1334, 2) = "02", "Feb", LEFT(L1334, 2) = "03", "Mar", LEFT(L1334, 2) = "04", "Apr", LEFT(L1334, 2) = "05", "May", LEFT(L1334, 2) = "06", "Jun", LEFT(L1334, 2) = "07", "Jul", LEFT(L1334, 2) = "08", "Aug", LEFT(L1334, 2) = "09", "Sep", LEFT(L1334, 2) = "10", "Oct", LEFT(L1334, 2) = "11", "Nov", LEFT(L1334, 2) = "12", "Dec")</f>
        <v>Dec</v>
      </c>
      <c r="N1334" s="9" t="str">
        <f t="shared" si="144"/>
        <v>2016</v>
      </c>
      <c r="O1334" t="b">
        <v>0</v>
      </c>
      <c r="P1334">
        <v>0</v>
      </c>
      <c r="Q1334" t="b">
        <v>0</v>
      </c>
      <c r="R1334" t="s">
        <v>8272</v>
      </c>
      <c r="S1334" s="6">
        <f t="shared" si="140"/>
        <v>0</v>
      </c>
      <c r="T1334" s="8">
        <f t="shared" si="141"/>
        <v>0</v>
      </c>
      <c r="U1334" t="str">
        <f t="shared" si="145"/>
        <v>technology</v>
      </c>
      <c r="V1334" t="str">
        <f t="shared" si="146"/>
        <v>wearables</v>
      </c>
    </row>
    <row r="1335" spans="1:22" ht="48" x14ac:dyDescent="0.2">
      <c r="A1335">
        <v>1333</v>
      </c>
      <c r="B1335" s="3" t="s">
        <v>1334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2">
        <f t="shared" si="142"/>
        <v>41836.106770833336</v>
      </c>
      <c r="K1335">
        <v>1402886025</v>
      </c>
      <c r="L1335" s="12" t="str">
        <f t="shared" si="143"/>
        <v>06/16/2014</v>
      </c>
      <c r="M1335" s="9" t="str" cm="1">
        <f t="array" ref="M1335">_xlfn.IFS(LEFT(L1335, 2) = "01", "Jan", LEFT(L1335, 2) = "02", "Feb", LEFT(L1335, 2) = "03", "Mar", LEFT(L1335, 2) = "04", "Apr", LEFT(L1335, 2) = "05", "May", LEFT(L1335, 2) = "06", "Jun", LEFT(L1335, 2) = "07", "Jul", LEFT(L1335, 2) = "08", "Aug", LEFT(L1335, 2) = "09", "Sep", LEFT(L1335, 2) = "10", "Oct", LEFT(L1335, 2) = "11", "Nov", LEFT(L1335, 2) = "12", "Dec")</f>
        <v>Jun</v>
      </c>
      <c r="N1335" s="9" t="str">
        <f t="shared" si="144"/>
        <v>2014</v>
      </c>
      <c r="O1335" t="b">
        <v>0</v>
      </c>
      <c r="P1335">
        <v>0</v>
      </c>
      <c r="Q1335" t="b">
        <v>0</v>
      </c>
      <c r="R1335" t="s">
        <v>8272</v>
      </c>
      <c r="S1335" s="6">
        <f t="shared" si="140"/>
        <v>0</v>
      </c>
      <c r="T1335" s="8">
        <f t="shared" si="141"/>
        <v>0</v>
      </c>
      <c r="U1335" t="str">
        <f t="shared" si="145"/>
        <v>technology</v>
      </c>
      <c r="V1335" t="str">
        <f t="shared" si="146"/>
        <v>wearables</v>
      </c>
    </row>
    <row r="1336" spans="1:22" ht="48" x14ac:dyDescent="0.2">
      <c r="A1336">
        <v>1334</v>
      </c>
      <c r="B1336" s="3" t="s">
        <v>1335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2">
        <f t="shared" si="142"/>
        <v>42440.774155092593</v>
      </c>
      <c r="K1336">
        <v>1455129287</v>
      </c>
      <c r="L1336" s="12" t="str">
        <f t="shared" si="143"/>
        <v>02/10/2016</v>
      </c>
      <c r="M1336" s="9" t="str" cm="1">
        <f t="array" ref="M1336">_xlfn.IFS(LEFT(L1336, 2) = "01", "Jan", LEFT(L1336, 2) = "02", "Feb", LEFT(L1336, 2) = "03", "Mar", LEFT(L1336, 2) = "04", "Apr", LEFT(L1336, 2) = "05", "May", LEFT(L1336, 2) = "06", "Jun", LEFT(L1336, 2) = "07", "Jul", LEFT(L1336, 2) = "08", "Aug", LEFT(L1336, 2) = "09", "Sep", LEFT(L1336, 2) = "10", "Oct", LEFT(L1336, 2) = "11", "Nov", LEFT(L1336, 2) = "12", "Dec")</f>
        <v>Feb</v>
      </c>
      <c r="N1336" s="9" t="str">
        <f t="shared" si="144"/>
        <v>2016</v>
      </c>
      <c r="O1336" t="b">
        <v>0</v>
      </c>
      <c r="P1336">
        <v>276</v>
      </c>
      <c r="Q1336" t="b">
        <v>0</v>
      </c>
      <c r="R1336" t="s">
        <v>8272</v>
      </c>
      <c r="S1336" s="6">
        <f t="shared" si="140"/>
        <v>0.10754135338345865</v>
      </c>
      <c r="T1336" s="8">
        <f t="shared" si="141"/>
        <v>51.822463768115945</v>
      </c>
      <c r="U1336" t="str">
        <f t="shared" si="145"/>
        <v>technology</v>
      </c>
      <c r="V1336" t="str">
        <f t="shared" si="146"/>
        <v>wearables</v>
      </c>
    </row>
    <row r="1337" spans="1:22" ht="48" x14ac:dyDescent="0.2">
      <c r="A1337">
        <v>1335</v>
      </c>
      <c r="B1337" s="3" t="s">
        <v>1336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2">
        <f t="shared" si="142"/>
        <v>42343.936365740738</v>
      </c>
      <c r="K1337">
        <v>1446762502</v>
      </c>
      <c r="L1337" s="12" t="str">
        <f t="shared" si="143"/>
        <v>11/05/2015</v>
      </c>
      <c r="M1337" s="9" t="str" cm="1">
        <f t="array" ref="M1337">_xlfn.IFS(LEFT(L1337, 2) = "01", "Jan", LEFT(L1337, 2) = "02", "Feb", LEFT(L1337, 2) = "03", "Mar", LEFT(L1337, 2) = "04", "Apr", LEFT(L1337, 2) = "05", "May", LEFT(L1337, 2) = "06", "Jun", LEFT(L1337, 2) = "07", "Jul", LEFT(L1337, 2) = "08", "Aug", LEFT(L1337, 2) = "09", "Sep", LEFT(L1337, 2) = "10", "Oct", LEFT(L1337, 2) = "11", "Nov", LEFT(L1337, 2) = "12", "Dec")</f>
        <v>Nov</v>
      </c>
      <c r="N1337" s="9" t="str">
        <f t="shared" si="144"/>
        <v>2015</v>
      </c>
      <c r="O1337" t="b">
        <v>0</v>
      </c>
      <c r="P1337">
        <v>16</v>
      </c>
      <c r="Q1337" t="b">
        <v>0</v>
      </c>
      <c r="R1337" t="s">
        <v>8272</v>
      </c>
      <c r="S1337" s="6">
        <f t="shared" si="140"/>
        <v>0.1976</v>
      </c>
      <c r="T1337" s="8">
        <f t="shared" si="141"/>
        <v>308.75</v>
      </c>
      <c r="U1337" t="str">
        <f t="shared" si="145"/>
        <v>technology</v>
      </c>
      <c r="V1337" t="str">
        <f t="shared" si="146"/>
        <v>wearables</v>
      </c>
    </row>
    <row r="1338" spans="1:22" ht="48" x14ac:dyDescent="0.2">
      <c r="A1338">
        <v>1336</v>
      </c>
      <c r="B1338" s="3" t="s">
        <v>1337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2">
        <f t="shared" si="142"/>
        <v>41990.863750000004</v>
      </c>
      <c r="K1338">
        <v>1415825028</v>
      </c>
      <c r="L1338" s="12" t="str">
        <f t="shared" si="143"/>
        <v>11/12/2014</v>
      </c>
      <c r="M1338" s="9" t="str" cm="1">
        <f t="array" ref="M1338">_xlfn.IFS(LEFT(L1338, 2) = "01", "Jan", LEFT(L1338, 2) = "02", "Feb", LEFT(L1338, 2) = "03", "Mar", LEFT(L1338, 2) = "04", "Apr", LEFT(L1338, 2) = "05", "May", LEFT(L1338, 2) = "06", "Jun", LEFT(L1338, 2) = "07", "Jul", LEFT(L1338, 2) = "08", "Aug", LEFT(L1338, 2) = "09", "Sep", LEFT(L1338, 2) = "10", "Oct", LEFT(L1338, 2) = "11", "Nov", LEFT(L1338, 2) = "12", "Dec")</f>
        <v>Nov</v>
      </c>
      <c r="N1338" s="9" t="str">
        <f t="shared" si="144"/>
        <v>2014</v>
      </c>
      <c r="O1338" t="b">
        <v>0</v>
      </c>
      <c r="P1338">
        <v>224</v>
      </c>
      <c r="Q1338" t="b">
        <v>0</v>
      </c>
      <c r="R1338" t="s">
        <v>8272</v>
      </c>
      <c r="S1338" s="6">
        <f t="shared" si="140"/>
        <v>0.84946999999999995</v>
      </c>
      <c r="T1338" s="8">
        <f t="shared" si="141"/>
        <v>379.22767857142856</v>
      </c>
      <c r="U1338" t="str">
        <f t="shared" si="145"/>
        <v>technology</v>
      </c>
      <c r="V1338" t="str">
        <f t="shared" si="146"/>
        <v>wearables</v>
      </c>
    </row>
    <row r="1339" spans="1:22" ht="48" x14ac:dyDescent="0.2">
      <c r="A1339">
        <v>1337</v>
      </c>
      <c r="B1339" s="3" t="s">
        <v>1338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2">
        <f t="shared" si="142"/>
        <v>42797.577303240745</v>
      </c>
      <c r="K1339">
        <v>1485957079</v>
      </c>
      <c r="L1339" s="12" t="str">
        <f t="shared" si="143"/>
        <v>02/01/2017</v>
      </c>
      <c r="M1339" s="9" t="str" cm="1">
        <f t="array" ref="M1339">_xlfn.IFS(LEFT(L1339, 2) = "01", "Jan", LEFT(L1339, 2) = "02", "Feb", LEFT(L1339, 2) = "03", "Mar", LEFT(L1339, 2) = "04", "Apr", LEFT(L1339, 2) = "05", "May", LEFT(L1339, 2) = "06", "Jun", LEFT(L1339, 2) = "07", "Jul", LEFT(L1339, 2) = "08", "Aug", LEFT(L1339, 2) = "09", "Sep", LEFT(L1339, 2) = "10", "Oct", LEFT(L1339, 2) = "11", "Nov", LEFT(L1339, 2) = "12", "Dec")</f>
        <v>Feb</v>
      </c>
      <c r="N1339" s="9" t="str">
        <f t="shared" si="144"/>
        <v>2017</v>
      </c>
      <c r="O1339" t="b">
        <v>0</v>
      </c>
      <c r="P1339">
        <v>140</v>
      </c>
      <c r="Q1339" t="b">
        <v>0</v>
      </c>
      <c r="R1339" t="s">
        <v>8272</v>
      </c>
      <c r="S1339" s="6">
        <f t="shared" si="140"/>
        <v>0.49381999999999998</v>
      </c>
      <c r="T1339" s="8">
        <f t="shared" si="141"/>
        <v>176.36428571428573</v>
      </c>
      <c r="U1339" t="str">
        <f t="shared" si="145"/>
        <v>technology</v>
      </c>
      <c r="V1339" t="str">
        <f t="shared" si="146"/>
        <v>wearables</v>
      </c>
    </row>
    <row r="1340" spans="1:22" ht="48" x14ac:dyDescent="0.2">
      <c r="A1340">
        <v>1338</v>
      </c>
      <c r="B1340" s="3" t="s">
        <v>1339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2">
        <f t="shared" si="142"/>
        <v>42218.803622685184</v>
      </c>
      <c r="K1340">
        <v>1435951033</v>
      </c>
      <c r="L1340" s="12" t="str">
        <f t="shared" si="143"/>
        <v>07/03/2015</v>
      </c>
      <c r="M1340" s="9" t="str" cm="1">
        <f t="array" ref="M1340">_xlfn.IFS(LEFT(L1340, 2) = "01", "Jan", LEFT(L1340, 2) = "02", "Feb", LEFT(L1340, 2) = "03", "Mar", LEFT(L1340, 2) = "04", "Apr", LEFT(L1340, 2) = "05", "May", LEFT(L1340, 2) = "06", "Jun", LEFT(L1340, 2) = "07", "Jul", LEFT(L1340, 2) = "08", "Aug", LEFT(L1340, 2) = "09", "Sep", LEFT(L1340, 2) = "10", "Oct", LEFT(L1340, 2) = "11", "Nov", LEFT(L1340, 2) = "12", "Dec")</f>
        <v>Jul</v>
      </c>
      <c r="N1340" s="9" t="str">
        <f t="shared" si="144"/>
        <v>2015</v>
      </c>
      <c r="O1340" t="b">
        <v>0</v>
      </c>
      <c r="P1340">
        <v>15</v>
      </c>
      <c r="Q1340" t="b">
        <v>0</v>
      </c>
      <c r="R1340" t="s">
        <v>8272</v>
      </c>
      <c r="S1340" s="6">
        <f t="shared" si="140"/>
        <v>3.3033333333333331E-2</v>
      </c>
      <c r="T1340" s="8">
        <f t="shared" si="141"/>
        <v>66.066666666666663</v>
      </c>
      <c r="U1340" t="str">
        <f t="shared" si="145"/>
        <v>technology</v>
      </c>
      <c r="V1340" t="str">
        <f t="shared" si="146"/>
        <v>wearables</v>
      </c>
    </row>
    <row r="1341" spans="1:22" ht="32" x14ac:dyDescent="0.2">
      <c r="A1341">
        <v>1339</v>
      </c>
      <c r="B1341" s="3" t="s">
        <v>1340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2">
        <f t="shared" si="142"/>
        <v>41981.688831018517</v>
      </c>
      <c r="K1341">
        <v>1414164715</v>
      </c>
      <c r="L1341" s="12" t="str">
        <f t="shared" si="143"/>
        <v>10/24/2014</v>
      </c>
      <c r="M1341" s="9" t="str" cm="1">
        <f t="array" ref="M1341">_xlfn.IFS(LEFT(L1341, 2) = "01", "Jan", LEFT(L1341, 2) = "02", "Feb", LEFT(L1341, 2) = "03", "Mar", LEFT(L1341, 2) = "04", "Apr", LEFT(L1341, 2) = "05", "May", LEFT(L1341, 2) = "06", "Jun", LEFT(L1341, 2) = "07", "Jul", LEFT(L1341, 2) = "08", "Aug", LEFT(L1341, 2) = "09", "Sep", LEFT(L1341, 2) = "10", "Oct", LEFT(L1341, 2) = "11", "Nov", LEFT(L1341, 2) = "12", "Dec")</f>
        <v>Oct</v>
      </c>
      <c r="N1341" s="9" t="str">
        <f t="shared" si="144"/>
        <v>2014</v>
      </c>
      <c r="O1341" t="b">
        <v>0</v>
      </c>
      <c r="P1341">
        <v>37</v>
      </c>
      <c r="Q1341" t="b">
        <v>0</v>
      </c>
      <c r="R1341" t="s">
        <v>8272</v>
      </c>
      <c r="S1341" s="6">
        <f t="shared" si="140"/>
        <v>6.6339999999999996E-2</v>
      </c>
      <c r="T1341" s="8">
        <f t="shared" si="141"/>
        <v>89.648648648648646</v>
      </c>
      <c r="U1341" t="str">
        <f t="shared" si="145"/>
        <v>technology</v>
      </c>
      <c r="V1341" t="str">
        <f t="shared" si="146"/>
        <v>wearables</v>
      </c>
    </row>
    <row r="1342" spans="1:22" ht="48" x14ac:dyDescent="0.2">
      <c r="A1342">
        <v>1340</v>
      </c>
      <c r="B1342" s="3" t="s">
        <v>1341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2">
        <f t="shared" si="142"/>
        <v>41866.595520833333</v>
      </c>
      <c r="K1342">
        <v>1405520253</v>
      </c>
      <c r="L1342" s="12" t="str">
        <f t="shared" si="143"/>
        <v>07/16/2014</v>
      </c>
      <c r="M1342" s="9" t="str" cm="1">
        <f t="array" ref="M1342">_xlfn.IFS(LEFT(L1342, 2) = "01", "Jan", LEFT(L1342, 2) = "02", "Feb", LEFT(L1342, 2) = "03", "Mar", LEFT(L1342, 2) = "04", "Apr", LEFT(L1342, 2) = "05", "May", LEFT(L1342, 2) = "06", "Jun", LEFT(L1342, 2) = "07", "Jul", LEFT(L1342, 2) = "08", "Aug", LEFT(L1342, 2) = "09", "Sep", LEFT(L1342, 2) = "10", "Oct", LEFT(L1342, 2) = "11", "Nov", LEFT(L1342, 2) = "12", "Dec")</f>
        <v>Jul</v>
      </c>
      <c r="N1342" s="9" t="str">
        <f t="shared" si="144"/>
        <v>2014</v>
      </c>
      <c r="O1342" t="b">
        <v>0</v>
      </c>
      <c r="P1342">
        <v>0</v>
      </c>
      <c r="Q1342" t="b">
        <v>0</v>
      </c>
      <c r="R1342" t="s">
        <v>8272</v>
      </c>
      <c r="S1342" s="6">
        <f t="shared" si="140"/>
        <v>0</v>
      </c>
      <c r="T1342" s="8">
        <f t="shared" si="141"/>
        <v>0</v>
      </c>
      <c r="U1342" t="str">
        <f t="shared" si="145"/>
        <v>technology</v>
      </c>
      <c r="V1342" t="str">
        <f t="shared" si="146"/>
        <v>wearables</v>
      </c>
    </row>
    <row r="1343" spans="1:22" ht="48" x14ac:dyDescent="0.2">
      <c r="A1343">
        <v>1341</v>
      </c>
      <c r="B1343" s="3" t="s">
        <v>1342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2">
        <f t="shared" si="142"/>
        <v>42644.624039351853</v>
      </c>
      <c r="K1343">
        <v>1472569117</v>
      </c>
      <c r="L1343" s="12" t="str">
        <f t="shared" si="143"/>
        <v>08/30/2016</v>
      </c>
      <c r="M1343" s="9" t="str" cm="1">
        <f t="array" ref="M1343">_xlfn.IFS(LEFT(L1343, 2) = "01", "Jan", LEFT(L1343, 2) = "02", "Feb", LEFT(L1343, 2) = "03", "Mar", LEFT(L1343, 2) = "04", "Apr", LEFT(L1343, 2) = "05", "May", LEFT(L1343, 2) = "06", "Jun", LEFT(L1343, 2) = "07", "Jul", LEFT(L1343, 2) = "08", "Aug", LEFT(L1343, 2) = "09", "Sep", LEFT(L1343, 2) = "10", "Oct", LEFT(L1343, 2) = "11", "Nov", LEFT(L1343, 2) = "12", "Dec")</f>
        <v>Aug</v>
      </c>
      <c r="N1343" s="9" t="str">
        <f t="shared" si="144"/>
        <v>2016</v>
      </c>
      <c r="O1343" t="b">
        <v>0</v>
      </c>
      <c r="P1343">
        <v>46</v>
      </c>
      <c r="Q1343" t="b">
        <v>0</v>
      </c>
      <c r="R1343" t="s">
        <v>8272</v>
      </c>
      <c r="S1343" s="6">
        <f t="shared" si="140"/>
        <v>0.7036</v>
      </c>
      <c r="T1343" s="8">
        <f t="shared" si="141"/>
        <v>382.39130434782606</v>
      </c>
      <c r="U1343" t="str">
        <f t="shared" si="145"/>
        <v>technology</v>
      </c>
      <c r="V1343" t="str">
        <f t="shared" si="146"/>
        <v>wearables</v>
      </c>
    </row>
    <row r="1344" spans="1:22" ht="48" x14ac:dyDescent="0.2">
      <c r="A1344">
        <v>1342</v>
      </c>
      <c r="B1344" s="3" t="s">
        <v>1343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2">
        <f t="shared" si="142"/>
        <v>42202.816423611104</v>
      </c>
      <c r="K1344">
        <v>1434569739</v>
      </c>
      <c r="L1344" s="12" t="str">
        <f t="shared" si="143"/>
        <v>06/17/2015</v>
      </c>
      <c r="M1344" s="9" t="str" cm="1">
        <f t="array" ref="M1344">_xlfn.IFS(LEFT(L1344, 2) = "01", "Jan", LEFT(L1344, 2) = "02", "Feb", LEFT(L1344, 2) = "03", "Mar", LEFT(L1344, 2) = "04", "Apr", LEFT(L1344, 2) = "05", "May", LEFT(L1344, 2) = "06", "Jun", LEFT(L1344, 2) = "07", "Jul", LEFT(L1344, 2) = "08", "Aug", LEFT(L1344, 2) = "09", "Sep", LEFT(L1344, 2) = "10", "Oct", LEFT(L1344, 2) = "11", "Nov", LEFT(L1344, 2) = "12", "Dec")</f>
        <v>Jun</v>
      </c>
      <c r="N1344" s="9" t="str">
        <f t="shared" si="144"/>
        <v>2015</v>
      </c>
      <c r="O1344" t="b">
        <v>0</v>
      </c>
      <c r="P1344">
        <v>1</v>
      </c>
      <c r="Q1344" t="b">
        <v>0</v>
      </c>
      <c r="R1344" t="s">
        <v>8272</v>
      </c>
      <c r="S1344" s="6">
        <f t="shared" si="140"/>
        <v>2E-3</v>
      </c>
      <c r="T1344" s="8">
        <f t="shared" si="141"/>
        <v>100</v>
      </c>
      <c r="U1344" t="str">
        <f t="shared" si="145"/>
        <v>technology</v>
      </c>
      <c r="V1344" t="str">
        <f t="shared" si="146"/>
        <v>wearables</v>
      </c>
    </row>
    <row r="1345" spans="1:22" ht="48" x14ac:dyDescent="0.2">
      <c r="A1345">
        <v>1343</v>
      </c>
      <c r="B1345" s="3" t="s">
        <v>1344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2">
        <f t="shared" si="142"/>
        <v>42601.165972222225</v>
      </c>
      <c r="K1345">
        <v>1466512683</v>
      </c>
      <c r="L1345" s="12" t="str">
        <f t="shared" si="143"/>
        <v>06/21/2016</v>
      </c>
      <c r="M1345" s="9" t="str" cm="1">
        <f t="array" ref="M1345">_xlfn.IFS(LEFT(L1345, 2) = "01", "Jan", LEFT(L1345, 2) = "02", "Feb", LEFT(L1345, 2) = "03", "Mar", LEFT(L1345, 2) = "04", "Apr", LEFT(L1345, 2) = "05", "May", LEFT(L1345, 2) = "06", "Jun", LEFT(L1345, 2) = "07", "Jul", LEFT(L1345, 2) = "08", "Aug", LEFT(L1345, 2) = "09", "Sep", LEFT(L1345, 2) = "10", "Oct", LEFT(L1345, 2) = "11", "Nov", LEFT(L1345, 2) = "12", "Dec")</f>
        <v>Jun</v>
      </c>
      <c r="N1345" s="9" t="str">
        <f t="shared" si="144"/>
        <v>2016</v>
      </c>
      <c r="O1345" t="b">
        <v>0</v>
      </c>
      <c r="P1345">
        <v>323</v>
      </c>
      <c r="Q1345" t="b">
        <v>0</v>
      </c>
      <c r="R1345" t="s">
        <v>8272</v>
      </c>
      <c r="S1345" s="6">
        <f t="shared" si="140"/>
        <v>1.02298</v>
      </c>
      <c r="T1345" s="8">
        <f t="shared" si="141"/>
        <v>158.35603715170279</v>
      </c>
      <c r="U1345" t="str">
        <f t="shared" si="145"/>
        <v>technology</v>
      </c>
      <c r="V1345" t="str">
        <f t="shared" si="146"/>
        <v>wearables</v>
      </c>
    </row>
    <row r="1346" spans="1:22" ht="48" x14ac:dyDescent="0.2">
      <c r="A1346">
        <v>1344</v>
      </c>
      <c r="B1346" s="3" t="s">
        <v>1345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2">
        <f t="shared" si="142"/>
        <v>42551.789803240739</v>
      </c>
      <c r="K1346">
        <v>1464807439</v>
      </c>
      <c r="L1346" s="12" t="str">
        <f t="shared" si="143"/>
        <v>06/01/2016</v>
      </c>
      <c r="M1346" s="9" t="str" cm="1">
        <f t="array" ref="M1346">_xlfn.IFS(LEFT(L1346, 2) = "01", "Jan", LEFT(L1346, 2) = "02", "Feb", LEFT(L1346, 2) = "03", "Mar", LEFT(L1346, 2) = "04", "Apr", LEFT(L1346, 2) = "05", "May", LEFT(L1346, 2) = "06", "Jun", LEFT(L1346, 2) = "07", "Jul", LEFT(L1346, 2) = "08", "Aug", LEFT(L1346, 2) = "09", "Sep", LEFT(L1346, 2) = "10", "Oct", LEFT(L1346, 2) = "11", "Nov", LEFT(L1346, 2) = "12", "Dec")</f>
        <v>Jun</v>
      </c>
      <c r="N1346" s="9" t="str">
        <f t="shared" si="144"/>
        <v>2016</v>
      </c>
      <c r="O1346" t="b">
        <v>0</v>
      </c>
      <c r="P1346">
        <v>139</v>
      </c>
      <c r="Q1346" t="b">
        <v>1</v>
      </c>
      <c r="R1346" t="s">
        <v>8273</v>
      </c>
      <c r="S1346" s="6">
        <f t="shared" ref="S1346:S1409" si="147">E1346/D1346</f>
        <v>3.7773333333333334</v>
      </c>
      <c r="T1346" s="8">
        <f t="shared" ref="T1346:T1409" si="148">IFERROR(E1346/P1346, 0)</f>
        <v>40.762589928057551</v>
      </c>
      <c r="U1346" t="str">
        <f t="shared" si="145"/>
        <v>publishing</v>
      </c>
      <c r="V1346" t="str">
        <f t="shared" si="146"/>
        <v>nonfiction</v>
      </c>
    </row>
    <row r="1347" spans="1:22" ht="48" x14ac:dyDescent="0.2">
      <c r="A1347">
        <v>1345</v>
      </c>
      <c r="B1347" s="3" t="s">
        <v>1346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2">
        <f t="shared" ref="J1347:J1410" si="149">(((I1347/60)/60)/24)+DATE(1970,1,1)</f>
        <v>41834.814340277779</v>
      </c>
      <c r="K1347">
        <v>1402342359</v>
      </c>
      <c r="L1347" s="12" t="str">
        <f t="shared" ref="L1347:L1410" si="150">TEXT((((K1347/60)/60)/24)+DATE(1970,1,1), "mm/dd/yyyy")</f>
        <v>06/09/2014</v>
      </c>
      <c r="M1347" s="9" t="str" cm="1">
        <f t="array" ref="M1347">_xlfn.IFS(LEFT(L1347, 2) = "01", "Jan", LEFT(L1347, 2) = "02", "Feb", LEFT(L1347, 2) = "03", "Mar", LEFT(L1347, 2) = "04", "Apr", LEFT(L1347, 2) = "05", "May", LEFT(L1347, 2) = "06", "Jun", LEFT(L1347, 2) = "07", "Jul", LEFT(L1347, 2) = "08", "Aug", LEFT(L1347, 2) = "09", "Sep", LEFT(L1347, 2) = "10", "Oct", LEFT(L1347, 2) = "11", "Nov", LEFT(L1347, 2) = "12", "Dec")</f>
        <v>Jun</v>
      </c>
      <c r="N1347" s="9" t="str">
        <f t="shared" ref="N1347:N1410" si="151">RIGHT(L1347, 4)</f>
        <v>2014</v>
      </c>
      <c r="O1347" t="b">
        <v>0</v>
      </c>
      <c r="P1347">
        <v>7</v>
      </c>
      <c r="Q1347" t="b">
        <v>1</v>
      </c>
      <c r="R1347" t="s">
        <v>8273</v>
      </c>
      <c r="S1347" s="6">
        <f t="shared" si="147"/>
        <v>1.25</v>
      </c>
      <c r="T1347" s="8">
        <f t="shared" si="148"/>
        <v>53.571428571428569</v>
      </c>
      <c r="U1347" t="str">
        <f t="shared" ref="U1347:U1410" si="152">LEFT(R1347, SEARCH("/", R1347) - 1)</f>
        <v>publishing</v>
      </c>
      <c r="V1347" t="str">
        <f t="shared" ref="V1347:V1410" si="153">RIGHT(R1347, LEN(R1347) - SEARCH("/", R1347) )</f>
        <v>nonfiction</v>
      </c>
    </row>
    <row r="1348" spans="1:22" ht="48" x14ac:dyDescent="0.2">
      <c r="A1348">
        <v>1346</v>
      </c>
      <c r="B1348" s="3" t="s">
        <v>1347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2">
        <f t="shared" si="149"/>
        <v>41452.075821759259</v>
      </c>
      <c r="K1348">
        <v>1369705751</v>
      </c>
      <c r="L1348" s="12" t="str">
        <f t="shared" si="150"/>
        <v>05/28/2013</v>
      </c>
      <c r="M1348" s="9" t="str" cm="1">
        <f t="array" ref="M1348">_xlfn.IFS(LEFT(L1348, 2) = "01", "Jan", LEFT(L1348, 2) = "02", "Feb", LEFT(L1348, 2) = "03", "Mar", LEFT(L1348, 2) = "04", "Apr", LEFT(L1348, 2) = "05", "May", LEFT(L1348, 2) = "06", "Jun", LEFT(L1348, 2) = "07", "Jul", LEFT(L1348, 2) = "08", "Aug", LEFT(L1348, 2) = "09", "Sep", LEFT(L1348, 2) = "10", "Oct", LEFT(L1348, 2) = "11", "Nov", LEFT(L1348, 2) = "12", "Dec")</f>
        <v>May</v>
      </c>
      <c r="N1348" s="9" t="str">
        <f t="shared" si="151"/>
        <v>2013</v>
      </c>
      <c r="O1348" t="b">
        <v>0</v>
      </c>
      <c r="P1348">
        <v>149</v>
      </c>
      <c r="Q1348" t="b">
        <v>1</v>
      </c>
      <c r="R1348" t="s">
        <v>8273</v>
      </c>
      <c r="S1348" s="6">
        <f t="shared" si="147"/>
        <v>1.473265306122449</v>
      </c>
      <c r="T1348" s="8">
        <f t="shared" si="148"/>
        <v>48.449664429530202</v>
      </c>
      <c r="U1348" t="str">
        <f t="shared" si="152"/>
        <v>publishing</v>
      </c>
      <c r="V1348" t="str">
        <f t="shared" si="153"/>
        <v>nonfiction</v>
      </c>
    </row>
    <row r="1349" spans="1:22" ht="48" x14ac:dyDescent="0.2">
      <c r="A1349">
        <v>1347</v>
      </c>
      <c r="B1349" s="3" t="s">
        <v>1348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2">
        <f t="shared" si="149"/>
        <v>42070.638020833328</v>
      </c>
      <c r="K1349">
        <v>1423149525</v>
      </c>
      <c r="L1349" s="12" t="str">
        <f t="shared" si="150"/>
        <v>02/05/2015</v>
      </c>
      <c r="M1349" s="9" t="str" cm="1">
        <f t="array" ref="M1349">_xlfn.IFS(LEFT(L1349, 2) = "01", "Jan", LEFT(L1349, 2) = "02", "Feb", LEFT(L1349, 2) = "03", "Mar", LEFT(L1349, 2) = "04", "Apr", LEFT(L1349, 2) = "05", "May", LEFT(L1349, 2) = "06", "Jun", LEFT(L1349, 2) = "07", "Jul", LEFT(L1349, 2) = "08", "Aug", LEFT(L1349, 2) = "09", "Sep", LEFT(L1349, 2) = "10", "Oct", LEFT(L1349, 2) = "11", "Nov", LEFT(L1349, 2) = "12", "Dec")</f>
        <v>Feb</v>
      </c>
      <c r="N1349" s="9" t="str">
        <f t="shared" si="151"/>
        <v>2015</v>
      </c>
      <c r="O1349" t="b">
        <v>0</v>
      </c>
      <c r="P1349">
        <v>31</v>
      </c>
      <c r="Q1349" t="b">
        <v>1</v>
      </c>
      <c r="R1349" t="s">
        <v>8273</v>
      </c>
      <c r="S1349" s="6">
        <f t="shared" si="147"/>
        <v>1.022</v>
      </c>
      <c r="T1349" s="8">
        <f t="shared" si="148"/>
        <v>82.41935483870968</v>
      </c>
      <c r="U1349" t="str">
        <f t="shared" si="152"/>
        <v>publishing</v>
      </c>
      <c r="V1349" t="str">
        <f t="shared" si="153"/>
        <v>nonfiction</v>
      </c>
    </row>
    <row r="1350" spans="1:22" ht="48" x14ac:dyDescent="0.2">
      <c r="A1350">
        <v>1348</v>
      </c>
      <c r="B1350" s="3" t="s">
        <v>1349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2">
        <f t="shared" si="149"/>
        <v>41991.506168981476</v>
      </c>
      <c r="K1350">
        <v>1416485333</v>
      </c>
      <c r="L1350" s="12" t="str">
        <f t="shared" si="150"/>
        <v>11/20/2014</v>
      </c>
      <c r="M1350" s="9" t="str" cm="1">
        <f t="array" ref="M1350">_xlfn.IFS(LEFT(L1350, 2) = "01", "Jan", LEFT(L1350, 2) = "02", "Feb", LEFT(L1350, 2) = "03", "Mar", LEFT(L1350, 2) = "04", "Apr", LEFT(L1350, 2) = "05", "May", LEFT(L1350, 2) = "06", "Jun", LEFT(L1350, 2) = "07", "Jul", LEFT(L1350, 2) = "08", "Aug", LEFT(L1350, 2) = "09", "Sep", LEFT(L1350, 2) = "10", "Oct", LEFT(L1350, 2) = "11", "Nov", LEFT(L1350, 2) = "12", "Dec")</f>
        <v>Nov</v>
      </c>
      <c r="N1350" s="9" t="str">
        <f t="shared" si="151"/>
        <v>2014</v>
      </c>
      <c r="O1350" t="b">
        <v>0</v>
      </c>
      <c r="P1350">
        <v>26</v>
      </c>
      <c r="Q1350" t="b">
        <v>1</v>
      </c>
      <c r="R1350" t="s">
        <v>8273</v>
      </c>
      <c r="S1350" s="6">
        <f t="shared" si="147"/>
        <v>1.018723404255319</v>
      </c>
      <c r="T1350" s="8">
        <f t="shared" si="148"/>
        <v>230.19230769230768</v>
      </c>
      <c r="U1350" t="str">
        <f t="shared" si="152"/>
        <v>publishing</v>
      </c>
      <c r="V1350" t="str">
        <f t="shared" si="153"/>
        <v>nonfiction</v>
      </c>
    </row>
    <row r="1351" spans="1:22" ht="48" x14ac:dyDescent="0.2">
      <c r="A1351">
        <v>1349</v>
      </c>
      <c r="B1351" s="3" t="s">
        <v>1350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2">
        <f t="shared" si="149"/>
        <v>42354.290972222225</v>
      </c>
      <c r="K1351">
        <v>1447055935</v>
      </c>
      <c r="L1351" s="12" t="str">
        <f t="shared" si="150"/>
        <v>11/09/2015</v>
      </c>
      <c r="M1351" s="9" t="str" cm="1">
        <f t="array" ref="M1351">_xlfn.IFS(LEFT(L1351, 2) = "01", "Jan", LEFT(L1351, 2) = "02", "Feb", LEFT(L1351, 2) = "03", "Mar", LEFT(L1351, 2) = "04", "Apr", LEFT(L1351, 2) = "05", "May", LEFT(L1351, 2) = "06", "Jun", LEFT(L1351, 2) = "07", "Jul", LEFT(L1351, 2) = "08", "Aug", LEFT(L1351, 2) = "09", "Sep", LEFT(L1351, 2) = "10", "Oct", LEFT(L1351, 2) = "11", "Nov", LEFT(L1351, 2) = "12", "Dec")</f>
        <v>Nov</v>
      </c>
      <c r="N1351" s="9" t="str">
        <f t="shared" si="151"/>
        <v>2015</v>
      </c>
      <c r="O1351" t="b">
        <v>0</v>
      </c>
      <c r="P1351">
        <v>172</v>
      </c>
      <c r="Q1351" t="b">
        <v>1</v>
      </c>
      <c r="R1351" t="s">
        <v>8273</v>
      </c>
      <c r="S1351" s="6">
        <f t="shared" si="147"/>
        <v>2.0419999999999998</v>
      </c>
      <c r="T1351" s="8">
        <f t="shared" si="148"/>
        <v>59.360465116279073</v>
      </c>
      <c r="U1351" t="str">
        <f t="shared" si="152"/>
        <v>publishing</v>
      </c>
      <c r="V1351" t="str">
        <f t="shared" si="153"/>
        <v>nonfiction</v>
      </c>
    </row>
    <row r="1352" spans="1:22" ht="48" x14ac:dyDescent="0.2">
      <c r="A1352">
        <v>1350</v>
      </c>
      <c r="B1352" s="3" t="s">
        <v>1351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2">
        <f t="shared" si="149"/>
        <v>42364.013124999998</v>
      </c>
      <c r="K1352">
        <v>1448497134</v>
      </c>
      <c r="L1352" s="12" t="str">
        <f t="shared" si="150"/>
        <v>11/26/2015</v>
      </c>
      <c r="M1352" s="9" t="str" cm="1">
        <f t="array" ref="M1352">_xlfn.IFS(LEFT(L1352, 2) = "01", "Jan", LEFT(L1352, 2) = "02", "Feb", LEFT(L1352, 2) = "03", "Mar", LEFT(L1352, 2) = "04", "Apr", LEFT(L1352, 2) = "05", "May", LEFT(L1352, 2) = "06", "Jun", LEFT(L1352, 2) = "07", "Jul", LEFT(L1352, 2) = "08", "Aug", LEFT(L1352, 2) = "09", "Sep", LEFT(L1352, 2) = "10", "Oct", LEFT(L1352, 2) = "11", "Nov", LEFT(L1352, 2) = "12", "Dec")</f>
        <v>Nov</v>
      </c>
      <c r="N1352" s="9" t="str">
        <f t="shared" si="151"/>
        <v>2015</v>
      </c>
      <c r="O1352" t="b">
        <v>0</v>
      </c>
      <c r="P1352">
        <v>78</v>
      </c>
      <c r="Q1352" t="b">
        <v>1</v>
      </c>
      <c r="R1352" t="s">
        <v>8273</v>
      </c>
      <c r="S1352" s="6">
        <f t="shared" si="147"/>
        <v>1.0405</v>
      </c>
      <c r="T1352" s="8">
        <f t="shared" si="148"/>
        <v>66.698717948717942</v>
      </c>
      <c r="U1352" t="str">
        <f t="shared" si="152"/>
        <v>publishing</v>
      </c>
      <c r="V1352" t="str">
        <f t="shared" si="153"/>
        <v>nonfiction</v>
      </c>
    </row>
    <row r="1353" spans="1:22" ht="32" x14ac:dyDescent="0.2">
      <c r="A1353">
        <v>1351</v>
      </c>
      <c r="B1353" s="3" t="s">
        <v>1352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2">
        <f t="shared" si="149"/>
        <v>42412.74009259259</v>
      </c>
      <c r="K1353">
        <v>1452707144</v>
      </c>
      <c r="L1353" s="12" t="str">
        <f t="shared" si="150"/>
        <v>01/13/2016</v>
      </c>
      <c r="M1353" s="9" t="str" cm="1">
        <f t="array" ref="M1353">_xlfn.IFS(LEFT(L1353, 2) = "01", "Jan", LEFT(L1353, 2) = "02", "Feb", LEFT(L1353, 2) = "03", "Mar", LEFT(L1353, 2) = "04", "Apr", LEFT(L1353, 2) = "05", "May", LEFT(L1353, 2) = "06", "Jun", LEFT(L1353, 2) = "07", "Jul", LEFT(L1353, 2) = "08", "Aug", LEFT(L1353, 2) = "09", "Sep", LEFT(L1353, 2) = "10", "Oct", LEFT(L1353, 2) = "11", "Nov", LEFT(L1353, 2) = "12", "Dec")</f>
        <v>Jan</v>
      </c>
      <c r="N1353" s="9" t="str">
        <f t="shared" si="151"/>
        <v>2016</v>
      </c>
      <c r="O1353" t="b">
        <v>0</v>
      </c>
      <c r="P1353">
        <v>120</v>
      </c>
      <c r="Q1353" t="b">
        <v>1</v>
      </c>
      <c r="R1353" t="s">
        <v>8273</v>
      </c>
      <c r="S1353" s="6">
        <f t="shared" si="147"/>
        <v>1.0126500000000001</v>
      </c>
      <c r="T1353" s="8">
        <f t="shared" si="148"/>
        <v>168.77500000000001</v>
      </c>
      <c r="U1353" t="str">
        <f t="shared" si="152"/>
        <v>publishing</v>
      </c>
      <c r="V1353" t="str">
        <f t="shared" si="153"/>
        <v>nonfiction</v>
      </c>
    </row>
    <row r="1354" spans="1:22" ht="48" x14ac:dyDescent="0.2">
      <c r="A1354">
        <v>1352</v>
      </c>
      <c r="B1354" s="3" t="s">
        <v>1353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2">
        <f t="shared" si="149"/>
        <v>42252.165972222225</v>
      </c>
      <c r="K1354">
        <v>1436968366</v>
      </c>
      <c r="L1354" s="12" t="str">
        <f t="shared" si="150"/>
        <v>07/15/2015</v>
      </c>
      <c r="M1354" s="9" t="str" cm="1">
        <f t="array" ref="M1354">_xlfn.IFS(LEFT(L1354, 2) = "01", "Jan", LEFT(L1354, 2) = "02", "Feb", LEFT(L1354, 2) = "03", "Mar", LEFT(L1354, 2) = "04", "Apr", LEFT(L1354, 2) = "05", "May", LEFT(L1354, 2) = "06", "Jun", LEFT(L1354, 2) = "07", "Jul", LEFT(L1354, 2) = "08", "Aug", LEFT(L1354, 2) = "09", "Sep", LEFT(L1354, 2) = "10", "Oct", LEFT(L1354, 2) = "11", "Nov", LEFT(L1354, 2) = "12", "Dec")</f>
        <v>Jul</v>
      </c>
      <c r="N1354" s="9" t="str">
        <f t="shared" si="151"/>
        <v>2015</v>
      </c>
      <c r="O1354" t="b">
        <v>0</v>
      </c>
      <c r="P1354">
        <v>227</v>
      </c>
      <c r="Q1354" t="b">
        <v>1</v>
      </c>
      <c r="R1354" t="s">
        <v>8273</v>
      </c>
      <c r="S1354" s="6">
        <f t="shared" si="147"/>
        <v>1.3613999999999999</v>
      </c>
      <c r="T1354" s="8">
        <f t="shared" si="148"/>
        <v>59.973568281938327</v>
      </c>
      <c r="U1354" t="str">
        <f t="shared" si="152"/>
        <v>publishing</v>
      </c>
      <c r="V1354" t="str">
        <f t="shared" si="153"/>
        <v>nonfiction</v>
      </c>
    </row>
    <row r="1355" spans="1:22" ht="32" x14ac:dyDescent="0.2">
      <c r="A1355">
        <v>1353</v>
      </c>
      <c r="B1355" s="3" t="s">
        <v>1354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2">
        <f t="shared" si="149"/>
        <v>41344</v>
      </c>
      <c r="K1355">
        <v>1359946188</v>
      </c>
      <c r="L1355" s="12" t="str">
        <f t="shared" si="150"/>
        <v>02/04/2013</v>
      </c>
      <c r="M1355" s="9" t="str" cm="1">
        <f t="array" ref="M1355">_xlfn.IFS(LEFT(L1355, 2) = "01", "Jan", LEFT(L1355, 2) = "02", "Feb", LEFT(L1355, 2) = "03", "Mar", LEFT(L1355, 2) = "04", "Apr", LEFT(L1355, 2) = "05", "May", LEFT(L1355, 2) = "06", "Jun", LEFT(L1355, 2) = "07", "Jul", LEFT(L1355, 2) = "08", "Aug", LEFT(L1355, 2) = "09", "Sep", LEFT(L1355, 2) = "10", "Oct", LEFT(L1355, 2) = "11", "Nov", LEFT(L1355, 2) = "12", "Dec")</f>
        <v>Feb</v>
      </c>
      <c r="N1355" s="9" t="str">
        <f t="shared" si="151"/>
        <v>2013</v>
      </c>
      <c r="O1355" t="b">
        <v>0</v>
      </c>
      <c r="P1355">
        <v>42</v>
      </c>
      <c r="Q1355" t="b">
        <v>1</v>
      </c>
      <c r="R1355" t="s">
        <v>8273</v>
      </c>
      <c r="S1355" s="6">
        <f t="shared" si="147"/>
        <v>1.3360000000000001</v>
      </c>
      <c r="T1355" s="8">
        <f t="shared" si="148"/>
        <v>31.80952380952381</v>
      </c>
      <c r="U1355" t="str">
        <f t="shared" si="152"/>
        <v>publishing</v>
      </c>
      <c r="V1355" t="str">
        <f t="shared" si="153"/>
        <v>nonfiction</v>
      </c>
    </row>
    <row r="1356" spans="1:22" ht="48" x14ac:dyDescent="0.2">
      <c r="A1356">
        <v>1354</v>
      </c>
      <c r="B1356" s="3" t="s">
        <v>1355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2">
        <f t="shared" si="149"/>
        <v>42532.807627314818</v>
      </c>
      <c r="K1356">
        <v>1463080979</v>
      </c>
      <c r="L1356" s="12" t="str">
        <f t="shared" si="150"/>
        <v>05/12/2016</v>
      </c>
      <c r="M1356" s="9" t="str" cm="1">
        <f t="array" ref="M1356">_xlfn.IFS(LEFT(L1356, 2) = "01", "Jan", LEFT(L1356, 2) = "02", "Feb", LEFT(L1356, 2) = "03", "Mar", LEFT(L1356, 2) = "04", "Apr", LEFT(L1356, 2) = "05", "May", LEFT(L1356, 2) = "06", "Jun", LEFT(L1356, 2) = "07", "Jul", LEFT(L1356, 2) = "08", "Aug", LEFT(L1356, 2) = "09", "Sep", LEFT(L1356, 2) = "10", "Oct", LEFT(L1356, 2) = "11", "Nov", LEFT(L1356, 2) = "12", "Dec")</f>
        <v>May</v>
      </c>
      <c r="N1356" s="9" t="str">
        <f t="shared" si="151"/>
        <v>2016</v>
      </c>
      <c r="O1356" t="b">
        <v>0</v>
      </c>
      <c r="P1356">
        <v>64</v>
      </c>
      <c r="Q1356" t="b">
        <v>1</v>
      </c>
      <c r="R1356" t="s">
        <v>8273</v>
      </c>
      <c r="S1356" s="6">
        <f t="shared" si="147"/>
        <v>1.3025</v>
      </c>
      <c r="T1356" s="8">
        <f t="shared" si="148"/>
        <v>24.421875</v>
      </c>
      <c r="U1356" t="str">
        <f t="shared" si="152"/>
        <v>publishing</v>
      </c>
      <c r="V1356" t="str">
        <f t="shared" si="153"/>
        <v>nonfiction</v>
      </c>
    </row>
    <row r="1357" spans="1:22" ht="48" x14ac:dyDescent="0.2">
      <c r="A1357">
        <v>1355</v>
      </c>
      <c r="B1357" s="3" t="s">
        <v>1356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2">
        <f t="shared" si="149"/>
        <v>41243.416666666664</v>
      </c>
      <c r="K1357">
        <v>1351663605</v>
      </c>
      <c r="L1357" s="12" t="str">
        <f t="shared" si="150"/>
        <v>10/31/2012</v>
      </c>
      <c r="M1357" s="9" t="str" cm="1">
        <f t="array" ref="M1357">_xlfn.IFS(LEFT(L1357, 2) = "01", "Jan", LEFT(L1357, 2) = "02", "Feb", LEFT(L1357, 2) = "03", "Mar", LEFT(L1357, 2) = "04", "Apr", LEFT(L1357, 2) = "05", "May", LEFT(L1357, 2) = "06", "Jun", LEFT(L1357, 2) = "07", "Jul", LEFT(L1357, 2) = "08", "Aug", LEFT(L1357, 2) = "09", "Sep", LEFT(L1357, 2) = "10", "Oct", LEFT(L1357, 2) = "11", "Nov", LEFT(L1357, 2) = "12", "Dec")</f>
        <v>Oct</v>
      </c>
      <c r="N1357" s="9" t="str">
        <f t="shared" si="151"/>
        <v>2012</v>
      </c>
      <c r="O1357" t="b">
        <v>0</v>
      </c>
      <c r="P1357">
        <v>121</v>
      </c>
      <c r="Q1357" t="b">
        <v>1</v>
      </c>
      <c r="R1357" t="s">
        <v>8273</v>
      </c>
      <c r="S1357" s="6">
        <f t="shared" si="147"/>
        <v>1.2267999999999999</v>
      </c>
      <c r="T1357" s="8">
        <f t="shared" si="148"/>
        <v>25.347107438016529</v>
      </c>
      <c r="U1357" t="str">
        <f t="shared" si="152"/>
        <v>publishing</v>
      </c>
      <c r="V1357" t="str">
        <f t="shared" si="153"/>
        <v>nonfiction</v>
      </c>
    </row>
    <row r="1358" spans="1:22" ht="48" x14ac:dyDescent="0.2">
      <c r="A1358">
        <v>1356</v>
      </c>
      <c r="B1358" s="3" t="s">
        <v>1357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2">
        <f t="shared" si="149"/>
        <v>41460.038888888892</v>
      </c>
      <c r="K1358">
        <v>1370393760</v>
      </c>
      <c r="L1358" s="12" t="str">
        <f t="shared" si="150"/>
        <v>06/05/2013</v>
      </c>
      <c r="M1358" s="9" t="str" cm="1">
        <f t="array" ref="M1358">_xlfn.IFS(LEFT(L1358, 2) = "01", "Jan", LEFT(L1358, 2) = "02", "Feb", LEFT(L1358, 2) = "03", "Mar", LEFT(L1358, 2) = "04", "Apr", LEFT(L1358, 2) = "05", "May", LEFT(L1358, 2) = "06", "Jun", LEFT(L1358, 2) = "07", "Jul", LEFT(L1358, 2) = "08", "Aug", LEFT(L1358, 2) = "09", "Sep", LEFT(L1358, 2) = "10", "Oct", LEFT(L1358, 2) = "11", "Nov", LEFT(L1358, 2) = "12", "Dec")</f>
        <v>Jun</v>
      </c>
      <c r="N1358" s="9" t="str">
        <f t="shared" si="151"/>
        <v>2013</v>
      </c>
      <c r="O1358" t="b">
        <v>0</v>
      </c>
      <c r="P1358">
        <v>87</v>
      </c>
      <c r="Q1358" t="b">
        <v>1</v>
      </c>
      <c r="R1358" t="s">
        <v>8273</v>
      </c>
      <c r="S1358" s="6">
        <f t="shared" si="147"/>
        <v>1.8281058823529412</v>
      </c>
      <c r="T1358" s="8">
        <f t="shared" si="148"/>
        <v>71.443218390804603</v>
      </c>
      <c r="U1358" t="str">
        <f t="shared" si="152"/>
        <v>publishing</v>
      </c>
      <c r="V1358" t="str">
        <f t="shared" si="153"/>
        <v>nonfiction</v>
      </c>
    </row>
    <row r="1359" spans="1:22" ht="48" x14ac:dyDescent="0.2">
      <c r="A1359">
        <v>1357</v>
      </c>
      <c r="B1359" s="3" t="s">
        <v>1358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2">
        <f t="shared" si="149"/>
        <v>41334.249305555553</v>
      </c>
      <c r="K1359">
        <v>1359587137</v>
      </c>
      <c r="L1359" s="12" t="str">
        <f t="shared" si="150"/>
        <v>01/30/2013</v>
      </c>
      <c r="M1359" s="9" t="str" cm="1">
        <f t="array" ref="M1359">_xlfn.IFS(LEFT(L1359, 2) = "01", "Jan", LEFT(L1359, 2) = "02", "Feb", LEFT(L1359, 2) = "03", "Mar", LEFT(L1359, 2) = "04", "Apr", LEFT(L1359, 2) = "05", "May", LEFT(L1359, 2) = "06", "Jun", LEFT(L1359, 2) = "07", "Jul", LEFT(L1359, 2) = "08", "Aug", LEFT(L1359, 2) = "09", "Sep", LEFT(L1359, 2) = "10", "Oct", LEFT(L1359, 2) = "11", "Nov", LEFT(L1359, 2) = "12", "Dec")</f>
        <v>Jan</v>
      </c>
      <c r="N1359" s="9" t="str">
        <f t="shared" si="151"/>
        <v>2013</v>
      </c>
      <c r="O1359" t="b">
        <v>0</v>
      </c>
      <c r="P1359">
        <v>65</v>
      </c>
      <c r="Q1359" t="b">
        <v>1</v>
      </c>
      <c r="R1359" t="s">
        <v>8273</v>
      </c>
      <c r="S1359" s="6">
        <f t="shared" si="147"/>
        <v>1.2529999999999999</v>
      </c>
      <c r="T1359" s="8">
        <f t="shared" si="148"/>
        <v>38.553846153846152</v>
      </c>
      <c r="U1359" t="str">
        <f t="shared" si="152"/>
        <v>publishing</v>
      </c>
      <c r="V1359" t="str">
        <f t="shared" si="153"/>
        <v>nonfiction</v>
      </c>
    </row>
    <row r="1360" spans="1:22" ht="48" x14ac:dyDescent="0.2">
      <c r="A1360">
        <v>1358</v>
      </c>
      <c r="B1360" s="3" t="s">
        <v>1359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2">
        <f t="shared" si="149"/>
        <v>40719.570868055554</v>
      </c>
      <c r="K1360">
        <v>1306417323</v>
      </c>
      <c r="L1360" s="12" t="str">
        <f t="shared" si="150"/>
        <v>05/26/2011</v>
      </c>
      <c r="M1360" s="9" t="str" cm="1">
        <f t="array" ref="M1360">_xlfn.IFS(LEFT(L1360, 2) = "01", "Jan", LEFT(L1360, 2) = "02", "Feb", LEFT(L1360, 2) = "03", "Mar", LEFT(L1360, 2) = "04", "Apr", LEFT(L1360, 2) = "05", "May", LEFT(L1360, 2) = "06", "Jun", LEFT(L1360, 2) = "07", "Jul", LEFT(L1360, 2) = "08", "Aug", LEFT(L1360, 2) = "09", "Sep", LEFT(L1360, 2) = "10", "Oct", LEFT(L1360, 2) = "11", "Nov", LEFT(L1360, 2) = "12", "Dec")</f>
        <v>May</v>
      </c>
      <c r="N1360" s="9" t="str">
        <f t="shared" si="151"/>
        <v>2011</v>
      </c>
      <c r="O1360" t="b">
        <v>0</v>
      </c>
      <c r="P1360">
        <v>49</v>
      </c>
      <c r="Q1360" t="b">
        <v>1</v>
      </c>
      <c r="R1360" t="s">
        <v>8273</v>
      </c>
      <c r="S1360" s="6">
        <f t="shared" si="147"/>
        <v>1.1166666666666667</v>
      </c>
      <c r="T1360" s="8">
        <f t="shared" si="148"/>
        <v>68.367346938775512</v>
      </c>
      <c r="U1360" t="str">
        <f t="shared" si="152"/>
        <v>publishing</v>
      </c>
      <c r="V1360" t="str">
        <f t="shared" si="153"/>
        <v>nonfiction</v>
      </c>
    </row>
    <row r="1361" spans="1:22" ht="48" x14ac:dyDescent="0.2">
      <c r="A1361">
        <v>1359</v>
      </c>
      <c r="B1361" s="3" t="s">
        <v>1360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2">
        <f t="shared" si="149"/>
        <v>40730.814699074072</v>
      </c>
      <c r="K1361">
        <v>1304623990</v>
      </c>
      <c r="L1361" s="12" t="str">
        <f t="shared" si="150"/>
        <v>05/05/2011</v>
      </c>
      <c r="M1361" s="9" t="str" cm="1">
        <f t="array" ref="M1361">_xlfn.IFS(LEFT(L1361, 2) = "01", "Jan", LEFT(L1361, 2) = "02", "Feb", LEFT(L1361, 2) = "03", "Mar", LEFT(L1361, 2) = "04", "Apr", LEFT(L1361, 2) = "05", "May", LEFT(L1361, 2) = "06", "Jun", LEFT(L1361, 2) = "07", "Jul", LEFT(L1361, 2) = "08", "Aug", LEFT(L1361, 2) = "09", "Sep", LEFT(L1361, 2) = "10", "Oct", LEFT(L1361, 2) = "11", "Nov", LEFT(L1361, 2) = "12", "Dec")</f>
        <v>May</v>
      </c>
      <c r="N1361" s="9" t="str">
        <f t="shared" si="151"/>
        <v>2011</v>
      </c>
      <c r="O1361" t="b">
        <v>0</v>
      </c>
      <c r="P1361">
        <v>19</v>
      </c>
      <c r="Q1361" t="b">
        <v>1</v>
      </c>
      <c r="R1361" t="s">
        <v>8273</v>
      </c>
      <c r="S1361" s="6">
        <f t="shared" si="147"/>
        <v>1.1575757575757575</v>
      </c>
      <c r="T1361" s="8">
        <f t="shared" si="148"/>
        <v>40.210526315789473</v>
      </c>
      <c r="U1361" t="str">
        <f t="shared" si="152"/>
        <v>publishing</v>
      </c>
      <c r="V1361" t="str">
        <f t="shared" si="153"/>
        <v>nonfiction</v>
      </c>
    </row>
    <row r="1362" spans="1:22" ht="32" x14ac:dyDescent="0.2">
      <c r="A1362">
        <v>1360</v>
      </c>
      <c r="B1362" s="3" t="s">
        <v>1361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2">
        <f t="shared" si="149"/>
        <v>41123.900694444441</v>
      </c>
      <c r="K1362">
        <v>1341524220</v>
      </c>
      <c r="L1362" s="12" t="str">
        <f t="shared" si="150"/>
        <v>07/05/2012</v>
      </c>
      <c r="M1362" s="9" t="str" cm="1">
        <f t="array" ref="M1362">_xlfn.IFS(LEFT(L1362, 2) = "01", "Jan", LEFT(L1362, 2) = "02", "Feb", LEFT(L1362, 2) = "03", "Mar", LEFT(L1362, 2) = "04", "Apr", LEFT(L1362, 2) = "05", "May", LEFT(L1362, 2) = "06", "Jun", LEFT(L1362, 2) = "07", "Jul", LEFT(L1362, 2) = "08", "Aug", LEFT(L1362, 2) = "09", "Sep", LEFT(L1362, 2) = "10", "Oct", LEFT(L1362, 2) = "11", "Nov", LEFT(L1362, 2) = "12", "Dec")</f>
        <v>Jul</v>
      </c>
      <c r="N1362" s="9" t="str">
        <f t="shared" si="151"/>
        <v>2012</v>
      </c>
      <c r="O1362" t="b">
        <v>0</v>
      </c>
      <c r="P1362">
        <v>81</v>
      </c>
      <c r="Q1362" t="b">
        <v>1</v>
      </c>
      <c r="R1362" t="s">
        <v>8273</v>
      </c>
      <c r="S1362" s="6">
        <f t="shared" si="147"/>
        <v>1.732</v>
      </c>
      <c r="T1362" s="8">
        <f t="shared" si="148"/>
        <v>32.074074074074076</v>
      </c>
      <c r="U1362" t="str">
        <f t="shared" si="152"/>
        <v>publishing</v>
      </c>
      <c r="V1362" t="str">
        <f t="shared" si="153"/>
        <v>nonfiction</v>
      </c>
    </row>
    <row r="1363" spans="1:22" ht="48" x14ac:dyDescent="0.2">
      <c r="A1363">
        <v>1361</v>
      </c>
      <c r="B1363" s="3" t="s">
        <v>1362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2">
        <f t="shared" si="149"/>
        <v>41811.717268518521</v>
      </c>
      <c r="K1363">
        <v>1400778772</v>
      </c>
      <c r="L1363" s="12" t="str">
        <f t="shared" si="150"/>
        <v>05/22/2014</v>
      </c>
      <c r="M1363" s="9" t="str" cm="1">
        <f t="array" ref="M1363">_xlfn.IFS(LEFT(L1363, 2) = "01", "Jan", LEFT(L1363, 2) = "02", "Feb", LEFT(L1363, 2) = "03", "Mar", LEFT(L1363, 2) = "04", "Apr", LEFT(L1363, 2) = "05", "May", LEFT(L1363, 2) = "06", "Jun", LEFT(L1363, 2) = "07", "Jul", LEFT(L1363, 2) = "08", "Aug", LEFT(L1363, 2) = "09", "Sep", LEFT(L1363, 2) = "10", "Oct", LEFT(L1363, 2) = "11", "Nov", LEFT(L1363, 2) = "12", "Dec")</f>
        <v>May</v>
      </c>
      <c r="N1363" s="9" t="str">
        <f t="shared" si="151"/>
        <v>2014</v>
      </c>
      <c r="O1363" t="b">
        <v>0</v>
      </c>
      <c r="P1363">
        <v>264</v>
      </c>
      <c r="Q1363" t="b">
        <v>1</v>
      </c>
      <c r="R1363" t="s">
        <v>8273</v>
      </c>
      <c r="S1363" s="6">
        <f t="shared" si="147"/>
        <v>1.2598333333333334</v>
      </c>
      <c r="T1363" s="8">
        <f t="shared" si="148"/>
        <v>28.632575757575758</v>
      </c>
      <c r="U1363" t="str">
        <f t="shared" si="152"/>
        <v>publishing</v>
      </c>
      <c r="V1363" t="str">
        <f t="shared" si="153"/>
        <v>nonfiction</v>
      </c>
    </row>
    <row r="1364" spans="1:22" ht="32" x14ac:dyDescent="0.2">
      <c r="A1364">
        <v>1362</v>
      </c>
      <c r="B1364" s="3" t="s">
        <v>1363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2">
        <f t="shared" si="149"/>
        <v>41524.934386574074</v>
      </c>
      <c r="K1364">
        <v>1373408731</v>
      </c>
      <c r="L1364" s="12" t="str">
        <f t="shared" si="150"/>
        <v>07/09/2013</v>
      </c>
      <c r="M1364" s="9" t="str" cm="1">
        <f t="array" ref="M1364">_xlfn.IFS(LEFT(L1364, 2) = "01", "Jan", LEFT(L1364, 2) = "02", "Feb", LEFT(L1364, 2) = "03", "Mar", LEFT(L1364, 2) = "04", "Apr", LEFT(L1364, 2) = "05", "May", LEFT(L1364, 2) = "06", "Jun", LEFT(L1364, 2) = "07", "Jul", LEFT(L1364, 2) = "08", "Aug", LEFT(L1364, 2) = "09", "Sep", LEFT(L1364, 2) = "10", "Oct", LEFT(L1364, 2) = "11", "Nov", LEFT(L1364, 2) = "12", "Dec")</f>
        <v>Jul</v>
      </c>
      <c r="N1364" s="9" t="str">
        <f t="shared" si="151"/>
        <v>2013</v>
      </c>
      <c r="O1364" t="b">
        <v>0</v>
      </c>
      <c r="P1364">
        <v>25</v>
      </c>
      <c r="Q1364" t="b">
        <v>1</v>
      </c>
      <c r="R1364" t="s">
        <v>8273</v>
      </c>
      <c r="S1364" s="6">
        <f t="shared" si="147"/>
        <v>1.091</v>
      </c>
      <c r="T1364" s="8">
        <f t="shared" si="148"/>
        <v>43.64</v>
      </c>
      <c r="U1364" t="str">
        <f t="shared" si="152"/>
        <v>publishing</v>
      </c>
      <c r="V1364" t="str">
        <f t="shared" si="153"/>
        <v>nonfiction</v>
      </c>
    </row>
    <row r="1365" spans="1:22" ht="48" x14ac:dyDescent="0.2">
      <c r="A1365">
        <v>1363</v>
      </c>
      <c r="B1365" s="3" t="s">
        <v>1364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2">
        <f t="shared" si="149"/>
        <v>42415.332638888889</v>
      </c>
      <c r="K1365">
        <v>1453925727</v>
      </c>
      <c r="L1365" s="12" t="str">
        <f t="shared" si="150"/>
        <v>01/27/2016</v>
      </c>
      <c r="M1365" s="9" t="str" cm="1">
        <f t="array" ref="M1365">_xlfn.IFS(LEFT(L1365, 2) = "01", "Jan", LEFT(L1365, 2) = "02", "Feb", LEFT(L1365, 2) = "03", "Mar", LEFT(L1365, 2) = "04", "Apr", LEFT(L1365, 2) = "05", "May", LEFT(L1365, 2) = "06", "Jun", LEFT(L1365, 2) = "07", "Jul", LEFT(L1365, 2) = "08", "Aug", LEFT(L1365, 2) = "09", "Sep", LEFT(L1365, 2) = "10", "Oct", LEFT(L1365, 2) = "11", "Nov", LEFT(L1365, 2) = "12", "Dec")</f>
        <v>Jan</v>
      </c>
      <c r="N1365" s="9" t="str">
        <f t="shared" si="151"/>
        <v>2016</v>
      </c>
      <c r="O1365" t="b">
        <v>0</v>
      </c>
      <c r="P1365">
        <v>5</v>
      </c>
      <c r="Q1365" t="b">
        <v>1</v>
      </c>
      <c r="R1365" t="s">
        <v>8273</v>
      </c>
      <c r="S1365" s="6">
        <f t="shared" si="147"/>
        <v>1</v>
      </c>
      <c r="T1365" s="8">
        <f t="shared" si="148"/>
        <v>40</v>
      </c>
      <c r="U1365" t="str">
        <f t="shared" si="152"/>
        <v>publishing</v>
      </c>
      <c r="V1365" t="str">
        <f t="shared" si="153"/>
        <v>nonfiction</v>
      </c>
    </row>
    <row r="1366" spans="1:22" ht="48" x14ac:dyDescent="0.2">
      <c r="A1366">
        <v>1364</v>
      </c>
      <c r="B1366" s="3" t="s">
        <v>1365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2">
        <f t="shared" si="149"/>
        <v>42011.6956712963</v>
      </c>
      <c r="K1366">
        <v>1415464906</v>
      </c>
      <c r="L1366" s="12" t="str">
        <f t="shared" si="150"/>
        <v>11/08/2014</v>
      </c>
      <c r="M1366" s="9" t="str" cm="1">
        <f t="array" ref="M1366">_xlfn.IFS(LEFT(L1366, 2) = "01", "Jan", LEFT(L1366, 2) = "02", "Feb", LEFT(L1366, 2) = "03", "Mar", LEFT(L1366, 2) = "04", "Apr", LEFT(L1366, 2) = "05", "May", LEFT(L1366, 2) = "06", "Jun", LEFT(L1366, 2) = "07", "Jul", LEFT(L1366, 2) = "08", "Aug", LEFT(L1366, 2) = "09", "Sep", LEFT(L1366, 2) = "10", "Oct", LEFT(L1366, 2) = "11", "Nov", LEFT(L1366, 2) = "12", "Dec")</f>
        <v>Nov</v>
      </c>
      <c r="N1366" s="9" t="str">
        <f t="shared" si="151"/>
        <v>2014</v>
      </c>
      <c r="O1366" t="b">
        <v>0</v>
      </c>
      <c r="P1366">
        <v>144</v>
      </c>
      <c r="Q1366" t="b">
        <v>1</v>
      </c>
      <c r="R1366" t="s">
        <v>8275</v>
      </c>
      <c r="S1366" s="6">
        <f t="shared" si="147"/>
        <v>1.1864285714285714</v>
      </c>
      <c r="T1366" s="8">
        <f t="shared" si="148"/>
        <v>346.04166666666669</v>
      </c>
      <c r="U1366" t="str">
        <f t="shared" si="152"/>
        <v>music</v>
      </c>
      <c r="V1366" t="str">
        <f t="shared" si="153"/>
        <v>rock</v>
      </c>
    </row>
    <row r="1367" spans="1:22" ht="48" x14ac:dyDescent="0.2">
      <c r="A1367">
        <v>1365</v>
      </c>
      <c r="B1367" s="3" t="s">
        <v>1366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2">
        <f t="shared" si="149"/>
        <v>42079.691574074073</v>
      </c>
      <c r="K1367">
        <v>1423935352</v>
      </c>
      <c r="L1367" s="12" t="str">
        <f t="shared" si="150"/>
        <v>02/14/2015</v>
      </c>
      <c r="M1367" s="9" t="str" cm="1">
        <f t="array" ref="M1367">_xlfn.IFS(LEFT(L1367, 2) = "01", "Jan", LEFT(L1367, 2) = "02", "Feb", LEFT(L1367, 2) = "03", "Mar", LEFT(L1367, 2) = "04", "Apr", LEFT(L1367, 2) = "05", "May", LEFT(L1367, 2) = "06", "Jun", LEFT(L1367, 2) = "07", "Jul", LEFT(L1367, 2) = "08", "Aug", LEFT(L1367, 2) = "09", "Sep", LEFT(L1367, 2) = "10", "Oct", LEFT(L1367, 2) = "11", "Nov", LEFT(L1367, 2) = "12", "Dec")</f>
        <v>Feb</v>
      </c>
      <c r="N1367" s="9" t="str">
        <f t="shared" si="151"/>
        <v>2015</v>
      </c>
      <c r="O1367" t="b">
        <v>0</v>
      </c>
      <c r="P1367">
        <v>92</v>
      </c>
      <c r="Q1367" t="b">
        <v>1</v>
      </c>
      <c r="R1367" t="s">
        <v>8275</v>
      </c>
      <c r="S1367" s="6">
        <f t="shared" si="147"/>
        <v>1.0026666666666666</v>
      </c>
      <c r="T1367" s="8">
        <f t="shared" si="148"/>
        <v>81.739130434782609</v>
      </c>
      <c r="U1367" t="str">
        <f t="shared" si="152"/>
        <v>music</v>
      </c>
      <c r="V1367" t="str">
        <f t="shared" si="153"/>
        <v>rock</v>
      </c>
    </row>
    <row r="1368" spans="1:22" ht="16" x14ac:dyDescent="0.2">
      <c r="A1368">
        <v>1366</v>
      </c>
      <c r="B1368" s="3" t="s">
        <v>1367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2">
        <f t="shared" si="149"/>
        <v>41970.037766203706</v>
      </c>
      <c r="K1368">
        <v>1413158063</v>
      </c>
      <c r="L1368" s="12" t="str">
        <f t="shared" si="150"/>
        <v>10/12/2014</v>
      </c>
      <c r="M1368" s="9" t="str" cm="1">
        <f t="array" ref="M1368">_xlfn.IFS(LEFT(L1368, 2) = "01", "Jan", LEFT(L1368, 2) = "02", "Feb", LEFT(L1368, 2) = "03", "Mar", LEFT(L1368, 2) = "04", "Apr", LEFT(L1368, 2) = "05", "May", LEFT(L1368, 2) = "06", "Jun", LEFT(L1368, 2) = "07", "Jul", LEFT(L1368, 2) = "08", "Aug", LEFT(L1368, 2) = "09", "Sep", LEFT(L1368, 2) = "10", "Oct", LEFT(L1368, 2) = "11", "Nov", LEFT(L1368, 2) = "12", "Dec")</f>
        <v>Oct</v>
      </c>
      <c r="N1368" s="9" t="str">
        <f t="shared" si="151"/>
        <v>2014</v>
      </c>
      <c r="O1368" t="b">
        <v>0</v>
      </c>
      <c r="P1368">
        <v>147</v>
      </c>
      <c r="Q1368" t="b">
        <v>1</v>
      </c>
      <c r="R1368" t="s">
        <v>8275</v>
      </c>
      <c r="S1368" s="6">
        <f t="shared" si="147"/>
        <v>1.2648920000000001</v>
      </c>
      <c r="T1368" s="8">
        <f t="shared" si="148"/>
        <v>64.535306122448986</v>
      </c>
      <c r="U1368" t="str">
        <f t="shared" si="152"/>
        <v>music</v>
      </c>
      <c r="V1368" t="str">
        <f t="shared" si="153"/>
        <v>rock</v>
      </c>
    </row>
    <row r="1369" spans="1:22" ht="48" x14ac:dyDescent="0.2">
      <c r="A1369">
        <v>1367</v>
      </c>
      <c r="B1369" s="3" t="s">
        <v>1368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2">
        <f t="shared" si="149"/>
        <v>42322.044560185182</v>
      </c>
      <c r="K1369">
        <v>1444867450</v>
      </c>
      <c r="L1369" s="12" t="str">
        <f t="shared" si="150"/>
        <v>10/15/2015</v>
      </c>
      <c r="M1369" s="9" t="str" cm="1">
        <f t="array" ref="M1369">_xlfn.IFS(LEFT(L1369, 2) = "01", "Jan", LEFT(L1369, 2) = "02", "Feb", LEFT(L1369, 2) = "03", "Mar", LEFT(L1369, 2) = "04", "Apr", LEFT(L1369, 2) = "05", "May", LEFT(L1369, 2) = "06", "Jun", LEFT(L1369, 2) = "07", "Jul", LEFT(L1369, 2) = "08", "Aug", LEFT(L1369, 2) = "09", "Sep", LEFT(L1369, 2) = "10", "Oct", LEFT(L1369, 2) = "11", "Nov", LEFT(L1369, 2) = "12", "Dec")</f>
        <v>Oct</v>
      </c>
      <c r="N1369" s="9" t="str">
        <f t="shared" si="151"/>
        <v>2015</v>
      </c>
      <c r="O1369" t="b">
        <v>0</v>
      </c>
      <c r="P1369">
        <v>90</v>
      </c>
      <c r="Q1369" t="b">
        <v>1</v>
      </c>
      <c r="R1369" t="s">
        <v>8275</v>
      </c>
      <c r="S1369" s="6">
        <f t="shared" si="147"/>
        <v>1.1426000000000001</v>
      </c>
      <c r="T1369" s="8">
        <f t="shared" si="148"/>
        <v>63.477777777777774</v>
      </c>
      <c r="U1369" t="str">
        <f t="shared" si="152"/>
        <v>music</v>
      </c>
      <c r="V1369" t="str">
        <f t="shared" si="153"/>
        <v>rock</v>
      </c>
    </row>
    <row r="1370" spans="1:22" ht="48" x14ac:dyDescent="0.2">
      <c r="A1370">
        <v>1368</v>
      </c>
      <c r="B1370" s="3" t="s">
        <v>1369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2">
        <f t="shared" si="149"/>
        <v>42170.190902777773</v>
      </c>
      <c r="K1370">
        <v>1432269294</v>
      </c>
      <c r="L1370" s="12" t="str">
        <f t="shared" si="150"/>
        <v>05/22/2015</v>
      </c>
      <c r="M1370" s="9" t="str" cm="1">
        <f t="array" ref="M1370">_xlfn.IFS(LEFT(L1370, 2) = "01", "Jan", LEFT(L1370, 2) = "02", "Feb", LEFT(L1370, 2) = "03", "Mar", LEFT(L1370, 2) = "04", "Apr", LEFT(L1370, 2) = "05", "May", LEFT(L1370, 2) = "06", "Jun", LEFT(L1370, 2) = "07", "Jul", LEFT(L1370, 2) = "08", "Aug", LEFT(L1370, 2) = "09", "Sep", LEFT(L1370, 2) = "10", "Oct", LEFT(L1370, 2) = "11", "Nov", LEFT(L1370, 2) = "12", "Dec")</f>
        <v>May</v>
      </c>
      <c r="N1370" s="9" t="str">
        <f t="shared" si="151"/>
        <v>2015</v>
      </c>
      <c r="O1370" t="b">
        <v>0</v>
      </c>
      <c r="P1370">
        <v>87</v>
      </c>
      <c r="Q1370" t="b">
        <v>1</v>
      </c>
      <c r="R1370" t="s">
        <v>8275</v>
      </c>
      <c r="S1370" s="6">
        <f t="shared" si="147"/>
        <v>1.107</v>
      </c>
      <c r="T1370" s="8">
        <f t="shared" si="148"/>
        <v>63.620689655172413</v>
      </c>
      <c r="U1370" t="str">
        <f t="shared" si="152"/>
        <v>music</v>
      </c>
      <c r="V1370" t="str">
        <f t="shared" si="153"/>
        <v>rock</v>
      </c>
    </row>
    <row r="1371" spans="1:22" ht="48" x14ac:dyDescent="0.2">
      <c r="A1371">
        <v>1369</v>
      </c>
      <c r="B1371" s="3" t="s">
        <v>1370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2">
        <f t="shared" si="149"/>
        <v>41740.594282407408</v>
      </c>
      <c r="K1371">
        <v>1394633746</v>
      </c>
      <c r="L1371" s="12" t="str">
        <f t="shared" si="150"/>
        <v>03/12/2014</v>
      </c>
      <c r="M1371" s="9" t="str" cm="1">
        <f t="array" ref="M1371">_xlfn.IFS(LEFT(L1371, 2) = "01", "Jan", LEFT(L1371, 2) = "02", "Feb", LEFT(L1371, 2) = "03", "Mar", LEFT(L1371, 2) = "04", "Apr", LEFT(L1371, 2) = "05", "May", LEFT(L1371, 2) = "06", "Jun", LEFT(L1371, 2) = "07", "Jul", LEFT(L1371, 2) = "08", "Aug", LEFT(L1371, 2) = "09", "Sep", LEFT(L1371, 2) = "10", "Oct", LEFT(L1371, 2) = "11", "Nov", LEFT(L1371, 2) = "12", "Dec")</f>
        <v>Mar</v>
      </c>
      <c r="N1371" s="9" t="str">
        <f t="shared" si="151"/>
        <v>2014</v>
      </c>
      <c r="O1371" t="b">
        <v>0</v>
      </c>
      <c r="P1371">
        <v>406</v>
      </c>
      <c r="Q1371" t="b">
        <v>1</v>
      </c>
      <c r="R1371" t="s">
        <v>8275</v>
      </c>
      <c r="S1371" s="6">
        <f t="shared" si="147"/>
        <v>1.0534805315203954</v>
      </c>
      <c r="T1371" s="8">
        <f t="shared" si="148"/>
        <v>83.967068965517228</v>
      </c>
      <c r="U1371" t="str">
        <f t="shared" si="152"/>
        <v>music</v>
      </c>
      <c r="V1371" t="str">
        <f t="shared" si="153"/>
        <v>rock</v>
      </c>
    </row>
    <row r="1372" spans="1:22" ht="32" x14ac:dyDescent="0.2">
      <c r="A1372">
        <v>1370</v>
      </c>
      <c r="B1372" s="3" t="s">
        <v>1371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2">
        <f t="shared" si="149"/>
        <v>41563.00335648148</v>
      </c>
      <c r="K1372">
        <v>1380585890</v>
      </c>
      <c r="L1372" s="12" t="str">
        <f t="shared" si="150"/>
        <v>10/01/2013</v>
      </c>
      <c r="M1372" s="9" t="str" cm="1">
        <f t="array" ref="M1372">_xlfn.IFS(LEFT(L1372, 2) = "01", "Jan", LEFT(L1372, 2) = "02", "Feb", LEFT(L1372, 2) = "03", "Mar", LEFT(L1372, 2) = "04", "Apr", LEFT(L1372, 2) = "05", "May", LEFT(L1372, 2) = "06", "Jun", LEFT(L1372, 2) = "07", "Jul", LEFT(L1372, 2) = "08", "Aug", LEFT(L1372, 2) = "09", "Sep", LEFT(L1372, 2) = "10", "Oct", LEFT(L1372, 2) = "11", "Nov", LEFT(L1372, 2) = "12", "Dec")</f>
        <v>Oct</v>
      </c>
      <c r="N1372" s="9" t="str">
        <f t="shared" si="151"/>
        <v>2013</v>
      </c>
      <c r="O1372" t="b">
        <v>0</v>
      </c>
      <c r="P1372">
        <v>20</v>
      </c>
      <c r="Q1372" t="b">
        <v>1</v>
      </c>
      <c r="R1372" t="s">
        <v>8275</v>
      </c>
      <c r="S1372" s="6">
        <f t="shared" si="147"/>
        <v>1.0366666666666666</v>
      </c>
      <c r="T1372" s="8">
        <f t="shared" si="148"/>
        <v>77.75</v>
      </c>
      <c r="U1372" t="str">
        <f t="shared" si="152"/>
        <v>music</v>
      </c>
      <c r="V1372" t="str">
        <f t="shared" si="153"/>
        <v>rock</v>
      </c>
    </row>
    <row r="1373" spans="1:22" ht="48" x14ac:dyDescent="0.2">
      <c r="A1373">
        <v>1371</v>
      </c>
      <c r="B1373" s="3" t="s">
        <v>1372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2">
        <f t="shared" si="149"/>
        <v>42131.758587962962</v>
      </c>
      <c r="K1373">
        <v>1428430342</v>
      </c>
      <c r="L1373" s="12" t="str">
        <f t="shared" si="150"/>
        <v>04/07/2015</v>
      </c>
      <c r="M1373" s="9" t="str" cm="1">
        <f t="array" ref="M1373">_xlfn.IFS(LEFT(L1373, 2) = "01", "Jan", LEFT(L1373, 2) = "02", "Feb", LEFT(L1373, 2) = "03", "Mar", LEFT(L1373, 2) = "04", "Apr", LEFT(L1373, 2) = "05", "May", LEFT(L1373, 2) = "06", "Jun", LEFT(L1373, 2) = "07", "Jul", LEFT(L1373, 2) = "08", "Aug", LEFT(L1373, 2) = "09", "Sep", LEFT(L1373, 2) = "10", "Oct", LEFT(L1373, 2) = "11", "Nov", LEFT(L1373, 2) = "12", "Dec")</f>
        <v>Apr</v>
      </c>
      <c r="N1373" s="9" t="str">
        <f t="shared" si="151"/>
        <v>2015</v>
      </c>
      <c r="O1373" t="b">
        <v>0</v>
      </c>
      <c r="P1373">
        <v>70</v>
      </c>
      <c r="Q1373" t="b">
        <v>1</v>
      </c>
      <c r="R1373" t="s">
        <v>8275</v>
      </c>
      <c r="S1373" s="6">
        <f t="shared" si="147"/>
        <v>1.0708672667523933</v>
      </c>
      <c r="T1373" s="8">
        <f t="shared" si="148"/>
        <v>107.07142857142857</v>
      </c>
      <c r="U1373" t="str">
        <f t="shared" si="152"/>
        <v>music</v>
      </c>
      <c r="V1373" t="str">
        <f t="shared" si="153"/>
        <v>rock</v>
      </c>
    </row>
    <row r="1374" spans="1:22" ht="16" x14ac:dyDescent="0.2">
      <c r="A1374">
        <v>1372</v>
      </c>
      <c r="B1374" s="3" t="s">
        <v>1373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2">
        <f t="shared" si="149"/>
        <v>41102.739953703705</v>
      </c>
      <c r="K1374">
        <v>1339523132</v>
      </c>
      <c r="L1374" s="12" t="str">
        <f t="shared" si="150"/>
        <v>06/12/2012</v>
      </c>
      <c r="M1374" s="9" t="str" cm="1">
        <f t="array" ref="M1374">_xlfn.IFS(LEFT(L1374, 2) = "01", "Jan", LEFT(L1374, 2) = "02", "Feb", LEFT(L1374, 2) = "03", "Mar", LEFT(L1374, 2) = "04", "Apr", LEFT(L1374, 2) = "05", "May", LEFT(L1374, 2) = "06", "Jun", LEFT(L1374, 2) = "07", "Jul", LEFT(L1374, 2) = "08", "Aug", LEFT(L1374, 2) = "09", "Sep", LEFT(L1374, 2) = "10", "Oct", LEFT(L1374, 2) = "11", "Nov", LEFT(L1374, 2) = "12", "Dec")</f>
        <v>Jun</v>
      </c>
      <c r="N1374" s="9" t="str">
        <f t="shared" si="151"/>
        <v>2012</v>
      </c>
      <c r="O1374" t="b">
        <v>0</v>
      </c>
      <c r="P1374">
        <v>16</v>
      </c>
      <c r="Q1374" t="b">
        <v>1</v>
      </c>
      <c r="R1374" t="s">
        <v>8275</v>
      </c>
      <c r="S1374" s="6">
        <f t="shared" si="147"/>
        <v>1.24</v>
      </c>
      <c r="T1374" s="8">
        <f t="shared" si="148"/>
        <v>38.75</v>
      </c>
      <c r="U1374" t="str">
        <f t="shared" si="152"/>
        <v>music</v>
      </c>
      <c r="V1374" t="str">
        <f t="shared" si="153"/>
        <v>rock</v>
      </c>
    </row>
    <row r="1375" spans="1:22" ht="32" x14ac:dyDescent="0.2">
      <c r="A1375">
        <v>1373</v>
      </c>
      <c r="B1375" s="3" t="s">
        <v>1374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2">
        <f t="shared" si="149"/>
        <v>42734.95177083333</v>
      </c>
      <c r="K1375">
        <v>1480546233</v>
      </c>
      <c r="L1375" s="12" t="str">
        <f t="shared" si="150"/>
        <v>11/30/2016</v>
      </c>
      <c r="M1375" s="9" t="str" cm="1">
        <f t="array" ref="M1375">_xlfn.IFS(LEFT(L1375, 2) = "01", "Jan", LEFT(L1375, 2) = "02", "Feb", LEFT(L1375, 2) = "03", "Mar", LEFT(L1375, 2) = "04", "Apr", LEFT(L1375, 2) = "05", "May", LEFT(L1375, 2) = "06", "Jun", LEFT(L1375, 2) = "07", "Jul", LEFT(L1375, 2) = "08", "Aug", LEFT(L1375, 2) = "09", "Sep", LEFT(L1375, 2) = "10", "Oct", LEFT(L1375, 2) = "11", "Nov", LEFT(L1375, 2) = "12", "Dec")</f>
        <v>Nov</v>
      </c>
      <c r="N1375" s="9" t="str">
        <f t="shared" si="151"/>
        <v>2016</v>
      </c>
      <c r="O1375" t="b">
        <v>0</v>
      </c>
      <c r="P1375">
        <v>52</v>
      </c>
      <c r="Q1375" t="b">
        <v>1</v>
      </c>
      <c r="R1375" t="s">
        <v>8275</v>
      </c>
      <c r="S1375" s="6">
        <f t="shared" si="147"/>
        <v>1.0501</v>
      </c>
      <c r="T1375" s="8">
        <f t="shared" si="148"/>
        <v>201.94230769230768</v>
      </c>
      <c r="U1375" t="str">
        <f t="shared" si="152"/>
        <v>music</v>
      </c>
      <c r="V1375" t="str">
        <f t="shared" si="153"/>
        <v>rock</v>
      </c>
    </row>
    <row r="1376" spans="1:22" ht="48" x14ac:dyDescent="0.2">
      <c r="A1376">
        <v>1374</v>
      </c>
      <c r="B1376" s="3" t="s">
        <v>1375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2">
        <f t="shared" si="149"/>
        <v>42454.12023148148</v>
      </c>
      <c r="K1376">
        <v>1456285988</v>
      </c>
      <c r="L1376" s="12" t="str">
        <f t="shared" si="150"/>
        <v>02/24/2016</v>
      </c>
      <c r="M1376" s="9" t="str" cm="1">
        <f t="array" ref="M1376">_xlfn.IFS(LEFT(L1376, 2) = "01", "Jan", LEFT(L1376, 2) = "02", "Feb", LEFT(L1376, 2) = "03", "Mar", LEFT(L1376, 2) = "04", "Apr", LEFT(L1376, 2) = "05", "May", LEFT(L1376, 2) = "06", "Jun", LEFT(L1376, 2) = "07", "Jul", LEFT(L1376, 2) = "08", "Aug", LEFT(L1376, 2) = "09", "Sep", LEFT(L1376, 2) = "10", "Oct", LEFT(L1376, 2) = "11", "Nov", LEFT(L1376, 2) = "12", "Dec")</f>
        <v>Feb</v>
      </c>
      <c r="N1376" s="9" t="str">
        <f t="shared" si="151"/>
        <v>2016</v>
      </c>
      <c r="O1376" t="b">
        <v>0</v>
      </c>
      <c r="P1376">
        <v>66</v>
      </c>
      <c r="Q1376" t="b">
        <v>1</v>
      </c>
      <c r="R1376" t="s">
        <v>8275</v>
      </c>
      <c r="S1376" s="6">
        <f t="shared" si="147"/>
        <v>1.8946666666666667</v>
      </c>
      <c r="T1376" s="8">
        <f t="shared" si="148"/>
        <v>43.060606060606062</v>
      </c>
      <c r="U1376" t="str">
        <f t="shared" si="152"/>
        <v>music</v>
      </c>
      <c r="V1376" t="str">
        <f t="shared" si="153"/>
        <v>rock</v>
      </c>
    </row>
    <row r="1377" spans="1:22" ht="48" x14ac:dyDescent="0.2">
      <c r="A1377">
        <v>1375</v>
      </c>
      <c r="B1377" s="3" t="s">
        <v>1376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2">
        <f t="shared" si="149"/>
        <v>42750.066192129627</v>
      </c>
      <c r="K1377">
        <v>1481852119</v>
      </c>
      <c r="L1377" s="12" t="str">
        <f t="shared" si="150"/>
        <v>12/16/2016</v>
      </c>
      <c r="M1377" s="9" t="str" cm="1">
        <f t="array" ref="M1377">_xlfn.IFS(LEFT(L1377, 2) = "01", "Jan", LEFT(L1377, 2) = "02", "Feb", LEFT(L1377, 2) = "03", "Mar", LEFT(L1377, 2) = "04", "Apr", LEFT(L1377, 2) = "05", "May", LEFT(L1377, 2) = "06", "Jun", LEFT(L1377, 2) = "07", "Jul", LEFT(L1377, 2) = "08", "Aug", LEFT(L1377, 2) = "09", "Sep", LEFT(L1377, 2) = "10", "Oct", LEFT(L1377, 2) = "11", "Nov", LEFT(L1377, 2) = "12", "Dec")</f>
        <v>Dec</v>
      </c>
      <c r="N1377" s="9" t="str">
        <f t="shared" si="151"/>
        <v>2016</v>
      </c>
      <c r="O1377" t="b">
        <v>0</v>
      </c>
      <c r="P1377">
        <v>109</v>
      </c>
      <c r="Q1377" t="b">
        <v>1</v>
      </c>
      <c r="R1377" t="s">
        <v>8275</v>
      </c>
      <c r="S1377" s="6">
        <f t="shared" si="147"/>
        <v>1.7132499999999999</v>
      </c>
      <c r="T1377" s="8">
        <f t="shared" si="148"/>
        <v>62.871559633027523</v>
      </c>
      <c r="U1377" t="str">
        <f t="shared" si="152"/>
        <v>music</v>
      </c>
      <c r="V1377" t="str">
        <f t="shared" si="153"/>
        <v>rock</v>
      </c>
    </row>
    <row r="1378" spans="1:22" ht="32" x14ac:dyDescent="0.2">
      <c r="A1378">
        <v>1376</v>
      </c>
      <c r="B1378" s="3" t="s">
        <v>1377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2">
        <f t="shared" si="149"/>
        <v>42707.710717592592</v>
      </c>
      <c r="K1378">
        <v>1478189006</v>
      </c>
      <c r="L1378" s="12" t="str">
        <f t="shared" si="150"/>
        <v>11/03/2016</v>
      </c>
      <c r="M1378" s="9" t="str" cm="1">
        <f t="array" ref="M1378">_xlfn.IFS(LEFT(L1378, 2) = "01", "Jan", LEFT(L1378, 2) = "02", "Feb", LEFT(L1378, 2) = "03", "Mar", LEFT(L1378, 2) = "04", "Apr", LEFT(L1378, 2) = "05", "May", LEFT(L1378, 2) = "06", "Jun", LEFT(L1378, 2) = "07", "Jul", LEFT(L1378, 2) = "08", "Aug", LEFT(L1378, 2) = "09", "Sep", LEFT(L1378, 2) = "10", "Oct", LEFT(L1378, 2) = "11", "Nov", LEFT(L1378, 2) = "12", "Dec")</f>
        <v>Nov</v>
      </c>
      <c r="N1378" s="9" t="str">
        <f t="shared" si="151"/>
        <v>2016</v>
      </c>
      <c r="O1378" t="b">
        <v>0</v>
      </c>
      <c r="P1378">
        <v>168</v>
      </c>
      <c r="Q1378" t="b">
        <v>1</v>
      </c>
      <c r="R1378" t="s">
        <v>8275</v>
      </c>
      <c r="S1378" s="6">
        <f t="shared" si="147"/>
        <v>2.5248648648648651</v>
      </c>
      <c r="T1378" s="8">
        <f t="shared" si="148"/>
        <v>55.607142857142854</v>
      </c>
      <c r="U1378" t="str">
        <f t="shared" si="152"/>
        <v>music</v>
      </c>
      <c r="V1378" t="str">
        <f t="shared" si="153"/>
        <v>rock</v>
      </c>
    </row>
    <row r="1379" spans="1:22" ht="48" x14ac:dyDescent="0.2">
      <c r="A1379">
        <v>1377</v>
      </c>
      <c r="B1379" s="3" t="s">
        <v>1378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2">
        <f t="shared" si="149"/>
        <v>42769.174305555556</v>
      </c>
      <c r="K1379">
        <v>1484198170</v>
      </c>
      <c r="L1379" s="12" t="str">
        <f t="shared" si="150"/>
        <v>01/12/2017</v>
      </c>
      <c r="M1379" s="9" t="str" cm="1">
        <f t="array" ref="M1379">_xlfn.IFS(LEFT(L1379, 2) = "01", "Jan", LEFT(L1379, 2) = "02", "Feb", LEFT(L1379, 2) = "03", "Mar", LEFT(L1379, 2) = "04", "Apr", LEFT(L1379, 2) = "05", "May", LEFT(L1379, 2) = "06", "Jun", LEFT(L1379, 2) = "07", "Jul", LEFT(L1379, 2) = "08", "Aug", LEFT(L1379, 2) = "09", "Sep", LEFT(L1379, 2) = "10", "Oct", LEFT(L1379, 2) = "11", "Nov", LEFT(L1379, 2) = "12", "Dec")</f>
        <v>Jan</v>
      </c>
      <c r="N1379" s="9" t="str">
        <f t="shared" si="151"/>
        <v>2017</v>
      </c>
      <c r="O1379" t="b">
        <v>0</v>
      </c>
      <c r="P1379">
        <v>31</v>
      </c>
      <c r="Q1379" t="b">
        <v>1</v>
      </c>
      <c r="R1379" t="s">
        <v>8275</v>
      </c>
      <c r="S1379" s="6">
        <f t="shared" si="147"/>
        <v>1.1615384615384616</v>
      </c>
      <c r="T1379" s="8">
        <f t="shared" si="148"/>
        <v>48.70967741935484</v>
      </c>
      <c r="U1379" t="str">
        <f t="shared" si="152"/>
        <v>music</v>
      </c>
      <c r="V1379" t="str">
        <f t="shared" si="153"/>
        <v>rock</v>
      </c>
    </row>
    <row r="1380" spans="1:22" ht="16" x14ac:dyDescent="0.2">
      <c r="A1380">
        <v>1378</v>
      </c>
      <c r="B1380" s="3" t="s">
        <v>1379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2">
        <f t="shared" si="149"/>
        <v>42583.759374999994</v>
      </c>
      <c r="K1380">
        <v>1468779210</v>
      </c>
      <c r="L1380" s="12" t="str">
        <f t="shared" si="150"/>
        <v>07/17/2016</v>
      </c>
      <c r="M1380" s="9" t="str" cm="1">
        <f t="array" ref="M1380">_xlfn.IFS(LEFT(L1380, 2) = "01", "Jan", LEFT(L1380, 2) = "02", "Feb", LEFT(L1380, 2) = "03", "Mar", LEFT(L1380, 2) = "04", "Apr", LEFT(L1380, 2) = "05", "May", LEFT(L1380, 2) = "06", "Jun", LEFT(L1380, 2) = "07", "Jul", LEFT(L1380, 2) = "08", "Aug", LEFT(L1380, 2) = "09", "Sep", LEFT(L1380, 2) = "10", "Oct", LEFT(L1380, 2) = "11", "Nov", LEFT(L1380, 2) = "12", "Dec")</f>
        <v>Jul</v>
      </c>
      <c r="N1380" s="9" t="str">
        <f t="shared" si="151"/>
        <v>2016</v>
      </c>
      <c r="O1380" t="b">
        <v>0</v>
      </c>
      <c r="P1380">
        <v>133</v>
      </c>
      <c r="Q1380" t="b">
        <v>1</v>
      </c>
      <c r="R1380" t="s">
        <v>8275</v>
      </c>
      <c r="S1380" s="6">
        <f t="shared" si="147"/>
        <v>2.0335000000000001</v>
      </c>
      <c r="T1380" s="8">
        <f t="shared" si="148"/>
        <v>30.578947368421051</v>
      </c>
      <c r="U1380" t="str">
        <f t="shared" si="152"/>
        <v>music</v>
      </c>
      <c r="V1380" t="str">
        <f t="shared" si="153"/>
        <v>rock</v>
      </c>
    </row>
    <row r="1381" spans="1:22" ht="32" x14ac:dyDescent="0.2">
      <c r="A1381">
        <v>1379</v>
      </c>
      <c r="B1381" s="3" t="s">
        <v>1380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2">
        <f t="shared" si="149"/>
        <v>42160.491620370376</v>
      </c>
      <c r="K1381">
        <v>1430912876</v>
      </c>
      <c r="L1381" s="12" t="str">
        <f t="shared" si="150"/>
        <v>05/06/2015</v>
      </c>
      <c r="M1381" s="9" t="str" cm="1">
        <f t="array" ref="M1381">_xlfn.IFS(LEFT(L1381, 2) = "01", "Jan", LEFT(L1381, 2) = "02", "Feb", LEFT(L1381, 2) = "03", "Mar", LEFT(L1381, 2) = "04", "Apr", LEFT(L1381, 2) = "05", "May", LEFT(L1381, 2) = "06", "Jun", LEFT(L1381, 2) = "07", "Jul", LEFT(L1381, 2) = "08", "Aug", LEFT(L1381, 2) = "09", "Sep", LEFT(L1381, 2) = "10", "Oct", LEFT(L1381, 2) = "11", "Nov", LEFT(L1381, 2) = "12", "Dec")</f>
        <v>May</v>
      </c>
      <c r="N1381" s="9" t="str">
        <f t="shared" si="151"/>
        <v>2015</v>
      </c>
      <c r="O1381" t="b">
        <v>0</v>
      </c>
      <c r="P1381">
        <v>151</v>
      </c>
      <c r="Q1381" t="b">
        <v>1</v>
      </c>
      <c r="R1381" t="s">
        <v>8275</v>
      </c>
      <c r="S1381" s="6">
        <f t="shared" si="147"/>
        <v>1.1160000000000001</v>
      </c>
      <c r="T1381" s="8">
        <f t="shared" si="148"/>
        <v>73.907284768211923</v>
      </c>
      <c r="U1381" t="str">
        <f t="shared" si="152"/>
        <v>music</v>
      </c>
      <c r="V1381" t="str">
        <f t="shared" si="153"/>
        <v>rock</v>
      </c>
    </row>
    <row r="1382" spans="1:22" ht="32" x14ac:dyDescent="0.2">
      <c r="A1382">
        <v>1380</v>
      </c>
      <c r="B1382" s="3" t="s">
        <v>1381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2">
        <f t="shared" si="149"/>
        <v>42164.083333333328</v>
      </c>
      <c r="K1382">
        <v>1431886706</v>
      </c>
      <c r="L1382" s="12" t="str">
        <f t="shared" si="150"/>
        <v>05/17/2015</v>
      </c>
      <c r="M1382" s="9" t="str" cm="1">
        <f t="array" ref="M1382">_xlfn.IFS(LEFT(L1382, 2) = "01", "Jan", LEFT(L1382, 2) = "02", "Feb", LEFT(L1382, 2) = "03", "Mar", LEFT(L1382, 2) = "04", "Apr", LEFT(L1382, 2) = "05", "May", LEFT(L1382, 2) = "06", "Jun", LEFT(L1382, 2) = "07", "Jul", LEFT(L1382, 2) = "08", "Aug", LEFT(L1382, 2) = "09", "Sep", LEFT(L1382, 2) = "10", "Oct", LEFT(L1382, 2) = "11", "Nov", LEFT(L1382, 2) = "12", "Dec")</f>
        <v>May</v>
      </c>
      <c r="N1382" s="9" t="str">
        <f t="shared" si="151"/>
        <v>2015</v>
      </c>
      <c r="O1382" t="b">
        <v>0</v>
      </c>
      <c r="P1382">
        <v>5</v>
      </c>
      <c r="Q1382" t="b">
        <v>1</v>
      </c>
      <c r="R1382" t="s">
        <v>8275</v>
      </c>
      <c r="S1382" s="6">
        <f t="shared" si="147"/>
        <v>4.24</v>
      </c>
      <c r="T1382" s="8">
        <f t="shared" si="148"/>
        <v>21.2</v>
      </c>
      <c r="U1382" t="str">
        <f t="shared" si="152"/>
        <v>music</v>
      </c>
      <c r="V1382" t="str">
        <f t="shared" si="153"/>
        <v>rock</v>
      </c>
    </row>
    <row r="1383" spans="1:22" ht="48" x14ac:dyDescent="0.2">
      <c r="A1383">
        <v>1381</v>
      </c>
      <c r="B1383" s="3" t="s">
        <v>1382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2">
        <f t="shared" si="149"/>
        <v>42733.214409722219</v>
      </c>
      <c r="K1383">
        <v>1480396125</v>
      </c>
      <c r="L1383" s="12" t="str">
        <f t="shared" si="150"/>
        <v>11/29/2016</v>
      </c>
      <c r="M1383" s="9" t="str" cm="1">
        <f t="array" ref="M1383">_xlfn.IFS(LEFT(L1383, 2) = "01", "Jan", LEFT(L1383, 2) = "02", "Feb", LEFT(L1383, 2) = "03", "Mar", LEFT(L1383, 2) = "04", "Apr", LEFT(L1383, 2) = "05", "May", LEFT(L1383, 2) = "06", "Jun", LEFT(L1383, 2) = "07", "Jul", LEFT(L1383, 2) = "08", "Aug", LEFT(L1383, 2) = "09", "Sep", LEFT(L1383, 2) = "10", "Oct", LEFT(L1383, 2) = "11", "Nov", LEFT(L1383, 2) = "12", "Dec")</f>
        <v>Nov</v>
      </c>
      <c r="N1383" s="9" t="str">
        <f t="shared" si="151"/>
        <v>2016</v>
      </c>
      <c r="O1383" t="b">
        <v>0</v>
      </c>
      <c r="P1383">
        <v>73</v>
      </c>
      <c r="Q1383" t="b">
        <v>1</v>
      </c>
      <c r="R1383" t="s">
        <v>8275</v>
      </c>
      <c r="S1383" s="6">
        <f t="shared" si="147"/>
        <v>1.071</v>
      </c>
      <c r="T1383" s="8">
        <f t="shared" si="148"/>
        <v>73.356164383561648</v>
      </c>
      <c r="U1383" t="str">
        <f t="shared" si="152"/>
        <v>music</v>
      </c>
      <c r="V1383" t="str">
        <f t="shared" si="153"/>
        <v>rock</v>
      </c>
    </row>
    <row r="1384" spans="1:22" ht="48" x14ac:dyDescent="0.2">
      <c r="A1384">
        <v>1382</v>
      </c>
      <c r="B1384" s="3" t="s">
        <v>1383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2">
        <f t="shared" si="149"/>
        <v>41400.800185185188</v>
      </c>
      <c r="K1384">
        <v>1365275536</v>
      </c>
      <c r="L1384" s="12" t="str">
        <f t="shared" si="150"/>
        <v>04/06/2013</v>
      </c>
      <c r="M1384" s="9" t="str" cm="1">
        <f t="array" ref="M1384">_xlfn.IFS(LEFT(L1384, 2) = "01", "Jan", LEFT(L1384, 2) = "02", "Feb", LEFT(L1384, 2) = "03", "Mar", LEFT(L1384, 2) = "04", "Apr", LEFT(L1384, 2) = "05", "May", LEFT(L1384, 2) = "06", "Jun", LEFT(L1384, 2) = "07", "Jul", LEFT(L1384, 2) = "08", "Aug", LEFT(L1384, 2) = "09", "Sep", LEFT(L1384, 2) = "10", "Oct", LEFT(L1384, 2) = "11", "Nov", LEFT(L1384, 2) = "12", "Dec")</f>
        <v>Apr</v>
      </c>
      <c r="N1384" s="9" t="str">
        <f t="shared" si="151"/>
        <v>2013</v>
      </c>
      <c r="O1384" t="b">
        <v>0</v>
      </c>
      <c r="P1384">
        <v>148</v>
      </c>
      <c r="Q1384" t="b">
        <v>1</v>
      </c>
      <c r="R1384" t="s">
        <v>8275</v>
      </c>
      <c r="S1384" s="6">
        <f t="shared" si="147"/>
        <v>1.043625</v>
      </c>
      <c r="T1384" s="8">
        <f t="shared" si="148"/>
        <v>56.412162162162161</v>
      </c>
      <c r="U1384" t="str">
        <f t="shared" si="152"/>
        <v>music</v>
      </c>
      <c r="V1384" t="str">
        <f t="shared" si="153"/>
        <v>rock</v>
      </c>
    </row>
    <row r="1385" spans="1:22" ht="48" x14ac:dyDescent="0.2">
      <c r="A1385">
        <v>1383</v>
      </c>
      <c r="B1385" s="3" t="s">
        <v>1384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2">
        <f t="shared" si="149"/>
        <v>42727.074976851851</v>
      </c>
      <c r="K1385">
        <v>1480729678</v>
      </c>
      <c r="L1385" s="12" t="str">
        <f t="shared" si="150"/>
        <v>12/03/2016</v>
      </c>
      <c r="M1385" s="9" t="str" cm="1">
        <f t="array" ref="M1385">_xlfn.IFS(LEFT(L1385, 2) = "01", "Jan", LEFT(L1385, 2) = "02", "Feb", LEFT(L1385, 2) = "03", "Mar", LEFT(L1385, 2) = "04", "Apr", LEFT(L1385, 2) = "05", "May", LEFT(L1385, 2) = "06", "Jun", LEFT(L1385, 2) = "07", "Jul", LEFT(L1385, 2) = "08", "Aug", LEFT(L1385, 2) = "09", "Sep", LEFT(L1385, 2) = "10", "Oct", LEFT(L1385, 2) = "11", "Nov", LEFT(L1385, 2) = "12", "Dec")</f>
        <v>Dec</v>
      </c>
      <c r="N1385" s="9" t="str">
        <f t="shared" si="151"/>
        <v>2016</v>
      </c>
      <c r="O1385" t="b">
        <v>0</v>
      </c>
      <c r="P1385">
        <v>93</v>
      </c>
      <c r="Q1385" t="b">
        <v>1</v>
      </c>
      <c r="R1385" t="s">
        <v>8275</v>
      </c>
      <c r="S1385" s="6">
        <f t="shared" si="147"/>
        <v>2.124090909090909</v>
      </c>
      <c r="T1385" s="8">
        <f t="shared" si="148"/>
        <v>50.247311827956992</v>
      </c>
      <c r="U1385" t="str">
        <f t="shared" si="152"/>
        <v>music</v>
      </c>
      <c r="V1385" t="str">
        <f t="shared" si="153"/>
        <v>rock</v>
      </c>
    </row>
    <row r="1386" spans="1:22" ht="48" x14ac:dyDescent="0.2">
      <c r="A1386">
        <v>1384</v>
      </c>
      <c r="B1386" s="3" t="s">
        <v>1385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2">
        <f t="shared" si="149"/>
        <v>42190.735208333332</v>
      </c>
      <c r="K1386">
        <v>1433525922</v>
      </c>
      <c r="L1386" s="12" t="str">
        <f t="shared" si="150"/>
        <v>06/05/2015</v>
      </c>
      <c r="M1386" s="9" t="str" cm="1">
        <f t="array" ref="M1386">_xlfn.IFS(LEFT(L1386, 2) = "01", "Jan", LEFT(L1386, 2) = "02", "Feb", LEFT(L1386, 2) = "03", "Mar", LEFT(L1386, 2) = "04", "Apr", LEFT(L1386, 2) = "05", "May", LEFT(L1386, 2) = "06", "Jun", LEFT(L1386, 2) = "07", "Jul", LEFT(L1386, 2) = "08", "Aug", LEFT(L1386, 2) = "09", "Sep", LEFT(L1386, 2) = "10", "Oct", LEFT(L1386, 2) = "11", "Nov", LEFT(L1386, 2) = "12", "Dec")</f>
        <v>Jun</v>
      </c>
      <c r="N1386" s="9" t="str">
        <f t="shared" si="151"/>
        <v>2015</v>
      </c>
      <c r="O1386" t="b">
        <v>0</v>
      </c>
      <c r="P1386">
        <v>63</v>
      </c>
      <c r="Q1386" t="b">
        <v>1</v>
      </c>
      <c r="R1386" t="s">
        <v>8275</v>
      </c>
      <c r="S1386" s="6">
        <f t="shared" si="147"/>
        <v>1.2408571428571429</v>
      </c>
      <c r="T1386" s="8">
        <f t="shared" si="148"/>
        <v>68.936507936507937</v>
      </c>
      <c r="U1386" t="str">
        <f t="shared" si="152"/>
        <v>music</v>
      </c>
      <c r="V1386" t="str">
        <f t="shared" si="153"/>
        <v>rock</v>
      </c>
    </row>
    <row r="1387" spans="1:22" ht="48" x14ac:dyDescent="0.2">
      <c r="A1387">
        <v>1385</v>
      </c>
      <c r="B1387" s="3" t="s">
        <v>1386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2">
        <f t="shared" si="149"/>
        <v>42489.507638888885</v>
      </c>
      <c r="K1387">
        <v>1457109121</v>
      </c>
      <c r="L1387" s="12" t="str">
        <f t="shared" si="150"/>
        <v>03/04/2016</v>
      </c>
      <c r="M1387" s="9" t="str" cm="1">
        <f t="array" ref="M1387">_xlfn.IFS(LEFT(L1387, 2) = "01", "Jan", LEFT(L1387, 2) = "02", "Feb", LEFT(L1387, 2) = "03", "Mar", LEFT(L1387, 2) = "04", "Apr", LEFT(L1387, 2) = "05", "May", LEFT(L1387, 2) = "06", "Jun", LEFT(L1387, 2) = "07", "Jul", LEFT(L1387, 2) = "08", "Aug", LEFT(L1387, 2) = "09", "Sep", LEFT(L1387, 2) = "10", "Oct", LEFT(L1387, 2) = "11", "Nov", LEFT(L1387, 2) = "12", "Dec")</f>
        <v>Mar</v>
      </c>
      <c r="N1387" s="9" t="str">
        <f t="shared" si="151"/>
        <v>2016</v>
      </c>
      <c r="O1387" t="b">
        <v>0</v>
      </c>
      <c r="P1387">
        <v>134</v>
      </c>
      <c r="Q1387" t="b">
        <v>1</v>
      </c>
      <c r="R1387" t="s">
        <v>8275</v>
      </c>
      <c r="S1387" s="6">
        <f t="shared" si="147"/>
        <v>1.10406125</v>
      </c>
      <c r="T1387" s="8">
        <f t="shared" si="148"/>
        <v>65.914104477611943</v>
      </c>
      <c r="U1387" t="str">
        <f t="shared" si="152"/>
        <v>music</v>
      </c>
      <c r="V1387" t="str">
        <f t="shared" si="153"/>
        <v>rock</v>
      </c>
    </row>
    <row r="1388" spans="1:22" ht="32" x14ac:dyDescent="0.2">
      <c r="A1388">
        <v>1386</v>
      </c>
      <c r="B1388" s="3" t="s">
        <v>1387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2">
        <f t="shared" si="149"/>
        <v>42214.646863425922</v>
      </c>
      <c r="K1388">
        <v>1435591889</v>
      </c>
      <c r="L1388" s="12" t="str">
        <f t="shared" si="150"/>
        <v>06/29/2015</v>
      </c>
      <c r="M1388" s="9" t="str" cm="1">
        <f t="array" ref="M1388">_xlfn.IFS(LEFT(L1388, 2) = "01", "Jan", LEFT(L1388, 2) = "02", "Feb", LEFT(L1388, 2) = "03", "Mar", LEFT(L1388, 2) = "04", "Apr", LEFT(L1388, 2) = "05", "May", LEFT(L1388, 2) = "06", "Jun", LEFT(L1388, 2) = "07", "Jul", LEFT(L1388, 2) = "08", "Aug", LEFT(L1388, 2) = "09", "Sep", LEFT(L1388, 2) = "10", "Oct", LEFT(L1388, 2) = "11", "Nov", LEFT(L1388, 2) = "12", "Dec")</f>
        <v>Jun</v>
      </c>
      <c r="N1388" s="9" t="str">
        <f t="shared" si="151"/>
        <v>2015</v>
      </c>
      <c r="O1388" t="b">
        <v>0</v>
      </c>
      <c r="P1388">
        <v>14</v>
      </c>
      <c r="Q1388" t="b">
        <v>1</v>
      </c>
      <c r="R1388" t="s">
        <v>8275</v>
      </c>
      <c r="S1388" s="6">
        <f t="shared" si="147"/>
        <v>2.1875</v>
      </c>
      <c r="T1388" s="8">
        <f t="shared" si="148"/>
        <v>62.5</v>
      </c>
      <c r="U1388" t="str">
        <f t="shared" si="152"/>
        <v>music</v>
      </c>
      <c r="V1388" t="str">
        <f t="shared" si="153"/>
        <v>rock</v>
      </c>
    </row>
    <row r="1389" spans="1:22" ht="48" x14ac:dyDescent="0.2">
      <c r="A1389">
        <v>1387</v>
      </c>
      <c r="B1389" s="3" t="s">
        <v>1388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2">
        <f t="shared" si="149"/>
        <v>42158.1875</v>
      </c>
      <c r="K1389">
        <v>1430604395</v>
      </c>
      <c r="L1389" s="12" t="str">
        <f t="shared" si="150"/>
        <v>05/02/2015</v>
      </c>
      <c r="M1389" s="9" t="str" cm="1">
        <f t="array" ref="M1389">_xlfn.IFS(LEFT(L1389, 2) = "01", "Jan", LEFT(L1389, 2) = "02", "Feb", LEFT(L1389, 2) = "03", "Mar", LEFT(L1389, 2) = "04", "Apr", LEFT(L1389, 2) = "05", "May", LEFT(L1389, 2) = "06", "Jun", LEFT(L1389, 2) = "07", "Jul", LEFT(L1389, 2) = "08", "Aug", LEFT(L1389, 2) = "09", "Sep", LEFT(L1389, 2) = "10", "Oct", LEFT(L1389, 2) = "11", "Nov", LEFT(L1389, 2) = "12", "Dec")</f>
        <v>May</v>
      </c>
      <c r="N1389" s="9" t="str">
        <f t="shared" si="151"/>
        <v>2015</v>
      </c>
      <c r="O1389" t="b">
        <v>0</v>
      </c>
      <c r="P1389">
        <v>78</v>
      </c>
      <c r="Q1389" t="b">
        <v>1</v>
      </c>
      <c r="R1389" t="s">
        <v>8275</v>
      </c>
      <c r="S1389" s="6">
        <f t="shared" si="147"/>
        <v>1.36625</v>
      </c>
      <c r="T1389" s="8">
        <f t="shared" si="148"/>
        <v>70.064102564102569</v>
      </c>
      <c r="U1389" t="str">
        <f t="shared" si="152"/>
        <v>music</v>
      </c>
      <c r="V1389" t="str">
        <f t="shared" si="153"/>
        <v>rock</v>
      </c>
    </row>
    <row r="1390" spans="1:22" ht="48" x14ac:dyDescent="0.2">
      <c r="A1390">
        <v>1388</v>
      </c>
      <c r="B1390" s="3" t="s">
        <v>1389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2">
        <f t="shared" si="149"/>
        <v>42660.676388888889</v>
      </c>
      <c r="K1390">
        <v>1474469117</v>
      </c>
      <c r="L1390" s="12" t="str">
        <f t="shared" si="150"/>
        <v>09/21/2016</v>
      </c>
      <c r="M1390" s="9" t="str" cm="1">
        <f t="array" ref="M1390">_xlfn.IFS(LEFT(L1390, 2) = "01", "Jan", LEFT(L1390, 2) = "02", "Feb", LEFT(L1390, 2) = "03", "Mar", LEFT(L1390, 2) = "04", "Apr", LEFT(L1390, 2) = "05", "May", LEFT(L1390, 2) = "06", "Jun", LEFT(L1390, 2) = "07", "Jul", LEFT(L1390, 2) = "08", "Aug", LEFT(L1390, 2) = "09", "Sep", LEFT(L1390, 2) = "10", "Oct", LEFT(L1390, 2) = "11", "Nov", LEFT(L1390, 2) = "12", "Dec")</f>
        <v>Sep</v>
      </c>
      <c r="N1390" s="9" t="str">
        <f t="shared" si="151"/>
        <v>2016</v>
      </c>
      <c r="O1390" t="b">
        <v>0</v>
      </c>
      <c r="P1390">
        <v>112</v>
      </c>
      <c r="Q1390" t="b">
        <v>1</v>
      </c>
      <c r="R1390" t="s">
        <v>8275</v>
      </c>
      <c r="S1390" s="6">
        <f t="shared" si="147"/>
        <v>1.348074</v>
      </c>
      <c r="T1390" s="8">
        <f t="shared" si="148"/>
        <v>60.181874999999998</v>
      </c>
      <c r="U1390" t="str">
        <f t="shared" si="152"/>
        <v>music</v>
      </c>
      <c r="V1390" t="str">
        <f t="shared" si="153"/>
        <v>rock</v>
      </c>
    </row>
    <row r="1391" spans="1:22" ht="32" x14ac:dyDescent="0.2">
      <c r="A1391">
        <v>1389</v>
      </c>
      <c r="B1391" s="3" t="s">
        <v>1390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2">
        <f t="shared" si="149"/>
        <v>42595.480983796297</v>
      </c>
      <c r="K1391">
        <v>1468495957</v>
      </c>
      <c r="L1391" s="12" t="str">
        <f t="shared" si="150"/>
        <v>07/14/2016</v>
      </c>
      <c r="M1391" s="9" t="str" cm="1">
        <f t="array" ref="M1391">_xlfn.IFS(LEFT(L1391, 2) = "01", "Jan", LEFT(L1391, 2) = "02", "Feb", LEFT(L1391, 2) = "03", "Mar", LEFT(L1391, 2) = "04", "Apr", LEFT(L1391, 2) = "05", "May", LEFT(L1391, 2) = "06", "Jun", LEFT(L1391, 2) = "07", "Jul", LEFT(L1391, 2) = "08", "Aug", LEFT(L1391, 2) = "09", "Sep", LEFT(L1391, 2) = "10", "Oct", LEFT(L1391, 2) = "11", "Nov", LEFT(L1391, 2) = "12", "Dec")</f>
        <v>Jul</v>
      </c>
      <c r="N1391" s="9" t="str">
        <f t="shared" si="151"/>
        <v>2016</v>
      </c>
      <c r="O1391" t="b">
        <v>0</v>
      </c>
      <c r="P1391">
        <v>34</v>
      </c>
      <c r="Q1391" t="b">
        <v>1</v>
      </c>
      <c r="R1391" t="s">
        <v>8275</v>
      </c>
      <c r="S1391" s="6">
        <f t="shared" si="147"/>
        <v>1.454</v>
      </c>
      <c r="T1391" s="8">
        <f t="shared" si="148"/>
        <v>21.382352941176471</v>
      </c>
      <c r="U1391" t="str">
        <f t="shared" si="152"/>
        <v>music</v>
      </c>
      <c r="V1391" t="str">
        <f t="shared" si="153"/>
        <v>rock</v>
      </c>
    </row>
    <row r="1392" spans="1:22" ht="48" x14ac:dyDescent="0.2">
      <c r="A1392">
        <v>1390</v>
      </c>
      <c r="B1392" s="3" t="s">
        <v>1391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2">
        <f t="shared" si="149"/>
        <v>42121.716666666667</v>
      </c>
      <c r="K1392">
        <v>1427224606</v>
      </c>
      <c r="L1392" s="12" t="str">
        <f t="shared" si="150"/>
        <v>03/24/2015</v>
      </c>
      <c r="M1392" s="9" t="str" cm="1">
        <f t="array" ref="M1392">_xlfn.IFS(LEFT(L1392, 2) = "01", "Jan", LEFT(L1392, 2) = "02", "Feb", LEFT(L1392, 2) = "03", "Mar", LEFT(L1392, 2) = "04", "Apr", LEFT(L1392, 2) = "05", "May", LEFT(L1392, 2) = "06", "Jun", LEFT(L1392, 2) = "07", "Jul", LEFT(L1392, 2) = "08", "Aug", LEFT(L1392, 2) = "09", "Sep", LEFT(L1392, 2) = "10", "Oct", LEFT(L1392, 2) = "11", "Nov", LEFT(L1392, 2) = "12", "Dec")</f>
        <v>Mar</v>
      </c>
      <c r="N1392" s="9" t="str">
        <f t="shared" si="151"/>
        <v>2015</v>
      </c>
      <c r="O1392" t="b">
        <v>0</v>
      </c>
      <c r="P1392">
        <v>19</v>
      </c>
      <c r="Q1392" t="b">
        <v>1</v>
      </c>
      <c r="R1392" t="s">
        <v>8275</v>
      </c>
      <c r="S1392" s="6">
        <f t="shared" si="147"/>
        <v>1.0910714285714285</v>
      </c>
      <c r="T1392" s="8">
        <f t="shared" si="148"/>
        <v>160.78947368421052</v>
      </c>
      <c r="U1392" t="str">
        <f t="shared" si="152"/>
        <v>music</v>
      </c>
      <c r="V1392" t="str">
        <f t="shared" si="153"/>
        <v>rock</v>
      </c>
    </row>
    <row r="1393" spans="1:22" ht="48" x14ac:dyDescent="0.2">
      <c r="A1393">
        <v>1391</v>
      </c>
      <c r="B1393" s="3" t="s">
        <v>1392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2">
        <f t="shared" si="149"/>
        <v>42238.207638888889</v>
      </c>
      <c r="K1393">
        <v>1436369818</v>
      </c>
      <c r="L1393" s="12" t="str">
        <f t="shared" si="150"/>
        <v>07/08/2015</v>
      </c>
      <c r="M1393" s="9" t="str" cm="1">
        <f t="array" ref="M1393">_xlfn.IFS(LEFT(L1393, 2) = "01", "Jan", LEFT(L1393, 2) = "02", "Feb", LEFT(L1393, 2) = "03", "Mar", LEFT(L1393, 2) = "04", "Apr", LEFT(L1393, 2) = "05", "May", LEFT(L1393, 2) = "06", "Jun", LEFT(L1393, 2) = "07", "Jul", LEFT(L1393, 2) = "08", "Aug", LEFT(L1393, 2) = "09", "Sep", LEFT(L1393, 2) = "10", "Oct", LEFT(L1393, 2) = "11", "Nov", LEFT(L1393, 2) = "12", "Dec")</f>
        <v>Jul</v>
      </c>
      <c r="N1393" s="9" t="str">
        <f t="shared" si="151"/>
        <v>2015</v>
      </c>
      <c r="O1393" t="b">
        <v>0</v>
      </c>
      <c r="P1393">
        <v>13</v>
      </c>
      <c r="Q1393" t="b">
        <v>1</v>
      </c>
      <c r="R1393" t="s">
        <v>8275</v>
      </c>
      <c r="S1393" s="6">
        <f t="shared" si="147"/>
        <v>1.1020000000000001</v>
      </c>
      <c r="T1393" s="8">
        <f t="shared" si="148"/>
        <v>42.384615384615387</v>
      </c>
      <c r="U1393" t="str">
        <f t="shared" si="152"/>
        <v>music</v>
      </c>
      <c r="V1393" t="str">
        <f t="shared" si="153"/>
        <v>rock</v>
      </c>
    </row>
    <row r="1394" spans="1:22" ht="48" x14ac:dyDescent="0.2">
      <c r="A1394">
        <v>1392</v>
      </c>
      <c r="B1394" s="3" t="s">
        <v>1393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2">
        <f t="shared" si="149"/>
        <v>42432.154930555553</v>
      </c>
      <c r="K1394">
        <v>1454298186</v>
      </c>
      <c r="L1394" s="12" t="str">
        <f t="shared" si="150"/>
        <v>02/01/2016</v>
      </c>
      <c r="M1394" s="9" t="str" cm="1">
        <f t="array" ref="M1394">_xlfn.IFS(LEFT(L1394, 2) = "01", "Jan", LEFT(L1394, 2) = "02", "Feb", LEFT(L1394, 2) = "03", "Mar", LEFT(L1394, 2) = "04", "Apr", LEFT(L1394, 2) = "05", "May", LEFT(L1394, 2) = "06", "Jun", LEFT(L1394, 2) = "07", "Jul", LEFT(L1394, 2) = "08", "Aug", LEFT(L1394, 2) = "09", "Sep", LEFT(L1394, 2) = "10", "Oct", LEFT(L1394, 2) = "11", "Nov", LEFT(L1394, 2) = "12", "Dec")</f>
        <v>Feb</v>
      </c>
      <c r="N1394" s="9" t="str">
        <f t="shared" si="151"/>
        <v>2016</v>
      </c>
      <c r="O1394" t="b">
        <v>0</v>
      </c>
      <c r="P1394">
        <v>104</v>
      </c>
      <c r="Q1394" t="b">
        <v>1</v>
      </c>
      <c r="R1394" t="s">
        <v>8275</v>
      </c>
      <c r="S1394" s="6">
        <f t="shared" si="147"/>
        <v>1.1364000000000001</v>
      </c>
      <c r="T1394" s="8">
        <f t="shared" si="148"/>
        <v>27.317307692307693</v>
      </c>
      <c r="U1394" t="str">
        <f t="shared" si="152"/>
        <v>music</v>
      </c>
      <c r="V1394" t="str">
        <f t="shared" si="153"/>
        <v>rock</v>
      </c>
    </row>
    <row r="1395" spans="1:22" ht="16" x14ac:dyDescent="0.2">
      <c r="A1395">
        <v>1393</v>
      </c>
      <c r="B1395" s="3" t="s">
        <v>1394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2">
        <f t="shared" si="149"/>
        <v>42583.681979166664</v>
      </c>
      <c r="K1395">
        <v>1467476523</v>
      </c>
      <c r="L1395" s="12" t="str">
        <f t="shared" si="150"/>
        <v>07/02/2016</v>
      </c>
      <c r="M1395" s="9" t="str" cm="1">
        <f t="array" ref="M1395">_xlfn.IFS(LEFT(L1395, 2) = "01", "Jan", LEFT(L1395, 2) = "02", "Feb", LEFT(L1395, 2) = "03", "Mar", LEFT(L1395, 2) = "04", "Apr", LEFT(L1395, 2) = "05", "May", LEFT(L1395, 2) = "06", "Jun", LEFT(L1395, 2) = "07", "Jul", LEFT(L1395, 2) = "08", "Aug", LEFT(L1395, 2) = "09", "Sep", LEFT(L1395, 2) = "10", "Oct", LEFT(L1395, 2) = "11", "Nov", LEFT(L1395, 2) = "12", "Dec")</f>
        <v>Jul</v>
      </c>
      <c r="N1395" s="9" t="str">
        <f t="shared" si="151"/>
        <v>2016</v>
      </c>
      <c r="O1395" t="b">
        <v>0</v>
      </c>
      <c r="P1395">
        <v>52</v>
      </c>
      <c r="Q1395" t="b">
        <v>1</v>
      </c>
      <c r="R1395" t="s">
        <v>8275</v>
      </c>
      <c r="S1395" s="6">
        <f t="shared" si="147"/>
        <v>1.0235000000000001</v>
      </c>
      <c r="T1395" s="8">
        <f t="shared" si="148"/>
        <v>196.82692307692307</v>
      </c>
      <c r="U1395" t="str">
        <f t="shared" si="152"/>
        <v>music</v>
      </c>
      <c r="V1395" t="str">
        <f t="shared" si="153"/>
        <v>rock</v>
      </c>
    </row>
    <row r="1396" spans="1:22" ht="48" x14ac:dyDescent="0.2">
      <c r="A1396">
        <v>1394</v>
      </c>
      <c r="B1396" s="3" t="s">
        <v>1395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2">
        <f t="shared" si="149"/>
        <v>42795.125</v>
      </c>
      <c r="K1396">
        <v>1484623726</v>
      </c>
      <c r="L1396" s="12" t="str">
        <f t="shared" si="150"/>
        <v>01/17/2017</v>
      </c>
      <c r="M1396" s="9" t="str" cm="1">
        <f t="array" ref="M1396">_xlfn.IFS(LEFT(L1396, 2) = "01", "Jan", LEFT(L1396, 2) = "02", "Feb", LEFT(L1396, 2) = "03", "Mar", LEFT(L1396, 2) = "04", "Apr", LEFT(L1396, 2) = "05", "May", LEFT(L1396, 2) = "06", "Jun", LEFT(L1396, 2) = "07", "Jul", LEFT(L1396, 2) = "08", "Aug", LEFT(L1396, 2) = "09", "Sep", LEFT(L1396, 2) = "10", "Oct", LEFT(L1396, 2) = "11", "Nov", LEFT(L1396, 2) = "12", "Dec")</f>
        <v>Jan</v>
      </c>
      <c r="N1396" s="9" t="str">
        <f t="shared" si="151"/>
        <v>2017</v>
      </c>
      <c r="O1396" t="b">
        <v>0</v>
      </c>
      <c r="P1396">
        <v>17</v>
      </c>
      <c r="Q1396" t="b">
        <v>1</v>
      </c>
      <c r="R1396" t="s">
        <v>8275</v>
      </c>
      <c r="S1396" s="6">
        <f t="shared" si="147"/>
        <v>1.2213333333333334</v>
      </c>
      <c r="T1396" s="8">
        <f t="shared" si="148"/>
        <v>53.882352941176471</v>
      </c>
      <c r="U1396" t="str">
        <f t="shared" si="152"/>
        <v>music</v>
      </c>
      <c r="V1396" t="str">
        <f t="shared" si="153"/>
        <v>rock</v>
      </c>
    </row>
    <row r="1397" spans="1:22" ht="16" x14ac:dyDescent="0.2">
      <c r="A1397">
        <v>1395</v>
      </c>
      <c r="B1397" s="3" t="s">
        <v>1396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2">
        <f t="shared" si="149"/>
        <v>42749.90834490741</v>
      </c>
      <c r="K1397">
        <v>1481838481</v>
      </c>
      <c r="L1397" s="12" t="str">
        <f t="shared" si="150"/>
        <v>12/15/2016</v>
      </c>
      <c r="M1397" s="9" t="str" cm="1">
        <f t="array" ref="M1397">_xlfn.IFS(LEFT(L1397, 2) = "01", "Jan", LEFT(L1397, 2) = "02", "Feb", LEFT(L1397, 2) = "03", "Mar", LEFT(L1397, 2) = "04", "Apr", LEFT(L1397, 2) = "05", "May", LEFT(L1397, 2) = "06", "Jun", LEFT(L1397, 2) = "07", "Jul", LEFT(L1397, 2) = "08", "Aug", LEFT(L1397, 2) = "09", "Sep", LEFT(L1397, 2) = "10", "Oct", LEFT(L1397, 2) = "11", "Nov", LEFT(L1397, 2) = "12", "Dec")</f>
        <v>Dec</v>
      </c>
      <c r="N1397" s="9" t="str">
        <f t="shared" si="151"/>
        <v>2016</v>
      </c>
      <c r="O1397" t="b">
        <v>0</v>
      </c>
      <c r="P1397">
        <v>82</v>
      </c>
      <c r="Q1397" t="b">
        <v>1</v>
      </c>
      <c r="R1397" t="s">
        <v>8275</v>
      </c>
      <c r="S1397" s="6">
        <f t="shared" si="147"/>
        <v>1.1188571428571428</v>
      </c>
      <c r="T1397" s="8">
        <f t="shared" si="148"/>
        <v>47.756097560975611</v>
      </c>
      <c r="U1397" t="str">
        <f t="shared" si="152"/>
        <v>music</v>
      </c>
      <c r="V1397" t="str">
        <f t="shared" si="153"/>
        <v>rock</v>
      </c>
    </row>
    <row r="1398" spans="1:22" ht="48" x14ac:dyDescent="0.2">
      <c r="A1398">
        <v>1396</v>
      </c>
      <c r="B1398" s="3" t="s">
        <v>1397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2">
        <f t="shared" si="149"/>
        <v>42048.99863425926</v>
      </c>
      <c r="K1398">
        <v>1421279882</v>
      </c>
      <c r="L1398" s="12" t="str">
        <f t="shared" si="150"/>
        <v>01/14/2015</v>
      </c>
      <c r="M1398" s="9" t="str" cm="1">
        <f t="array" ref="M1398">_xlfn.IFS(LEFT(L1398, 2) = "01", "Jan", LEFT(L1398, 2) = "02", "Feb", LEFT(L1398, 2) = "03", "Mar", LEFT(L1398, 2) = "04", "Apr", LEFT(L1398, 2) = "05", "May", LEFT(L1398, 2) = "06", "Jun", LEFT(L1398, 2) = "07", "Jul", LEFT(L1398, 2) = "08", "Aug", LEFT(L1398, 2) = "09", "Sep", LEFT(L1398, 2) = "10", "Oct", LEFT(L1398, 2) = "11", "Nov", LEFT(L1398, 2) = "12", "Dec")</f>
        <v>Jan</v>
      </c>
      <c r="N1398" s="9" t="str">
        <f t="shared" si="151"/>
        <v>2015</v>
      </c>
      <c r="O1398" t="b">
        <v>0</v>
      </c>
      <c r="P1398">
        <v>73</v>
      </c>
      <c r="Q1398" t="b">
        <v>1</v>
      </c>
      <c r="R1398" t="s">
        <v>8275</v>
      </c>
      <c r="S1398" s="6">
        <f t="shared" si="147"/>
        <v>1.073</v>
      </c>
      <c r="T1398" s="8">
        <f t="shared" si="148"/>
        <v>88.191780821917803</v>
      </c>
      <c r="U1398" t="str">
        <f t="shared" si="152"/>
        <v>music</v>
      </c>
      <c r="V1398" t="str">
        <f t="shared" si="153"/>
        <v>rock</v>
      </c>
    </row>
    <row r="1399" spans="1:22" ht="48" x14ac:dyDescent="0.2">
      <c r="A1399">
        <v>1397</v>
      </c>
      <c r="B1399" s="3" t="s">
        <v>1398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2">
        <f t="shared" si="149"/>
        <v>42670.888194444444</v>
      </c>
      <c r="K1399">
        <v>1475013710</v>
      </c>
      <c r="L1399" s="12" t="str">
        <f t="shared" si="150"/>
        <v>09/27/2016</v>
      </c>
      <c r="M1399" s="9" t="str" cm="1">
        <f t="array" ref="M1399">_xlfn.IFS(LEFT(L1399, 2) = "01", "Jan", LEFT(L1399, 2) = "02", "Feb", LEFT(L1399, 2) = "03", "Mar", LEFT(L1399, 2) = "04", "Apr", LEFT(L1399, 2) = "05", "May", LEFT(L1399, 2) = "06", "Jun", LEFT(L1399, 2) = "07", "Jul", LEFT(L1399, 2) = "08", "Aug", LEFT(L1399, 2) = "09", "Sep", LEFT(L1399, 2) = "10", "Oct", LEFT(L1399, 2) = "11", "Nov", LEFT(L1399, 2) = "12", "Dec")</f>
        <v>Sep</v>
      </c>
      <c r="N1399" s="9" t="str">
        <f t="shared" si="151"/>
        <v>2016</v>
      </c>
      <c r="O1399" t="b">
        <v>0</v>
      </c>
      <c r="P1399">
        <v>158</v>
      </c>
      <c r="Q1399" t="b">
        <v>1</v>
      </c>
      <c r="R1399" t="s">
        <v>8275</v>
      </c>
      <c r="S1399" s="6">
        <f t="shared" si="147"/>
        <v>1.1385000000000001</v>
      </c>
      <c r="T1399" s="8">
        <f t="shared" si="148"/>
        <v>72.056962025316452</v>
      </c>
      <c r="U1399" t="str">
        <f t="shared" si="152"/>
        <v>music</v>
      </c>
      <c r="V1399" t="str">
        <f t="shared" si="153"/>
        <v>rock</v>
      </c>
    </row>
    <row r="1400" spans="1:22" ht="48" x14ac:dyDescent="0.2">
      <c r="A1400">
        <v>1398</v>
      </c>
      <c r="B1400" s="3" t="s">
        <v>1399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2">
        <f t="shared" si="149"/>
        <v>42556.874236111107</v>
      </c>
      <c r="K1400">
        <v>1465160334</v>
      </c>
      <c r="L1400" s="12" t="str">
        <f t="shared" si="150"/>
        <v>06/05/2016</v>
      </c>
      <c r="M1400" s="9" t="str" cm="1">
        <f t="array" ref="M1400">_xlfn.IFS(LEFT(L1400, 2) = "01", "Jan", LEFT(L1400, 2) = "02", "Feb", LEFT(L1400, 2) = "03", "Mar", LEFT(L1400, 2) = "04", "Apr", LEFT(L1400, 2) = "05", "May", LEFT(L1400, 2) = "06", "Jun", LEFT(L1400, 2) = "07", "Jul", LEFT(L1400, 2) = "08", "Aug", LEFT(L1400, 2) = "09", "Sep", LEFT(L1400, 2) = "10", "Oct", LEFT(L1400, 2) = "11", "Nov", LEFT(L1400, 2) = "12", "Dec")</f>
        <v>Jun</v>
      </c>
      <c r="N1400" s="9" t="str">
        <f t="shared" si="151"/>
        <v>2016</v>
      </c>
      <c r="O1400" t="b">
        <v>0</v>
      </c>
      <c r="P1400">
        <v>65</v>
      </c>
      <c r="Q1400" t="b">
        <v>1</v>
      </c>
      <c r="R1400" t="s">
        <v>8275</v>
      </c>
      <c r="S1400" s="6">
        <f t="shared" si="147"/>
        <v>1.0968181818181819</v>
      </c>
      <c r="T1400" s="8">
        <f t="shared" si="148"/>
        <v>74.246153846153845</v>
      </c>
      <c r="U1400" t="str">
        <f t="shared" si="152"/>
        <v>music</v>
      </c>
      <c r="V1400" t="str">
        <f t="shared" si="153"/>
        <v>rock</v>
      </c>
    </row>
    <row r="1401" spans="1:22" ht="48" x14ac:dyDescent="0.2">
      <c r="A1401">
        <v>1399</v>
      </c>
      <c r="B1401" s="3" t="s">
        <v>1400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2">
        <f t="shared" si="149"/>
        <v>41919.004317129627</v>
      </c>
      <c r="K1401">
        <v>1410048373</v>
      </c>
      <c r="L1401" s="12" t="str">
        <f t="shared" si="150"/>
        <v>09/07/2014</v>
      </c>
      <c r="M1401" s="9" t="str" cm="1">
        <f t="array" ref="M1401">_xlfn.IFS(LEFT(L1401, 2) = "01", "Jan", LEFT(L1401, 2) = "02", "Feb", LEFT(L1401, 2) = "03", "Mar", LEFT(L1401, 2) = "04", "Apr", LEFT(L1401, 2) = "05", "May", LEFT(L1401, 2) = "06", "Jun", LEFT(L1401, 2) = "07", "Jul", LEFT(L1401, 2) = "08", "Aug", LEFT(L1401, 2) = "09", "Sep", LEFT(L1401, 2) = "10", "Oct", LEFT(L1401, 2) = "11", "Nov", LEFT(L1401, 2) = "12", "Dec")</f>
        <v>Sep</v>
      </c>
      <c r="N1401" s="9" t="str">
        <f t="shared" si="151"/>
        <v>2014</v>
      </c>
      <c r="O1401" t="b">
        <v>0</v>
      </c>
      <c r="P1401">
        <v>184</v>
      </c>
      <c r="Q1401" t="b">
        <v>1</v>
      </c>
      <c r="R1401" t="s">
        <v>8275</v>
      </c>
      <c r="S1401" s="6">
        <f t="shared" si="147"/>
        <v>1.2614444444444444</v>
      </c>
      <c r="T1401" s="8">
        <f t="shared" si="148"/>
        <v>61.701086956521742</v>
      </c>
      <c r="U1401" t="str">
        <f t="shared" si="152"/>
        <v>music</v>
      </c>
      <c r="V1401" t="str">
        <f t="shared" si="153"/>
        <v>rock</v>
      </c>
    </row>
    <row r="1402" spans="1:22" ht="48" x14ac:dyDescent="0.2">
      <c r="A1402">
        <v>1400</v>
      </c>
      <c r="B1402" s="3" t="s">
        <v>1401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2">
        <f t="shared" si="149"/>
        <v>42533.229166666672</v>
      </c>
      <c r="K1402">
        <v>1462695073</v>
      </c>
      <c r="L1402" s="12" t="str">
        <f t="shared" si="150"/>
        <v>05/08/2016</v>
      </c>
      <c r="M1402" s="9" t="str" cm="1">
        <f t="array" ref="M1402">_xlfn.IFS(LEFT(L1402, 2) = "01", "Jan", LEFT(L1402, 2) = "02", "Feb", LEFT(L1402, 2) = "03", "Mar", LEFT(L1402, 2) = "04", "Apr", LEFT(L1402, 2) = "05", "May", LEFT(L1402, 2) = "06", "Jun", LEFT(L1402, 2) = "07", "Jul", LEFT(L1402, 2) = "08", "Aug", LEFT(L1402, 2) = "09", "Sep", LEFT(L1402, 2) = "10", "Oct", LEFT(L1402, 2) = "11", "Nov", LEFT(L1402, 2) = "12", "Dec")</f>
        <v>May</v>
      </c>
      <c r="N1402" s="9" t="str">
        <f t="shared" si="151"/>
        <v>2016</v>
      </c>
      <c r="O1402" t="b">
        <v>0</v>
      </c>
      <c r="P1402">
        <v>34</v>
      </c>
      <c r="Q1402" t="b">
        <v>1</v>
      </c>
      <c r="R1402" t="s">
        <v>8275</v>
      </c>
      <c r="S1402" s="6">
        <f t="shared" si="147"/>
        <v>1.6742857142857144</v>
      </c>
      <c r="T1402" s="8">
        <f t="shared" si="148"/>
        <v>17.235294117647058</v>
      </c>
      <c r="U1402" t="str">
        <f t="shared" si="152"/>
        <v>music</v>
      </c>
      <c r="V1402" t="str">
        <f t="shared" si="153"/>
        <v>rock</v>
      </c>
    </row>
    <row r="1403" spans="1:22" ht="48" x14ac:dyDescent="0.2">
      <c r="A1403">
        <v>1401</v>
      </c>
      <c r="B1403" s="3" t="s">
        <v>1402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2">
        <f t="shared" si="149"/>
        <v>41420.99622685185</v>
      </c>
      <c r="K1403">
        <v>1367798074</v>
      </c>
      <c r="L1403" s="12" t="str">
        <f t="shared" si="150"/>
        <v>05/05/2013</v>
      </c>
      <c r="M1403" s="9" t="str" cm="1">
        <f t="array" ref="M1403">_xlfn.IFS(LEFT(L1403, 2) = "01", "Jan", LEFT(L1403, 2) = "02", "Feb", LEFT(L1403, 2) = "03", "Mar", LEFT(L1403, 2) = "04", "Apr", LEFT(L1403, 2) = "05", "May", LEFT(L1403, 2) = "06", "Jun", LEFT(L1403, 2) = "07", "Jul", LEFT(L1403, 2) = "08", "Aug", LEFT(L1403, 2) = "09", "Sep", LEFT(L1403, 2) = "10", "Oct", LEFT(L1403, 2) = "11", "Nov", LEFT(L1403, 2) = "12", "Dec")</f>
        <v>May</v>
      </c>
      <c r="N1403" s="9" t="str">
        <f t="shared" si="151"/>
        <v>2013</v>
      </c>
      <c r="O1403" t="b">
        <v>0</v>
      </c>
      <c r="P1403">
        <v>240</v>
      </c>
      <c r="Q1403" t="b">
        <v>1</v>
      </c>
      <c r="R1403" t="s">
        <v>8275</v>
      </c>
      <c r="S1403" s="6">
        <f t="shared" si="147"/>
        <v>4.9652000000000003</v>
      </c>
      <c r="T1403" s="8">
        <f t="shared" si="148"/>
        <v>51.720833333333331</v>
      </c>
      <c r="U1403" t="str">
        <f t="shared" si="152"/>
        <v>music</v>
      </c>
      <c r="V1403" t="str">
        <f t="shared" si="153"/>
        <v>rock</v>
      </c>
    </row>
    <row r="1404" spans="1:22" ht="48" x14ac:dyDescent="0.2">
      <c r="A1404">
        <v>1402</v>
      </c>
      <c r="B1404" s="3" t="s">
        <v>1403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2">
        <f t="shared" si="149"/>
        <v>42125.011701388896</v>
      </c>
      <c r="K1404">
        <v>1425259011</v>
      </c>
      <c r="L1404" s="12" t="str">
        <f t="shared" si="150"/>
        <v>03/02/2015</v>
      </c>
      <c r="M1404" s="9" t="str" cm="1">
        <f t="array" ref="M1404">_xlfn.IFS(LEFT(L1404, 2) = "01", "Jan", LEFT(L1404, 2) = "02", "Feb", LEFT(L1404, 2) = "03", "Mar", LEFT(L1404, 2) = "04", "Apr", LEFT(L1404, 2) = "05", "May", LEFT(L1404, 2) = "06", "Jun", LEFT(L1404, 2) = "07", "Jul", LEFT(L1404, 2) = "08", "Aug", LEFT(L1404, 2) = "09", "Sep", LEFT(L1404, 2) = "10", "Oct", LEFT(L1404, 2) = "11", "Nov", LEFT(L1404, 2) = "12", "Dec")</f>
        <v>Mar</v>
      </c>
      <c r="N1404" s="9" t="str">
        <f t="shared" si="151"/>
        <v>2015</v>
      </c>
      <c r="O1404" t="b">
        <v>0</v>
      </c>
      <c r="P1404">
        <v>113</v>
      </c>
      <c r="Q1404" t="b">
        <v>1</v>
      </c>
      <c r="R1404" t="s">
        <v>8275</v>
      </c>
      <c r="S1404" s="6">
        <f t="shared" si="147"/>
        <v>1.0915999999999999</v>
      </c>
      <c r="T1404" s="8">
        <f t="shared" si="148"/>
        <v>24.150442477876105</v>
      </c>
      <c r="U1404" t="str">
        <f t="shared" si="152"/>
        <v>music</v>
      </c>
      <c r="V1404" t="str">
        <f t="shared" si="153"/>
        <v>rock</v>
      </c>
    </row>
    <row r="1405" spans="1:22" ht="48" x14ac:dyDescent="0.2">
      <c r="A1405">
        <v>1403</v>
      </c>
      <c r="B1405" s="3" t="s">
        <v>1404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2">
        <f t="shared" si="149"/>
        <v>41481.062905092593</v>
      </c>
      <c r="K1405">
        <v>1372210235</v>
      </c>
      <c r="L1405" s="12" t="str">
        <f t="shared" si="150"/>
        <v>06/26/2013</v>
      </c>
      <c r="M1405" s="9" t="str" cm="1">
        <f t="array" ref="M1405">_xlfn.IFS(LEFT(L1405, 2) = "01", "Jan", LEFT(L1405, 2) = "02", "Feb", LEFT(L1405, 2) = "03", "Mar", LEFT(L1405, 2) = "04", "Apr", LEFT(L1405, 2) = "05", "May", LEFT(L1405, 2) = "06", "Jun", LEFT(L1405, 2) = "07", "Jul", LEFT(L1405, 2) = "08", "Aug", LEFT(L1405, 2) = "09", "Sep", LEFT(L1405, 2) = "10", "Oct", LEFT(L1405, 2) = "11", "Nov", LEFT(L1405, 2) = "12", "Dec")</f>
        <v>Jun</v>
      </c>
      <c r="N1405" s="9" t="str">
        <f t="shared" si="151"/>
        <v>2013</v>
      </c>
      <c r="O1405" t="b">
        <v>0</v>
      </c>
      <c r="P1405">
        <v>66</v>
      </c>
      <c r="Q1405" t="b">
        <v>1</v>
      </c>
      <c r="R1405" t="s">
        <v>8275</v>
      </c>
      <c r="S1405" s="6">
        <f t="shared" si="147"/>
        <v>1.0257499999999999</v>
      </c>
      <c r="T1405" s="8">
        <f t="shared" si="148"/>
        <v>62.166666666666664</v>
      </c>
      <c r="U1405" t="str">
        <f t="shared" si="152"/>
        <v>music</v>
      </c>
      <c r="V1405" t="str">
        <f t="shared" si="153"/>
        <v>rock</v>
      </c>
    </row>
    <row r="1406" spans="1:22" ht="48" x14ac:dyDescent="0.2">
      <c r="A1406">
        <v>1404</v>
      </c>
      <c r="B1406" s="3" t="s">
        <v>1405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2">
        <f t="shared" si="149"/>
        <v>42057.510243055556</v>
      </c>
      <c r="K1406">
        <v>1422447285</v>
      </c>
      <c r="L1406" s="12" t="str">
        <f t="shared" si="150"/>
        <v>01/28/2015</v>
      </c>
      <c r="M1406" s="9" t="str" cm="1">
        <f t="array" ref="M1406">_xlfn.IFS(LEFT(L1406, 2) = "01", "Jan", LEFT(L1406, 2) = "02", "Feb", LEFT(L1406, 2) = "03", "Mar", LEFT(L1406, 2) = "04", "Apr", LEFT(L1406, 2) = "05", "May", LEFT(L1406, 2) = "06", "Jun", LEFT(L1406, 2) = "07", "Jul", LEFT(L1406, 2) = "08", "Aug", LEFT(L1406, 2) = "09", "Sep", LEFT(L1406, 2) = "10", "Oct", LEFT(L1406, 2) = "11", "Nov", LEFT(L1406, 2) = "12", "Dec")</f>
        <v>Jan</v>
      </c>
      <c r="N1406" s="9" t="str">
        <f t="shared" si="151"/>
        <v>2015</v>
      </c>
      <c r="O1406" t="b">
        <v>1</v>
      </c>
      <c r="P1406">
        <v>5</v>
      </c>
      <c r="Q1406" t="b">
        <v>0</v>
      </c>
      <c r="R1406" t="s">
        <v>8286</v>
      </c>
      <c r="S1406" s="6">
        <f t="shared" si="147"/>
        <v>1.6620689655172414E-2</v>
      </c>
      <c r="T1406" s="8">
        <f t="shared" si="148"/>
        <v>48.2</v>
      </c>
      <c r="U1406" t="str">
        <f t="shared" si="152"/>
        <v>publishing</v>
      </c>
      <c r="V1406" t="str">
        <f t="shared" si="153"/>
        <v>translations</v>
      </c>
    </row>
    <row r="1407" spans="1:22" ht="32" x14ac:dyDescent="0.2">
      <c r="A1407">
        <v>1405</v>
      </c>
      <c r="B1407" s="3" t="s">
        <v>1406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2">
        <f t="shared" si="149"/>
        <v>41971.722233796296</v>
      </c>
      <c r="K1407">
        <v>1414599601</v>
      </c>
      <c r="L1407" s="12" t="str">
        <f t="shared" si="150"/>
        <v>10/29/2014</v>
      </c>
      <c r="M1407" s="9" t="str" cm="1">
        <f t="array" ref="M1407">_xlfn.IFS(LEFT(L1407, 2) = "01", "Jan", LEFT(L1407, 2) = "02", "Feb", LEFT(L1407, 2) = "03", "Mar", LEFT(L1407, 2) = "04", "Apr", LEFT(L1407, 2) = "05", "May", LEFT(L1407, 2) = "06", "Jun", LEFT(L1407, 2) = "07", "Jul", LEFT(L1407, 2) = "08", "Aug", LEFT(L1407, 2) = "09", "Sep", LEFT(L1407, 2) = "10", "Oct", LEFT(L1407, 2) = "11", "Nov", LEFT(L1407, 2) = "12", "Dec")</f>
        <v>Oct</v>
      </c>
      <c r="N1407" s="9" t="str">
        <f t="shared" si="151"/>
        <v>2014</v>
      </c>
      <c r="O1407" t="b">
        <v>1</v>
      </c>
      <c r="P1407">
        <v>17</v>
      </c>
      <c r="Q1407" t="b">
        <v>0</v>
      </c>
      <c r="R1407" t="s">
        <v>8286</v>
      </c>
      <c r="S1407" s="6">
        <f t="shared" si="147"/>
        <v>4.1999999999999997E-3</v>
      </c>
      <c r="T1407" s="8">
        <f t="shared" si="148"/>
        <v>6.1764705882352944</v>
      </c>
      <c r="U1407" t="str">
        <f t="shared" si="152"/>
        <v>publishing</v>
      </c>
      <c r="V1407" t="str">
        <f t="shared" si="153"/>
        <v>translations</v>
      </c>
    </row>
    <row r="1408" spans="1:22" ht="16" x14ac:dyDescent="0.2">
      <c r="A1408">
        <v>1406</v>
      </c>
      <c r="B1408" s="3" t="s">
        <v>1407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2">
        <f t="shared" si="149"/>
        <v>42350.416666666672</v>
      </c>
      <c r="K1408">
        <v>1445336607</v>
      </c>
      <c r="L1408" s="12" t="str">
        <f t="shared" si="150"/>
        <v>10/20/2015</v>
      </c>
      <c r="M1408" s="9" t="str" cm="1">
        <f t="array" ref="M1408">_xlfn.IFS(LEFT(L1408, 2) = "01", "Jan", LEFT(L1408, 2) = "02", "Feb", LEFT(L1408, 2) = "03", "Mar", LEFT(L1408, 2) = "04", "Apr", LEFT(L1408, 2) = "05", "May", LEFT(L1408, 2) = "06", "Jun", LEFT(L1408, 2) = "07", "Jul", LEFT(L1408, 2) = "08", "Aug", LEFT(L1408, 2) = "09", "Sep", LEFT(L1408, 2) = "10", "Oct", LEFT(L1408, 2) = "11", "Nov", LEFT(L1408, 2) = "12", "Dec")</f>
        <v>Oct</v>
      </c>
      <c r="N1408" s="9" t="str">
        <f t="shared" si="151"/>
        <v>2015</v>
      </c>
      <c r="O1408" t="b">
        <v>0</v>
      </c>
      <c r="P1408">
        <v>3</v>
      </c>
      <c r="Q1408" t="b">
        <v>0</v>
      </c>
      <c r="R1408" t="s">
        <v>8286</v>
      </c>
      <c r="S1408" s="6">
        <f t="shared" si="147"/>
        <v>1.25E-3</v>
      </c>
      <c r="T1408" s="8">
        <f t="shared" si="148"/>
        <v>5</v>
      </c>
      <c r="U1408" t="str">
        <f t="shared" si="152"/>
        <v>publishing</v>
      </c>
      <c r="V1408" t="str">
        <f t="shared" si="153"/>
        <v>translations</v>
      </c>
    </row>
    <row r="1409" spans="1:22" ht="48" x14ac:dyDescent="0.2">
      <c r="A1409">
        <v>1407</v>
      </c>
      <c r="B1409" s="3" t="s">
        <v>1408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2">
        <f t="shared" si="149"/>
        <v>41863.536782407406</v>
      </c>
      <c r="K1409">
        <v>1405687978</v>
      </c>
      <c r="L1409" s="12" t="str">
        <f t="shared" si="150"/>
        <v>07/18/2014</v>
      </c>
      <c r="M1409" s="9" t="str" cm="1">
        <f t="array" ref="M1409">_xlfn.IFS(LEFT(L1409, 2) = "01", "Jan", LEFT(L1409, 2) = "02", "Feb", LEFT(L1409, 2) = "03", "Mar", LEFT(L1409, 2) = "04", "Apr", LEFT(L1409, 2) = "05", "May", LEFT(L1409, 2) = "06", "Jun", LEFT(L1409, 2) = "07", "Jul", LEFT(L1409, 2) = "08", "Aug", LEFT(L1409, 2) = "09", "Sep", LEFT(L1409, 2) = "10", "Oct", LEFT(L1409, 2) = "11", "Nov", LEFT(L1409, 2) = "12", "Dec")</f>
        <v>Jul</v>
      </c>
      <c r="N1409" s="9" t="str">
        <f t="shared" si="151"/>
        <v>2014</v>
      </c>
      <c r="O1409" t="b">
        <v>0</v>
      </c>
      <c r="P1409">
        <v>2</v>
      </c>
      <c r="Q1409" t="b">
        <v>0</v>
      </c>
      <c r="R1409" t="s">
        <v>8286</v>
      </c>
      <c r="S1409" s="6">
        <f t="shared" si="147"/>
        <v>5.0000000000000001E-3</v>
      </c>
      <c r="T1409" s="8">
        <f t="shared" si="148"/>
        <v>7.5</v>
      </c>
      <c r="U1409" t="str">
        <f t="shared" si="152"/>
        <v>publishing</v>
      </c>
      <c r="V1409" t="str">
        <f t="shared" si="153"/>
        <v>translations</v>
      </c>
    </row>
    <row r="1410" spans="1:22" ht="48" x14ac:dyDescent="0.2">
      <c r="A1410">
        <v>1408</v>
      </c>
      <c r="B1410" s="3" t="s">
        <v>1409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2">
        <f t="shared" si="149"/>
        <v>42321.913842592592</v>
      </c>
      <c r="K1410">
        <v>1444856156</v>
      </c>
      <c r="L1410" s="12" t="str">
        <f t="shared" si="150"/>
        <v>10/14/2015</v>
      </c>
      <c r="M1410" s="9" t="str" cm="1">
        <f t="array" ref="M1410">_xlfn.IFS(LEFT(L1410, 2) = "01", "Jan", LEFT(L1410, 2) = "02", "Feb", LEFT(L1410, 2) = "03", "Mar", LEFT(L1410, 2) = "04", "Apr", LEFT(L1410, 2) = "05", "May", LEFT(L1410, 2) = "06", "Jun", LEFT(L1410, 2) = "07", "Jul", LEFT(L1410, 2) = "08", "Aug", LEFT(L1410, 2) = "09", "Sep", LEFT(L1410, 2) = "10", "Oct", LEFT(L1410, 2) = "11", "Nov", LEFT(L1410, 2) = "12", "Dec")</f>
        <v>Oct</v>
      </c>
      <c r="N1410" s="9" t="str">
        <f t="shared" si="151"/>
        <v>2015</v>
      </c>
      <c r="O1410" t="b">
        <v>0</v>
      </c>
      <c r="P1410">
        <v>6</v>
      </c>
      <c r="Q1410" t="b">
        <v>0</v>
      </c>
      <c r="R1410" t="s">
        <v>8286</v>
      </c>
      <c r="S1410" s="6">
        <f t="shared" ref="S1410:S1473" si="154">E1410/D1410</f>
        <v>7.1999999999999995E-2</v>
      </c>
      <c r="T1410" s="8">
        <f t="shared" ref="T1410:T1473" si="155">IFERROR(E1410/P1410, 0)</f>
        <v>12</v>
      </c>
      <c r="U1410" t="str">
        <f t="shared" si="152"/>
        <v>publishing</v>
      </c>
      <c r="V1410" t="str">
        <f t="shared" si="153"/>
        <v>translations</v>
      </c>
    </row>
    <row r="1411" spans="1:22" ht="48" x14ac:dyDescent="0.2">
      <c r="A1411">
        <v>1409</v>
      </c>
      <c r="B1411" s="3" t="s">
        <v>1410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2">
        <f t="shared" ref="J1411:J1474" si="156">(((I1411/60)/60)/24)+DATE(1970,1,1)</f>
        <v>42005.175173611111</v>
      </c>
      <c r="K1411">
        <v>1414897935</v>
      </c>
      <c r="L1411" s="12" t="str">
        <f t="shared" ref="L1411:L1474" si="157">TEXT((((K1411/60)/60)/24)+DATE(1970,1,1), "mm/dd/yyyy")</f>
        <v>11/02/2014</v>
      </c>
      <c r="M1411" s="9" t="str" cm="1">
        <f t="array" ref="M1411">_xlfn.IFS(LEFT(L1411, 2) = "01", "Jan", LEFT(L1411, 2) = "02", "Feb", LEFT(L1411, 2) = "03", "Mar", LEFT(L1411, 2) = "04", "Apr", LEFT(L1411, 2) = "05", "May", LEFT(L1411, 2) = "06", "Jun", LEFT(L1411, 2) = "07", "Jul", LEFT(L1411, 2) = "08", "Aug", LEFT(L1411, 2) = "09", "Sep", LEFT(L1411, 2) = "10", "Oct", LEFT(L1411, 2) = "11", "Nov", LEFT(L1411, 2) = "12", "Dec")</f>
        <v>Nov</v>
      </c>
      <c r="N1411" s="9" t="str">
        <f t="shared" ref="N1411:N1474" si="158">RIGHT(L1411, 4)</f>
        <v>2014</v>
      </c>
      <c r="O1411" t="b">
        <v>0</v>
      </c>
      <c r="P1411">
        <v>0</v>
      </c>
      <c r="Q1411" t="b">
        <v>0</v>
      </c>
      <c r="R1411" t="s">
        <v>8286</v>
      </c>
      <c r="S1411" s="6">
        <f t="shared" si="154"/>
        <v>0</v>
      </c>
      <c r="T1411" s="8">
        <f t="shared" si="155"/>
        <v>0</v>
      </c>
      <c r="U1411" t="str">
        <f t="shared" ref="U1411:U1474" si="159">LEFT(R1411, SEARCH("/", R1411) - 1)</f>
        <v>publishing</v>
      </c>
      <c r="V1411" t="str">
        <f t="shared" ref="V1411:V1474" si="160">RIGHT(R1411, LEN(R1411) - SEARCH("/", R1411) )</f>
        <v>translations</v>
      </c>
    </row>
    <row r="1412" spans="1:22" ht="48" x14ac:dyDescent="0.2">
      <c r="A1412">
        <v>1410</v>
      </c>
      <c r="B1412" s="3" t="s">
        <v>1411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2">
        <f t="shared" si="156"/>
        <v>42524.318518518514</v>
      </c>
      <c r="K1412">
        <v>1461051520</v>
      </c>
      <c r="L1412" s="12" t="str">
        <f t="shared" si="157"/>
        <v>04/19/2016</v>
      </c>
      <c r="M1412" s="9" t="str" cm="1">
        <f t="array" ref="M1412">_xlfn.IFS(LEFT(L1412, 2) = "01", "Jan", LEFT(L1412, 2) = "02", "Feb", LEFT(L1412, 2) = "03", "Mar", LEFT(L1412, 2) = "04", "Apr", LEFT(L1412, 2) = "05", "May", LEFT(L1412, 2) = "06", "Jun", LEFT(L1412, 2) = "07", "Jul", LEFT(L1412, 2) = "08", "Aug", LEFT(L1412, 2) = "09", "Sep", LEFT(L1412, 2) = "10", "Oct", LEFT(L1412, 2) = "11", "Nov", LEFT(L1412, 2) = "12", "Dec")</f>
        <v>Apr</v>
      </c>
      <c r="N1412" s="9" t="str">
        <f t="shared" si="158"/>
        <v>2016</v>
      </c>
      <c r="O1412" t="b">
        <v>0</v>
      </c>
      <c r="P1412">
        <v>1</v>
      </c>
      <c r="Q1412" t="b">
        <v>0</v>
      </c>
      <c r="R1412" t="s">
        <v>8286</v>
      </c>
      <c r="S1412" s="6">
        <f t="shared" si="154"/>
        <v>1.6666666666666666E-4</v>
      </c>
      <c r="T1412" s="8">
        <f t="shared" si="155"/>
        <v>1</v>
      </c>
      <c r="U1412" t="str">
        <f t="shared" si="159"/>
        <v>publishing</v>
      </c>
      <c r="V1412" t="str">
        <f t="shared" si="160"/>
        <v>translations</v>
      </c>
    </row>
    <row r="1413" spans="1:22" ht="48" x14ac:dyDescent="0.2">
      <c r="A1413">
        <v>1411</v>
      </c>
      <c r="B1413" s="3" t="s">
        <v>1412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2">
        <f t="shared" si="156"/>
        <v>42041.059027777781</v>
      </c>
      <c r="K1413">
        <v>1420766700</v>
      </c>
      <c r="L1413" s="12" t="str">
        <f t="shared" si="157"/>
        <v>01/09/2015</v>
      </c>
      <c r="M1413" s="9" t="str" cm="1">
        <f t="array" ref="M1413">_xlfn.IFS(LEFT(L1413, 2) = "01", "Jan", LEFT(L1413, 2) = "02", "Feb", LEFT(L1413, 2) = "03", "Mar", LEFT(L1413, 2) = "04", "Apr", LEFT(L1413, 2) = "05", "May", LEFT(L1413, 2) = "06", "Jun", LEFT(L1413, 2) = "07", "Jul", LEFT(L1413, 2) = "08", "Aug", LEFT(L1413, 2) = "09", "Sep", LEFT(L1413, 2) = "10", "Oct", LEFT(L1413, 2) = "11", "Nov", LEFT(L1413, 2) = "12", "Dec")</f>
        <v>Jan</v>
      </c>
      <c r="N1413" s="9" t="str">
        <f t="shared" si="158"/>
        <v>2015</v>
      </c>
      <c r="O1413" t="b">
        <v>0</v>
      </c>
      <c r="P1413">
        <v>3</v>
      </c>
      <c r="Q1413" t="b">
        <v>0</v>
      </c>
      <c r="R1413" t="s">
        <v>8286</v>
      </c>
      <c r="S1413" s="6">
        <f t="shared" si="154"/>
        <v>2.3333333333333335E-3</v>
      </c>
      <c r="T1413" s="8">
        <f t="shared" si="155"/>
        <v>2.3333333333333335</v>
      </c>
      <c r="U1413" t="str">
        <f t="shared" si="159"/>
        <v>publishing</v>
      </c>
      <c r="V1413" t="str">
        <f t="shared" si="160"/>
        <v>translations</v>
      </c>
    </row>
    <row r="1414" spans="1:22" ht="32" x14ac:dyDescent="0.2">
      <c r="A1414">
        <v>1412</v>
      </c>
      <c r="B1414" s="3" t="s">
        <v>1413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2">
        <f t="shared" si="156"/>
        <v>41977.063645833332</v>
      </c>
      <c r="K1414">
        <v>1415064699</v>
      </c>
      <c r="L1414" s="12" t="str">
        <f t="shared" si="157"/>
        <v>11/04/2014</v>
      </c>
      <c r="M1414" s="9" t="str" cm="1">
        <f t="array" ref="M1414">_xlfn.IFS(LEFT(L1414, 2) = "01", "Jan", LEFT(L1414, 2) = "02", "Feb", LEFT(L1414, 2) = "03", "Mar", LEFT(L1414, 2) = "04", "Apr", LEFT(L1414, 2) = "05", "May", LEFT(L1414, 2) = "06", "Jun", LEFT(L1414, 2) = "07", "Jul", LEFT(L1414, 2) = "08", "Aug", LEFT(L1414, 2) = "09", "Sep", LEFT(L1414, 2) = "10", "Oct", LEFT(L1414, 2) = "11", "Nov", LEFT(L1414, 2) = "12", "Dec")</f>
        <v>Nov</v>
      </c>
      <c r="N1414" s="9" t="str">
        <f t="shared" si="158"/>
        <v>2014</v>
      </c>
      <c r="O1414" t="b">
        <v>0</v>
      </c>
      <c r="P1414">
        <v>13</v>
      </c>
      <c r="Q1414" t="b">
        <v>0</v>
      </c>
      <c r="R1414" t="s">
        <v>8286</v>
      </c>
      <c r="S1414" s="6">
        <f t="shared" si="154"/>
        <v>4.5714285714285714E-2</v>
      </c>
      <c r="T1414" s="8">
        <f t="shared" si="155"/>
        <v>24.615384615384617</v>
      </c>
      <c r="U1414" t="str">
        <f t="shared" si="159"/>
        <v>publishing</v>
      </c>
      <c r="V1414" t="str">
        <f t="shared" si="160"/>
        <v>translations</v>
      </c>
    </row>
    <row r="1415" spans="1:22" ht="48" x14ac:dyDescent="0.2">
      <c r="A1415">
        <v>1413</v>
      </c>
      <c r="B1415" s="3" t="s">
        <v>1414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2">
        <f t="shared" si="156"/>
        <v>42420.437152777777</v>
      </c>
      <c r="K1415">
        <v>1450780170</v>
      </c>
      <c r="L1415" s="12" t="str">
        <f t="shared" si="157"/>
        <v>12/22/2015</v>
      </c>
      <c r="M1415" s="9" t="str" cm="1">
        <f t="array" ref="M1415">_xlfn.IFS(LEFT(L1415, 2) = "01", "Jan", LEFT(L1415, 2) = "02", "Feb", LEFT(L1415, 2) = "03", "Mar", LEFT(L1415, 2) = "04", "Apr", LEFT(L1415, 2) = "05", "May", LEFT(L1415, 2) = "06", "Jun", LEFT(L1415, 2) = "07", "Jul", LEFT(L1415, 2) = "08", "Aug", LEFT(L1415, 2) = "09", "Sep", LEFT(L1415, 2) = "10", "Oct", LEFT(L1415, 2) = "11", "Nov", LEFT(L1415, 2) = "12", "Dec")</f>
        <v>Dec</v>
      </c>
      <c r="N1415" s="9" t="str">
        <f t="shared" si="158"/>
        <v>2015</v>
      </c>
      <c r="O1415" t="b">
        <v>0</v>
      </c>
      <c r="P1415">
        <v>1</v>
      </c>
      <c r="Q1415" t="b">
        <v>0</v>
      </c>
      <c r="R1415" t="s">
        <v>8286</v>
      </c>
      <c r="S1415" s="6">
        <f t="shared" si="154"/>
        <v>0.05</v>
      </c>
      <c r="T1415" s="8">
        <f t="shared" si="155"/>
        <v>100</v>
      </c>
      <c r="U1415" t="str">
        <f t="shared" si="159"/>
        <v>publishing</v>
      </c>
      <c r="V1415" t="str">
        <f t="shared" si="160"/>
        <v>translations</v>
      </c>
    </row>
    <row r="1416" spans="1:22" ht="48" x14ac:dyDescent="0.2">
      <c r="A1416">
        <v>1414</v>
      </c>
      <c r="B1416" s="3" t="s">
        <v>1415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2">
        <f t="shared" si="156"/>
        <v>42738.25309027778</v>
      </c>
      <c r="K1416">
        <v>1480831467</v>
      </c>
      <c r="L1416" s="12" t="str">
        <f t="shared" si="157"/>
        <v>12/04/2016</v>
      </c>
      <c r="M1416" s="9" t="str" cm="1">
        <f t="array" ref="M1416">_xlfn.IFS(LEFT(L1416, 2) = "01", "Jan", LEFT(L1416, 2) = "02", "Feb", LEFT(L1416, 2) = "03", "Mar", LEFT(L1416, 2) = "04", "Apr", LEFT(L1416, 2) = "05", "May", LEFT(L1416, 2) = "06", "Jun", LEFT(L1416, 2) = "07", "Jul", LEFT(L1416, 2) = "08", "Aug", LEFT(L1416, 2) = "09", "Sep", LEFT(L1416, 2) = "10", "Oct", LEFT(L1416, 2) = "11", "Nov", LEFT(L1416, 2) = "12", "Dec")</f>
        <v>Dec</v>
      </c>
      <c r="N1416" s="9" t="str">
        <f t="shared" si="158"/>
        <v>2016</v>
      </c>
      <c r="O1416" t="b">
        <v>0</v>
      </c>
      <c r="P1416">
        <v>1</v>
      </c>
      <c r="Q1416" t="b">
        <v>0</v>
      </c>
      <c r="R1416" t="s">
        <v>8286</v>
      </c>
      <c r="S1416" s="6">
        <f t="shared" si="154"/>
        <v>2E-3</v>
      </c>
      <c r="T1416" s="8">
        <f t="shared" si="155"/>
        <v>1</v>
      </c>
      <c r="U1416" t="str">
        <f t="shared" si="159"/>
        <v>publishing</v>
      </c>
      <c r="V1416" t="str">
        <f t="shared" si="160"/>
        <v>translations</v>
      </c>
    </row>
    <row r="1417" spans="1:22" ht="48" x14ac:dyDescent="0.2">
      <c r="A1417">
        <v>1415</v>
      </c>
      <c r="B1417" s="3" t="s">
        <v>1416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2">
        <f t="shared" si="156"/>
        <v>42232.675821759258</v>
      </c>
      <c r="K1417">
        <v>1436285591</v>
      </c>
      <c r="L1417" s="12" t="str">
        <f t="shared" si="157"/>
        <v>07/07/2015</v>
      </c>
      <c r="M1417" s="9" t="str" cm="1">
        <f t="array" ref="M1417">_xlfn.IFS(LEFT(L1417, 2) = "01", "Jan", LEFT(L1417, 2) = "02", "Feb", LEFT(L1417, 2) = "03", "Mar", LEFT(L1417, 2) = "04", "Apr", LEFT(L1417, 2) = "05", "May", LEFT(L1417, 2) = "06", "Jun", LEFT(L1417, 2) = "07", "Jul", LEFT(L1417, 2) = "08", "Aug", LEFT(L1417, 2) = "09", "Sep", LEFT(L1417, 2) = "10", "Oct", LEFT(L1417, 2) = "11", "Nov", LEFT(L1417, 2) = "12", "Dec")</f>
        <v>Jul</v>
      </c>
      <c r="N1417" s="9" t="str">
        <f t="shared" si="158"/>
        <v>2015</v>
      </c>
      <c r="O1417" t="b">
        <v>0</v>
      </c>
      <c r="P1417">
        <v>9</v>
      </c>
      <c r="Q1417" t="b">
        <v>0</v>
      </c>
      <c r="R1417" t="s">
        <v>8286</v>
      </c>
      <c r="S1417" s="6">
        <f t="shared" si="154"/>
        <v>0.18181818181818182</v>
      </c>
      <c r="T1417" s="8">
        <f t="shared" si="155"/>
        <v>88.888888888888886</v>
      </c>
      <c r="U1417" t="str">
        <f t="shared" si="159"/>
        <v>publishing</v>
      </c>
      <c r="V1417" t="str">
        <f t="shared" si="160"/>
        <v>translations</v>
      </c>
    </row>
    <row r="1418" spans="1:22" ht="48" x14ac:dyDescent="0.2">
      <c r="A1418">
        <v>1416</v>
      </c>
      <c r="B1418" s="3" t="s">
        <v>1417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2">
        <f t="shared" si="156"/>
        <v>42329.967812499999</v>
      </c>
      <c r="K1418">
        <v>1445552019</v>
      </c>
      <c r="L1418" s="12" t="str">
        <f t="shared" si="157"/>
        <v>10/22/2015</v>
      </c>
      <c r="M1418" s="9" t="str" cm="1">
        <f t="array" ref="M1418">_xlfn.IFS(LEFT(L1418, 2) = "01", "Jan", LEFT(L1418, 2) = "02", "Feb", LEFT(L1418, 2) = "03", "Mar", LEFT(L1418, 2) = "04", "Apr", LEFT(L1418, 2) = "05", "May", LEFT(L1418, 2) = "06", "Jun", LEFT(L1418, 2) = "07", "Jul", LEFT(L1418, 2) = "08", "Aug", LEFT(L1418, 2) = "09", "Sep", LEFT(L1418, 2) = "10", "Oct", LEFT(L1418, 2) = "11", "Nov", LEFT(L1418, 2) = "12", "Dec")</f>
        <v>Oct</v>
      </c>
      <c r="N1418" s="9" t="str">
        <f t="shared" si="158"/>
        <v>2015</v>
      </c>
      <c r="O1418" t="b">
        <v>0</v>
      </c>
      <c r="P1418">
        <v>0</v>
      </c>
      <c r="Q1418" t="b">
        <v>0</v>
      </c>
      <c r="R1418" t="s">
        <v>8286</v>
      </c>
      <c r="S1418" s="6">
        <f t="shared" si="154"/>
        <v>0</v>
      </c>
      <c r="T1418" s="8">
        <f t="shared" si="155"/>
        <v>0</v>
      </c>
      <c r="U1418" t="str">
        <f t="shared" si="159"/>
        <v>publishing</v>
      </c>
      <c r="V1418" t="str">
        <f t="shared" si="160"/>
        <v>translations</v>
      </c>
    </row>
    <row r="1419" spans="1:22" ht="48" x14ac:dyDescent="0.2">
      <c r="A1419">
        <v>1417</v>
      </c>
      <c r="B1419" s="3" t="s">
        <v>1418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2">
        <f t="shared" si="156"/>
        <v>42262.465972222228</v>
      </c>
      <c r="K1419">
        <v>1439696174</v>
      </c>
      <c r="L1419" s="12" t="str">
        <f t="shared" si="157"/>
        <v>08/16/2015</v>
      </c>
      <c r="M1419" s="9" t="str" cm="1">
        <f t="array" ref="M1419">_xlfn.IFS(LEFT(L1419, 2) = "01", "Jan", LEFT(L1419, 2) = "02", "Feb", LEFT(L1419, 2) = "03", "Mar", LEFT(L1419, 2) = "04", "Apr", LEFT(L1419, 2) = "05", "May", LEFT(L1419, 2) = "06", "Jun", LEFT(L1419, 2) = "07", "Jul", LEFT(L1419, 2) = "08", "Aug", LEFT(L1419, 2) = "09", "Sep", LEFT(L1419, 2) = "10", "Oct", LEFT(L1419, 2) = "11", "Nov", LEFT(L1419, 2) = "12", "Dec")</f>
        <v>Aug</v>
      </c>
      <c r="N1419" s="9" t="str">
        <f t="shared" si="158"/>
        <v>2015</v>
      </c>
      <c r="O1419" t="b">
        <v>0</v>
      </c>
      <c r="P1419">
        <v>2</v>
      </c>
      <c r="Q1419" t="b">
        <v>0</v>
      </c>
      <c r="R1419" t="s">
        <v>8286</v>
      </c>
      <c r="S1419" s="6">
        <f t="shared" si="154"/>
        <v>1.2222222222222223E-2</v>
      </c>
      <c r="T1419" s="8">
        <f t="shared" si="155"/>
        <v>27.5</v>
      </c>
      <c r="U1419" t="str">
        <f t="shared" si="159"/>
        <v>publishing</v>
      </c>
      <c r="V1419" t="str">
        <f t="shared" si="160"/>
        <v>translations</v>
      </c>
    </row>
    <row r="1420" spans="1:22" ht="64" x14ac:dyDescent="0.2">
      <c r="A1420">
        <v>1418</v>
      </c>
      <c r="B1420" s="3" t="s">
        <v>1419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2">
        <f t="shared" si="156"/>
        <v>42425.456412037034</v>
      </c>
      <c r="K1420">
        <v>1453805834</v>
      </c>
      <c r="L1420" s="12" t="str">
        <f t="shared" si="157"/>
        <v>01/26/2016</v>
      </c>
      <c r="M1420" s="9" t="str" cm="1">
        <f t="array" ref="M1420">_xlfn.IFS(LEFT(L1420, 2) = "01", "Jan", LEFT(L1420, 2) = "02", "Feb", LEFT(L1420, 2) = "03", "Mar", LEFT(L1420, 2) = "04", "Apr", LEFT(L1420, 2) = "05", "May", LEFT(L1420, 2) = "06", "Jun", LEFT(L1420, 2) = "07", "Jul", LEFT(L1420, 2) = "08", "Aug", LEFT(L1420, 2) = "09", "Sep", LEFT(L1420, 2) = "10", "Oct", LEFT(L1420, 2) = "11", "Nov", LEFT(L1420, 2) = "12", "Dec")</f>
        <v>Jan</v>
      </c>
      <c r="N1420" s="9" t="str">
        <f t="shared" si="158"/>
        <v>2016</v>
      </c>
      <c r="O1420" t="b">
        <v>0</v>
      </c>
      <c r="P1420">
        <v>1</v>
      </c>
      <c r="Q1420" t="b">
        <v>0</v>
      </c>
      <c r="R1420" t="s">
        <v>8286</v>
      </c>
      <c r="S1420" s="6">
        <f t="shared" si="154"/>
        <v>2E-3</v>
      </c>
      <c r="T1420" s="8">
        <f t="shared" si="155"/>
        <v>6</v>
      </c>
      <c r="U1420" t="str">
        <f t="shared" si="159"/>
        <v>publishing</v>
      </c>
      <c r="V1420" t="str">
        <f t="shared" si="160"/>
        <v>translations</v>
      </c>
    </row>
    <row r="1421" spans="1:22" ht="48" x14ac:dyDescent="0.2">
      <c r="A1421">
        <v>1419</v>
      </c>
      <c r="B1421" s="3" t="s">
        <v>1420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2">
        <f t="shared" si="156"/>
        <v>42652.456238425926</v>
      </c>
      <c r="K1421">
        <v>1473418619</v>
      </c>
      <c r="L1421" s="12" t="str">
        <f t="shared" si="157"/>
        <v>09/09/2016</v>
      </c>
      <c r="M1421" s="9" t="str" cm="1">
        <f t="array" ref="M1421">_xlfn.IFS(LEFT(L1421, 2) = "01", "Jan", LEFT(L1421, 2) = "02", "Feb", LEFT(L1421, 2) = "03", "Mar", LEFT(L1421, 2) = "04", "Apr", LEFT(L1421, 2) = "05", "May", LEFT(L1421, 2) = "06", "Jun", LEFT(L1421, 2) = "07", "Jul", LEFT(L1421, 2) = "08", "Aug", LEFT(L1421, 2) = "09", "Sep", LEFT(L1421, 2) = "10", "Oct", LEFT(L1421, 2) = "11", "Nov", LEFT(L1421, 2) = "12", "Dec")</f>
        <v>Sep</v>
      </c>
      <c r="N1421" s="9" t="str">
        <f t="shared" si="158"/>
        <v>2016</v>
      </c>
      <c r="O1421" t="b">
        <v>0</v>
      </c>
      <c r="P1421">
        <v>10</v>
      </c>
      <c r="Q1421" t="b">
        <v>0</v>
      </c>
      <c r="R1421" t="s">
        <v>8286</v>
      </c>
      <c r="S1421" s="6">
        <f t="shared" si="154"/>
        <v>7.0634920634920634E-2</v>
      </c>
      <c r="T1421" s="8">
        <f t="shared" si="155"/>
        <v>44.5</v>
      </c>
      <c r="U1421" t="str">
        <f t="shared" si="159"/>
        <v>publishing</v>
      </c>
      <c r="V1421" t="str">
        <f t="shared" si="160"/>
        <v>translations</v>
      </c>
    </row>
    <row r="1422" spans="1:22" ht="16" x14ac:dyDescent="0.2">
      <c r="A1422">
        <v>1420</v>
      </c>
      <c r="B1422" s="3" t="s">
        <v>1421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2">
        <f t="shared" si="156"/>
        <v>42549.667662037042</v>
      </c>
      <c r="K1422">
        <v>1464969686</v>
      </c>
      <c r="L1422" s="12" t="str">
        <f t="shared" si="157"/>
        <v>06/03/2016</v>
      </c>
      <c r="M1422" s="9" t="str" cm="1">
        <f t="array" ref="M1422">_xlfn.IFS(LEFT(L1422, 2) = "01", "Jan", LEFT(L1422, 2) = "02", "Feb", LEFT(L1422, 2) = "03", "Mar", LEFT(L1422, 2) = "04", "Apr", LEFT(L1422, 2) = "05", "May", LEFT(L1422, 2) = "06", "Jun", LEFT(L1422, 2) = "07", "Jul", LEFT(L1422, 2) = "08", "Aug", LEFT(L1422, 2) = "09", "Sep", LEFT(L1422, 2) = "10", "Oct", LEFT(L1422, 2) = "11", "Nov", LEFT(L1422, 2) = "12", "Dec")</f>
        <v>Jun</v>
      </c>
      <c r="N1422" s="9" t="str">
        <f t="shared" si="158"/>
        <v>2016</v>
      </c>
      <c r="O1422" t="b">
        <v>0</v>
      </c>
      <c r="P1422">
        <v>3</v>
      </c>
      <c r="Q1422" t="b">
        <v>0</v>
      </c>
      <c r="R1422" t="s">
        <v>8286</v>
      </c>
      <c r="S1422" s="6">
        <f t="shared" si="154"/>
        <v>2.7272727272727271E-2</v>
      </c>
      <c r="T1422" s="8">
        <f t="shared" si="155"/>
        <v>1</v>
      </c>
      <c r="U1422" t="str">
        <f t="shared" si="159"/>
        <v>publishing</v>
      </c>
      <c r="V1422" t="str">
        <f t="shared" si="160"/>
        <v>translations</v>
      </c>
    </row>
    <row r="1423" spans="1:22" ht="48" x14ac:dyDescent="0.2">
      <c r="A1423">
        <v>1421</v>
      </c>
      <c r="B1423" s="3" t="s">
        <v>1422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2">
        <f t="shared" si="156"/>
        <v>42043.915613425925</v>
      </c>
      <c r="K1423">
        <v>1420840709</v>
      </c>
      <c r="L1423" s="12" t="str">
        <f t="shared" si="157"/>
        <v>01/09/2015</v>
      </c>
      <c r="M1423" s="9" t="str" cm="1">
        <f t="array" ref="M1423">_xlfn.IFS(LEFT(L1423, 2) = "01", "Jan", LEFT(L1423, 2) = "02", "Feb", LEFT(L1423, 2) = "03", "Mar", LEFT(L1423, 2) = "04", "Apr", LEFT(L1423, 2) = "05", "May", LEFT(L1423, 2) = "06", "Jun", LEFT(L1423, 2) = "07", "Jul", LEFT(L1423, 2) = "08", "Aug", LEFT(L1423, 2) = "09", "Sep", LEFT(L1423, 2) = "10", "Oct", LEFT(L1423, 2) = "11", "Nov", LEFT(L1423, 2) = "12", "Dec")</f>
        <v>Jan</v>
      </c>
      <c r="N1423" s="9" t="str">
        <f t="shared" si="158"/>
        <v>2015</v>
      </c>
      <c r="O1423" t="b">
        <v>0</v>
      </c>
      <c r="P1423">
        <v>2</v>
      </c>
      <c r="Q1423" t="b">
        <v>0</v>
      </c>
      <c r="R1423" t="s">
        <v>8286</v>
      </c>
      <c r="S1423" s="6">
        <f t="shared" si="154"/>
        <v>1E-3</v>
      </c>
      <c r="T1423" s="8">
        <f t="shared" si="155"/>
        <v>100</v>
      </c>
      <c r="U1423" t="str">
        <f t="shared" si="159"/>
        <v>publishing</v>
      </c>
      <c r="V1423" t="str">
        <f t="shared" si="160"/>
        <v>translations</v>
      </c>
    </row>
    <row r="1424" spans="1:22" ht="48" x14ac:dyDescent="0.2">
      <c r="A1424">
        <v>1422</v>
      </c>
      <c r="B1424" s="3" t="s">
        <v>1423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2">
        <f t="shared" si="156"/>
        <v>42634.239629629628</v>
      </c>
      <c r="K1424">
        <v>1471844704</v>
      </c>
      <c r="L1424" s="12" t="str">
        <f t="shared" si="157"/>
        <v>08/22/2016</v>
      </c>
      <c r="M1424" s="9" t="str" cm="1">
        <f t="array" ref="M1424">_xlfn.IFS(LEFT(L1424, 2) = "01", "Jan", LEFT(L1424, 2) = "02", "Feb", LEFT(L1424, 2) = "03", "Mar", LEFT(L1424, 2) = "04", "Apr", LEFT(L1424, 2) = "05", "May", LEFT(L1424, 2) = "06", "Jun", LEFT(L1424, 2) = "07", "Jul", LEFT(L1424, 2) = "08", "Aug", LEFT(L1424, 2) = "09", "Sep", LEFT(L1424, 2) = "10", "Oct", LEFT(L1424, 2) = "11", "Nov", LEFT(L1424, 2) = "12", "Dec")</f>
        <v>Aug</v>
      </c>
      <c r="N1424" s="9" t="str">
        <f t="shared" si="158"/>
        <v>2016</v>
      </c>
      <c r="O1424" t="b">
        <v>0</v>
      </c>
      <c r="P1424">
        <v>2</v>
      </c>
      <c r="Q1424" t="b">
        <v>0</v>
      </c>
      <c r="R1424" t="s">
        <v>8286</v>
      </c>
      <c r="S1424" s="6">
        <f t="shared" si="154"/>
        <v>1.0399999999999999E-3</v>
      </c>
      <c r="T1424" s="8">
        <f t="shared" si="155"/>
        <v>13</v>
      </c>
      <c r="U1424" t="str">
        <f t="shared" si="159"/>
        <v>publishing</v>
      </c>
      <c r="V1424" t="str">
        <f t="shared" si="160"/>
        <v>translations</v>
      </c>
    </row>
    <row r="1425" spans="1:22" ht="48" x14ac:dyDescent="0.2">
      <c r="A1425">
        <v>1423</v>
      </c>
      <c r="B1425" s="3" t="s">
        <v>1424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2">
        <f t="shared" si="156"/>
        <v>42370.360312500001</v>
      </c>
      <c r="K1425">
        <v>1449045531</v>
      </c>
      <c r="L1425" s="12" t="str">
        <f t="shared" si="157"/>
        <v>12/02/2015</v>
      </c>
      <c r="M1425" s="9" t="str" cm="1">
        <f t="array" ref="M1425">_xlfn.IFS(LEFT(L1425, 2) = "01", "Jan", LEFT(L1425, 2) = "02", "Feb", LEFT(L1425, 2) = "03", "Mar", LEFT(L1425, 2) = "04", "Apr", LEFT(L1425, 2) = "05", "May", LEFT(L1425, 2) = "06", "Jun", LEFT(L1425, 2) = "07", "Jul", LEFT(L1425, 2) = "08", "Aug", LEFT(L1425, 2) = "09", "Sep", LEFT(L1425, 2) = "10", "Oct", LEFT(L1425, 2) = "11", "Nov", LEFT(L1425, 2) = "12", "Dec")</f>
        <v>Dec</v>
      </c>
      <c r="N1425" s="9" t="str">
        <f t="shared" si="158"/>
        <v>2015</v>
      </c>
      <c r="O1425" t="b">
        <v>0</v>
      </c>
      <c r="P1425">
        <v>1</v>
      </c>
      <c r="Q1425" t="b">
        <v>0</v>
      </c>
      <c r="R1425" t="s">
        <v>8286</v>
      </c>
      <c r="S1425" s="6">
        <f t="shared" si="154"/>
        <v>3.3333333333333335E-3</v>
      </c>
      <c r="T1425" s="8">
        <f t="shared" si="155"/>
        <v>100</v>
      </c>
      <c r="U1425" t="str">
        <f t="shared" si="159"/>
        <v>publishing</v>
      </c>
      <c r="V1425" t="str">
        <f t="shared" si="160"/>
        <v>translations</v>
      </c>
    </row>
    <row r="1426" spans="1:22" ht="48" x14ac:dyDescent="0.2">
      <c r="A1426">
        <v>1424</v>
      </c>
      <c r="B1426" s="3" t="s">
        <v>1425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2">
        <f t="shared" si="156"/>
        <v>42689.759282407409</v>
      </c>
      <c r="K1426">
        <v>1478106802</v>
      </c>
      <c r="L1426" s="12" t="str">
        <f t="shared" si="157"/>
        <v>11/02/2016</v>
      </c>
      <c r="M1426" s="9" t="str" cm="1">
        <f t="array" ref="M1426">_xlfn.IFS(LEFT(L1426, 2) = "01", "Jan", LEFT(L1426, 2) = "02", "Feb", LEFT(L1426, 2) = "03", "Mar", LEFT(L1426, 2) = "04", "Apr", LEFT(L1426, 2) = "05", "May", LEFT(L1426, 2) = "06", "Jun", LEFT(L1426, 2) = "07", "Jul", LEFT(L1426, 2) = "08", "Aug", LEFT(L1426, 2) = "09", "Sep", LEFT(L1426, 2) = "10", "Oct", LEFT(L1426, 2) = "11", "Nov", LEFT(L1426, 2) = "12", "Dec")</f>
        <v>Nov</v>
      </c>
      <c r="N1426" s="9" t="str">
        <f t="shared" si="158"/>
        <v>2016</v>
      </c>
      <c r="O1426" t="b">
        <v>0</v>
      </c>
      <c r="P1426">
        <v>14</v>
      </c>
      <c r="Q1426" t="b">
        <v>0</v>
      </c>
      <c r="R1426" t="s">
        <v>8286</v>
      </c>
      <c r="S1426" s="6">
        <f t="shared" si="154"/>
        <v>0.2036</v>
      </c>
      <c r="T1426" s="8">
        <f t="shared" si="155"/>
        <v>109.07142857142857</v>
      </c>
      <c r="U1426" t="str">
        <f t="shared" si="159"/>
        <v>publishing</v>
      </c>
      <c r="V1426" t="str">
        <f t="shared" si="160"/>
        <v>translations</v>
      </c>
    </row>
    <row r="1427" spans="1:22" ht="48" x14ac:dyDescent="0.2">
      <c r="A1427">
        <v>1425</v>
      </c>
      <c r="B1427" s="3" t="s">
        <v>1426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2">
        <f t="shared" si="156"/>
        <v>42123.131469907406</v>
      </c>
      <c r="K1427">
        <v>1427684959</v>
      </c>
      <c r="L1427" s="12" t="str">
        <f t="shared" si="157"/>
        <v>03/30/2015</v>
      </c>
      <c r="M1427" s="9" t="str" cm="1">
        <f t="array" ref="M1427">_xlfn.IFS(LEFT(L1427, 2) = "01", "Jan", LEFT(L1427, 2) = "02", "Feb", LEFT(L1427, 2) = "03", "Mar", LEFT(L1427, 2) = "04", "Apr", LEFT(L1427, 2) = "05", "May", LEFT(L1427, 2) = "06", "Jun", LEFT(L1427, 2) = "07", "Jul", LEFT(L1427, 2) = "08", "Aug", LEFT(L1427, 2) = "09", "Sep", LEFT(L1427, 2) = "10", "Oct", LEFT(L1427, 2) = "11", "Nov", LEFT(L1427, 2) = "12", "Dec")</f>
        <v>Mar</v>
      </c>
      <c r="N1427" s="9" t="str">
        <f t="shared" si="158"/>
        <v>2015</v>
      </c>
      <c r="O1427" t="b">
        <v>0</v>
      </c>
      <c r="P1427">
        <v>0</v>
      </c>
      <c r="Q1427" t="b">
        <v>0</v>
      </c>
      <c r="R1427" t="s">
        <v>8286</v>
      </c>
      <c r="S1427" s="6">
        <f t="shared" si="154"/>
        <v>0</v>
      </c>
      <c r="T1427" s="8">
        <f t="shared" si="155"/>
        <v>0</v>
      </c>
      <c r="U1427" t="str">
        <f t="shared" si="159"/>
        <v>publishing</v>
      </c>
      <c r="V1427" t="str">
        <f t="shared" si="160"/>
        <v>translations</v>
      </c>
    </row>
    <row r="1428" spans="1:22" ht="48" x14ac:dyDescent="0.2">
      <c r="A1428">
        <v>1426</v>
      </c>
      <c r="B1428" s="3" t="s">
        <v>1427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2">
        <f t="shared" si="156"/>
        <v>42240.390277777777</v>
      </c>
      <c r="K1428">
        <v>1435224120</v>
      </c>
      <c r="L1428" s="12" t="str">
        <f t="shared" si="157"/>
        <v>06/25/2015</v>
      </c>
      <c r="M1428" s="9" t="str" cm="1">
        <f t="array" ref="M1428">_xlfn.IFS(LEFT(L1428, 2) = "01", "Jan", LEFT(L1428, 2) = "02", "Feb", LEFT(L1428, 2) = "03", "Mar", LEFT(L1428, 2) = "04", "Apr", LEFT(L1428, 2) = "05", "May", LEFT(L1428, 2) = "06", "Jun", LEFT(L1428, 2) = "07", "Jul", LEFT(L1428, 2) = "08", "Aug", LEFT(L1428, 2) = "09", "Sep", LEFT(L1428, 2) = "10", "Oct", LEFT(L1428, 2) = "11", "Nov", LEFT(L1428, 2) = "12", "Dec")</f>
        <v>Jun</v>
      </c>
      <c r="N1428" s="9" t="str">
        <f t="shared" si="158"/>
        <v>2015</v>
      </c>
      <c r="O1428" t="b">
        <v>0</v>
      </c>
      <c r="P1428">
        <v>0</v>
      </c>
      <c r="Q1428" t="b">
        <v>0</v>
      </c>
      <c r="R1428" t="s">
        <v>8286</v>
      </c>
      <c r="S1428" s="6">
        <f t="shared" si="154"/>
        <v>0</v>
      </c>
      <c r="T1428" s="8">
        <f t="shared" si="155"/>
        <v>0</v>
      </c>
      <c r="U1428" t="str">
        <f t="shared" si="159"/>
        <v>publishing</v>
      </c>
      <c r="V1428" t="str">
        <f t="shared" si="160"/>
        <v>translations</v>
      </c>
    </row>
    <row r="1429" spans="1:22" ht="48" x14ac:dyDescent="0.2">
      <c r="A1429">
        <v>1427</v>
      </c>
      <c r="B1429" s="3" t="s">
        <v>1428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2">
        <f t="shared" si="156"/>
        <v>42631.851678240739</v>
      </c>
      <c r="K1429">
        <v>1471638385</v>
      </c>
      <c r="L1429" s="12" t="str">
        <f t="shared" si="157"/>
        <v>08/19/2016</v>
      </c>
      <c r="M1429" s="9" t="str" cm="1">
        <f t="array" ref="M1429">_xlfn.IFS(LEFT(L1429, 2) = "01", "Jan", LEFT(L1429, 2) = "02", "Feb", LEFT(L1429, 2) = "03", "Mar", LEFT(L1429, 2) = "04", "Apr", LEFT(L1429, 2) = "05", "May", LEFT(L1429, 2) = "06", "Jun", LEFT(L1429, 2) = "07", "Jul", LEFT(L1429, 2) = "08", "Aug", LEFT(L1429, 2) = "09", "Sep", LEFT(L1429, 2) = "10", "Oct", LEFT(L1429, 2) = "11", "Nov", LEFT(L1429, 2) = "12", "Dec")</f>
        <v>Aug</v>
      </c>
      <c r="N1429" s="9" t="str">
        <f t="shared" si="158"/>
        <v>2016</v>
      </c>
      <c r="O1429" t="b">
        <v>0</v>
      </c>
      <c r="P1429">
        <v>4</v>
      </c>
      <c r="Q1429" t="b">
        <v>0</v>
      </c>
      <c r="R1429" t="s">
        <v>8286</v>
      </c>
      <c r="S1429" s="6">
        <f t="shared" si="154"/>
        <v>8.3799999999999999E-2</v>
      </c>
      <c r="T1429" s="8">
        <f t="shared" si="155"/>
        <v>104.75</v>
      </c>
      <c r="U1429" t="str">
        <f t="shared" si="159"/>
        <v>publishing</v>
      </c>
      <c r="V1429" t="str">
        <f t="shared" si="160"/>
        <v>translations</v>
      </c>
    </row>
    <row r="1430" spans="1:22" ht="48" x14ac:dyDescent="0.2">
      <c r="A1430">
        <v>1428</v>
      </c>
      <c r="B1430" s="3" t="s">
        <v>1429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2">
        <f t="shared" si="156"/>
        <v>42462.338159722218</v>
      </c>
      <c r="K1430">
        <v>1456996017</v>
      </c>
      <c r="L1430" s="12" t="str">
        <f t="shared" si="157"/>
        <v>03/03/2016</v>
      </c>
      <c r="M1430" s="9" t="str" cm="1">
        <f t="array" ref="M1430">_xlfn.IFS(LEFT(L1430, 2) = "01", "Jan", LEFT(L1430, 2) = "02", "Feb", LEFT(L1430, 2) = "03", "Mar", LEFT(L1430, 2) = "04", "Apr", LEFT(L1430, 2) = "05", "May", LEFT(L1430, 2) = "06", "Jun", LEFT(L1430, 2) = "07", "Jul", LEFT(L1430, 2) = "08", "Aug", LEFT(L1430, 2) = "09", "Sep", LEFT(L1430, 2) = "10", "Oct", LEFT(L1430, 2) = "11", "Nov", LEFT(L1430, 2) = "12", "Dec")</f>
        <v>Mar</v>
      </c>
      <c r="N1430" s="9" t="str">
        <f t="shared" si="158"/>
        <v>2016</v>
      </c>
      <c r="O1430" t="b">
        <v>0</v>
      </c>
      <c r="P1430">
        <v>3</v>
      </c>
      <c r="Q1430" t="b">
        <v>0</v>
      </c>
      <c r="R1430" t="s">
        <v>8286</v>
      </c>
      <c r="S1430" s="6">
        <f t="shared" si="154"/>
        <v>4.4999999999999998E-2</v>
      </c>
      <c r="T1430" s="8">
        <f t="shared" si="155"/>
        <v>15</v>
      </c>
      <c r="U1430" t="str">
        <f t="shared" si="159"/>
        <v>publishing</v>
      </c>
      <c r="V1430" t="str">
        <f t="shared" si="160"/>
        <v>translations</v>
      </c>
    </row>
    <row r="1431" spans="1:22" ht="32" x14ac:dyDescent="0.2">
      <c r="A1431">
        <v>1429</v>
      </c>
      <c r="B1431" s="3" t="s">
        <v>1430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2">
        <f t="shared" si="156"/>
        <v>42104.060671296291</v>
      </c>
      <c r="K1431">
        <v>1426037242</v>
      </c>
      <c r="L1431" s="12" t="str">
        <f t="shared" si="157"/>
        <v>03/11/2015</v>
      </c>
      <c r="M1431" s="9" t="str" cm="1">
        <f t="array" ref="M1431">_xlfn.IFS(LEFT(L1431, 2) = "01", "Jan", LEFT(L1431, 2) = "02", "Feb", LEFT(L1431, 2) = "03", "Mar", LEFT(L1431, 2) = "04", "Apr", LEFT(L1431, 2) = "05", "May", LEFT(L1431, 2) = "06", "Jun", LEFT(L1431, 2) = "07", "Jul", LEFT(L1431, 2) = "08", "Aug", LEFT(L1431, 2) = "09", "Sep", LEFT(L1431, 2) = "10", "Oct", LEFT(L1431, 2) = "11", "Nov", LEFT(L1431, 2) = "12", "Dec")</f>
        <v>Mar</v>
      </c>
      <c r="N1431" s="9" t="str">
        <f t="shared" si="158"/>
        <v>2015</v>
      </c>
      <c r="O1431" t="b">
        <v>0</v>
      </c>
      <c r="P1431">
        <v>0</v>
      </c>
      <c r="Q1431" t="b">
        <v>0</v>
      </c>
      <c r="R1431" t="s">
        <v>8286</v>
      </c>
      <c r="S1431" s="6">
        <f t="shared" si="154"/>
        <v>0</v>
      </c>
      <c r="T1431" s="8">
        <f t="shared" si="155"/>
        <v>0</v>
      </c>
      <c r="U1431" t="str">
        <f t="shared" si="159"/>
        <v>publishing</v>
      </c>
      <c r="V1431" t="str">
        <f t="shared" si="160"/>
        <v>translations</v>
      </c>
    </row>
    <row r="1432" spans="1:22" ht="48" x14ac:dyDescent="0.2">
      <c r="A1432">
        <v>1430</v>
      </c>
      <c r="B1432" s="3" t="s">
        <v>1431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2">
        <f t="shared" si="156"/>
        <v>41992.813518518517</v>
      </c>
      <c r="K1432">
        <v>1416339088</v>
      </c>
      <c r="L1432" s="12" t="str">
        <f t="shared" si="157"/>
        <v>11/18/2014</v>
      </c>
      <c r="M1432" s="9" t="str" cm="1">
        <f t="array" ref="M1432">_xlfn.IFS(LEFT(L1432, 2) = "01", "Jan", LEFT(L1432, 2) = "02", "Feb", LEFT(L1432, 2) = "03", "Mar", LEFT(L1432, 2) = "04", "Apr", LEFT(L1432, 2) = "05", "May", LEFT(L1432, 2) = "06", "Jun", LEFT(L1432, 2) = "07", "Jul", LEFT(L1432, 2) = "08", "Aug", LEFT(L1432, 2) = "09", "Sep", LEFT(L1432, 2) = "10", "Oct", LEFT(L1432, 2) = "11", "Nov", LEFT(L1432, 2) = "12", "Dec")</f>
        <v>Nov</v>
      </c>
      <c r="N1432" s="9" t="str">
        <f t="shared" si="158"/>
        <v>2014</v>
      </c>
      <c r="O1432" t="b">
        <v>0</v>
      </c>
      <c r="P1432">
        <v>5</v>
      </c>
      <c r="Q1432" t="b">
        <v>0</v>
      </c>
      <c r="R1432" t="s">
        <v>8286</v>
      </c>
      <c r="S1432" s="6">
        <f t="shared" si="154"/>
        <v>8.0600000000000005E-2</v>
      </c>
      <c r="T1432" s="8">
        <f t="shared" si="155"/>
        <v>80.599999999999994</v>
      </c>
      <c r="U1432" t="str">
        <f t="shared" si="159"/>
        <v>publishing</v>
      </c>
      <c r="V1432" t="str">
        <f t="shared" si="160"/>
        <v>translations</v>
      </c>
    </row>
    <row r="1433" spans="1:22" ht="48" x14ac:dyDescent="0.2">
      <c r="A1433">
        <v>1431</v>
      </c>
      <c r="B1433" s="3" t="s">
        <v>1432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2">
        <f t="shared" si="156"/>
        <v>42334.252500000002</v>
      </c>
      <c r="K1433">
        <v>1445922216</v>
      </c>
      <c r="L1433" s="12" t="str">
        <f t="shared" si="157"/>
        <v>10/27/2015</v>
      </c>
      <c r="M1433" s="9" t="str" cm="1">
        <f t="array" ref="M1433">_xlfn.IFS(LEFT(L1433, 2) = "01", "Jan", LEFT(L1433, 2) = "02", "Feb", LEFT(L1433, 2) = "03", "Mar", LEFT(L1433, 2) = "04", "Apr", LEFT(L1433, 2) = "05", "May", LEFT(L1433, 2) = "06", "Jun", LEFT(L1433, 2) = "07", "Jul", LEFT(L1433, 2) = "08", "Aug", LEFT(L1433, 2) = "09", "Sep", LEFT(L1433, 2) = "10", "Oct", LEFT(L1433, 2) = "11", "Nov", LEFT(L1433, 2) = "12", "Dec")</f>
        <v>Oct</v>
      </c>
      <c r="N1433" s="9" t="str">
        <f t="shared" si="158"/>
        <v>2015</v>
      </c>
      <c r="O1433" t="b">
        <v>0</v>
      </c>
      <c r="P1433">
        <v>47</v>
      </c>
      <c r="Q1433" t="b">
        <v>0</v>
      </c>
      <c r="R1433" t="s">
        <v>8286</v>
      </c>
      <c r="S1433" s="6">
        <f t="shared" si="154"/>
        <v>0.31947058823529412</v>
      </c>
      <c r="T1433" s="8">
        <f t="shared" si="155"/>
        <v>115.55319148936171</v>
      </c>
      <c r="U1433" t="str">
        <f t="shared" si="159"/>
        <v>publishing</v>
      </c>
      <c r="V1433" t="str">
        <f t="shared" si="160"/>
        <v>translations</v>
      </c>
    </row>
    <row r="1434" spans="1:22" ht="48" x14ac:dyDescent="0.2">
      <c r="A1434">
        <v>1432</v>
      </c>
      <c r="B1434" s="3" t="s">
        <v>1433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2">
        <f t="shared" si="156"/>
        <v>42205.780416666668</v>
      </c>
      <c r="K1434">
        <v>1434825828</v>
      </c>
      <c r="L1434" s="12" t="str">
        <f t="shared" si="157"/>
        <v>06/20/2015</v>
      </c>
      <c r="M1434" s="9" t="str" cm="1">
        <f t="array" ref="M1434">_xlfn.IFS(LEFT(L1434, 2) = "01", "Jan", LEFT(L1434, 2) = "02", "Feb", LEFT(L1434, 2) = "03", "Mar", LEFT(L1434, 2) = "04", "Apr", LEFT(L1434, 2) = "05", "May", LEFT(L1434, 2) = "06", "Jun", LEFT(L1434, 2) = "07", "Jul", LEFT(L1434, 2) = "08", "Aug", LEFT(L1434, 2) = "09", "Sep", LEFT(L1434, 2) = "10", "Oct", LEFT(L1434, 2) = "11", "Nov", LEFT(L1434, 2) = "12", "Dec")</f>
        <v>Jun</v>
      </c>
      <c r="N1434" s="9" t="str">
        <f t="shared" si="158"/>
        <v>2015</v>
      </c>
      <c r="O1434" t="b">
        <v>0</v>
      </c>
      <c r="P1434">
        <v>0</v>
      </c>
      <c r="Q1434" t="b">
        <v>0</v>
      </c>
      <c r="R1434" t="s">
        <v>8286</v>
      </c>
      <c r="S1434" s="6">
        <f t="shared" si="154"/>
        <v>0</v>
      </c>
      <c r="T1434" s="8">
        <f t="shared" si="155"/>
        <v>0</v>
      </c>
      <c r="U1434" t="str">
        <f t="shared" si="159"/>
        <v>publishing</v>
      </c>
      <c r="V1434" t="str">
        <f t="shared" si="160"/>
        <v>translations</v>
      </c>
    </row>
    <row r="1435" spans="1:22" ht="48" x14ac:dyDescent="0.2">
      <c r="A1435">
        <v>1433</v>
      </c>
      <c r="B1435" s="3" t="s">
        <v>1434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2">
        <f t="shared" si="156"/>
        <v>42714.458333333328</v>
      </c>
      <c r="K1435">
        <v>1477839675</v>
      </c>
      <c r="L1435" s="12" t="str">
        <f t="shared" si="157"/>
        <v>10/30/2016</v>
      </c>
      <c r="M1435" s="9" t="str" cm="1">
        <f t="array" ref="M1435">_xlfn.IFS(LEFT(L1435, 2) = "01", "Jan", LEFT(L1435, 2) = "02", "Feb", LEFT(L1435, 2) = "03", "Mar", LEFT(L1435, 2) = "04", "Apr", LEFT(L1435, 2) = "05", "May", LEFT(L1435, 2) = "06", "Jun", LEFT(L1435, 2) = "07", "Jul", LEFT(L1435, 2) = "08", "Aug", LEFT(L1435, 2) = "09", "Sep", LEFT(L1435, 2) = "10", "Oct", LEFT(L1435, 2) = "11", "Nov", LEFT(L1435, 2) = "12", "Dec")</f>
        <v>Oct</v>
      </c>
      <c r="N1435" s="9" t="str">
        <f t="shared" si="158"/>
        <v>2016</v>
      </c>
      <c r="O1435" t="b">
        <v>0</v>
      </c>
      <c r="P1435">
        <v>10</v>
      </c>
      <c r="Q1435" t="b">
        <v>0</v>
      </c>
      <c r="R1435" t="s">
        <v>8286</v>
      </c>
      <c r="S1435" s="6">
        <f t="shared" si="154"/>
        <v>6.7083333333333328E-2</v>
      </c>
      <c r="T1435" s="8">
        <f t="shared" si="155"/>
        <v>80.5</v>
      </c>
      <c r="U1435" t="str">
        <f t="shared" si="159"/>
        <v>publishing</v>
      </c>
      <c r="V1435" t="str">
        <f t="shared" si="160"/>
        <v>translations</v>
      </c>
    </row>
    <row r="1436" spans="1:22" ht="48" x14ac:dyDescent="0.2">
      <c r="A1436">
        <v>1434</v>
      </c>
      <c r="B1436" s="3" t="s">
        <v>1435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2">
        <f t="shared" si="156"/>
        <v>42163.625</v>
      </c>
      <c r="K1436">
        <v>1431973478</v>
      </c>
      <c r="L1436" s="12" t="str">
        <f t="shared" si="157"/>
        <v>05/18/2015</v>
      </c>
      <c r="M1436" s="9" t="str" cm="1">
        <f t="array" ref="M1436">_xlfn.IFS(LEFT(L1436, 2) = "01", "Jan", LEFT(L1436, 2) = "02", "Feb", LEFT(L1436, 2) = "03", "Mar", LEFT(L1436, 2) = "04", "Apr", LEFT(L1436, 2) = "05", "May", LEFT(L1436, 2) = "06", "Jun", LEFT(L1436, 2) = "07", "Jul", LEFT(L1436, 2) = "08", "Aug", LEFT(L1436, 2) = "09", "Sep", LEFT(L1436, 2) = "10", "Oct", LEFT(L1436, 2) = "11", "Nov", LEFT(L1436, 2) = "12", "Dec")</f>
        <v>May</v>
      </c>
      <c r="N1436" s="9" t="str">
        <f t="shared" si="158"/>
        <v>2015</v>
      </c>
      <c r="O1436" t="b">
        <v>0</v>
      </c>
      <c r="P1436">
        <v>11</v>
      </c>
      <c r="Q1436" t="b">
        <v>0</v>
      </c>
      <c r="R1436" t="s">
        <v>8286</v>
      </c>
      <c r="S1436" s="6">
        <f t="shared" si="154"/>
        <v>9.987804878048781E-2</v>
      </c>
      <c r="T1436" s="8">
        <f t="shared" si="155"/>
        <v>744.5454545454545</v>
      </c>
      <c r="U1436" t="str">
        <f t="shared" si="159"/>
        <v>publishing</v>
      </c>
      <c r="V1436" t="str">
        <f t="shared" si="160"/>
        <v>translations</v>
      </c>
    </row>
    <row r="1437" spans="1:22" ht="32" x14ac:dyDescent="0.2">
      <c r="A1437">
        <v>1435</v>
      </c>
      <c r="B1437" s="3" t="s">
        <v>1436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2">
        <f t="shared" si="156"/>
        <v>42288.780324074076</v>
      </c>
      <c r="K1437">
        <v>1441997020</v>
      </c>
      <c r="L1437" s="12" t="str">
        <f t="shared" si="157"/>
        <v>09/11/2015</v>
      </c>
      <c r="M1437" s="9" t="str" cm="1">
        <f t="array" ref="M1437">_xlfn.IFS(LEFT(L1437, 2) = "01", "Jan", LEFT(L1437, 2) = "02", "Feb", LEFT(L1437, 2) = "03", "Mar", LEFT(L1437, 2) = "04", "Apr", LEFT(L1437, 2) = "05", "May", LEFT(L1437, 2) = "06", "Jun", LEFT(L1437, 2) = "07", "Jul", LEFT(L1437, 2) = "08", "Aug", LEFT(L1437, 2) = "09", "Sep", LEFT(L1437, 2) = "10", "Oct", LEFT(L1437, 2) = "11", "Nov", LEFT(L1437, 2) = "12", "Dec")</f>
        <v>Sep</v>
      </c>
      <c r="N1437" s="9" t="str">
        <f t="shared" si="158"/>
        <v>2015</v>
      </c>
      <c r="O1437" t="b">
        <v>0</v>
      </c>
      <c r="P1437">
        <v>2</v>
      </c>
      <c r="Q1437" t="b">
        <v>0</v>
      </c>
      <c r="R1437" t="s">
        <v>8286</v>
      </c>
      <c r="S1437" s="6">
        <f t="shared" si="154"/>
        <v>1E-3</v>
      </c>
      <c r="T1437" s="8">
        <f t="shared" si="155"/>
        <v>7.5</v>
      </c>
      <c r="U1437" t="str">
        <f t="shared" si="159"/>
        <v>publishing</v>
      </c>
      <c r="V1437" t="str">
        <f t="shared" si="160"/>
        <v>translations</v>
      </c>
    </row>
    <row r="1438" spans="1:22" ht="48" x14ac:dyDescent="0.2">
      <c r="A1438">
        <v>1436</v>
      </c>
      <c r="B1438" s="3" t="s">
        <v>1437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2">
        <f t="shared" si="156"/>
        <v>42421.35019675926</v>
      </c>
      <c r="K1438">
        <v>1453451057</v>
      </c>
      <c r="L1438" s="12" t="str">
        <f t="shared" si="157"/>
        <v>01/22/2016</v>
      </c>
      <c r="M1438" s="9" t="str" cm="1">
        <f t="array" ref="M1438">_xlfn.IFS(LEFT(L1438, 2) = "01", "Jan", LEFT(L1438, 2) = "02", "Feb", LEFT(L1438, 2) = "03", "Mar", LEFT(L1438, 2) = "04", "Apr", LEFT(L1438, 2) = "05", "May", LEFT(L1438, 2) = "06", "Jun", LEFT(L1438, 2) = "07", "Jul", LEFT(L1438, 2) = "08", "Aug", LEFT(L1438, 2) = "09", "Sep", LEFT(L1438, 2) = "10", "Oct", LEFT(L1438, 2) = "11", "Nov", LEFT(L1438, 2) = "12", "Dec")</f>
        <v>Jan</v>
      </c>
      <c r="N1438" s="9" t="str">
        <f t="shared" si="158"/>
        <v>2016</v>
      </c>
      <c r="O1438" t="b">
        <v>0</v>
      </c>
      <c r="P1438">
        <v>2</v>
      </c>
      <c r="Q1438" t="b">
        <v>0</v>
      </c>
      <c r="R1438" t="s">
        <v>8286</v>
      </c>
      <c r="S1438" s="6">
        <f t="shared" si="154"/>
        <v>7.7000000000000002E-3</v>
      </c>
      <c r="T1438" s="8">
        <f t="shared" si="155"/>
        <v>38.5</v>
      </c>
      <c r="U1438" t="str">
        <f t="shared" si="159"/>
        <v>publishing</v>
      </c>
      <c r="V1438" t="str">
        <f t="shared" si="160"/>
        <v>translations</v>
      </c>
    </row>
    <row r="1439" spans="1:22" ht="48" x14ac:dyDescent="0.2">
      <c r="A1439">
        <v>1437</v>
      </c>
      <c r="B1439" s="3" t="s">
        <v>1438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2">
        <f t="shared" si="156"/>
        <v>41833.207638888889</v>
      </c>
      <c r="K1439">
        <v>1402058739</v>
      </c>
      <c r="L1439" s="12" t="str">
        <f t="shared" si="157"/>
        <v>06/06/2014</v>
      </c>
      <c r="M1439" s="9" t="str" cm="1">
        <f t="array" ref="M1439">_xlfn.IFS(LEFT(L1439, 2) = "01", "Jan", LEFT(L1439, 2) = "02", "Feb", LEFT(L1439, 2) = "03", "Mar", LEFT(L1439, 2) = "04", "Apr", LEFT(L1439, 2) = "05", "May", LEFT(L1439, 2) = "06", "Jun", LEFT(L1439, 2) = "07", "Jul", LEFT(L1439, 2) = "08", "Aug", LEFT(L1439, 2) = "09", "Sep", LEFT(L1439, 2) = "10", "Oct", LEFT(L1439, 2) = "11", "Nov", LEFT(L1439, 2) = "12", "Dec")</f>
        <v>Jun</v>
      </c>
      <c r="N1439" s="9" t="str">
        <f t="shared" si="158"/>
        <v>2014</v>
      </c>
      <c r="O1439" t="b">
        <v>0</v>
      </c>
      <c r="P1439">
        <v>22</v>
      </c>
      <c r="Q1439" t="b">
        <v>0</v>
      </c>
      <c r="R1439" t="s">
        <v>8286</v>
      </c>
      <c r="S1439" s="6">
        <f t="shared" si="154"/>
        <v>0.26900000000000002</v>
      </c>
      <c r="T1439" s="8">
        <f t="shared" si="155"/>
        <v>36.68181818181818</v>
      </c>
      <c r="U1439" t="str">
        <f t="shared" si="159"/>
        <v>publishing</v>
      </c>
      <c r="V1439" t="str">
        <f t="shared" si="160"/>
        <v>translations</v>
      </c>
    </row>
    <row r="1440" spans="1:22" ht="48" x14ac:dyDescent="0.2">
      <c r="A1440">
        <v>1438</v>
      </c>
      <c r="B1440" s="3" t="s">
        <v>1439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2">
        <f t="shared" si="156"/>
        <v>42487.579861111109</v>
      </c>
      <c r="K1440">
        <v>1459198499</v>
      </c>
      <c r="L1440" s="12" t="str">
        <f t="shared" si="157"/>
        <v>03/28/2016</v>
      </c>
      <c r="M1440" s="9" t="str" cm="1">
        <f t="array" ref="M1440">_xlfn.IFS(LEFT(L1440, 2) = "01", "Jan", LEFT(L1440, 2) = "02", "Feb", LEFT(L1440, 2) = "03", "Mar", LEFT(L1440, 2) = "04", "Apr", LEFT(L1440, 2) = "05", "May", LEFT(L1440, 2) = "06", "Jun", LEFT(L1440, 2) = "07", "Jul", LEFT(L1440, 2) = "08", "Aug", LEFT(L1440, 2) = "09", "Sep", LEFT(L1440, 2) = "10", "Oct", LEFT(L1440, 2) = "11", "Nov", LEFT(L1440, 2) = "12", "Dec")</f>
        <v>Mar</v>
      </c>
      <c r="N1440" s="9" t="str">
        <f t="shared" si="158"/>
        <v>2016</v>
      </c>
      <c r="O1440" t="b">
        <v>0</v>
      </c>
      <c r="P1440">
        <v>8</v>
      </c>
      <c r="Q1440" t="b">
        <v>0</v>
      </c>
      <c r="R1440" t="s">
        <v>8286</v>
      </c>
      <c r="S1440" s="6">
        <f t="shared" si="154"/>
        <v>0.03</v>
      </c>
      <c r="T1440" s="8">
        <f t="shared" si="155"/>
        <v>75</v>
      </c>
      <c r="U1440" t="str">
        <f t="shared" si="159"/>
        <v>publishing</v>
      </c>
      <c r="V1440" t="str">
        <f t="shared" si="160"/>
        <v>translations</v>
      </c>
    </row>
    <row r="1441" spans="1:22" ht="48" x14ac:dyDescent="0.2">
      <c r="A1441">
        <v>1439</v>
      </c>
      <c r="B1441" s="3" t="s">
        <v>1440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2">
        <f t="shared" si="156"/>
        <v>42070.829872685179</v>
      </c>
      <c r="K1441">
        <v>1423166101</v>
      </c>
      <c r="L1441" s="12" t="str">
        <f t="shared" si="157"/>
        <v>02/05/2015</v>
      </c>
      <c r="M1441" s="9" t="str" cm="1">
        <f t="array" ref="M1441">_xlfn.IFS(LEFT(L1441, 2) = "01", "Jan", LEFT(L1441, 2) = "02", "Feb", LEFT(L1441, 2) = "03", "Mar", LEFT(L1441, 2) = "04", "Apr", LEFT(L1441, 2) = "05", "May", LEFT(L1441, 2) = "06", "Jun", LEFT(L1441, 2) = "07", "Jul", LEFT(L1441, 2) = "08", "Aug", LEFT(L1441, 2) = "09", "Sep", LEFT(L1441, 2) = "10", "Oct", LEFT(L1441, 2) = "11", "Nov", LEFT(L1441, 2) = "12", "Dec")</f>
        <v>Feb</v>
      </c>
      <c r="N1441" s="9" t="str">
        <f t="shared" si="158"/>
        <v>2015</v>
      </c>
      <c r="O1441" t="b">
        <v>0</v>
      </c>
      <c r="P1441">
        <v>6</v>
      </c>
      <c r="Q1441" t="b">
        <v>0</v>
      </c>
      <c r="R1441" t="s">
        <v>8286</v>
      </c>
      <c r="S1441" s="6">
        <f t="shared" si="154"/>
        <v>6.6055045871559637E-2</v>
      </c>
      <c r="T1441" s="8">
        <f t="shared" si="155"/>
        <v>30</v>
      </c>
      <c r="U1441" t="str">
        <f t="shared" si="159"/>
        <v>publishing</v>
      </c>
      <c r="V1441" t="str">
        <f t="shared" si="160"/>
        <v>translations</v>
      </c>
    </row>
    <row r="1442" spans="1:22" ht="48" x14ac:dyDescent="0.2">
      <c r="A1442">
        <v>1440</v>
      </c>
      <c r="B1442" s="3" t="s">
        <v>1441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2">
        <f t="shared" si="156"/>
        <v>42516.748414351852</v>
      </c>
      <c r="K1442">
        <v>1461693463</v>
      </c>
      <c r="L1442" s="12" t="str">
        <f t="shared" si="157"/>
        <v>04/26/2016</v>
      </c>
      <c r="M1442" s="9" t="str" cm="1">
        <f t="array" ref="M1442">_xlfn.IFS(LEFT(L1442, 2) = "01", "Jan", LEFT(L1442, 2) = "02", "Feb", LEFT(L1442, 2) = "03", "Mar", LEFT(L1442, 2) = "04", "Apr", LEFT(L1442, 2) = "05", "May", LEFT(L1442, 2) = "06", "Jun", LEFT(L1442, 2) = "07", "Jul", LEFT(L1442, 2) = "08", "Aug", LEFT(L1442, 2) = "09", "Sep", LEFT(L1442, 2) = "10", "Oct", LEFT(L1442, 2) = "11", "Nov", LEFT(L1442, 2) = "12", "Dec")</f>
        <v>Apr</v>
      </c>
      <c r="N1442" s="9" t="str">
        <f t="shared" si="158"/>
        <v>2016</v>
      </c>
      <c r="O1442" t="b">
        <v>0</v>
      </c>
      <c r="P1442">
        <v>1</v>
      </c>
      <c r="Q1442" t="b">
        <v>0</v>
      </c>
      <c r="R1442" t="s">
        <v>8286</v>
      </c>
      <c r="S1442" s="6">
        <f t="shared" si="154"/>
        <v>7.6923076923076926E-5</v>
      </c>
      <c r="T1442" s="8">
        <f t="shared" si="155"/>
        <v>1</v>
      </c>
      <c r="U1442" t="str">
        <f t="shared" si="159"/>
        <v>publishing</v>
      </c>
      <c r="V1442" t="str">
        <f t="shared" si="160"/>
        <v>translations</v>
      </c>
    </row>
    <row r="1443" spans="1:22" ht="48" x14ac:dyDescent="0.2">
      <c r="A1443">
        <v>1441</v>
      </c>
      <c r="B1443" s="3" t="s">
        <v>1442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2">
        <f t="shared" si="156"/>
        <v>42258.765844907408</v>
      </c>
      <c r="K1443">
        <v>1436811769</v>
      </c>
      <c r="L1443" s="12" t="str">
        <f t="shared" si="157"/>
        <v>07/13/2015</v>
      </c>
      <c r="M1443" s="9" t="str" cm="1">
        <f t="array" ref="M1443">_xlfn.IFS(LEFT(L1443, 2) = "01", "Jan", LEFT(L1443, 2) = "02", "Feb", LEFT(L1443, 2) = "03", "Mar", LEFT(L1443, 2) = "04", "Apr", LEFT(L1443, 2) = "05", "May", LEFT(L1443, 2) = "06", "Jun", LEFT(L1443, 2) = "07", "Jul", LEFT(L1443, 2) = "08", "Aug", LEFT(L1443, 2) = "09", "Sep", LEFT(L1443, 2) = "10", "Oct", LEFT(L1443, 2) = "11", "Nov", LEFT(L1443, 2) = "12", "Dec")</f>
        <v>Jul</v>
      </c>
      <c r="N1443" s="9" t="str">
        <f t="shared" si="158"/>
        <v>2015</v>
      </c>
      <c r="O1443" t="b">
        <v>0</v>
      </c>
      <c r="P1443">
        <v>3</v>
      </c>
      <c r="Q1443" t="b">
        <v>0</v>
      </c>
      <c r="R1443" t="s">
        <v>8286</v>
      </c>
      <c r="S1443" s="6">
        <f t="shared" si="154"/>
        <v>1.1222222222222222E-2</v>
      </c>
      <c r="T1443" s="8">
        <f t="shared" si="155"/>
        <v>673.33333333333337</v>
      </c>
      <c r="U1443" t="str">
        <f t="shared" si="159"/>
        <v>publishing</v>
      </c>
      <c r="V1443" t="str">
        <f t="shared" si="160"/>
        <v>translations</v>
      </c>
    </row>
    <row r="1444" spans="1:22" ht="48" x14ac:dyDescent="0.2">
      <c r="A1444">
        <v>1442</v>
      </c>
      <c r="B1444" s="3" t="s">
        <v>1443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2">
        <f t="shared" si="156"/>
        <v>42515.64534722222</v>
      </c>
      <c r="K1444">
        <v>1461598158</v>
      </c>
      <c r="L1444" s="12" t="str">
        <f t="shared" si="157"/>
        <v>04/25/2016</v>
      </c>
      <c r="M1444" s="9" t="str" cm="1">
        <f t="array" ref="M1444">_xlfn.IFS(LEFT(L1444, 2) = "01", "Jan", LEFT(L1444, 2) = "02", "Feb", LEFT(L1444, 2) = "03", "Mar", LEFT(L1444, 2) = "04", "Apr", LEFT(L1444, 2) = "05", "May", LEFT(L1444, 2) = "06", "Jun", LEFT(L1444, 2) = "07", "Jul", LEFT(L1444, 2) = "08", "Aug", LEFT(L1444, 2) = "09", "Sep", LEFT(L1444, 2) = "10", "Oct", LEFT(L1444, 2) = "11", "Nov", LEFT(L1444, 2) = "12", "Dec")</f>
        <v>Apr</v>
      </c>
      <c r="N1444" s="9" t="str">
        <f t="shared" si="158"/>
        <v>2016</v>
      </c>
      <c r="O1444" t="b">
        <v>0</v>
      </c>
      <c r="P1444">
        <v>0</v>
      </c>
      <c r="Q1444" t="b">
        <v>0</v>
      </c>
      <c r="R1444" t="s">
        <v>8286</v>
      </c>
      <c r="S1444" s="6">
        <f t="shared" si="154"/>
        <v>0</v>
      </c>
      <c r="T1444" s="8">
        <f t="shared" si="155"/>
        <v>0</v>
      </c>
      <c r="U1444" t="str">
        <f t="shared" si="159"/>
        <v>publishing</v>
      </c>
      <c r="V1444" t="str">
        <f t="shared" si="160"/>
        <v>translations</v>
      </c>
    </row>
    <row r="1445" spans="1:22" ht="48" x14ac:dyDescent="0.2">
      <c r="A1445">
        <v>1443</v>
      </c>
      <c r="B1445" s="3" t="s">
        <v>1444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2">
        <f t="shared" si="156"/>
        <v>42737.926030092596</v>
      </c>
      <c r="K1445">
        <v>1480803209</v>
      </c>
      <c r="L1445" s="12" t="str">
        <f t="shared" si="157"/>
        <v>12/03/2016</v>
      </c>
      <c r="M1445" s="9" t="str" cm="1">
        <f t="array" ref="M1445">_xlfn.IFS(LEFT(L1445, 2) = "01", "Jan", LEFT(L1445, 2) = "02", "Feb", LEFT(L1445, 2) = "03", "Mar", LEFT(L1445, 2) = "04", "Apr", LEFT(L1445, 2) = "05", "May", LEFT(L1445, 2) = "06", "Jun", LEFT(L1445, 2) = "07", "Jul", LEFT(L1445, 2) = "08", "Aug", LEFT(L1445, 2) = "09", "Sep", LEFT(L1445, 2) = "10", "Oct", LEFT(L1445, 2) = "11", "Nov", LEFT(L1445, 2) = "12", "Dec")</f>
        <v>Dec</v>
      </c>
      <c r="N1445" s="9" t="str">
        <f t="shared" si="158"/>
        <v>2016</v>
      </c>
      <c r="O1445" t="b">
        <v>0</v>
      </c>
      <c r="P1445">
        <v>0</v>
      </c>
      <c r="Q1445" t="b">
        <v>0</v>
      </c>
      <c r="R1445" t="s">
        <v>8286</v>
      </c>
      <c r="S1445" s="6">
        <f t="shared" si="154"/>
        <v>0</v>
      </c>
      <c r="T1445" s="8">
        <f t="shared" si="155"/>
        <v>0</v>
      </c>
      <c r="U1445" t="str">
        <f t="shared" si="159"/>
        <v>publishing</v>
      </c>
      <c r="V1445" t="str">
        <f t="shared" si="160"/>
        <v>translations</v>
      </c>
    </row>
    <row r="1446" spans="1:22" ht="32" x14ac:dyDescent="0.2">
      <c r="A1446">
        <v>1444</v>
      </c>
      <c r="B1446" s="3" t="s">
        <v>1445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2">
        <f t="shared" si="156"/>
        <v>42259.873402777783</v>
      </c>
      <c r="K1446">
        <v>1436907462</v>
      </c>
      <c r="L1446" s="12" t="str">
        <f t="shared" si="157"/>
        <v>07/14/2015</v>
      </c>
      <c r="M1446" s="9" t="str" cm="1">
        <f t="array" ref="M1446">_xlfn.IFS(LEFT(L1446, 2) = "01", "Jan", LEFT(L1446, 2) = "02", "Feb", LEFT(L1446, 2) = "03", "Mar", LEFT(L1446, 2) = "04", "Apr", LEFT(L1446, 2) = "05", "May", LEFT(L1446, 2) = "06", "Jun", LEFT(L1446, 2) = "07", "Jul", LEFT(L1446, 2) = "08", "Aug", LEFT(L1446, 2) = "09", "Sep", LEFT(L1446, 2) = "10", "Oct", LEFT(L1446, 2) = "11", "Nov", LEFT(L1446, 2) = "12", "Dec")</f>
        <v>Jul</v>
      </c>
      <c r="N1446" s="9" t="str">
        <f t="shared" si="158"/>
        <v>2015</v>
      </c>
      <c r="O1446" t="b">
        <v>0</v>
      </c>
      <c r="P1446">
        <v>0</v>
      </c>
      <c r="Q1446" t="b">
        <v>0</v>
      </c>
      <c r="R1446" t="s">
        <v>8286</v>
      </c>
      <c r="S1446" s="6">
        <f t="shared" si="154"/>
        <v>0</v>
      </c>
      <c r="T1446" s="8">
        <f t="shared" si="155"/>
        <v>0</v>
      </c>
      <c r="U1446" t="str">
        <f t="shared" si="159"/>
        <v>publishing</v>
      </c>
      <c r="V1446" t="str">
        <f t="shared" si="160"/>
        <v>translations</v>
      </c>
    </row>
    <row r="1447" spans="1:22" ht="48" x14ac:dyDescent="0.2">
      <c r="A1447">
        <v>1445</v>
      </c>
      <c r="B1447" s="3" t="s">
        <v>1446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2">
        <f t="shared" si="156"/>
        <v>42169.542303240742</v>
      </c>
      <c r="K1447">
        <v>1431694855</v>
      </c>
      <c r="L1447" s="12" t="str">
        <f t="shared" si="157"/>
        <v>05/15/2015</v>
      </c>
      <c r="M1447" s="9" t="str" cm="1">
        <f t="array" ref="M1447">_xlfn.IFS(LEFT(L1447, 2) = "01", "Jan", LEFT(L1447, 2) = "02", "Feb", LEFT(L1447, 2) = "03", "Mar", LEFT(L1447, 2) = "04", "Apr", LEFT(L1447, 2) = "05", "May", LEFT(L1447, 2) = "06", "Jun", LEFT(L1447, 2) = "07", "Jul", LEFT(L1447, 2) = "08", "Aug", LEFT(L1447, 2) = "09", "Sep", LEFT(L1447, 2) = "10", "Oct", LEFT(L1447, 2) = "11", "Nov", LEFT(L1447, 2) = "12", "Dec")</f>
        <v>May</v>
      </c>
      <c r="N1447" s="9" t="str">
        <f t="shared" si="158"/>
        <v>2015</v>
      </c>
      <c r="O1447" t="b">
        <v>0</v>
      </c>
      <c r="P1447">
        <v>0</v>
      </c>
      <c r="Q1447" t="b">
        <v>0</v>
      </c>
      <c r="R1447" t="s">
        <v>8286</v>
      </c>
      <c r="S1447" s="6">
        <f t="shared" si="154"/>
        <v>0</v>
      </c>
      <c r="T1447" s="8">
        <f t="shared" si="155"/>
        <v>0</v>
      </c>
      <c r="U1447" t="str">
        <f t="shared" si="159"/>
        <v>publishing</v>
      </c>
      <c r="V1447" t="str">
        <f t="shared" si="160"/>
        <v>translations</v>
      </c>
    </row>
    <row r="1448" spans="1:22" ht="48" x14ac:dyDescent="0.2">
      <c r="A1448">
        <v>1446</v>
      </c>
      <c r="B1448" s="3" t="s">
        <v>1447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2">
        <f t="shared" si="156"/>
        <v>42481.447662037041</v>
      </c>
      <c r="K1448">
        <v>1459507478</v>
      </c>
      <c r="L1448" s="12" t="str">
        <f t="shared" si="157"/>
        <v>04/01/2016</v>
      </c>
      <c r="M1448" s="9" t="str" cm="1">
        <f t="array" ref="M1448">_xlfn.IFS(LEFT(L1448, 2) = "01", "Jan", LEFT(L1448, 2) = "02", "Feb", LEFT(L1448, 2) = "03", "Mar", LEFT(L1448, 2) = "04", "Apr", LEFT(L1448, 2) = "05", "May", LEFT(L1448, 2) = "06", "Jun", LEFT(L1448, 2) = "07", "Jul", LEFT(L1448, 2) = "08", "Aug", LEFT(L1448, 2) = "09", "Sep", LEFT(L1448, 2) = "10", "Oct", LEFT(L1448, 2) = "11", "Nov", LEFT(L1448, 2) = "12", "Dec")</f>
        <v>Apr</v>
      </c>
      <c r="N1448" s="9" t="str">
        <f t="shared" si="158"/>
        <v>2016</v>
      </c>
      <c r="O1448" t="b">
        <v>0</v>
      </c>
      <c r="P1448">
        <v>0</v>
      </c>
      <c r="Q1448" t="b">
        <v>0</v>
      </c>
      <c r="R1448" t="s">
        <v>8286</v>
      </c>
      <c r="S1448" s="6">
        <f t="shared" si="154"/>
        <v>0</v>
      </c>
      <c r="T1448" s="8">
        <f t="shared" si="155"/>
        <v>0</v>
      </c>
      <c r="U1448" t="str">
        <f t="shared" si="159"/>
        <v>publishing</v>
      </c>
      <c r="V1448" t="str">
        <f t="shared" si="160"/>
        <v>translations</v>
      </c>
    </row>
    <row r="1449" spans="1:22" ht="32" x14ac:dyDescent="0.2">
      <c r="A1449">
        <v>1447</v>
      </c>
      <c r="B1449" s="3" t="s">
        <v>1448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2">
        <f t="shared" si="156"/>
        <v>42559.730717592596</v>
      </c>
      <c r="K1449">
        <v>1465407134</v>
      </c>
      <c r="L1449" s="12" t="str">
        <f t="shared" si="157"/>
        <v>06/08/2016</v>
      </c>
      <c r="M1449" s="9" t="str" cm="1">
        <f t="array" ref="M1449">_xlfn.IFS(LEFT(L1449, 2) = "01", "Jan", LEFT(L1449, 2) = "02", "Feb", LEFT(L1449, 2) = "03", "Mar", LEFT(L1449, 2) = "04", "Apr", LEFT(L1449, 2) = "05", "May", LEFT(L1449, 2) = "06", "Jun", LEFT(L1449, 2) = "07", "Jul", LEFT(L1449, 2) = "08", "Aug", LEFT(L1449, 2) = "09", "Sep", LEFT(L1449, 2) = "10", "Oct", LEFT(L1449, 2) = "11", "Nov", LEFT(L1449, 2) = "12", "Dec")</f>
        <v>Jun</v>
      </c>
      <c r="N1449" s="9" t="str">
        <f t="shared" si="158"/>
        <v>2016</v>
      </c>
      <c r="O1449" t="b">
        <v>0</v>
      </c>
      <c r="P1449">
        <v>3</v>
      </c>
      <c r="Q1449" t="b">
        <v>0</v>
      </c>
      <c r="R1449" t="s">
        <v>8286</v>
      </c>
      <c r="S1449" s="6">
        <f t="shared" si="154"/>
        <v>1.4999999999999999E-4</v>
      </c>
      <c r="T1449" s="8">
        <f t="shared" si="155"/>
        <v>25</v>
      </c>
      <c r="U1449" t="str">
        <f t="shared" si="159"/>
        <v>publishing</v>
      </c>
      <c r="V1449" t="str">
        <f t="shared" si="160"/>
        <v>translations</v>
      </c>
    </row>
    <row r="1450" spans="1:22" ht="48" x14ac:dyDescent="0.2">
      <c r="A1450">
        <v>1448</v>
      </c>
      <c r="B1450" s="3" t="s">
        <v>1449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2">
        <f t="shared" si="156"/>
        <v>42146.225694444445</v>
      </c>
      <c r="K1450">
        <v>1429655318</v>
      </c>
      <c r="L1450" s="12" t="str">
        <f t="shared" si="157"/>
        <v>04/21/2015</v>
      </c>
      <c r="M1450" s="9" t="str" cm="1">
        <f t="array" ref="M1450">_xlfn.IFS(LEFT(L1450, 2) = "01", "Jan", LEFT(L1450, 2) = "02", "Feb", LEFT(L1450, 2) = "03", "Mar", LEFT(L1450, 2) = "04", "Apr", LEFT(L1450, 2) = "05", "May", LEFT(L1450, 2) = "06", "Jun", LEFT(L1450, 2) = "07", "Jul", LEFT(L1450, 2) = "08", "Aug", LEFT(L1450, 2) = "09", "Sep", LEFT(L1450, 2) = "10", "Oct", LEFT(L1450, 2) = "11", "Nov", LEFT(L1450, 2) = "12", "Dec")</f>
        <v>Apr</v>
      </c>
      <c r="N1450" s="9" t="str">
        <f t="shared" si="158"/>
        <v>2015</v>
      </c>
      <c r="O1450" t="b">
        <v>0</v>
      </c>
      <c r="P1450">
        <v>0</v>
      </c>
      <c r="Q1450" t="b">
        <v>0</v>
      </c>
      <c r="R1450" t="s">
        <v>8286</v>
      </c>
      <c r="S1450" s="6">
        <f t="shared" si="154"/>
        <v>0</v>
      </c>
      <c r="T1450" s="8">
        <f t="shared" si="155"/>
        <v>0</v>
      </c>
      <c r="U1450" t="str">
        <f t="shared" si="159"/>
        <v>publishing</v>
      </c>
      <c r="V1450" t="str">
        <f t="shared" si="160"/>
        <v>translations</v>
      </c>
    </row>
    <row r="1451" spans="1:22" ht="48" x14ac:dyDescent="0.2">
      <c r="A1451">
        <v>1449</v>
      </c>
      <c r="B1451" s="3" t="s">
        <v>1450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2">
        <f t="shared" si="156"/>
        <v>42134.811400462961</v>
      </c>
      <c r="K1451">
        <v>1427138905</v>
      </c>
      <c r="L1451" s="12" t="str">
        <f t="shared" si="157"/>
        <v>03/23/2015</v>
      </c>
      <c r="M1451" s="9" t="str" cm="1">
        <f t="array" ref="M1451">_xlfn.IFS(LEFT(L1451, 2) = "01", "Jan", LEFT(L1451, 2) = "02", "Feb", LEFT(L1451, 2) = "03", "Mar", LEFT(L1451, 2) = "04", "Apr", LEFT(L1451, 2) = "05", "May", LEFT(L1451, 2) = "06", "Jun", LEFT(L1451, 2) = "07", "Jul", LEFT(L1451, 2) = "08", "Aug", LEFT(L1451, 2) = "09", "Sep", LEFT(L1451, 2) = "10", "Oct", LEFT(L1451, 2) = "11", "Nov", LEFT(L1451, 2) = "12", "Dec")</f>
        <v>Mar</v>
      </c>
      <c r="N1451" s="9" t="str">
        <f t="shared" si="158"/>
        <v>2015</v>
      </c>
      <c r="O1451" t="b">
        <v>0</v>
      </c>
      <c r="P1451">
        <v>0</v>
      </c>
      <c r="Q1451" t="b">
        <v>0</v>
      </c>
      <c r="R1451" t="s">
        <v>8286</v>
      </c>
      <c r="S1451" s="6">
        <f t="shared" si="154"/>
        <v>0</v>
      </c>
      <c r="T1451" s="8">
        <f t="shared" si="155"/>
        <v>0</v>
      </c>
      <c r="U1451" t="str">
        <f t="shared" si="159"/>
        <v>publishing</v>
      </c>
      <c r="V1451" t="str">
        <f t="shared" si="160"/>
        <v>translations</v>
      </c>
    </row>
    <row r="1452" spans="1:22" ht="48" x14ac:dyDescent="0.2">
      <c r="A1452">
        <v>1450</v>
      </c>
      <c r="B1452" s="3" t="s">
        <v>1451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2">
        <f t="shared" si="156"/>
        <v>42420.171261574069</v>
      </c>
      <c r="K1452">
        <v>1453349197</v>
      </c>
      <c r="L1452" s="12" t="str">
        <f t="shared" si="157"/>
        <v>01/21/2016</v>
      </c>
      <c r="M1452" s="9" t="str" cm="1">
        <f t="array" ref="M1452">_xlfn.IFS(LEFT(L1452, 2) = "01", "Jan", LEFT(L1452, 2) = "02", "Feb", LEFT(L1452, 2) = "03", "Mar", LEFT(L1452, 2) = "04", "Apr", LEFT(L1452, 2) = "05", "May", LEFT(L1452, 2) = "06", "Jun", LEFT(L1452, 2) = "07", "Jul", LEFT(L1452, 2) = "08", "Aug", LEFT(L1452, 2) = "09", "Sep", LEFT(L1452, 2) = "10", "Oct", LEFT(L1452, 2) = "11", "Nov", LEFT(L1452, 2) = "12", "Dec")</f>
        <v>Jan</v>
      </c>
      <c r="N1452" s="9" t="str">
        <f t="shared" si="158"/>
        <v>2016</v>
      </c>
      <c r="O1452" t="b">
        <v>0</v>
      </c>
      <c r="P1452">
        <v>1</v>
      </c>
      <c r="Q1452" t="b">
        <v>0</v>
      </c>
      <c r="R1452" t="s">
        <v>8286</v>
      </c>
      <c r="S1452" s="6">
        <f t="shared" si="154"/>
        <v>1.0000000000000001E-5</v>
      </c>
      <c r="T1452" s="8">
        <f t="shared" si="155"/>
        <v>1</v>
      </c>
      <c r="U1452" t="str">
        <f t="shared" si="159"/>
        <v>publishing</v>
      </c>
      <c r="V1452" t="str">
        <f t="shared" si="160"/>
        <v>translations</v>
      </c>
    </row>
    <row r="1453" spans="1:22" ht="32" x14ac:dyDescent="0.2">
      <c r="A1453">
        <v>1451</v>
      </c>
      <c r="B1453" s="3" t="s">
        <v>1452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2">
        <f t="shared" si="156"/>
        <v>41962.00068287037</v>
      </c>
      <c r="K1453">
        <v>1413759659</v>
      </c>
      <c r="L1453" s="12" t="str">
        <f t="shared" si="157"/>
        <v>10/19/2014</v>
      </c>
      <c r="M1453" s="9" t="str" cm="1">
        <f t="array" ref="M1453">_xlfn.IFS(LEFT(L1453, 2) = "01", "Jan", LEFT(L1453, 2) = "02", "Feb", LEFT(L1453, 2) = "03", "Mar", LEFT(L1453, 2) = "04", "Apr", LEFT(L1453, 2) = "05", "May", LEFT(L1453, 2) = "06", "Jun", LEFT(L1453, 2) = "07", "Jul", LEFT(L1453, 2) = "08", "Aug", LEFT(L1453, 2) = "09", "Sep", LEFT(L1453, 2) = "10", "Oct", LEFT(L1453, 2) = "11", "Nov", LEFT(L1453, 2) = "12", "Dec")</f>
        <v>Oct</v>
      </c>
      <c r="N1453" s="9" t="str">
        <f t="shared" si="158"/>
        <v>2014</v>
      </c>
      <c r="O1453" t="b">
        <v>0</v>
      </c>
      <c r="P1453">
        <v>2</v>
      </c>
      <c r="Q1453" t="b">
        <v>0</v>
      </c>
      <c r="R1453" t="s">
        <v>8286</v>
      </c>
      <c r="S1453" s="6">
        <f t="shared" si="154"/>
        <v>1.0554089709762533E-4</v>
      </c>
      <c r="T1453" s="8">
        <f t="shared" si="155"/>
        <v>1</v>
      </c>
      <c r="U1453" t="str">
        <f t="shared" si="159"/>
        <v>publishing</v>
      </c>
      <c r="V1453" t="str">
        <f t="shared" si="160"/>
        <v>translations</v>
      </c>
    </row>
    <row r="1454" spans="1:22" ht="32" x14ac:dyDescent="0.2">
      <c r="A1454">
        <v>1452</v>
      </c>
      <c r="B1454" s="3" t="s">
        <v>1453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2">
        <f t="shared" si="156"/>
        <v>41848.703275462962</v>
      </c>
      <c r="K1454">
        <v>1403974363</v>
      </c>
      <c r="L1454" s="12" t="str">
        <f t="shared" si="157"/>
        <v>06/28/2014</v>
      </c>
      <c r="M1454" s="9" t="str" cm="1">
        <f t="array" ref="M1454">_xlfn.IFS(LEFT(L1454, 2) = "01", "Jan", LEFT(L1454, 2) = "02", "Feb", LEFT(L1454, 2) = "03", "Mar", LEFT(L1454, 2) = "04", "Apr", LEFT(L1454, 2) = "05", "May", LEFT(L1454, 2) = "06", "Jun", LEFT(L1454, 2) = "07", "Jul", LEFT(L1454, 2) = "08", "Aug", LEFT(L1454, 2) = "09", "Sep", LEFT(L1454, 2) = "10", "Oct", LEFT(L1454, 2) = "11", "Nov", LEFT(L1454, 2) = "12", "Dec")</f>
        <v>Jun</v>
      </c>
      <c r="N1454" s="9" t="str">
        <f t="shared" si="158"/>
        <v>2014</v>
      </c>
      <c r="O1454" t="b">
        <v>0</v>
      </c>
      <c r="P1454">
        <v>0</v>
      </c>
      <c r="Q1454" t="b">
        <v>0</v>
      </c>
      <c r="R1454" t="s">
        <v>8286</v>
      </c>
      <c r="S1454" s="6">
        <f t="shared" si="154"/>
        <v>0</v>
      </c>
      <c r="T1454" s="8">
        <f t="shared" si="155"/>
        <v>0</v>
      </c>
      <c r="U1454" t="str">
        <f t="shared" si="159"/>
        <v>publishing</v>
      </c>
      <c r="V1454" t="str">
        <f t="shared" si="160"/>
        <v>translations</v>
      </c>
    </row>
    <row r="1455" spans="1:22" ht="48" x14ac:dyDescent="0.2">
      <c r="A1455">
        <v>1453</v>
      </c>
      <c r="B1455" s="3" t="s">
        <v>1454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2">
        <f t="shared" si="156"/>
        <v>42840.654479166667</v>
      </c>
      <c r="K1455">
        <v>1488386547</v>
      </c>
      <c r="L1455" s="12" t="str">
        <f t="shared" si="157"/>
        <v>03/01/2017</v>
      </c>
      <c r="M1455" s="9" t="str" cm="1">
        <f t="array" ref="M1455">_xlfn.IFS(LEFT(L1455, 2) = "01", "Jan", LEFT(L1455, 2) = "02", "Feb", LEFT(L1455, 2) = "03", "Mar", LEFT(L1455, 2) = "04", "Apr", LEFT(L1455, 2) = "05", "May", LEFT(L1455, 2) = "06", "Jun", LEFT(L1455, 2) = "07", "Jul", LEFT(L1455, 2) = "08", "Aug", LEFT(L1455, 2) = "09", "Sep", LEFT(L1455, 2) = "10", "Oct", LEFT(L1455, 2) = "11", "Nov", LEFT(L1455, 2) = "12", "Dec")</f>
        <v>Mar</v>
      </c>
      <c r="N1455" s="9" t="str">
        <f t="shared" si="158"/>
        <v>2017</v>
      </c>
      <c r="O1455" t="b">
        <v>0</v>
      </c>
      <c r="P1455">
        <v>0</v>
      </c>
      <c r="Q1455" t="b">
        <v>0</v>
      </c>
      <c r="R1455" t="s">
        <v>8286</v>
      </c>
      <c r="S1455" s="6">
        <f t="shared" si="154"/>
        <v>0</v>
      </c>
      <c r="T1455" s="8">
        <f t="shared" si="155"/>
        <v>0</v>
      </c>
      <c r="U1455" t="str">
        <f t="shared" si="159"/>
        <v>publishing</v>
      </c>
      <c r="V1455" t="str">
        <f t="shared" si="160"/>
        <v>translations</v>
      </c>
    </row>
    <row r="1456" spans="1:22" ht="48" x14ac:dyDescent="0.2">
      <c r="A1456">
        <v>1454</v>
      </c>
      <c r="B1456" s="3" t="s">
        <v>1455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2">
        <f t="shared" si="156"/>
        <v>42484.915972222225</v>
      </c>
      <c r="K1456">
        <v>1459716480</v>
      </c>
      <c r="L1456" s="12" t="str">
        <f t="shared" si="157"/>
        <v>04/03/2016</v>
      </c>
      <c r="M1456" s="9" t="str" cm="1">
        <f t="array" ref="M1456">_xlfn.IFS(LEFT(L1456, 2) = "01", "Jan", LEFT(L1456, 2) = "02", "Feb", LEFT(L1456, 2) = "03", "Mar", LEFT(L1456, 2) = "04", "Apr", LEFT(L1456, 2) = "05", "May", LEFT(L1456, 2) = "06", "Jun", LEFT(L1456, 2) = "07", "Jul", LEFT(L1456, 2) = "08", "Aug", LEFT(L1456, 2) = "09", "Sep", LEFT(L1456, 2) = "10", "Oct", LEFT(L1456, 2) = "11", "Nov", LEFT(L1456, 2) = "12", "Dec")</f>
        <v>Apr</v>
      </c>
      <c r="N1456" s="9" t="str">
        <f t="shared" si="158"/>
        <v>2016</v>
      </c>
      <c r="O1456" t="b">
        <v>0</v>
      </c>
      <c r="P1456">
        <v>1</v>
      </c>
      <c r="Q1456" t="b">
        <v>0</v>
      </c>
      <c r="R1456" t="s">
        <v>8286</v>
      </c>
      <c r="S1456" s="6">
        <f t="shared" si="154"/>
        <v>8.5714285714285719E-3</v>
      </c>
      <c r="T1456" s="8">
        <f t="shared" si="155"/>
        <v>15</v>
      </c>
      <c r="U1456" t="str">
        <f t="shared" si="159"/>
        <v>publishing</v>
      </c>
      <c r="V1456" t="str">
        <f t="shared" si="160"/>
        <v>translations</v>
      </c>
    </row>
    <row r="1457" spans="1:22" ht="48" x14ac:dyDescent="0.2">
      <c r="A1457">
        <v>1455</v>
      </c>
      <c r="B1457" s="3" t="s">
        <v>1456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2">
        <f t="shared" si="156"/>
        <v>41887.568749999999</v>
      </c>
      <c r="K1457">
        <v>1405181320</v>
      </c>
      <c r="L1457" s="12" t="str">
        <f t="shared" si="157"/>
        <v>07/12/2014</v>
      </c>
      <c r="M1457" s="9" t="str" cm="1">
        <f t="array" ref="M1457">_xlfn.IFS(LEFT(L1457, 2) = "01", "Jan", LEFT(L1457, 2) = "02", "Feb", LEFT(L1457, 2) = "03", "Mar", LEFT(L1457, 2) = "04", "Apr", LEFT(L1457, 2) = "05", "May", LEFT(L1457, 2) = "06", "Jun", LEFT(L1457, 2) = "07", "Jul", LEFT(L1457, 2) = "08", "Aug", LEFT(L1457, 2) = "09", "Sep", LEFT(L1457, 2) = "10", "Oct", LEFT(L1457, 2) = "11", "Nov", LEFT(L1457, 2) = "12", "Dec")</f>
        <v>Jul</v>
      </c>
      <c r="N1457" s="9" t="str">
        <f t="shared" si="158"/>
        <v>2014</v>
      </c>
      <c r="O1457" t="b">
        <v>0</v>
      </c>
      <c r="P1457">
        <v>7</v>
      </c>
      <c r="Q1457" t="b">
        <v>0</v>
      </c>
      <c r="R1457" t="s">
        <v>8286</v>
      </c>
      <c r="S1457" s="6">
        <f t="shared" si="154"/>
        <v>0.105</v>
      </c>
      <c r="T1457" s="8">
        <f t="shared" si="155"/>
        <v>225</v>
      </c>
      <c r="U1457" t="str">
        <f t="shared" si="159"/>
        <v>publishing</v>
      </c>
      <c r="V1457" t="str">
        <f t="shared" si="160"/>
        <v>translations</v>
      </c>
    </row>
    <row r="1458" spans="1:22" ht="16" x14ac:dyDescent="0.2">
      <c r="A1458">
        <v>1456</v>
      </c>
      <c r="B1458" s="3" t="s">
        <v>1457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2">
        <f t="shared" si="156"/>
        <v>42738.668576388889</v>
      </c>
      <c r="K1458">
        <v>1480867365</v>
      </c>
      <c r="L1458" s="12" t="str">
        <f t="shared" si="157"/>
        <v>12/04/2016</v>
      </c>
      <c r="M1458" s="9" t="str" cm="1">
        <f t="array" ref="M1458">_xlfn.IFS(LEFT(L1458, 2) = "01", "Jan", LEFT(L1458, 2) = "02", "Feb", LEFT(L1458, 2) = "03", "Mar", LEFT(L1458, 2) = "04", "Apr", LEFT(L1458, 2) = "05", "May", LEFT(L1458, 2) = "06", "Jun", LEFT(L1458, 2) = "07", "Jul", LEFT(L1458, 2) = "08", "Aug", LEFT(L1458, 2) = "09", "Sep", LEFT(L1458, 2) = "10", "Oct", LEFT(L1458, 2) = "11", "Nov", LEFT(L1458, 2) = "12", "Dec")</f>
        <v>Dec</v>
      </c>
      <c r="N1458" s="9" t="str">
        <f t="shared" si="158"/>
        <v>2016</v>
      </c>
      <c r="O1458" t="b">
        <v>0</v>
      </c>
      <c r="P1458">
        <v>3</v>
      </c>
      <c r="Q1458" t="b">
        <v>0</v>
      </c>
      <c r="R1458" t="s">
        <v>8286</v>
      </c>
      <c r="S1458" s="6">
        <f t="shared" si="154"/>
        <v>2.9000000000000001E-2</v>
      </c>
      <c r="T1458" s="8">
        <f t="shared" si="155"/>
        <v>48.333333333333336</v>
      </c>
      <c r="U1458" t="str">
        <f t="shared" si="159"/>
        <v>publishing</v>
      </c>
      <c r="V1458" t="str">
        <f t="shared" si="160"/>
        <v>translations</v>
      </c>
    </row>
    <row r="1459" spans="1:22" ht="32" x14ac:dyDescent="0.2">
      <c r="A1459">
        <v>1457</v>
      </c>
      <c r="B1459" s="3" t="s">
        <v>1458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2">
        <f t="shared" si="156"/>
        <v>42319.938009259262</v>
      </c>
      <c r="K1459">
        <v>1444685444</v>
      </c>
      <c r="L1459" s="12" t="str">
        <f t="shared" si="157"/>
        <v>10/12/2015</v>
      </c>
      <c r="M1459" s="9" t="str" cm="1">
        <f t="array" ref="M1459">_xlfn.IFS(LEFT(L1459, 2) = "01", "Jan", LEFT(L1459, 2) = "02", "Feb", LEFT(L1459, 2) = "03", "Mar", LEFT(L1459, 2) = "04", "Apr", LEFT(L1459, 2) = "05", "May", LEFT(L1459, 2) = "06", "Jun", LEFT(L1459, 2) = "07", "Jul", LEFT(L1459, 2) = "08", "Aug", LEFT(L1459, 2) = "09", "Sep", LEFT(L1459, 2) = "10", "Oct", LEFT(L1459, 2) = "11", "Nov", LEFT(L1459, 2) = "12", "Dec")</f>
        <v>Oct</v>
      </c>
      <c r="N1459" s="9" t="str">
        <f t="shared" si="158"/>
        <v>2015</v>
      </c>
      <c r="O1459" t="b">
        <v>0</v>
      </c>
      <c r="P1459">
        <v>0</v>
      </c>
      <c r="Q1459" t="b">
        <v>0</v>
      </c>
      <c r="R1459" t="s">
        <v>8286</v>
      </c>
      <c r="S1459" s="6">
        <f t="shared" si="154"/>
        <v>0</v>
      </c>
      <c r="T1459" s="8">
        <f t="shared" si="155"/>
        <v>0</v>
      </c>
      <c r="U1459" t="str">
        <f t="shared" si="159"/>
        <v>publishing</v>
      </c>
      <c r="V1459" t="str">
        <f t="shared" si="160"/>
        <v>translations</v>
      </c>
    </row>
    <row r="1460" spans="1:22" ht="48" x14ac:dyDescent="0.2">
      <c r="A1460">
        <v>1458</v>
      </c>
      <c r="B1460" s="3" t="s">
        <v>1459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2">
        <f t="shared" si="156"/>
        <v>41862.166666666664</v>
      </c>
      <c r="K1460">
        <v>1405097760</v>
      </c>
      <c r="L1460" s="12" t="str">
        <f t="shared" si="157"/>
        <v>07/11/2014</v>
      </c>
      <c r="M1460" s="9" t="str" cm="1">
        <f t="array" ref="M1460">_xlfn.IFS(LEFT(L1460, 2) = "01", "Jan", LEFT(L1460, 2) = "02", "Feb", LEFT(L1460, 2) = "03", "Mar", LEFT(L1460, 2) = "04", "Apr", LEFT(L1460, 2) = "05", "May", LEFT(L1460, 2) = "06", "Jun", LEFT(L1460, 2) = "07", "Jul", LEFT(L1460, 2) = "08", "Aug", LEFT(L1460, 2) = "09", "Sep", LEFT(L1460, 2) = "10", "Oct", LEFT(L1460, 2) = "11", "Nov", LEFT(L1460, 2) = "12", "Dec")</f>
        <v>Jul</v>
      </c>
      <c r="N1460" s="9" t="str">
        <f t="shared" si="158"/>
        <v>2014</v>
      </c>
      <c r="O1460" t="b">
        <v>0</v>
      </c>
      <c r="P1460">
        <v>0</v>
      </c>
      <c r="Q1460" t="b">
        <v>0</v>
      </c>
      <c r="R1460" t="s">
        <v>8286</v>
      </c>
      <c r="S1460" s="6">
        <f t="shared" si="154"/>
        <v>0</v>
      </c>
      <c r="T1460" s="8">
        <f t="shared" si="155"/>
        <v>0</v>
      </c>
      <c r="U1460" t="str">
        <f t="shared" si="159"/>
        <v>publishing</v>
      </c>
      <c r="V1460" t="str">
        <f t="shared" si="160"/>
        <v>translations</v>
      </c>
    </row>
    <row r="1461" spans="1:22" ht="48" x14ac:dyDescent="0.2">
      <c r="A1461">
        <v>1459</v>
      </c>
      <c r="B1461" s="3" t="s">
        <v>1460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2">
        <f t="shared" si="156"/>
        <v>42340.725694444445</v>
      </c>
      <c r="K1461">
        <v>1446612896</v>
      </c>
      <c r="L1461" s="12" t="str">
        <f t="shared" si="157"/>
        <v>11/04/2015</v>
      </c>
      <c r="M1461" s="9" t="str" cm="1">
        <f t="array" ref="M1461">_xlfn.IFS(LEFT(L1461, 2) = "01", "Jan", LEFT(L1461, 2) = "02", "Feb", LEFT(L1461, 2) = "03", "Mar", LEFT(L1461, 2) = "04", "Apr", LEFT(L1461, 2) = "05", "May", LEFT(L1461, 2) = "06", "Jun", LEFT(L1461, 2) = "07", "Jul", LEFT(L1461, 2) = "08", "Aug", LEFT(L1461, 2) = "09", "Sep", LEFT(L1461, 2) = "10", "Oct", LEFT(L1461, 2) = "11", "Nov", LEFT(L1461, 2) = "12", "Dec")</f>
        <v>Nov</v>
      </c>
      <c r="N1461" s="9" t="str">
        <f t="shared" si="158"/>
        <v>2015</v>
      </c>
      <c r="O1461" t="b">
        <v>0</v>
      </c>
      <c r="P1461">
        <v>0</v>
      </c>
      <c r="Q1461" t="b">
        <v>0</v>
      </c>
      <c r="R1461" t="s">
        <v>8286</v>
      </c>
      <c r="S1461" s="6">
        <f t="shared" si="154"/>
        <v>0</v>
      </c>
      <c r="T1461" s="8">
        <f t="shared" si="155"/>
        <v>0</v>
      </c>
      <c r="U1461" t="str">
        <f t="shared" si="159"/>
        <v>publishing</v>
      </c>
      <c r="V1461" t="str">
        <f t="shared" si="160"/>
        <v>translations</v>
      </c>
    </row>
    <row r="1462" spans="1:22" ht="48" x14ac:dyDescent="0.2">
      <c r="A1462">
        <v>1460</v>
      </c>
      <c r="B1462" s="3" t="s">
        <v>1461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2">
        <f t="shared" si="156"/>
        <v>41973.989583333328</v>
      </c>
      <c r="K1462">
        <v>1412371898</v>
      </c>
      <c r="L1462" s="12" t="str">
        <f t="shared" si="157"/>
        <v>10/03/2014</v>
      </c>
      <c r="M1462" s="9" t="str" cm="1">
        <f t="array" ref="M1462">_xlfn.IFS(LEFT(L1462, 2) = "01", "Jan", LEFT(L1462, 2) = "02", "Feb", LEFT(L1462, 2) = "03", "Mar", LEFT(L1462, 2) = "04", "Apr", LEFT(L1462, 2) = "05", "May", LEFT(L1462, 2) = "06", "Jun", LEFT(L1462, 2) = "07", "Jul", LEFT(L1462, 2) = "08", "Aug", LEFT(L1462, 2) = "09", "Sep", LEFT(L1462, 2) = "10", "Oct", LEFT(L1462, 2) = "11", "Nov", LEFT(L1462, 2) = "12", "Dec")</f>
        <v>Oct</v>
      </c>
      <c r="N1462" s="9" t="str">
        <f t="shared" si="158"/>
        <v>2014</v>
      </c>
      <c r="O1462" t="b">
        <v>0</v>
      </c>
      <c r="P1462">
        <v>0</v>
      </c>
      <c r="Q1462" t="b">
        <v>0</v>
      </c>
      <c r="R1462" t="s">
        <v>8286</v>
      </c>
      <c r="S1462" s="6">
        <f t="shared" si="154"/>
        <v>0</v>
      </c>
      <c r="T1462" s="8">
        <f t="shared" si="155"/>
        <v>0</v>
      </c>
      <c r="U1462" t="str">
        <f t="shared" si="159"/>
        <v>publishing</v>
      </c>
      <c r="V1462" t="str">
        <f t="shared" si="160"/>
        <v>translations</v>
      </c>
    </row>
    <row r="1463" spans="1:22" ht="32" x14ac:dyDescent="0.2">
      <c r="A1463">
        <v>1461</v>
      </c>
      <c r="B1463" s="3" t="s">
        <v>1462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2">
        <f t="shared" si="156"/>
        <v>41933</v>
      </c>
      <c r="K1463">
        <v>1410967754</v>
      </c>
      <c r="L1463" s="12" t="str">
        <f t="shared" si="157"/>
        <v>09/17/2014</v>
      </c>
      <c r="M1463" s="9" t="str" cm="1">
        <f t="array" ref="M1463">_xlfn.IFS(LEFT(L1463, 2) = "01", "Jan", LEFT(L1463, 2) = "02", "Feb", LEFT(L1463, 2) = "03", "Mar", LEFT(L1463, 2) = "04", "Apr", LEFT(L1463, 2) = "05", "May", LEFT(L1463, 2) = "06", "Jun", LEFT(L1463, 2) = "07", "Jul", LEFT(L1463, 2) = "08", "Aug", LEFT(L1463, 2) = "09", "Sep", LEFT(L1463, 2) = "10", "Oct", LEFT(L1463, 2) = "11", "Nov", LEFT(L1463, 2) = "12", "Dec")</f>
        <v>Sep</v>
      </c>
      <c r="N1463" s="9" t="str">
        <f t="shared" si="158"/>
        <v>2014</v>
      </c>
      <c r="O1463" t="b">
        <v>1</v>
      </c>
      <c r="P1463">
        <v>340</v>
      </c>
      <c r="Q1463" t="b">
        <v>1</v>
      </c>
      <c r="R1463" t="s">
        <v>8287</v>
      </c>
      <c r="S1463" s="6">
        <f t="shared" si="154"/>
        <v>1.012446</v>
      </c>
      <c r="T1463" s="8">
        <f t="shared" si="155"/>
        <v>44.66673529411765</v>
      </c>
      <c r="U1463" t="str">
        <f t="shared" si="159"/>
        <v>publishing</v>
      </c>
      <c r="V1463" t="str">
        <f t="shared" si="160"/>
        <v>radio &amp; podcasts</v>
      </c>
    </row>
    <row r="1464" spans="1:22" ht="32" x14ac:dyDescent="0.2">
      <c r="A1464">
        <v>1462</v>
      </c>
      <c r="B1464" s="3" t="s">
        <v>1463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2">
        <f t="shared" si="156"/>
        <v>41374.662858796299</v>
      </c>
      <c r="K1464">
        <v>1363017271</v>
      </c>
      <c r="L1464" s="12" t="str">
        <f t="shared" si="157"/>
        <v>03/11/2013</v>
      </c>
      <c r="M1464" s="9" t="str" cm="1">
        <f t="array" ref="M1464">_xlfn.IFS(LEFT(L1464, 2) = "01", "Jan", LEFT(L1464, 2) = "02", "Feb", LEFT(L1464, 2) = "03", "Mar", LEFT(L1464, 2) = "04", "Apr", LEFT(L1464, 2) = "05", "May", LEFT(L1464, 2) = "06", "Jun", LEFT(L1464, 2) = "07", "Jul", LEFT(L1464, 2) = "08", "Aug", LEFT(L1464, 2) = "09", "Sep", LEFT(L1464, 2) = "10", "Oct", LEFT(L1464, 2) = "11", "Nov", LEFT(L1464, 2) = "12", "Dec")</f>
        <v>Mar</v>
      </c>
      <c r="N1464" s="9" t="str">
        <f t="shared" si="158"/>
        <v>2013</v>
      </c>
      <c r="O1464" t="b">
        <v>1</v>
      </c>
      <c r="P1464">
        <v>150</v>
      </c>
      <c r="Q1464" t="b">
        <v>1</v>
      </c>
      <c r="R1464" t="s">
        <v>8287</v>
      </c>
      <c r="S1464" s="6">
        <f t="shared" si="154"/>
        <v>1.085175</v>
      </c>
      <c r="T1464" s="8">
        <f t="shared" si="155"/>
        <v>28.937999999999999</v>
      </c>
      <c r="U1464" t="str">
        <f t="shared" si="159"/>
        <v>publishing</v>
      </c>
      <c r="V1464" t="str">
        <f t="shared" si="160"/>
        <v>radio &amp; podcasts</v>
      </c>
    </row>
    <row r="1465" spans="1:22" ht="48" x14ac:dyDescent="0.2">
      <c r="A1465">
        <v>1463</v>
      </c>
      <c r="B1465" s="3" t="s">
        <v>1464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2">
        <f t="shared" si="156"/>
        <v>41371.869652777779</v>
      </c>
      <c r="K1465">
        <v>1361483538</v>
      </c>
      <c r="L1465" s="12" t="str">
        <f t="shared" si="157"/>
        <v>02/21/2013</v>
      </c>
      <c r="M1465" s="9" t="str" cm="1">
        <f t="array" ref="M1465">_xlfn.IFS(LEFT(L1465, 2) = "01", "Jan", LEFT(L1465, 2) = "02", "Feb", LEFT(L1465, 2) = "03", "Mar", LEFT(L1465, 2) = "04", "Apr", LEFT(L1465, 2) = "05", "May", LEFT(L1465, 2) = "06", "Jun", LEFT(L1465, 2) = "07", "Jul", LEFT(L1465, 2) = "08", "Aug", LEFT(L1465, 2) = "09", "Sep", LEFT(L1465, 2) = "10", "Oct", LEFT(L1465, 2) = "11", "Nov", LEFT(L1465, 2) = "12", "Dec")</f>
        <v>Feb</v>
      </c>
      <c r="N1465" s="9" t="str">
        <f t="shared" si="158"/>
        <v>2013</v>
      </c>
      <c r="O1465" t="b">
        <v>1</v>
      </c>
      <c r="P1465">
        <v>25</v>
      </c>
      <c r="Q1465" t="b">
        <v>1</v>
      </c>
      <c r="R1465" t="s">
        <v>8287</v>
      </c>
      <c r="S1465" s="6">
        <f t="shared" si="154"/>
        <v>1.4766666666666666</v>
      </c>
      <c r="T1465" s="8">
        <f t="shared" si="155"/>
        <v>35.44</v>
      </c>
      <c r="U1465" t="str">
        <f t="shared" si="159"/>
        <v>publishing</v>
      </c>
      <c r="V1465" t="str">
        <f t="shared" si="160"/>
        <v>radio &amp; podcasts</v>
      </c>
    </row>
    <row r="1466" spans="1:22" ht="16" x14ac:dyDescent="0.2">
      <c r="A1466">
        <v>1464</v>
      </c>
      <c r="B1466" s="3" t="s">
        <v>1465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2">
        <f t="shared" si="156"/>
        <v>41321.661550925928</v>
      </c>
      <c r="K1466">
        <v>1358437958</v>
      </c>
      <c r="L1466" s="12" t="str">
        <f t="shared" si="157"/>
        <v>01/17/2013</v>
      </c>
      <c r="M1466" s="9" t="str" cm="1">
        <f t="array" ref="M1466">_xlfn.IFS(LEFT(L1466, 2) = "01", "Jan", LEFT(L1466, 2) = "02", "Feb", LEFT(L1466, 2) = "03", "Mar", LEFT(L1466, 2) = "04", "Apr", LEFT(L1466, 2) = "05", "May", LEFT(L1466, 2) = "06", "Jun", LEFT(L1466, 2) = "07", "Jul", LEFT(L1466, 2) = "08", "Aug", LEFT(L1466, 2) = "09", "Sep", LEFT(L1466, 2) = "10", "Oct", LEFT(L1466, 2) = "11", "Nov", LEFT(L1466, 2) = "12", "Dec")</f>
        <v>Jan</v>
      </c>
      <c r="N1466" s="9" t="str">
        <f t="shared" si="158"/>
        <v>2013</v>
      </c>
      <c r="O1466" t="b">
        <v>1</v>
      </c>
      <c r="P1466">
        <v>234</v>
      </c>
      <c r="Q1466" t="b">
        <v>1</v>
      </c>
      <c r="R1466" t="s">
        <v>8287</v>
      </c>
      <c r="S1466" s="6">
        <f t="shared" si="154"/>
        <v>1.6319999999999999</v>
      </c>
      <c r="T1466" s="8">
        <f t="shared" si="155"/>
        <v>34.871794871794869</v>
      </c>
      <c r="U1466" t="str">
        <f t="shared" si="159"/>
        <v>publishing</v>
      </c>
      <c r="V1466" t="str">
        <f t="shared" si="160"/>
        <v>radio &amp; podcasts</v>
      </c>
    </row>
    <row r="1467" spans="1:22" ht="48" x14ac:dyDescent="0.2">
      <c r="A1467">
        <v>1465</v>
      </c>
      <c r="B1467" s="3" t="s">
        <v>1466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2">
        <f t="shared" si="156"/>
        <v>40990.125</v>
      </c>
      <c r="K1467">
        <v>1329759452</v>
      </c>
      <c r="L1467" s="12" t="str">
        <f t="shared" si="157"/>
        <v>02/20/2012</v>
      </c>
      <c r="M1467" s="9" t="str" cm="1">
        <f t="array" ref="M1467">_xlfn.IFS(LEFT(L1467, 2) = "01", "Jan", LEFT(L1467, 2) = "02", "Feb", LEFT(L1467, 2) = "03", "Mar", LEFT(L1467, 2) = "04", "Apr", LEFT(L1467, 2) = "05", "May", LEFT(L1467, 2) = "06", "Jun", LEFT(L1467, 2) = "07", "Jul", LEFT(L1467, 2) = "08", "Aug", LEFT(L1467, 2) = "09", "Sep", LEFT(L1467, 2) = "10", "Oct", LEFT(L1467, 2) = "11", "Nov", LEFT(L1467, 2) = "12", "Dec")</f>
        <v>Feb</v>
      </c>
      <c r="N1467" s="9" t="str">
        <f t="shared" si="158"/>
        <v>2012</v>
      </c>
      <c r="O1467" t="b">
        <v>1</v>
      </c>
      <c r="P1467">
        <v>2602</v>
      </c>
      <c r="Q1467" t="b">
        <v>1</v>
      </c>
      <c r="R1467" t="s">
        <v>8287</v>
      </c>
      <c r="S1467" s="6">
        <f t="shared" si="154"/>
        <v>4.5641449999999999</v>
      </c>
      <c r="T1467" s="8">
        <f t="shared" si="155"/>
        <v>52.622732513451197</v>
      </c>
      <c r="U1467" t="str">
        <f t="shared" si="159"/>
        <v>publishing</v>
      </c>
      <c r="V1467" t="str">
        <f t="shared" si="160"/>
        <v>radio &amp; podcasts</v>
      </c>
    </row>
    <row r="1468" spans="1:22" ht="48" x14ac:dyDescent="0.2">
      <c r="A1468">
        <v>1466</v>
      </c>
      <c r="B1468" s="3" t="s">
        <v>1467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2">
        <f t="shared" si="156"/>
        <v>42381.208333333328</v>
      </c>
      <c r="K1468">
        <v>1449029266</v>
      </c>
      <c r="L1468" s="12" t="str">
        <f t="shared" si="157"/>
        <v>12/02/2015</v>
      </c>
      <c r="M1468" s="9" t="str" cm="1">
        <f t="array" ref="M1468">_xlfn.IFS(LEFT(L1468, 2) = "01", "Jan", LEFT(L1468, 2) = "02", "Feb", LEFT(L1468, 2) = "03", "Mar", LEFT(L1468, 2) = "04", "Apr", LEFT(L1468, 2) = "05", "May", LEFT(L1468, 2) = "06", "Jun", LEFT(L1468, 2) = "07", "Jul", LEFT(L1468, 2) = "08", "Aug", LEFT(L1468, 2) = "09", "Sep", LEFT(L1468, 2) = "10", "Oct", LEFT(L1468, 2) = "11", "Nov", LEFT(L1468, 2) = "12", "Dec")</f>
        <v>Dec</v>
      </c>
      <c r="N1468" s="9" t="str">
        <f t="shared" si="158"/>
        <v>2015</v>
      </c>
      <c r="O1468" t="b">
        <v>1</v>
      </c>
      <c r="P1468">
        <v>248</v>
      </c>
      <c r="Q1468" t="b">
        <v>1</v>
      </c>
      <c r="R1468" t="s">
        <v>8287</v>
      </c>
      <c r="S1468" s="6">
        <f t="shared" si="154"/>
        <v>1.0787731249999999</v>
      </c>
      <c r="T1468" s="8">
        <f t="shared" si="155"/>
        <v>69.598266129032254</v>
      </c>
      <c r="U1468" t="str">
        <f t="shared" si="159"/>
        <v>publishing</v>
      </c>
      <c r="V1468" t="str">
        <f t="shared" si="160"/>
        <v>radio &amp; podcasts</v>
      </c>
    </row>
    <row r="1469" spans="1:22" ht="32" x14ac:dyDescent="0.2">
      <c r="A1469">
        <v>1467</v>
      </c>
      <c r="B1469" s="3" t="s">
        <v>1468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2">
        <f t="shared" si="156"/>
        <v>40993.760243055556</v>
      </c>
      <c r="K1469">
        <v>1327518885</v>
      </c>
      <c r="L1469" s="12" t="str">
        <f t="shared" si="157"/>
        <v>01/25/2012</v>
      </c>
      <c r="M1469" s="9" t="str" cm="1">
        <f t="array" ref="M1469">_xlfn.IFS(LEFT(L1469, 2) = "01", "Jan", LEFT(L1469, 2) = "02", "Feb", LEFT(L1469, 2) = "03", "Mar", LEFT(L1469, 2) = "04", "Apr", LEFT(L1469, 2) = "05", "May", LEFT(L1469, 2) = "06", "Jun", LEFT(L1469, 2) = "07", "Jul", LEFT(L1469, 2) = "08", "Aug", LEFT(L1469, 2) = "09", "Sep", LEFT(L1469, 2) = "10", "Oct", LEFT(L1469, 2) = "11", "Nov", LEFT(L1469, 2) = "12", "Dec")</f>
        <v>Jan</v>
      </c>
      <c r="N1469" s="9" t="str">
        <f t="shared" si="158"/>
        <v>2012</v>
      </c>
      <c r="O1469" t="b">
        <v>1</v>
      </c>
      <c r="P1469">
        <v>600</v>
      </c>
      <c r="Q1469" t="b">
        <v>1</v>
      </c>
      <c r="R1469" t="s">
        <v>8287</v>
      </c>
      <c r="S1469" s="6">
        <f t="shared" si="154"/>
        <v>1.1508</v>
      </c>
      <c r="T1469" s="8">
        <f t="shared" si="155"/>
        <v>76.72</v>
      </c>
      <c r="U1469" t="str">
        <f t="shared" si="159"/>
        <v>publishing</v>
      </c>
      <c r="V1469" t="str">
        <f t="shared" si="160"/>
        <v>radio &amp; podcasts</v>
      </c>
    </row>
    <row r="1470" spans="1:22" ht="48" x14ac:dyDescent="0.2">
      <c r="A1470">
        <v>1468</v>
      </c>
      <c r="B1470" s="3" t="s">
        <v>1469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2">
        <f t="shared" si="156"/>
        <v>40706.014456018522</v>
      </c>
      <c r="K1470">
        <v>1302654049</v>
      </c>
      <c r="L1470" s="12" t="str">
        <f t="shared" si="157"/>
        <v>04/13/2011</v>
      </c>
      <c r="M1470" s="9" t="str" cm="1">
        <f t="array" ref="M1470">_xlfn.IFS(LEFT(L1470, 2) = "01", "Jan", LEFT(L1470, 2) = "02", "Feb", LEFT(L1470, 2) = "03", "Mar", LEFT(L1470, 2) = "04", "Apr", LEFT(L1470, 2) = "05", "May", LEFT(L1470, 2) = "06", "Jun", LEFT(L1470, 2) = "07", "Jul", LEFT(L1470, 2) = "08", "Aug", LEFT(L1470, 2) = "09", "Sep", LEFT(L1470, 2) = "10", "Oct", LEFT(L1470, 2) = "11", "Nov", LEFT(L1470, 2) = "12", "Dec")</f>
        <v>Apr</v>
      </c>
      <c r="N1470" s="9" t="str">
        <f t="shared" si="158"/>
        <v>2011</v>
      </c>
      <c r="O1470" t="b">
        <v>1</v>
      </c>
      <c r="P1470">
        <v>293</v>
      </c>
      <c r="Q1470" t="b">
        <v>1</v>
      </c>
      <c r="R1470" t="s">
        <v>8287</v>
      </c>
      <c r="S1470" s="6">
        <f t="shared" si="154"/>
        <v>1.0236842105263158</v>
      </c>
      <c r="T1470" s="8">
        <f t="shared" si="155"/>
        <v>33.191126279863482</v>
      </c>
      <c r="U1470" t="str">
        <f t="shared" si="159"/>
        <v>publishing</v>
      </c>
      <c r="V1470" t="str">
        <f t="shared" si="160"/>
        <v>radio &amp; podcasts</v>
      </c>
    </row>
    <row r="1471" spans="1:22" ht="32" x14ac:dyDescent="0.2">
      <c r="A1471">
        <v>1469</v>
      </c>
      <c r="B1471" s="3" t="s">
        <v>1470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2">
        <f t="shared" si="156"/>
        <v>41320.598483796297</v>
      </c>
      <c r="K1471">
        <v>1358346109</v>
      </c>
      <c r="L1471" s="12" t="str">
        <f t="shared" si="157"/>
        <v>01/16/2013</v>
      </c>
      <c r="M1471" s="9" t="str" cm="1">
        <f t="array" ref="M1471">_xlfn.IFS(LEFT(L1471, 2) = "01", "Jan", LEFT(L1471, 2) = "02", "Feb", LEFT(L1471, 2) = "03", "Mar", LEFT(L1471, 2) = "04", "Apr", LEFT(L1471, 2) = "05", "May", LEFT(L1471, 2) = "06", "Jun", LEFT(L1471, 2) = "07", "Jul", LEFT(L1471, 2) = "08", "Aug", LEFT(L1471, 2) = "09", "Sep", LEFT(L1471, 2) = "10", "Oct", LEFT(L1471, 2) = "11", "Nov", LEFT(L1471, 2) = "12", "Dec")</f>
        <v>Jan</v>
      </c>
      <c r="N1471" s="9" t="str">
        <f t="shared" si="158"/>
        <v>2013</v>
      </c>
      <c r="O1471" t="b">
        <v>1</v>
      </c>
      <c r="P1471">
        <v>321</v>
      </c>
      <c r="Q1471" t="b">
        <v>1</v>
      </c>
      <c r="R1471" t="s">
        <v>8287</v>
      </c>
      <c r="S1471" s="6">
        <f t="shared" si="154"/>
        <v>1.0842485875706214</v>
      </c>
      <c r="T1471" s="8">
        <f t="shared" si="155"/>
        <v>149.46417445482865</v>
      </c>
      <c r="U1471" t="str">
        <f t="shared" si="159"/>
        <v>publishing</v>
      </c>
      <c r="V1471" t="str">
        <f t="shared" si="160"/>
        <v>radio &amp; podcasts</v>
      </c>
    </row>
    <row r="1472" spans="1:22" ht="48" x14ac:dyDescent="0.2">
      <c r="A1472">
        <v>1470</v>
      </c>
      <c r="B1472" s="3" t="s">
        <v>1471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2">
        <f t="shared" si="156"/>
        <v>41271.827118055553</v>
      </c>
      <c r="K1472">
        <v>1354909863</v>
      </c>
      <c r="L1472" s="12" t="str">
        <f t="shared" si="157"/>
        <v>12/07/2012</v>
      </c>
      <c r="M1472" s="9" t="str" cm="1">
        <f t="array" ref="M1472">_xlfn.IFS(LEFT(L1472, 2) = "01", "Jan", LEFT(L1472, 2) = "02", "Feb", LEFT(L1472, 2) = "03", "Mar", LEFT(L1472, 2) = "04", "Apr", LEFT(L1472, 2) = "05", "May", LEFT(L1472, 2) = "06", "Jun", LEFT(L1472, 2) = "07", "Jul", LEFT(L1472, 2) = "08", "Aug", LEFT(L1472, 2) = "09", "Sep", LEFT(L1472, 2) = "10", "Oct", LEFT(L1472, 2) = "11", "Nov", LEFT(L1472, 2) = "12", "Dec")</f>
        <v>Dec</v>
      </c>
      <c r="N1472" s="9" t="str">
        <f t="shared" si="158"/>
        <v>2012</v>
      </c>
      <c r="O1472" t="b">
        <v>1</v>
      </c>
      <c r="P1472">
        <v>81</v>
      </c>
      <c r="Q1472" t="b">
        <v>1</v>
      </c>
      <c r="R1472" t="s">
        <v>8287</v>
      </c>
      <c r="S1472" s="6">
        <f t="shared" si="154"/>
        <v>1.2513333333333334</v>
      </c>
      <c r="T1472" s="8">
        <f t="shared" si="155"/>
        <v>23.172839506172838</v>
      </c>
      <c r="U1472" t="str">
        <f t="shared" si="159"/>
        <v>publishing</v>
      </c>
      <c r="V1472" t="str">
        <f t="shared" si="160"/>
        <v>radio &amp; podcasts</v>
      </c>
    </row>
    <row r="1473" spans="1:22" ht="48" x14ac:dyDescent="0.2">
      <c r="A1473">
        <v>1471</v>
      </c>
      <c r="B1473" s="3" t="s">
        <v>1472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2">
        <f t="shared" si="156"/>
        <v>42103.957569444443</v>
      </c>
      <c r="K1473">
        <v>1426028334</v>
      </c>
      <c r="L1473" s="12" t="str">
        <f t="shared" si="157"/>
        <v>03/10/2015</v>
      </c>
      <c r="M1473" s="9" t="str" cm="1">
        <f t="array" ref="M1473">_xlfn.IFS(LEFT(L1473, 2) = "01", "Jan", LEFT(L1473, 2) = "02", "Feb", LEFT(L1473, 2) = "03", "Mar", LEFT(L1473, 2) = "04", "Apr", LEFT(L1473, 2) = "05", "May", LEFT(L1473, 2) = "06", "Jun", LEFT(L1473, 2) = "07", "Jul", LEFT(L1473, 2) = "08", "Aug", LEFT(L1473, 2) = "09", "Sep", LEFT(L1473, 2) = "10", "Oct", LEFT(L1473, 2) = "11", "Nov", LEFT(L1473, 2) = "12", "Dec")</f>
        <v>Mar</v>
      </c>
      <c r="N1473" s="9" t="str">
        <f t="shared" si="158"/>
        <v>2015</v>
      </c>
      <c r="O1473" t="b">
        <v>1</v>
      </c>
      <c r="P1473">
        <v>343</v>
      </c>
      <c r="Q1473" t="b">
        <v>1</v>
      </c>
      <c r="R1473" t="s">
        <v>8287</v>
      </c>
      <c r="S1473" s="6">
        <f t="shared" si="154"/>
        <v>1.03840625</v>
      </c>
      <c r="T1473" s="8">
        <f t="shared" si="155"/>
        <v>96.877551020408163</v>
      </c>
      <c r="U1473" t="str">
        <f t="shared" si="159"/>
        <v>publishing</v>
      </c>
      <c r="V1473" t="str">
        <f t="shared" si="160"/>
        <v>radio &amp; podcasts</v>
      </c>
    </row>
    <row r="1474" spans="1:22" ht="48" x14ac:dyDescent="0.2">
      <c r="A1474">
        <v>1472</v>
      </c>
      <c r="B1474" s="3" t="s">
        <v>1473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2">
        <f t="shared" si="156"/>
        <v>41563.542858796296</v>
      </c>
      <c r="K1474">
        <v>1379336503</v>
      </c>
      <c r="L1474" s="12" t="str">
        <f t="shared" si="157"/>
        <v>09/16/2013</v>
      </c>
      <c r="M1474" s="9" t="str" cm="1">
        <f t="array" ref="M1474">_xlfn.IFS(LEFT(L1474, 2) = "01", "Jan", LEFT(L1474, 2) = "02", "Feb", LEFT(L1474, 2) = "03", "Mar", LEFT(L1474, 2) = "04", "Apr", LEFT(L1474, 2) = "05", "May", LEFT(L1474, 2) = "06", "Jun", LEFT(L1474, 2) = "07", "Jul", LEFT(L1474, 2) = "08", "Aug", LEFT(L1474, 2) = "09", "Sep", LEFT(L1474, 2) = "10", "Oct", LEFT(L1474, 2) = "11", "Nov", LEFT(L1474, 2) = "12", "Dec")</f>
        <v>Sep</v>
      </c>
      <c r="N1474" s="9" t="str">
        <f t="shared" si="158"/>
        <v>2013</v>
      </c>
      <c r="O1474" t="b">
        <v>1</v>
      </c>
      <c r="P1474">
        <v>336</v>
      </c>
      <c r="Q1474" t="b">
        <v>1</v>
      </c>
      <c r="R1474" t="s">
        <v>8287</v>
      </c>
      <c r="S1474" s="6">
        <f t="shared" ref="S1474:S1537" si="161">E1474/D1474</f>
        <v>1.3870400000000001</v>
      </c>
      <c r="T1474" s="8">
        <f t="shared" ref="T1474:T1537" si="162">IFERROR(E1474/P1474, 0)</f>
        <v>103.20238095238095</v>
      </c>
      <c r="U1474" t="str">
        <f t="shared" si="159"/>
        <v>publishing</v>
      </c>
      <c r="V1474" t="str">
        <f t="shared" si="160"/>
        <v>radio &amp; podcasts</v>
      </c>
    </row>
    <row r="1475" spans="1:22" ht="16" x14ac:dyDescent="0.2">
      <c r="A1475">
        <v>1473</v>
      </c>
      <c r="B1475" s="3" t="s">
        <v>1474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2">
        <f t="shared" ref="J1475:J1538" si="163">(((I1475/60)/60)/24)+DATE(1970,1,1)</f>
        <v>40969.979618055557</v>
      </c>
      <c r="K1475">
        <v>1328052639</v>
      </c>
      <c r="L1475" s="12" t="str">
        <f t="shared" ref="L1475:L1538" si="164">TEXT((((K1475/60)/60)/24)+DATE(1970,1,1), "mm/dd/yyyy")</f>
        <v>01/31/2012</v>
      </c>
      <c r="M1475" s="9" t="str" cm="1">
        <f t="array" ref="M1475">_xlfn.IFS(LEFT(L1475, 2) = "01", "Jan", LEFT(L1475, 2) = "02", "Feb", LEFT(L1475, 2) = "03", "Mar", LEFT(L1475, 2) = "04", "Apr", LEFT(L1475, 2) = "05", "May", LEFT(L1475, 2) = "06", "Jun", LEFT(L1475, 2) = "07", "Jul", LEFT(L1475, 2) = "08", "Aug", LEFT(L1475, 2) = "09", "Sep", LEFT(L1475, 2) = "10", "Oct", LEFT(L1475, 2) = "11", "Nov", LEFT(L1475, 2) = "12", "Dec")</f>
        <v>Jan</v>
      </c>
      <c r="N1475" s="9" t="str">
        <f t="shared" ref="N1475:N1538" si="165">RIGHT(L1475, 4)</f>
        <v>2012</v>
      </c>
      <c r="O1475" t="b">
        <v>1</v>
      </c>
      <c r="P1475">
        <v>47</v>
      </c>
      <c r="Q1475" t="b">
        <v>1</v>
      </c>
      <c r="R1475" t="s">
        <v>8287</v>
      </c>
      <c r="S1475" s="6">
        <f t="shared" si="161"/>
        <v>1.20516</v>
      </c>
      <c r="T1475" s="8">
        <f t="shared" si="162"/>
        <v>38.462553191489363</v>
      </c>
      <c r="U1475" t="str">
        <f t="shared" ref="U1475:U1538" si="166">LEFT(R1475, SEARCH("/", R1475) - 1)</f>
        <v>publishing</v>
      </c>
      <c r="V1475" t="str">
        <f t="shared" ref="V1475:V1538" si="167">RIGHT(R1475, LEN(R1475) - SEARCH("/", R1475) )</f>
        <v>radio &amp; podcasts</v>
      </c>
    </row>
    <row r="1476" spans="1:22" ht="48" x14ac:dyDescent="0.2">
      <c r="A1476">
        <v>1474</v>
      </c>
      <c r="B1476" s="3" t="s">
        <v>1475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2">
        <f t="shared" si="163"/>
        <v>41530.727916666663</v>
      </c>
      <c r="K1476">
        <v>1376501292</v>
      </c>
      <c r="L1476" s="12" t="str">
        <f t="shared" si="164"/>
        <v>08/14/2013</v>
      </c>
      <c r="M1476" s="9" t="str" cm="1">
        <f t="array" ref="M1476">_xlfn.IFS(LEFT(L1476, 2) = "01", "Jan", LEFT(L1476, 2) = "02", "Feb", LEFT(L1476, 2) = "03", "Mar", LEFT(L1476, 2) = "04", "Apr", LEFT(L1476, 2) = "05", "May", LEFT(L1476, 2) = "06", "Jun", LEFT(L1476, 2) = "07", "Jul", LEFT(L1476, 2) = "08", "Aug", LEFT(L1476, 2) = "09", "Sep", LEFT(L1476, 2) = "10", "Oct", LEFT(L1476, 2) = "11", "Nov", LEFT(L1476, 2) = "12", "Dec")</f>
        <v>Aug</v>
      </c>
      <c r="N1476" s="9" t="str">
        <f t="shared" si="165"/>
        <v>2013</v>
      </c>
      <c r="O1476" t="b">
        <v>1</v>
      </c>
      <c r="P1476">
        <v>76</v>
      </c>
      <c r="Q1476" t="b">
        <v>1</v>
      </c>
      <c r="R1476" t="s">
        <v>8287</v>
      </c>
      <c r="S1476" s="6">
        <f t="shared" si="161"/>
        <v>1.1226666666666667</v>
      </c>
      <c r="T1476" s="8">
        <f t="shared" si="162"/>
        <v>44.315789473684212</v>
      </c>
      <c r="U1476" t="str">
        <f t="shared" si="166"/>
        <v>publishing</v>
      </c>
      <c r="V1476" t="str">
        <f t="shared" si="167"/>
        <v>radio &amp; podcasts</v>
      </c>
    </row>
    <row r="1477" spans="1:22" ht="48" x14ac:dyDescent="0.2">
      <c r="A1477">
        <v>1475</v>
      </c>
      <c r="B1477" s="3" t="s">
        <v>1476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2">
        <f t="shared" si="163"/>
        <v>41993.207638888889</v>
      </c>
      <c r="K1477">
        <v>1416244863</v>
      </c>
      <c r="L1477" s="12" t="str">
        <f t="shared" si="164"/>
        <v>11/17/2014</v>
      </c>
      <c r="M1477" s="9" t="str" cm="1">
        <f t="array" ref="M1477">_xlfn.IFS(LEFT(L1477, 2) = "01", "Jan", LEFT(L1477, 2) = "02", "Feb", LEFT(L1477, 2) = "03", "Mar", LEFT(L1477, 2) = "04", "Apr", LEFT(L1477, 2) = "05", "May", LEFT(L1477, 2) = "06", "Jun", LEFT(L1477, 2) = "07", "Jul", LEFT(L1477, 2) = "08", "Aug", LEFT(L1477, 2) = "09", "Sep", LEFT(L1477, 2) = "10", "Oct", LEFT(L1477, 2) = "11", "Nov", LEFT(L1477, 2) = "12", "Dec")</f>
        <v>Nov</v>
      </c>
      <c r="N1477" s="9" t="str">
        <f t="shared" si="165"/>
        <v>2014</v>
      </c>
      <c r="O1477" t="b">
        <v>1</v>
      </c>
      <c r="P1477">
        <v>441</v>
      </c>
      <c r="Q1477" t="b">
        <v>1</v>
      </c>
      <c r="R1477" t="s">
        <v>8287</v>
      </c>
      <c r="S1477" s="6">
        <f t="shared" si="161"/>
        <v>1.8866966666666667</v>
      </c>
      <c r="T1477" s="8">
        <f t="shared" si="162"/>
        <v>64.173356009070289</v>
      </c>
      <c r="U1477" t="str">
        <f t="shared" si="166"/>
        <v>publishing</v>
      </c>
      <c r="V1477" t="str">
        <f t="shared" si="167"/>
        <v>radio &amp; podcasts</v>
      </c>
    </row>
    <row r="1478" spans="1:22" ht="32" x14ac:dyDescent="0.2">
      <c r="A1478">
        <v>1476</v>
      </c>
      <c r="B1478" s="3" t="s">
        <v>1477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2">
        <f t="shared" si="163"/>
        <v>40796.041921296295</v>
      </c>
      <c r="K1478">
        <v>1313024422</v>
      </c>
      <c r="L1478" s="12" t="str">
        <f t="shared" si="164"/>
        <v>08/11/2011</v>
      </c>
      <c r="M1478" s="9" t="str" cm="1">
        <f t="array" ref="M1478">_xlfn.IFS(LEFT(L1478, 2) = "01", "Jan", LEFT(L1478, 2) = "02", "Feb", LEFT(L1478, 2) = "03", "Mar", LEFT(L1478, 2) = "04", "Apr", LEFT(L1478, 2) = "05", "May", LEFT(L1478, 2) = "06", "Jun", LEFT(L1478, 2) = "07", "Jul", LEFT(L1478, 2) = "08", "Aug", LEFT(L1478, 2) = "09", "Sep", LEFT(L1478, 2) = "10", "Oct", LEFT(L1478, 2) = "11", "Nov", LEFT(L1478, 2) = "12", "Dec")</f>
        <v>Aug</v>
      </c>
      <c r="N1478" s="9" t="str">
        <f t="shared" si="165"/>
        <v>2011</v>
      </c>
      <c r="O1478" t="b">
        <v>1</v>
      </c>
      <c r="P1478">
        <v>916</v>
      </c>
      <c r="Q1478" t="b">
        <v>1</v>
      </c>
      <c r="R1478" t="s">
        <v>8287</v>
      </c>
      <c r="S1478" s="6">
        <f t="shared" si="161"/>
        <v>6.6155466666666669</v>
      </c>
      <c r="T1478" s="8">
        <f t="shared" si="162"/>
        <v>43.333275109170302</v>
      </c>
      <c r="U1478" t="str">
        <f t="shared" si="166"/>
        <v>publishing</v>
      </c>
      <c r="V1478" t="str">
        <f t="shared" si="167"/>
        <v>radio &amp; podcasts</v>
      </c>
    </row>
    <row r="1479" spans="1:22" ht="48" x14ac:dyDescent="0.2">
      <c r="A1479">
        <v>1477</v>
      </c>
      <c r="B1479" s="3" t="s">
        <v>1478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2">
        <f t="shared" si="163"/>
        <v>40900.125</v>
      </c>
      <c r="K1479">
        <v>1319467604</v>
      </c>
      <c r="L1479" s="12" t="str">
        <f t="shared" si="164"/>
        <v>10/24/2011</v>
      </c>
      <c r="M1479" s="9" t="str" cm="1">
        <f t="array" ref="M1479">_xlfn.IFS(LEFT(L1479, 2) = "01", "Jan", LEFT(L1479, 2) = "02", "Feb", LEFT(L1479, 2) = "03", "Mar", LEFT(L1479, 2) = "04", "Apr", LEFT(L1479, 2) = "05", "May", LEFT(L1479, 2) = "06", "Jun", LEFT(L1479, 2) = "07", "Jul", LEFT(L1479, 2) = "08", "Aug", LEFT(L1479, 2) = "09", "Sep", LEFT(L1479, 2) = "10", "Oct", LEFT(L1479, 2) = "11", "Nov", LEFT(L1479, 2) = "12", "Dec")</f>
        <v>Oct</v>
      </c>
      <c r="N1479" s="9" t="str">
        <f t="shared" si="165"/>
        <v>2011</v>
      </c>
      <c r="O1479" t="b">
        <v>1</v>
      </c>
      <c r="P1479">
        <v>369</v>
      </c>
      <c r="Q1479" t="b">
        <v>1</v>
      </c>
      <c r="R1479" t="s">
        <v>8287</v>
      </c>
      <c r="S1479" s="6">
        <f t="shared" si="161"/>
        <v>1.1131</v>
      </c>
      <c r="T1479" s="8">
        <f t="shared" si="162"/>
        <v>90.495934959349597</v>
      </c>
      <c r="U1479" t="str">
        <f t="shared" si="166"/>
        <v>publishing</v>
      </c>
      <c r="V1479" t="str">
        <f t="shared" si="167"/>
        <v>radio &amp; podcasts</v>
      </c>
    </row>
    <row r="1480" spans="1:22" ht="48" x14ac:dyDescent="0.2">
      <c r="A1480">
        <v>1478</v>
      </c>
      <c r="B1480" s="3" t="s">
        <v>1479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2">
        <f t="shared" si="163"/>
        <v>41408.871678240743</v>
      </c>
      <c r="K1480">
        <v>1367355313</v>
      </c>
      <c r="L1480" s="12" t="str">
        <f t="shared" si="164"/>
        <v>04/30/2013</v>
      </c>
      <c r="M1480" s="9" t="str" cm="1">
        <f t="array" ref="M1480">_xlfn.IFS(LEFT(L1480, 2) = "01", "Jan", LEFT(L1480, 2) = "02", "Feb", LEFT(L1480, 2) = "03", "Mar", LEFT(L1480, 2) = "04", "Apr", LEFT(L1480, 2) = "05", "May", LEFT(L1480, 2) = "06", "Jun", LEFT(L1480, 2) = "07", "Jul", LEFT(L1480, 2) = "08", "Aug", LEFT(L1480, 2) = "09", "Sep", LEFT(L1480, 2) = "10", "Oct", LEFT(L1480, 2) = "11", "Nov", LEFT(L1480, 2) = "12", "Dec")</f>
        <v>Apr</v>
      </c>
      <c r="N1480" s="9" t="str">
        <f t="shared" si="165"/>
        <v>2013</v>
      </c>
      <c r="O1480" t="b">
        <v>1</v>
      </c>
      <c r="P1480">
        <v>20242</v>
      </c>
      <c r="Q1480" t="b">
        <v>1</v>
      </c>
      <c r="R1480" t="s">
        <v>8287</v>
      </c>
      <c r="S1480" s="6">
        <f t="shared" si="161"/>
        <v>11.8161422</v>
      </c>
      <c r="T1480" s="8">
        <f t="shared" si="162"/>
        <v>29.187190495010373</v>
      </c>
      <c r="U1480" t="str">
        <f t="shared" si="166"/>
        <v>publishing</v>
      </c>
      <c r="V1480" t="str">
        <f t="shared" si="167"/>
        <v>radio &amp; podcasts</v>
      </c>
    </row>
    <row r="1481" spans="1:22" ht="48" x14ac:dyDescent="0.2">
      <c r="A1481">
        <v>1479</v>
      </c>
      <c r="B1481" s="3" t="s">
        <v>1480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2">
        <f t="shared" si="163"/>
        <v>41769.165972222225</v>
      </c>
      <c r="K1481">
        <v>1398448389</v>
      </c>
      <c r="L1481" s="12" t="str">
        <f t="shared" si="164"/>
        <v>04/25/2014</v>
      </c>
      <c r="M1481" s="9" t="str" cm="1">
        <f t="array" ref="M1481">_xlfn.IFS(LEFT(L1481, 2) = "01", "Jan", LEFT(L1481, 2) = "02", "Feb", LEFT(L1481, 2) = "03", "Mar", LEFT(L1481, 2) = "04", "Apr", LEFT(L1481, 2) = "05", "May", LEFT(L1481, 2) = "06", "Jun", LEFT(L1481, 2) = "07", "Jul", LEFT(L1481, 2) = "08", "Aug", LEFT(L1481, 2) = "09", "Sep", LEFT(L1481, 2) = "10", "Oct", LEFT(L1481, 2) = "11", "Nov", LEFT(L1481, 2) = "12", "Dec")</f>
        <v>Apr</v>
      </c>
      <c r="N1481" s="9" t="str">
        <f t="shared" si="165"/>
        <v>2014</v>
      </c>
      <c r="O1481" t="b">
        <v>1</v>
      </c>
      <c r="P1481">
        <v>71</v>
      </c>
      <c r="Q1481" t="b">
        <v>1</v>
      </c>
      <c r="R1481" t="s">
        <v>8287</v>
      </c>
      <c r="S1481" s="6">
        <f t="shared" si="161"/>
        <v>1.37375</v>
      </c>
      <c r="T1481" s="8">
        <f t="shared" si="162"/>
        <v>30.95774647887324</v>
      </c>
      <c r="U1481" t="str">
        <f t="shared" si="166"/>
        <v>publishing</v>
      </c>
      <c r="V1481" t="str">
        <f t="shared" si="167"/>
        <v>radio &amp; podcasts</v>
      </c>
    </row>
    <row r="1482" spans="1:22" ht="48" x14ac:dyDescent="0.2">
      <c r="A1482">
        <v>1480</v>
      </c>
      <c r="B1482" s="3" t="s">
        <v>1481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2">
        <f t="shared" si="163"/>
        <v>41481.708333333336</v>
      </c>
      <c r="K1482">
        <v>1373408699</v>
      </c>
      <c r="L1482" s="12" t="str">
        <f t="shared" si="164"/>
        <v>07/09/2013</v>
      </c>
      <c r="M1482" s="9" t="str" cm="1">
        <f t="array" ref="M1482">_xlfn.IFS(LEFT(L1482, 2) = "01", "Jan", LEFT(L1482, 2) = "02", "Feb", LEFT(L1482, 2) = "03", "Mar", LEFT(L1482, 2) = "04", "Apr", LEFT(L1482, 2) = "05", "May", LEFT(L1482, 2) = "06", "Jun", LEFT(L1482, 2) = "07", "Jul", LEFT(L1482, 2) = "08", "Aug", LEFT(L1482, 2) = "09", "Sep", LEFT(L1482, 2) = "10", "Oct", LEFT(L1482, 2) = "11", "Nov", LEFT(L1482, 2) = "12", "Dec")</f>
        <v>Jul</v>
      </c>
      <c r="N1482" s="9" t="str">
        <f t="shared" si="165"/>
        <v>2013</v>
      </c>
      <c r="O1482" t="b">
        <v>1</v>
      </c>
      <c r="P1482">
        <v>635</v>
      </c>
      <c r="Q1482" t="b">
        <v>1</v>
      </c>
      <c r="R1482" t="s">
        <v>8287</v>
      </c>
      <c r="S1482" s="6">
        <f t="shared" si="161"/>
        <v>1.170404</v>
      </c>
      <c r="T1482" s="8">
        <f t="shared" si="162"/>
        <v>92.157795275590544</v>
      </c>
      <c r="U1482" t="str">
        <f t="shared" si="166"/>
        <v>publishing</v>
      </c>
      <c r="V1482" t="str">
        <f t="shared" si="167"/>
        <v>radio &amp; podcasts</v>
      </c>
    </row>
    <row r="1483" spans="1:22" ht="48" x14ac:dyDescent="0.2">
      <c r="A1483">
        <v>1481</v>
      </c>
      <c r="B1483" s="3" t="s">
        <v>1482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2">
        <f t="shared" si="163"/>
        <v>41580.922974537039</v>
      </c>
      <c r="K1483">
        <v>1380838145</v>
      </c>
      <c r="L1483" s="12" t="str">
        <f t="shared" si="164"/>
        <v>10/03/2013</v>
      </c>
      <c r="M1483" s="9" t="str" cm="1">
        <f t="array" ref="M1483">_xlfn.IFS(LEFT(L1483, 2) = "01", "Jan", LEFT(L1483, 2) = "02", "Feb", LEFT(L1483, 2) = "03", "Mar", LEFT(L1483, 2) = "04", "Apr", LEFT(L1483, 2) = "05", "May", LEFT(L1483, 2) = "06", "Jun", LEFT(L1483, 2) = "07", "Jul", LEFT(L1483, 2) = "08", "Aug", LEFT(L1483, 2) = "09", "Sep", LEFT(L1483, 2) = "10", "Oct", LEFT(L1483, 2) = "11", "Nov", LEFT(L1483, 2) = "12", "Dec")</f>
        <v>Oct</v>
      </c>
      <c r="N1483" s="9" t="str">
        <f t="shared" si="165"/>
        <v>2013</v>
      </c>
      <c r="O1483" t="b">
        <v>0</v>
      </c>
      <c r="P1483">
        <v>6</v>
      </c>
      <c r="Q1483" t="b">
        <v>0</v>
      </c>
      <c r="R1483" t="s">
        <v>8274</v>
      </c>
      <c r="S1483" s="6">
        <f t="shared" si="161"/>
        <v>2.1000000000000001E-2</v>
      </c>
      <c r="T1483" s="8">
        <f t="shared" si="162"/>
        <v>17.5</v>
      </c>
      <c r="U1483" t="str">
        <f t="shared" si="166"/>
        <v>publishing</v>
      </c>
      <c r="V1483" t="str">
        <f t="shared" si="167"/>
        <v>fiction</v>
      </c>
    </row>
    <row r="1484" spans="1:22" ht="48" x14ac:dyDescent="0.2">
      <c r="A1484">
        <v>1482</v>
      </c>
      <c r="B1484" s="3" t="s">
        <v>1483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2">
        <f t="shared" si="163"/>
        <v>41159.32708333333</v>
      </c>
      <c r="K1484">
        <v>1345062936</v>
      </c>
      <c r="L1484" s="12" t="str">
        <f t="shared" si="164"/>
        <v>08/15/2012</v>
      </c>
      <c r="M1484" s="9" t="str" cm="1">
        <f t="array" ref="M1484">_xlfn.IFS(LEFT(L1484, 2) = "01", "Jan", LEFT(L1484, 2) = "02", "Feb", LEFT(L1484, 2) = "03", "Mar", LEFT(L1484, 2) = "04", "Apr", LEFT(L1484, 2) = "05", "May", LEFT(L1484, 2) = "06", "Jun", LEFT(L1484, 2) = "07", "Jul", LEFT(L1484, 2) = "08", "Aug", LEFT(L1484, 2) = "09", "Sep", LEFT(L1484, 2) = "10", "Oct", LEFT(L1484, 2) = "11", "Nov", LEFT(L1484, 2) = "12", "Dec")</f>
        <v>Aug</v>
      </c>
      <c r="N1484" s="9" t="str">
        <f t="shared" si="165"/>
        <v>2012</v>
      </c>
      <c r="O1484" t="b">
        <v>0</v>
      </c>
      <c r="P1484">
        <v>1</v>
      </c>
      <c r="Q1484" t="b">
        <v>0</v>
      </c>
      <c r="R1484" t="s">
        <v>8274</v>
      </c>
      <c r="S1484" s="6">
        <f t="shared" si="161"/>
        <v>1E-3</v>
      </c>
      <c r="T1484" s="8">
        <f t="shared" si="162"/>
        <v>5</v>
      </c>
      <c r="U1484" t="str">
        <f t="shared" si="166"/>
        <v>publishing</v>
      </c>
      <c r="V1484" t="str">
        <f t="shared" si="167"/>
        <v>fiction</v>
      </c>
    </row>
    <row r="1485" spans="1:22" ht="48" x14ac:dyDescent="0.2">
      <c r="A1485">
        <v>1483</v>
      </c>
      <c r="B1485" s="3" t="s">
        <v>1484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2">
        <f t="shared" si="163"/>
        <v>42573.192997685182</v>
      </c>
      <c r="K1485">
        <v>1467002275</v>
      </c>
      <c r="L1485" s="12" t="str">
        <f t="shared" si="164"/>
        <v>06/27/2016</v>
      </c>
      <c r="M1485" s="9" t="str" cm="1">
        <f t="array" ref="M1485">_xlfn.IFS(LEFT(L1485, 2) = "01", "Jan", LEFT(L1485, 2) = "02", "Feb", LEFT(L1485, 2) = "03", "Mar", LEFT(L1485, 2) = "04", "Apr", LEFT(L1485, 2) = "05", "May", LEFT(L1485, 2) = "06", "Jun", LEFT(L1485, 2) = "07", "Jul", LEFT(L1485, 2) = "08", "Aug", LEFT(L1485, 2) = "09", "Sep", LEFT(L1485, 2) = "10", "Oct", LEFT(L1485, 2) = "11", "Nov", LEFT(L1485, 2) = "12", "Dec")</f>
        <v>Jun</v>
      </c>
      <c r="N1485" s="9" t="str">
        <f t="shared" si="165"/>
        <v>2016</v>
      </c>
      <c r="O1485" t="b">
        <v>0</v>
      </c>
      <c r="P1485">
        <v>2</v>
      </c>
      <c r="Q1485" t="b">
        <v>0</v>
      </c>
      <c r="R1485" t="s">
        <v>8274</v>
      </c>
      <c r="S1485" s="6">
        <f t="shared" si="161"/>
        <v>7.1428571428571426E-3</v>
      </c>
      <c r="T1485" s="8">
        <f t="shared" si="162"/>
        <v>25</v>
      </c>
      <c r="U1485" t="str">
        <f t="shared" si="166"/>
        <v>publishing</v>
      </c>
      <c r="V1485" t="str">
        <f t="shared" si="167"/>
        <v>fiction</v>
      </c>
    </row>
    <row r="1486" spans="1:22" ht="16" x14ac:dyDescent="0.2">
      <c r="A1486">
        <v>1484</v>
      </c>
      <c r="B1486" s="3" t="s">
        <v>1485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2">
        <f t="shared" si="163"/>
        <v>41111.618750000001</v>
      </c>
      <c r="K1486">
        <v>1337834963</v>
      </c>
      <c r="L1486" s="12" t="str">
        <f t="shared" si="164"/>
        <v>05/24/2012</v>
      </c>
      <c r="M1486" s="9" t="str" cm="1">
        <f t="array" ref="M1486">_xlfn.IFS(LEFT(L1486, 2) = "01", "Jan", LEFT(L1486, 2) = "02", "Feb", LEFT(L1486, 2) = "03", "Mar", LEFT(L1486, 2) = "04", "Apr", LEFT(L1486, 2) = "05", "May", LEFT(L1486, 2) = "06", "Jun", LEFT(L1486, 2) = "07", "Jul", LEFT(L1486, 2) = "08", "Aug", LEFT(L1486, 2) = "09", "Sep", LEFT(L1486, 2) = "10", "Oct", LEFT(L1486, 2) = "11", "Nov", LEFT(L1486, 2) = "12", "Dec")</f>
        <v>May</v>
      </c>
      <c r="N1486" s="9" t="str">
        <f t="shared" si="165"/>
        <v>2012</v>
      </c>
      <c r="O1486" t="b">
        <v>0</v>
      </c>
      <c r="P1486">
        <v>0</v>
      </c>
      <c r="Q1486" t="b">
        <v>0</v>
      </c>
      <c r="R1486" t="s">
        <v>8274</v>
      </c>
      <c r="S1486" s="6">
        <f t="shared" si="161"/>
        <v>0</v>
      </c>
      <c r="T1486" s="8">
        <f t="shared" si="162"/>
        <v>0</v>
      </c>
      <c r="U1486" t="str">
        <f t="shared" si="166"/>
        <v>publishing</v>
      </c>
      <c r="V1486" t="str">
        <f t="shared" si="167"/>
        <v>fiction</v>
      </c>
    </row>
    <row r="1487" spans="1:22" ht="48" x14ac:dyDescent="0.2">
      <c r="A1487">
        <v>1485</v>
      </c>
      <c r="B1487" s="3" t="s">
        <v>1486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2">
        <f t="shared" si="163"/>
        <v>42175.795983796299</v>
      </c>
      <c r="K1487">
        <v>1430939173</v>
      </c>
      <c r="L1487" s="12" t="str">
        <f t="shared" si="164"/>
        <v>05/06/2015</v>
      </c>
      <c r="M1487" s="9" t="str" cm="1">
        <f t="array" ref="M1487">_xlfn.IFS(LEFT(L1487, 2) = "01", "Jan", LEFT(L1487, 2) = "02", "Feb", LEFT(L1487, 2) = "03", "Mar", LEFT(L1487, 2) = "04", "Apr", LEFT(L1487, 2) = "05", "May", LEFT(L1487, 2) = "06", "Jun", LEFT(L1487, 2) = "07", "Jul", LEFT(L1487, 2) = "08", "Aug", LEFT(L1487, 2) = "09", "Sep", LEFT(L1487, 2) = "10", "Oct", LEFT(L1487, 2) = "11", "Nov", LEFT(L1487, 2) = "12", "Dec")</f>
        <v>May</v>
      </c>
      <c r="N1487" s="9" t="str">
        <f t="shared" si="165"/>
        <v>2015</v>
      </c>
      <c r="O1487" t="b">
        <v>0</v>
      </c>
      <c r="P1487">
        <v>3</v>
      </c>
      <c r="Q1487" t="b">
        <v>0</v>
      </c>
      <c r="R1487" t="s">
        <v>8274</v>
      </c>
      <c r="S1487" s="6">
        <f t="shared" si="161"/>
        <v>2.2388059701492536E-2</v>
      </c>
      <c r="T1487" s="8">
        <f t="shared" si="162"/>
        <v>50</v>
      </c>
      <c r="U1487" t="str">
        <f t="shared" si="166"/>
        <v>publishing</v>
      </c>
      <c r="V1487" t="str">
        <f t="shared" si="167"/>
        <v>fiction</v>
      </c>
    </row>
    <row r="1488" spans="1:22" ht="48" x14ac:dyDescent="0.2">
      <c r="A1488">
        <v>1486</v>
      </c>
      <c r="B1488" s="3" t="s">
        <v>1487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2">
        <f t="shared" si="163"/>
        <v>42062.168530092589</v>
      </c>
      <c r="K1488">
        <v>1422417761</v>
      </c>
      <c r="L1488" s="12" t="str">
        <f t="shared" si="164"/>
        <v>01/28/2015</v>
      </c>
      <c r="M1488" s="9" t="str" cm="1">
        <f t="array" ref="M1488">_xlfn.IFS(LEFT(L1488, 2) = "01", "Jan", LEFT(L1488, 2) = "02", "Feb", LEFT(L1488, 2) = "03", "Mar", LEFT(L1488, 2) = "04", "Apr", LEFT(L1488, 2) = "05", "May", LEFT(L1488, 2) = "06", "Jun", LEFT(L1488, 2) = "07", "Jul", LEFT(L1488, 2) = "08", "Aug", LEFT(L1488, 2) = "09", "Sep", LEFT(L1488, 2) = "10", "Oct", LEFT(L1488, 2) = "11", "Nov", LEFT(L1488, 2) = "12", "Dec")</f>
        <v>Jan</v>
      </c>
      <c r="N1488" s="9" t="str">
        <f t="shared" si="165"/>
        <v>2015</v>
      </c>
      <c r="O1488" t="b">
        <v>0</v>
      </c>
      <c r="P1488">
        <v>3</v>
      </c>
      <c r="Q1488" t="b">
        <v>0</v>
      </c>
      <c r="R1488" t="s">
        <v>8274</v>
      </c>
      <c r="S1488" s="6">
        <f t="shared" si="161"/>
        <v>2.3999999999999998E-3</v>
      </c>
      <c r="T1488" s="8">
        <f t="shared" si="162"/>
        <v>16</v>
      </c>
      <c r="U1488" t="str">
        <f t="shared" si="166"/>
        <v>publishing</v>
      </c>
      <c r="V1488" t="str">
        <f t="shared" si="167"/>
        <v>fiction</v>
      </c>
    </row>
    <row r="1489" spans="1:22" ht="48" x14ac:dyDescent="0.2">
      <c r="A1489">
        <v>1487</v>
      </c>
      <c r="B1489" s="3" t="s">
        <v>1488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2">
        <f t="shared" si="163"/>
        <v>42584.917488425926</v>
      </c>
      <c r="K1489">
        <v>1467583271</v>
      </c>
      <c r="L1489" s="12" t="str">
        <f t="shared" si="164"/>
        <v>07/03/2016</v>
      </c>
      <c r="M1489" s="9" t="str" cm="1">
        <f t="array" ref="M1489">_xlfn.IFS(LEFT(L1489, 2) = "01", "Jan", LEFT(L1489, 2) = "02", "Feb", LEFT(L1489, 2) = "03", "Mar", LEFT(L1489, 2) = "04", "Apr", LEFT(L1489, 2) = "05", "May", LEFT(L1489, 2) = "06", "Jun", LEFT(L1489, 2) = "07", "Jul", LEFT(L1489, 2) = "08", "Aug", LEFT(L1489, 2) = "09", "Sep", LEFT(L1489, 2) = "10", "Oct", LEFT(L1489, 2) = "11", "Nov", LEFT(L1489, 2) = "12", "Dec")</f>
        <v>Jul</v>
      </c>
      <c r="N1489" s="9" t="str">
        <f t="shared" si="165"/>
        <v>2016</v>
      </c>
      <c r="O1489" t="b">
        <v>0</v>
      </c>
      <c r="P1489">
        <v>0</v>
      </c>
      <c r="Q1489" t="b">
        <v>0</v>
      </c>
      <c r="R1489" t="s">
        <v>8274</v>
      </c>
      <c r="S1489" s="6">
        <f t="shared" si="161"/>
        <v>0</v>
      </c>
      <c r="T1489" s="8">
        <f t="shared" si="162"/>
        <v>0</v>
      </c>
      <c r="U1489" t="str">
        <f t="shared" si="166"/>
        <v>publishing</v>
      </c>
      <c r="V1489" t="str">
        <f t="shared" si="167"/>
        <v>fiction</v>
      </c>
    </row>
    <row r="1490" spans="1:22" ht="48" x14ac:dyDescent="0.2">
      <c r="A1490">
        <v>1488</v>
      </c>
      <c r="B1490" s="3" t="s">
        <v>1489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2">
        <f t="shared" si="163"/>
        <v>41644.563194444447</v>
      </c>
      <c r="K1490">
        <v>1386336660</v>
      </c>
      <c r="L1490" s="12" t="str">
        <f t="shared" si="164"/>
        <v>12/06/2013</v>
      </c>
      <c r="M1490" s="9" t="str" cm="1">
        <f t="array" ref="M1490">_xlfn.IFS(LEFT(L1490, 2) = "01", "Jan", LEFT(L1490, 2) = "02", "Feb", LEFT(L1490, 2) = "03", "Mar", LEFT(L1490, 2) = "04", "Apr", LEFT(L1490, 2) = "05", "May", LEFT(L1490, 2) = "06", "Jun", LEFT(L1490, 2) = "07", "Jul", LEFT(L1490, 2) = "08", "Aug", LEFT(L1490, 2) = "09", "Sep", LEFT(L1490, 2) = "10", "Oct", LEFT(L1490, 2) = "11", "Nov", LEFT(L1490, 2) = "12", "Dec")</f>
        <v>Dec</v>
      </c>
      <c r="N1490" s="9" t="str">
        <f t="shared" si="165"/>
        <v>2013</v>
      </c>
      <c r="O1490" t="b">
        <v>0</v>
      </c>
      <c r="P1490">
        <v>6</v>
      </c>
      <c r="Q1490" t="b">
        <v>0</v>
      </c>
      <c r="R1490" t="s">
        <v>8274</v>
      </c>
      <c r="S1490" s="6">
        <f t="shared" si="161"/>
        <v>2.4E-2</v>
      </c>
      <c r="T1490" s="8">
        <f t="shared" si="162"/>
        <v>60</v>
      </c>
      <c r="U1490" t="str">
        <f t="shared" si="166"/>
        <v>publishing</v>
      </c>
      <c r="V1490" t="str">
        <f t="shared" si="167"/>
        <v>fiction</v>
      </c>
    </row>
    <row r="1491" spans="1:22" ht="48" x14ac:dyDescent="0.2">
      <c r="A1491">
        <v>1489</v>
      </c>
      <c r="B1491" s="3" t="s">
        <v>1490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2">
        <f t="shared" si="163"/>
        <v>41228.653379629628</v>
      </c>
      <c r="K1491">
        <v>1350398452</v>
      </c>
      <c r="L1491" s="12" t="str">
        <f t="shared" si="164"/>
        <v>10/16/2012</v>
      </c>
      <c r="M1491" s="9" t="str" cm="1">
        <f t="array" ref="M1491">_xlfn.IFS(LEFT(L1491, 2) = "01", "Jan", LEFT(L1491, 2) = "02", "Feb", LEFT(L1491, 2) = "03", "Mar", LEFT(L1491, 2) = "04", "Apr", LEFT(L1491, 2) = "05", "May", LEFT(L1491, 2) = "06", "Jun", LEFT(L1491, 2) = "07", "Jul", LEFT(L1491, 2) = "08", "Aug", LEFT(L1491, 2) = "09", "Sep", LEFT(L1491, 2) = "10", "Oct", LEFT(L1491, 2) = "11", "Nov", LEFT(L1491, 2) = "12", "Dec")</f>
        <v>Oct</v>
      </c>
      <c r="N1491" s="9" t="str">
        <f t="shared" si="165"/>
        <v>2012</v>
      </c>
      <c r="O1491" t="b">
        <v>0</v>
      </c>
      <c r="P1491">
        <v>0</v>
      </c>
      <c r="Q1491" t="b">
        <v>0</v>
      </c>
      <c r="R1491" t="s">
        <v>8274</v>
      </c>
      <c r="S1491" s="6">
        <f t="shared" si="161"/>
        <v>0</v>
      </c>
      <c r="T1491" s="8">
        <f t="shared" si="162"/>
        <v>0</v>
      </c>
      <c r="U1491" t="str">
        <f t="shared" si="166"/>
        <v>publishing</v>
      </c>
      <c r="V1491" t="str">
        <f t="shared" si="167"/>
        <v>fiction</v>
      </c>
    </row>
    <row r="1492" spans="1:22" ht="48" x14ac:dyDescent="0.2">
      <c r="A1492">
        <v>1490</v>
      </c>
      <c r="B1492" s="3" t="s">
        <v>1491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2">
        <f t="shared" si="163"/>
        <v>41549.561041666668</v>
      </c>
      <c r="K1492">
        <v>1378214874</v>
      </c>
      <c r="L1492" s="12" t="str">
        <f t="shared" si="164"/>
        <v>09/03/2013</v>
      </c>
      <c r="M1492" s="9" t="str" cm="1">
        <f t="array" ref="M1492">_xlfn.IFS(LEFT(L1492, 2) = "01", "Jan", LEFT(L1492, 2) = "02", "Feb", LEFT(L1492, 2) = "03", "Mar", LEFT(L1492, 2) = "04", "Apr", LEFT(L1492, 2) = "05", "May", LEFT(L1492, 2) = "06", "Jun", LEFT(L1492, 2) = "07", "Jul", LEFT(L1492, 2) = "08", "Aug", LEFT(L1492, 2) = "09", "Sep", LEFT(L1492, 2) = "10", "Oct", LEFT(L1492, 2) = "11", "Nov", LEFT(L1492, 2) = "12", "Dec")</f>
        <v>Sep</v>
      </c>
      <c r="N1492" s="9" t="str">
        <f t="shared" si="165"/>
        <v>2013</v>
      </c>
      <c r="O1492" t="b">
        <v>0</v>
      </c>
      <c r="P1492">
        <v>19</v>
      </c>
      <c r="Q1492" t="b">
        <v>0</v>
      </c>
      <c r="R1492" t="s">
        <v>8274</v>
      </c>
      <c r="S1492" s="6">
        <f t="shared" si="161"/>
        <v>0.30862068965517242</v>
      </c>
      <c r="T1492" s="8">
        <f t="shared" si="162"/>
        <v>47.10526315789474</v>
      </c>
      <c r="U1492" t="str">
        <f t="shared" si="166"/>
        <v>publishing</v>
      </c>
      <c r="V1492" t="str">
        <f t="shared" si="167"/>
        <v>fiction</v>
      </c>
    </row>
    <row r="1493" spans="1:22" ht="32" x14ac:dyDescent="0.2">
      <c r="A1493">
        <v>1491</v>
      </c>
      <c r="B1493" s="3" t="s">
        <v>1492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2">
        <f t="shared" si="163"/>
        <v>42050.651388888888</v>
      </c>
      <c r="K1493">
        <v>1418922443</v>
      </c>
      <c r="L1493" s="12" t="str">
        <f t="shared" si="164"/>
        <v>12/18/2014</v>
      </c>
      <c r="M1493" s="9" t="str" cm="1">
        <f t="array" ref="M1493">_xlfn.IFS(LEFT(L1493, 2) = "01", "Jan", LEFT(L1493, 2) = "02", "Feb", LEFT(L1493, 2) = "03", "Mar", LEFT(L1493, 2) = "04", "Apr", LEFT(L1493, 2) = "05", "May", LEFT(L1493, 2) = "06", "Jun", LEFT(L1493, 2) = "07", "Jul", LEFT(L1493, 2) = "08", "Aug", LEFT(L1493, 2) = "09", "Sep", LEFT(L1493, 2) = "10", "Oct", LEFT(L1493, 2) = "11", "Nov", LEFT(L1493, 2) = "12", "Dec")</f>
        <v>Dec</v>
      </c>
      <c r="N1493" s="9" t="str">
        <f t="shared" si="165"/>
        <v>2014</v>
      </c>
      <c r="O1493" t="b">
        <v>0</v>
      </c>
      <c r="P1493">
        <v>1</v>
      </c>
      <c r="Q1493" t="b">
        <v>0</v>
      </c>
      <c r="R1493" t="s">
        <v>8274</v>
      </c>
      <c r="S1493" s="6">
        <f t="shared" si="161"/>
        <v>8.3333333333333329E-2</v>
      </c>
      <c r="T1493" s="8">
        <f t="shared" si="162"/>
        <v>100</v>
      </c>
      <c r="U1493" t="str">
        <f t="shared" si="166"/>
        <v>publishing</v>
      </c>
      <c r="V1493" t="str">
        <f t="shared" si="167"/>
        <v>fiction</v>
      </c>
    </row>
    <row r="1494" spans="1:22" ht="48" x14ac:dyDescent="0.2">
      <c r="A1494">
        <v>1492</v>
      </c>
      <c r="B1494" s="3" t="s">
        <v>1493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2">
        <f t="shared" si="163"/>
        <v>40712.884791666671</v>
      </c>
      <c r="K1494">
        <v>1305839646</v>
      </c>
      <c r="L1494" s="12" t="str">
        <f t="shared" si="164"/>
        <v>05/19/2011</v>
      </c>
      <c r="M1494" s="9" t="str" cm="1">
        <f t="array" ref="M1494">_xlfn.IFS(LEFT(L1494, 2) = "01", "Jan", LEFT(L1494, 2) = "02", "Feb", LEFT(L1494, 2) = "03", "Mar", LEFT(L1494, 2) = "04", "Apr", LEFT(L1494, 2) = "05", "May", LEFT(L1494, 2) = "06", "Jun", LEFT(L1494, 2) = "07", "Jul", LEFT(L1494, 2) = "08", "Aug", LEFT(L1494, 2) = "09", "Sep", LEFT(L1494, 2) = "10", "Oct", LEFT(L1494, 2) = "11", "Nov", LEFT(L1494, 2) = "12", "Dec")</f>
        <v>May</v>
      </c>
      <c r="N1494" s="9" t="str">
        <f t="shared" si="165"/>
        <v>2011</v>
      </c>
      <c r="O1494" t="b">
        <v>0</v>
      </c>
      <c r="P1494">
        <v>2</v>
      </c>
      <c r="Q1494" t="b">
        <v>0</v>
      </c>
      <c r="R1494" t="s">
        <v>8274</v>
      </c>
      <c r="S1494" s="6">
        <f t="shared" si="161"/>
        <v>7.4999999999999997E-3</v>
      </c>
      <c r="T1494" s="8">
        <f t="shared" si="162"/>
        <v>15</v>
      </c>
      <c r="U1494" t="str">
        <f t="shared" si="166"/>
        <v>publishing</v>
      </c>
      <c r="V1494" t="str">
        <f t="shared" si="167"/>
        <v>fiction</v>
      </c>
    </row>
    <row r="1495" spans="1:22" ht="32" x14ac:dyDescent="0.2">
      <c r="A1495">
        <v>1493</v>
      </c>
      <c r="B1495" s="3" t="s">
        <v>1494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2">
        <f t="shared" si="163"/>
        <v>41441.866608796299</v>
      </c>
      <c r="K1495">
        <v>1368823675</v>
      </c>
      <c r="L1495" s="12" t="str">
        <f t="shared" si="164"/>
        <v>05/17/2013</v>
      </c>
      <c r="M1495" s="9" t="str" cm="1">
        <f t="array" ref="M1495">_xlfn.IFS(LEFT(L1495, 2) = "01", "Jan", LEFT(L1495, 2) = "02", "Feb", LEFT(L1495, 2) = "03", "Mar", LEFT(L1495, 2) = "04", "Apr", LEFT(L1495, 2) = "05", "May", LEFT(L1495, 2) = "06", "Jun", LEFT(L1495, 2) = "07", "Jul", LEFT(L1495, 2) = "08", "Aug", LEFT(L1495, 2) = "09", "Sep", LEFT(L1495, 2) = "10", "Oct", LEFT(L1495, 2) = "11", "Nov", LEFT(L1495, 2) = "12", "Dec")</f>
        <v>May</v>
      </c>
      <c r="N1495" s="9" t="str">
        <f t="shared" si="165"/>
        <v>2013</v>
      </c>
      <c r="O1495" t="b">
        <v>0</v>
      </c>
      <c r="P1495">
        <v>0</v>
      </c>
      <c r="Q1495" t="b">
        <v>0</v>
      </c>
      <c r="R1495" t="s">
        <v>8274</v>
      </c>
      <c r="S1495" s="6">
        <f t="shared" si="161"/>
        <v>0</v>
      </c>
      <c r="T1495" s="8">
        <f t="shared" si="162"/>
        <v>0</v>
      </c>
      <c r="U1495" t="str">
        <f t="shared" si="166"/>
        <v>publishing</v>
      </c>
      <c r="V1495" t="str">
        <f t="shared" si="167"/>
        <v>fiction</v>
      </c>
    </row>
    <row r="1496" spans="1:22" ht="48" x14ac:dyDescent="0.2">
      <c r="A1496">
        <v>1494</v>
      </c>
      <c r="B1496" s="3" t="s">
        <v>1495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2">
        <f t="shared" si="163"/>
        <v>42097.651388888888</v>
      </c>
      <c r="K1496">
        <v>1425489613</v>
      </c>
      <c r="L1496" s="12" t="str">
        <f t="shared" si="164"/>
        <v>03/04/2015</v>
      </c>
      <c r="M1496" s="9" t="str" cm="1">
        <f t="array" ref="M1496">_xlfn.IFS(LEFT(L1496, 2) = "01", "Jan", LEFT(L1496, 2) = "02", "Feb", LEFT(L1496, 2) = "03", "Mar", LEFT(L1496, 2) = "04", "Apr", LEFT(L1496, 2) = "05", "May", LEFT(L1496, 2) = "06", "Jun", LEFT(L1496, 2) = "07", "Jul", LEFT(L1496, 2) = "08", "Aug", LEFT(L1496, 2) = "09", "Sep", LEFT(L1496, 2) = "10", "Oct", LEFT(L1496, 2) = "11", "Nov", LEFT(L1496, 2) = "12", "Dec")</f>
        <v>Mar</v>
      </c>
      <c r="N1496" s="9" t="str">
        <f t="shared" si="165"/>
        <v>2015</v>
      </c>
      <c r="O1496" t="b">
        <v>0</v>
      </c>
      <c r="P1496">
        <v>11</v>
      </c>
      <c r="Q1496" t="b">
        <v>0</v>
      </c>
      <c r="R1496" t="s">
        <v>8274</v>
      </c>
      <c r="S1496" s="6">
        <f t="shared" si="161"/>
        <v>8.8999999999999996E-2</v>
      </c>
      <c r="T1496" s="8">
        <f t="shared" si="162"/>
        <v>40.454545454545453</v>
      </c>
      <c r="U1496" t="str">
        <f t="shared" si="166"/>
        <v>publishing</v>
      </c>
      <c r="V1496" t="str">
        <f t="shared" si="167"/>
        <v>fiction</v>
      </c>
    </row>
    <row r="1497" spans="1:22" ht="32" x14ac:dyDescent="0.2">
      <c r="A1497">
        <v>1495</v>
      </c>
      <c r="B1497" s="3" t="s">
        <v>1496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2">
        <f t="shared" si="163"/>
        <v>40782.789710648147</v>
      </c>
      <c r="K1497">
        <v>1311879431</v>
      </c>
      <c r="L1497" s="12" t="str">
        <f t="shared" si="164"/>
        <v>07/28/2011</v>
      </c>
      <c r="M1497" s="9" t="str" cm="1">
        <f t="array" ref="M1497">_xlfn.IFS(LEFT(L1497, 2) = "01", "Jan", LEFT(L1497, 2) = "02", "Feb", LEFT(L1497, 2) = "03", "Mar", LEFT(L1497, 2) = "04", "Apr", LEFT(L1497, 2) = "05", "May", LEFT(L1497, 2) = "06", "Jun", LEFT(L1497, 2) = "07", "Jul", LEFT(L1497, 2) = "08", "Aug", LEFT(L1497, 2) = "09", "Sep", LEFT(L1497, 2) = "10", "Oct", LEFT(L1497, 2) = "11", "Nov", LEFT(L1497, 2) = "12", "Dec")</f>
        <v>Jul</v>
      </c>
      <c r="N1497" s="9" t="str">
        <f t="shared" si="165"/>
        <v>2011</v>
      </c>
      <c r="O1497" t="b">
        <v>0</v>
      </c>
      <c r="P1497">
        <v>0</v>
      </c>
      <c r="Q1497" t="b">
        <v>0</v>
      </c>
      <c r="R1497" t="s">
        <v>8274</v>
      </c>
      <c r="S1497" s="6">
        <f t="shared" si="161"/>
        <v>0</v>
      </c>
      <c r="T1497" s="8">
        <f t="shared" si="162"/>
        <v>0</v>
      </c>
      <c r="U1497" t="str">
        <f t="shared" si="166"/>
        <v>publishing</v>
      </c>
      <c r="V1497" t="str">
        <f t="shared" si="167"/>
        <v>fiction</v>
      </c>
    </row>
    <row r="1498" spans="1:22" ht="48" x14ac:dyDescent="0.2">
      <c r="A1498">
        <v>1496</v>
      </c>
      <c r="B1498" s="3" t="s">
        <v>1497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2">
        <f t="shared" si="163"/>
        <v>41898.475219907406</v>
      </c>
      <c r="K1498">
        <v>1405682659</v>
      </c>
      <c r="L1498" s="12" t="str">
        <f t="shared" si="164"/>
        <v>07/18/2014</v>
      </c>
      <c r="M1498" s="9" t="str" cm="1">
        <f t="array" ref="M1498">_xlfn.IFS(LEFT(L1498, 2) = "01", "Jan", LEFT(L1498, 2) = "02", "Feb", LEFT(L1498, 2) = "03", "Mar", LEFT(L1498, 2) = "04", "Apr", LEFT(L1498, 2) = "05", "May", LEFT(L1498, 2) = "06", "Jun", LEFT(L1498, 2) = "07", "Jul", LEFT(L1498, 2) = "08", "Aug", LEFT(L1498, 2) = "09", "Sep", LEFT(L1498, 2) = "10", "Oct", LEFT(L1498, 2) = "11", "Nov", LEFT(L1498, 2) = "12", "Dec")</f>
        <v>Jul</v>
      </c>
      <c r="N1498" s="9" t="str">
        <f t="shared" si="165"/>
        <v>2014</v>
      </c>
      <c r="O1498" t="b">
        <v>0</v>
      </c>
      <c r="P1498">
        <v>0</v>
      </c>
      <c r="Q1498" t="b">
        <v>0</v>
      </c>
      <c r="R1498" t="s">
        <v>8274</v>
      </c>
      <c r="S1498" s="6">
        <f t="shared" si="161"/>
        <v>0</v>
      </c>
      <c r="T1498" s="8">
        <f t="shared" si="162"/>
        <v>0</v>
      </c>
      <c r="U1498" t="str">
        <f t="shared" si="166"/>
        <v>publishing</v>
      </c>
      <c r="V1498" t="str">
        <f t="shared" si="167"/>
        <v>fiction</v>
      </c>
    </row>
    <row r="1499" spans="1:22" ht="48" x14ac:dyDescent="0.2">
      <c r="A1499">
        <v>1497</v>
      </c>
      <c r="B1499" s="3" t="s">
        <v>1498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2">
        <f t="shared" si="163"/>
        <v>41486.821527777778</v>
      </c>
      <c r="K1499">
        <v>1371655522</v>
      </c>
      <c r="L1499" s="12" t="str">
        <f t="shared" si="164"/>
        <v>06/19/2013</v>
      </c>
      <c r="M1499" s="9" t="str" cm="1">
        <f t="array" ref="M1499">_xlfn.IFS(LEFT(L1499, 2) = "01", "Jan", LEFT(L1499, 2) = "02", "Feb", LEFT(L1499, 2) = "03", "Mar", LEFT(L1499, 2) = "04", "Apr", LEFT(L1499, 2) = "05", "May", LEFT(L1499, 2) = "06", "Jun", LEFT(L1499, 2) = "07", "Jul", LEFT(L1499, 2) = "08", "Aug", LEFT(L1499, 2) = "09", "Sep", LEFT(L1499, 2) = "10", "Oct", LEFT(L1499, 2) = "11", "Nov", LEFT(L1499, 2) = "12", "Dec")</f>
        <v>Jun</v>
      </c>
      <c r="N1499" s="9" t="str">
        <f t="shared" si="165"/>
        <v>2013</v>
      </c>
      <c r="O1499" t="b">
        <v>0</v>
      </c>
      <c r="P1499">
        <v>1</v>
      </c>
      <c r="Q1499" t="b">
        <v>0</v>
      </c>
      <c r="R1499" t="s">
        <v>8274</v>
      </c>
      <c r="S1499" s="6">
        <f t="shared" si="161"/>
        <v>6.666666666666667E-5</v>
      </c>
      <c r="T1499" s="8">
        <f t="shared" si="162"/>
        <v>1</v>
      </c>
      <c r="U1499" t="str">
        <f t="shared" si="166"/>
        <v>publishing</v>
      </c>
      <c r="V1499" t="str">
        <f t="shared" si="167"/>
        <v>fiction</v>
      </c>
    </row>
    <row r="1500" spans="1:22" ht="48" x14ac:dyDescent="0.2">
      <c r="A1500">
        <v>1498</v>
      </c>
      <c r="B1500" s="3" t="s">
        <v>1499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2">
        <f t="shared" si="163"/>
        <v>41885.983541666668</v>
      </c>
      <c r="K1500">
        <v>1405899378</v>
      </c>
      <c r="L1500" s="12" t="str">
        <f t="shared" si="164"/>
        <v>07/20/2014</v>
      </c>
      <c r="M1500" s="9" t="str" cm="1">
        <f t="array" ref="M1500">_xlfn.IFS(LEFT(L1500, 2) = "01", "Jan", LEFT(L1500, 2) = "02", "Feb", LEFT(L1500, 2) = "03", "Mar", LEFT(L1500, 2) = "04", "Apr", LEFT(L1500, 2) = "05", "May", LEFT(L1500, 2) = "06", "Jun", LEFT(L1500, 2) = "07", "Jul", LEFT(L1500, 2) = "08", "Aug", LEFT(L1500, 2) = "09", "Sep", LEFT(L1500, 2) = "10", "Oct", LEFT(L1500, 2) = "11", "Nov", LEFT(L1500, 2) = "12", "Dec")</f>
        <v>Jul</v>
      </c>
      <c r="N1500" s="9" t="str">
        <f t="shared" si="165"/>
        <v>2014</v>
      </c>
      <c r="O1500" t="b">
        <v>0</v>
      </c>
      <c r="P1500">
        <v>3</v>
      </c>
      <c r="Q1500" t="b">
        <v>0</v>
      </c>
      <c r="R1500" t="s">
        <v>8274</v>
      </c>
      <c r="S1500" s="6">
        <f t="shared" si="161"/>
        <v>1.9E-2</v>
      </c>
      <c r="T1500" s="8">
        <f t="shared" si="162"/>
        <v>19</v>
      </c>
      <c r="U1500" t="str">
        <f t="shared" si="166"/>
        <v>publishing</v>
      </c>
      <c r="V1500" t="str">
        <f t="shared" si="167"/>
        <v>fiction</v>
      </c>
    </row>
    <row r="1501" spans="1:22" ht="48" x14ac:dyDescent="0.2">
      <c r="A1501">
        <v>1499</v>
      </c>
      <c r="B1501" s="3" t="s">
        <v>1500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2">
        <f t="shared" si="163"/>
        <v>42587.007326388892</v>
      </c>
      <c r="K1501">
        <v>1465171833</v>
      </c>
      <c r="L1501" s="12" t="str">
        <f t="shared" si="164"/>
        <v>06/06/2016</v>
      </c>
      <c r="M1501" s="9" t="str" cm="1">
        <f t="array" ref="M1501">_xlfn.IFS(LEFT(L1501, 2) = "01", "Jan", LEFT(L1501, 2) = "02", "Feb", LEFT(L1501, 2) = "03", "Mar", LEFT(L1501, 2) = "04", "Apr", LEFT(L1501, 2) = "05", "May", LEFT(L1501, 2) = "06", "Jun", LEFT(L1501, 2) = "07", "Jul", LEFT(L1501, 2) = "08", "Aug", LEFT(L1501, 2) = "09", "Sep", LEFT(L1501, 2) = "10", "Oct", LEFT(L1501, 2) = "11", "Nov", LEFT(L1501, 2) = "12", "Dec")</f>
        <v>Jun</v>
      </c>
      <c r="N1501" s="9" t="str">
        <f t="shared" si="165"/>
        <v>2016</v>
      </c>
      <c r="O1501" t="b">
        <v>0</v>
      </c>
      <c r="P1501">
        <v>1</v>
      </c>
      <c r="Q1501" t="b">
        <v>0</v>
      </c>
      <c r="R1501" t="s">
        <v>8274</v>
      </c>
      <c r="S1501" s="6">
        <f t="shared" si="161"/>
        <v>2.5000000000000001E-3</v>
      </c>
      <c r="T1501" s="8">
        <f t="shared" si="162"/>
        <v>5</v>
      </c>
      <c r="U1501" t="str">
        <f t="shared" si="166"/>
        <v>publishing</v>
      </c>
      <c r="V1501" t="str">
        <f t="shared" si="167"/>
        <v>fiction</v>
      </c>
    </row>
    <row r="1502" spans="1:22" ht="48" x14ac:dyDescent="0.2">
      <c r="A1502">
        <v>1500</v>
      </c>
      <c r="B1502" s="3" t="s">
        <v>1501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2">
        <f t="shared" si="163"/>
        <v>41395.904594907406</v>
      </c>
      <c r="K1502">
        <v>1364852557</v>
      </c>
      <c r="L1502" s="12" t="str">
        <f t="shared" si="164"/>
        <v>04/01/2013</v>
      </c>
      <c r="M1502" s="9" t="str" cm="1">
        <f t="array" ref="M1502">_xlfn.IFS(LEFT(L1502, 2) = "01", "Jan", LEFT(L1502, 2) = "02", "Feb", LEFT(L1502, 2) = "03", "Mar", LEFT(L1502, 2) = "04", "Apr", LEFT(L1502, 2) = "05", "May", LEFT(L1502, 2) = "06", "Jun", LEFT(L1502, 2) = "07", "Jul", LEFT(L1502, 2) = "08", "Aug", LEFT(L1502, 2) = "09", "Sep", LEFT(L1502, 2) = "10", "Oct", LEFT(L1502, 2) = "11", "Nov", LEFT(L1502, 2) = "12", "Dec")</f>
        <v>Apr</v>
      </c>
      <c r="N1502" s="9" t="str">
        <f t="shared" si="165"/>
        <v>2013</v>
      </c>
      <c r="O1502" t="b">
        <v>0</v>
      </c>
      <c r="P1502">
        <v>15</v>
      </c>
      <c r="Q1502" t="b">
        <v>0</v>
      </c>
      <c r="R1502" t="s">
        <v>8274</v>
      </c>
      <c r="S1502" s="6">
        <f t="shared" si="161"/>
        <v>0.25035714285714283</v>
      </c>
      <c r="T1502" s="8">
        <f t="shared" si="162"/>
        <v>46.733333333333334</v>
      </c>
      <c r="U1502" t="str">
        <f t="shared" si="166"/>
        <v>publishing</v>
      </c>
      <c r="V1502" t="str">
        <f t="shared" si="167"/>
        <v>fiction</v>
      </c>
    </row>
    <row r="1503" spans="1:22" ht="32" x14ac:dyDescent="0.2">
      <c r="A1503">
        <v>1501</v>
      </c>
      <c r="B1503" s="3" t="s">
        <v>1502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2">
        <f t="shared" si="163"/>
        <v>42193.583599537036</v>
      </c>
      <c r="K1503">
        <v>1433772023</v>
      </c>
      <c r="L1503" s="12" t="str">
        <f t="shared" si="164"/>
        <v>06/08/2015</v>
      </c>
      <c r="M1503" s="9" t="str" cm="1">
        <f t="array" ref="M1503">_xlfn.IFS(LEFT(L1503, 2) = "01", "Jan", LEFT(L1503, 2) = "02", "Feb", LEFT(L1503, 2) = "03", "Mar", LEFT(L1503, 2) = "04", "Apr", LEFT(L1503, 2) = "05", "May", LEFT(L1503, 2) = "06", "Jun", LEFT(L1503, 2) = "07", "Jul", LEFT(L1503, 2) = "08", "Aug", LEFT(L1503, 2) = "09", "Sep", LEFT(L1503, 2) = "10", "Oct", LEFT(L1503, 2) = "11", "Nov", LEFT(L1503, 2) = "12", "Dec")</f>
        <v>Jun</v>
      </c>
      <c r="N1503" s="9" t="str">
        <f t="shared" si="165"/>
        <v>2015</v>
      </c>
      <c r="O1503" t="b">
        <v>1</v>
      </c>
      <c r="P1503">
        <v>885</v>
      </c>
      <c r="Q1503" t="b">
        <v>1</v>
      </c>
      <c r="R1503" t="s">
        <v>8284</v>
      </c>
      <c r="S1503" s="6">
        <f t="shared" si="161"/>
        <v>1.6633076923076924</v>
      </c>
      <c r="T1503" s="8">
        <f t="shared" si="162"/>
        <v>97.731073446327684</v>
      </c>
      <c r="U1503" t="str">
        <f t="shared" si="166"/>
        <v>photography</v>
      </c>
      <c r="V1503" t="str">
        <f t="shared" si="167"/>
        <v>photobooks</v>
      </c>
    </row>
    <row r="1504" spans="1:22" ht="48" x14ac:dyDescent="0.2">
      <c r="A1504">
        <v>1502</v>
      </c>
      <c r="B1504" s="3" t="s">
        <v>1503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2">
        <f t="shared" si="163"/>
        <v>42454.916666666672</v>
      </c>
      <c r="K1504">
        <v>1456491680</v>
      </c>
      <c r="L1504" s="12" t="str">
        <f t="shared" si="164"/>
        <v>02/26/2016</v>
      </c>
      <c r="M1504" s="9" t="str" cm="1">
        <f t="array" ref="M1504">_xlfn.IFS(LEFT(L1504, 2) = "01", "Jan", LEFT(L1504, 2) = "02", "Feb", LEFT(L1504, 2) = "03", "Mar", LEFT(L1504, 2) = "04", "Apr", LEFT(L1504, 2) = "05", "May", LEFT(L1504, 2) = "06", "Jun", LEFT(L1504, 2) = "07", "Jul", LEFT(L1504, 2) = "08", "Aug", LEFT(L1504, 2) = "09", "Sep", LEFT(L1504, 2) = "10", "Oct", LEFT(L1504, 2) = "11", "Nov", LEFT(L1504, 2) = "12", "Dec")</f>
        <v>Feb</v>
      </c>
      <c r="N1504" s="9" t="str">
        <f t="shared" si="165"/>
        <v>2016</v>
      </c>
      <c r="O1504" t="b">
        <v>1</v>
      </c>
      <c r="P1504">
        <v>329</v>
      </c>
      <c r="Q1504" t="b">
        <v>1</v>
      </c>
      <c r="R1504" t="s">
        <v>8284</v>
      </c>
      <c r="S1504" s="6">
        <f t="shared" si="161"/>
        <v>1.0144545454545455</v>
      </c>
      <c r="T1504" s="8">
        <f t="shared" si="162"/>
        <v>67.835866261398181</v>
      </c>
      <c r="U1504" t="str">
        <f t="shared" si="166"/>
        <v>photography</v>
      </c>
      <c r="V1504" t="str">
        <f t="shared" si="167"/>
        <v>photobooks</v>
      </c>
    </row>
    <row r="1505" spans="1:22" ht="48" x14ac:dyDescent="0.2">
      <c r="A1505">
        <v>1503</v>
      </c>
      <c r="B1505" s="3" t="s">
        <v>1504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2">
        <f t="shared" si="163"/>
        <v>42666.347233796296</v>
      </c>
      <c r="K1505">
        <v>1472026801</v>
      </c>
      <c r="L1505" s="12" t="str">
        <f t="shared" si="164"/>
        <v>08/24/2016</v>
      </c>
      <c r="M1505" s="9" t="str" cm="1">
        <f t="array" ref="M1505">_xlfn.IFS(LEFT(L1505, 2) = "01", "Jan", LEFT(L1505, 2) = "02", "Feb", LEFT(L1505, 2) = "03", "Mar", LEFT(L1505, 2) = "04", "Apr", LEFT(L1505, 2) = "05", "May", LEFT(L1505, 2) = "06", "Jun", LEFT(L1505, 2) = "07", "Jul", LEFT(L1505, 2) = "08", "Aug", LEFT(L1505, 2) = "09", "Sep", LEFT(L1505, 2) = "10", "Oct", LEFT(L1505, 2) = "11", "Nov", LEFT(L1505, 2) = "12", "Dec")</f>
        <v>Aug</v>
      </c>
      <c r="N1505" s="9" t="str">
        <f t="shared" si="165"/>
        <v>2016</v>
      </c>
      <c r="O1505" t="b">
        <v>1</v>
      </c>
      <c r="P1505">
        <v>71</v>
      </c>
      <c r="Q1505" t="b">
        <v>1</v>
      </c>
      <c r="R1505" t="s">
        <v>8284</v>
      </c>
      <c r="S1505" s="6">
        <f t="shared" si="161"/>
        <v>1.0789146666666667</v>
      </c>
      <c r="T1505" s="8">
        <f t="shared" si="162"/>
        <v>56.98492957746479</v>
      </c>
      <c r="U1505" t="str">
        <f t="shared" si="166"/>
        <v>photography</v>
      </c>
      <c r="V1505" t="str">
        <f t="shared" si="167"/>
        <v>photobooks</v>
      </c>
    </row>
    <row r="1506" spans="1:22" ht="32" x14ac:dyDescent="0.2">
      <c r="A1506">
        <v>1504</v>
      </c>
      <c r="B1506" s="3" t="s">
        <v>1505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2">
        <f t="shared" si="163"/>
        <v>41800.356249999997</v>
      </c>
      <c r="K1506">
        <v>1399996024</v>
      </c>
      <c r="L1506" s="12" t="str">
        <f t="shared" si="164"/>
        <v>05/13/2014</v>
      </c>
      <c r="M1506" s="9" t="str" cm="1">
        <f t="array" ref="M1506">_xlfn.IFS(LEFT(L1506, 2) = "01", "Jan", LEFT(L1506, 2) = "02", "Feb", LEFT(L1506, 2) = "03", "Mar", LEFT(L1506, 2) = "04", "Apr", LEFT(L1506, 2) = "05", "May", LEFT(L1506, 2) = "06", "Jun", LEFT(L1506, 2) = "07", "Jul", LEFT(L1506, 2) = "08", "Aug", LEFT(L1506, 2) = "09", "Sep", LEFT(L1506, 2) = "10", "Oct", LEFT(L1506, 2) = "11", "Nov", LEFT(L1506, 2) = "12", "Dec")</f>
        <v>May</v>
      </c>
      <c r="N1506" s="9" t="str">
        <f t="shared" si="165"/>
        <v>2014</v>
      </c>
      <c r="O1506" t="b">
        <v>1</v>
      </c>
      <c r="P1506">
        <v>269</v>
      </c>
      <c r="Q1506" t="b">
        <v>1</v>
      </c>
      <c r="R1506" t="s">
        <v>8284</v>
      </c>
      <c r="S1506" s="6">
        <f t="shared" si="161"/>
        <v>2.7793846153846156</v>
      </c>
      <c r="T1506" s="8">
        <f t="shared" si="162"/>
        <v>67.159851301115239</v>
      </c>
      <c r="U1506" t="str">
        <f t="shared" si="166"/>
        <v>photography</v>
      </c>
      <c r="V1506" t="str">
        <f t="shared" si="167"/>
        <v>photobooks</v>
      </c>
    </row>
    <row r="1507" spans="1:22" ht="48" x14ac:dyDescent="0.2">
      <c r="A1507">
        <v>1505</v>
      </c>
      <c r="B1507" s="3" t="s">
        <v>1506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2">
        <f t="shared" si="163"/>
        <v>42451.834027777775</v>
      </c>
      <c r="K1507">
        <v>1455446303</v>
      </c>
      <c r="L1507" s="12" t="str">
        <f t="shared" si="164"/>
        <v>02/14/2016</v>
      </c>
      <c r="M1507" s="9" t="str" cm="1">
        <f t="array" ref="M1507">_xlfn.IFS(LEFT(L1507, 2) = "01", "Jan", LEFT(L1507, 2) = "02", "Feb", LEFT(L1507, 2) = "03", "Mar", LEFT(L1507, 2) = "04", "Apr", LEFT(L1507, 2) = "05", "May", LEFT(L1507, 2) = "06", "Jun", LEFT(L1507, 2) = "07", "Jul", LEFT(L1507, 2) = "08", "Aug", LEFT(L1507, 2) = "09", "Sep", LEFT(L1507, 2) = "10", "Oct", LEFT(L1507, 2) = "11", "Nov", LEFT(L1507, 2) = "12", "Dec")</f>
        <v>Feb</v>
      </c>
      <c r="N1507" s="9" t="str">
        <f t="shared" si="165"/>
        <v>2016</v>
      </c>
      <c r="O1507" t="b">
        <v>1</v>
      </c>
      <c r="P1507">
        <v>345</v>
      </c>
      <c r="Q1507" t="b">
        <v>1</v>
      </c>
      <c r="R1507" t="s">
        <v>8284</v>
      </c>
      <c r="S1507" s="6">
        <f t="shared" si="161"/>
        <v>1.0358125</v>
      </c>
      <c r="T1507" s="8">
        <f t="shared" si="162"/>
        <v>48.037681159420288</v>
      </c>
      <c r="U1507" t="str">
        <f t="shared" si="166"/>
        <v>photography</v>
      </c>
      <c r="V1507" t="str">
        <f t="shared" si="167"/>
        <v>photobooks</v>
      </c>
    </row>
    <row r="1508" spans="1:22" ht="48" x14ac:dyDescent="0.2">
      <c r="A1508">
        <v>1506</v>
      </c>
      <c r="B1508" s="3" t="s">
        <v>1507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2">
        <f t="shared" si="163"/>
        <v>41844.785925925928</v>
      </c>
      <c r="K1508">
        <v>1403635904</v>
      </c>
      <c r="L1508" s="12" t="str">
        <f t="shared" si="164"/>
        <v>06/24/2014</v>
      </c>
      <c r="M1508" s="9" t="str" cm="1">
        <f t="array" ref="M1508">_xlfn.IFS(LEFT(L1508, 2) = "01", "Jan", LEFT(L1508, 2) = "02", "Feb", LEFT(L1508, 2) = "03", "Mar", LEFT(L1508, 2) = "04", "Apr", LEFT(L1508, 2) = "05", "May", LEFT(L1508, 2) = "06", "Jun", LEFT(L1508, 2) = "07", "Jul", LEFT(L1508, 2) = "08", "Aug", LEFT(L1508, 2) = "09", "Sep", LEFT(L1508, 2) = "10", "Oct", LEFT(L1508, 2) = "11", "Nov", LEFT(L1508, 2) = "12", "Dec")</f>
        <v>Jun</v>
      </c>
      <c r="N1508" s="9" t="str">
        <f t="shared" si="165"/>
        <v>2014</v>
      </c>
      <c r="O1508" t="b">
        <v>1</v>
      </c>
      <c r="P1508">
        <v>43</v>
      </c>
      <c r="Q1508" t="b">
        <v>1</v>
      </c>
      <c r="R1508" t="s">
        <v>8284</v>
      </c>
      <c r="S1508" s="6">
        <f t="shared" si="161"/>
        <v>1.1140000000000001</v>
      </c>
      <c r="T1508" s="8">
        <f t="shared" si="162"/>
        <v>38.860465116279073</v>
      </c>
      <c r="U1508" t="str">
        <f t="shared" si="166"/>
        <v>photography</v>
      </c>
      <c r="V1508" t="str">
        <f t="shared" si="167"/>
        <v>photobooks</v>
      </c>
    </row>
    <row r="1509" spans="1:22" ht="48" x14ac:dyDescent="0.2">
      <c r="A1509">
        <v>1507</v>
      </c>
      <c r="B1509" s="3" t="s">
        <v>1508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2">
        <f t="shared" si="163"/>
        <v>40313.340277777781</v>
      </c>
      <c r="K1509">
        <v>1268822909</v>
      </c>
      <c r="L1509" s="12" t="str">
        <f t="shared" si="164"/>
        <v>03/17/2010</v>
      </c>
      <c r="M1509" s="9" t="str" cm="1">
        <f t="array" ref="M1509">_xlfn.IFS(LEFT(L1509, 2) = "01", "Jan", LEFT(L1509, 2) = "02", "Feb", LEFT(L1509, 2) = "03", "Mar", LEFT(L1509, 2) = "04", "Apr", LEFT(L1509, 2) = "05", "May", LEFT(L1509, 2) = "06", "Jun", LEFT(L1509, 2) = "07", "Jul", LEFT(L1509, 2) = "08", "Aug", LEFT(L1509, 2) = "09", "Sep", LEFT(L1509, 2) = "10", "Oct", LEFT(L1509, 2) = "11", "Nov", LEFT(L1509, 2) = "12", "Dec")</f>
        <v>Mar</v>
      </c>
      <c r="N1509" s="9" t="str">
        <f t="shared" si="165"/>
        <v>2010</v>
      </c>
      <c r="O1509" t="b">
        <v>1</v>
      </c>
      <c r="P1509">
        <v>33</v>
      </c>
      <c r="Q1509" t="b">
        <v>1</v>
      </c>
      <c r="R1509" t="s">
        <v>8284</v>
      </c>
      <c r="S1509" s="6">
        <f t="shared" si="161"/>
        <v>2.15</v>
      </c>
      <c r="T1509" s="8">
        <f t="shared" si="162"/>
        <v>78.181818181818187</v>
      </c>
      <c r="U1509" t="str">
        <f t="shared" si="166"/>
        <v>photography</v>
      </c>
      <c r="V1509" t="str">
        <f t="shared" si="167"/>
        <v>photobooks</v>
      </c>
    </row>
    <row r="1510" spans="1:22" ht="48" x14ac:dyDescent="0.2">
      <c r="A1510">
        <v>1508</v>
      </c>
      <c r="B1510" s="3" t="s">
        <v>1509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2">
        <f t="shared" si="163"/>
        <v>41817.614363425928</v>
      </c>
      <c r="K1510">
        <v>1401201881</v>
      </c>
      <c r="L1510" s="12" t="str">
        <f t="shared" si="164"/>
        <v>05/27/2014</v>
      </c>
      <c r="M1510" s="9" t="str" cm="1">
        <f t="array" ref="M1510">_xlfn.IFS(LEFT(L1510, 2) = "01", "Jan", LEFT(L1510, 2) = "02", "Feb", LEFT(L1510, 2) = "03", "Mar", LEFT(L1510, 2) = "04", "Apr", LEFT(L1510, 2) = "05", "May", LEFT(L1510, 2) = "06", "Jun", LEFT(L1510, 2) = "07", "Jul", LEFT(L1510, 2) = "08", "Aug", LEFT(L1510, 2) = "09", "Sep", LEFT(L1510, 2) = "10", "Oct", LEFT(L1510, 2) = "11", "Nov", LEFT(L1510, 2) = "12", "Dec")</f>
        <v>May</v>
      </c>
      <c r="N1510" s="9" t="str">
        <f t="shared" si="165"/>
        <v>2014</v>
      </c>
      <c r="O1510" t="b">
        <v>1</v>
      </c>
      <c r="P1510">
        <v>211</v>
      </c>
      <c r="Q1510" t="b">
        <v>1</v>
      </c>
      <c r="R1510" t="s">
        <v>8284</v>
      </c>
      <c r="S1510" s="6">
        <f t="shared" si="161"/>
        <v>1.1076216216216217</v>
      </c>
      <c r="T1510" s="8">
        <f t="shared" si="162"/>
        <v>97.113744075829388</v>
      </c>
      <c r="U1510" t="str">
        <f t="shared" si="166"/>
        <v>photography</v>
      </c>
      <c r="V1510" t="str">
        <f t="shared" si="167"/>
        <v>photobooks</v>
      </c>
    </row>
    <row r="1511" spans="1:22" ht="48" x14ac:dyDescent="0.2">
      <c r="A1511">
        <v>1509</v>
      </c>
      <c r="B1511" s="3" t="s">
        <v>1510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2">
        <f t="shared" si="163"/>
        <v>42780.957638888889</v>
      </c>
      <c r="K1511">
        <v>1484570885</v>
      </c>
      <c r="L1511" s="12" t="str">
        <f t="shared" si="164"/>
        <v>01/16/2017</v>
      </c>
      <c r="M1511" s="9" t="str" cm="1">
        <f t="array" ref="M1511">_xlfn.IFS(LEFT(L1511, 2) = "01", "Jan", LEFT(L1511, 2) = "02", "Feb", LEFT(L1511, 2) = "03", "Mar", LEFT(L1511, 2) = "04", "Apr", LEFT(L1511, 2) = "05", "May", LEFT(L1511, 2) = "06", "Jun", LEFT(L1511, 2) = "07", "Jul", LEFT(L1511, 2) = "08", "Aug", LEFT(L1511, 2) = "09", "Sep", LEFT(L1511, 2) = "10", "Oct", LEFT(L1511, 2) = "11", "Nov", LEFT(L1511, 2) = "12", "Dec")</f>
        <v>Jan</v>
      </c>
      <c r="N1511" s="9" t="str">
        <f t="shared" si="165"/>
        <v>2017</v>
      </c>
      <c r="O1511" t="b">
        <v>1</v>
      </c>
      <c r="P1511">
        <v>196</v>
      </c>
      <c r="Q1511" t="b">
        <v>1</v>
      </c>
      <c r="R1511" t="s">
        <v>8284</v>
      </c>
      <c r="S1511" s="6">
        <f t="shared" si="161"/>
        <v>1.2364125714285714</v>
      </c>
      <c r="T1511" s="8">
        <f t="shared" si="162"/>
        <v>110.39397959183674</v>
      </c>
      <c r="U1511" t="str">
        <f t="shared" si="166"/>
        <v>photography</v>
      </c>
      <c r="V1511" t="str">
        <f t="shared" si="167"/>
        <v>photobooks</v>
      </c>
    </row>
    <row r="1512" spans="1:22" ht="48" x14ac:dyDescent="0.2">
      <c r="A1512">
        <v>1510</v>
      </c>
      <c r="B1512" s="3" t="s">
        <v>1511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2">
        <f t="shared" si="163"/>
        <v>41839.385162037033</v>
      </c>
      <c r="K1512">
        <v>1403169278</v>
      </c>
      <c r="L1512" s="12" t="str">
        <f t="shared" si="164"/>
        <v>06/19/2014</v>
      </c>
      <c r="M1512" s="9" t="str" cm="1">
        <f t="array" ref="M1512">_xlfn.IFS(LEFT(L1512, 2) = "01", "Jan", LEFT(L1512, 2) = "02", "Feb", LEFT(L1512, 2) = "03", "Mar", LEFT(L1512, 2) = "04", "Apr", LEFT(L1512, 2) = "05", "May", LEFT(L1512, 2) = "06", "Jun", LEFT(L1512, 2) = "07", "Jul", LEFT(L1512, 2) = "08", "Aug", LEFT(L1512, 2) = "09", "Sep", LEFT(L1512, 2) = "10", "Oct", LEFT(L1512, 2) = "11", "Nov", LEFT(L1512, 2) = "12", "Dec")</f>
        <v>Jun</v>
      </c>
      <c r="N1512" s="9" t="str">
        <f t="shared" si="165"/>
        <v>2014</v>
      </c>
      <c r="O1512" t="b">
        <v>1</v>
      </c>
      <c r="P1512">
        <v>405</v>
      </c>
      <c r="Q1512" t="b">
        <v>1</v>
      </c>
      <c r="R1512" t="s">
        <v>8284</v>
      </c>
      <c r="S1512" s="6">
        <f t="shared" si="161"/>
        <v>1.0103500000000001</v>
      </c>
      <c r="T1512" s="8">
        <f t="shared" si="162"/>
        <v>39.91506172839506</v>
      </c>
      <c r="U1512" t="str">
        <f t="shared" si="166"/>
        <v>photography</v>
      </c>
      <c r="V1512" t="str">
        <f t="shared" si="167"/>
        <v>photobooks</v>
      </c>
    </row>
    <row r="1513" spans="1:22" ht="48" x14ac:dyDescent="0.2">
      <c r="A1513">
        <v>1511</v>
      </c>
      <c r="B1513" s="3" t="s">
        <v>1512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2">
        <f t="shared" si="163"/>
        <v>42326.625046296293</v>
      </c>
      <c r="K1513">
        <v>1445263204</v>
      </c>
      <c r="L1513" s="12" t="str">
        <f t="shared" si="164"/>
        <v>10/19/2015</v>
      </c>
      <c r="M1513" s="9" t="str" cm="1">
        <f t="array" ref="M1513">_xlfn.IFS(LEFT(L1513, 2) = "01", "Jan", LEFT(L1513, 2) = "02", "Feb", LEFT(L1513, 2) = "03", "Mar", LEFT(L1513, 2) = "04", "Apr", LEFT(L1513, 2) = "05", "May", LEFT(L1513, 2) = "06", "Jun", LEFT(L1513, 2) = "07", "Jul", LEFT(L1513, 2) = "08", "Aug", LEFT(L1513, 2) = "09", "Sep", LEFT(L1513, 2) = "10", "Oct", LEFT(L1513, 2) = "11", "Nov", LEFT(L1513, 2) = "12", "Dec")</f>
        <v>Oct</v>
      </c>
      <c r="N1513" s="9" t="str">
        <f t="shared" si="165"/>
        <v>2015</v>
      </c>
      <c r="O1513" t="b">
        <v>1</v>
      </c>
      <c r="P1513">
        <v>206</v>
      </c>
      <c r="Q1513" t="b">
        <v>1</v>
      </c>
      <c r="R1513" t="s">
        <v>8284</v>
      </c>
      <c r="S1513" s="6">
        <f t="shared" si="161"/>
        <v>1.1179285714285714</v>
      </c>
      <c r="T1513" s="8">
        <f t="shared" si="162"/>
        <v>75.975728155339809</v>
      </c>
      <c r="U1513" t="str">
        <f t="shared" si="166"/>
        <v>photography</v>
      </c>
      <c r="V1513" t="str">
        <f t="shared" si="167"/>
        <v>photobooks</v>
      </c>
    </row>
    <row r="1514" spans="1:22" ht="48" x14ac:dyDescent="0.2">
      <c r="A1514">
        <v>1512</v>
      </c>
      <c r="B1514" s="3" t="s">
        <v>1513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2">
        <f t="shared" si="163"/>
        <v>42771.684479166666</v>
      </c>
      <c r="K1514">
        <v>1483719939</v>
      </c>
      <c r="L1514" s="12" t="str">
        <f t="shared" si="164"/>
        <v>01/06/2017</v>
      </c>
      <c r="M1514" s="9" t="str" cm="1">
        <f t="array" ref="M1514">_xlfn.IFS(LEFT(L1514, 2) = "01", "Jan", LEFT(L1514, 2) = "02", "Feb", LEFT(L1514, 2) = "03", "Mar", LEFT(L1514, 2) = "04", "Apr", LEFT(L1514, 2) = "05", "May", LEFT(L1514, 2) = "06", "Jun", LEFT(L1514, 2) = "07", "Jul", LEFT(L1514, 2) = "08", "Aug", LEFT(L1514, 2) = "09", "Sep", LEFT(L1514, 2) = "10", "Oct", LEFT(L1514, 2) = "11", "Nov", LEFT(L1514, 2) = "12", "Dec")</f>
        <v>Jan</v>
      </c>
      <c r="N1514" s="9" t="str">
        <f t="shared" si="165"/>
        <v>2017</v>
      </c>
      <c r="O1514" t="b">
        <v>1</v>
      </c>
      <c r="P1514">
        <v>335</v>
      </c>
      <c r="Q1514" t="b">
        <v>1</v>
      </c>
      <c r="R1514" t="s">
        <v>8284</v>
      </c>
      <c r="S1514" s="6">
        <f t="shared" si="161"/>
        <v>5.5877142857142861</v>
      </c>
      <c r="T1514" s="8">
        <f t="shared" si="162"/>
        <v>58.379104477611939</v>
      </c>
      <c r="U1514" t="str">
        <f t="shared" si="166"/>
        <v>photography</v>
      </c>
      <c r="V1514" t="str">
        <f t="shared" si="167"/>
        <v>photobooks</v>
      </c>
    </row>
    <row r="1515" spans="1:22" ht="48" x14ac:dyDescent="0.2">
      <c r="A1515">
        <v>1513</v>
      </c>
      <c r="B1515" s="3" t="s">
        <v>1514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2">
        <f t="shared" si="163"/>
        <v>41836.637337962966</v>
      </c>
      <c r="K1515">
        <v>1402931866</v>
      </c>
      <c r="L1515" s="12" t="str">
        <f t="shared" si="164"/>
        <v>06/16/2014</v>
      </c>
      <c r="M1515" s="9" t="str" cm="1">
        <f t="array" ref="M1515">_xlfn.IFS(LEFT(L1515, 2) = "01", "Jan", LEFT(L1515, 2) = "02", "Feb", LEFT(L1515, 2) = "03", "Mar", LEFT(L1515, 2) = "04", "Apr", LEFT(L1515, 2) = "05", "May", LEFT(L1515, 2) = "06", "Jun", LEFT(L1515, 2) = "07", "Jul", LEFT(L1515, 2) = "08", "Aug", LEFT(L1515, 2) = "09", "Sep", LEFT(L1515, 2) = "10", "Oct", LEFT(L1515, 2) = "11", "Nov", LEFT(L1515, 2) = "12", "Dec")</f>
        <v>Jun</v>
      </c>
      <c r="N1515" s="9" t="str">
        <f t="shared" si="165"/>
        <v>2014</v>
      </c>
      <c r="O1515" t="b">
        <v>1</v>
      </c>
      <c r="P1515">
        <v>215</v>
      </c>
      <c r="Q1515" t="b">
        <v>1</v>
      </c>
      <c r="R1515" t="s">
        <v>8284</v>
      </c>
      <c r="S1515" s="6">
        <f t="shared" si="161"/>
        <v>1.5001875</v>
      </c>
      <c r="T1515" s="8">
        <f t="shared" si="162"/>
        <v>55.82093023255814</v>
      </c>
      <c r="U1515" t="str">
        <f t="shared" si="166"/>
        <v>photography</v>
      </c>
      <c r="V1515" t="str">
        <f t="shared" si="167"/>
        <v>photobooks</v>
      </c>
    </row>
    <row r="1516" spans="1:22" ht="48" x14ac:dyDescent="0.2">
      <c r="A1516">
        <v>1514</v>
      </c>
      <c r="B1516" s="3" t="s">
        <v>1515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2">
        <f t="shared" si="163"/>
        <v>42274.597685185188</v>
      </c>
      <c r="K1516">
        <v>1439907640</v>
      </c>
      <c r="L1516" s="12" t="str">
        <f t="shared" si="164"/>
        <v>08/18/2015</v>
      </c>
      <c r="M1516" s="9" t="str" cm="1">
        <f t="array" ref="M1516">_xlfn.IFS(LEFT(L1516, 2) = "01", "Jan", LEFT(L1516, 2) = "02", "Feb", LEFT(L1516, 2) = "03", "Mar", LEFT(L1516, 2) = "04", "Apr", LEFT(L1516, 2) = "05", "May", LEFT(L1516, 2) = "06", "Jun", LEFT(L1516, 2) = "07", "Jul", LEFT(L1516, 2) = "08", "Aug", LEFT(L1516, 2) = "09", "Sep", LEFT(L1516, 2) = "10", "Oct", LEFT(L1516, 2) = "11", "Nov", LEFT(L1516, 2) = "12", "Dec")</f>
        <v>Aug</v>
      </c>
      <c r="N1516" s="9" t="str">
        <f t="shared" si="165"/>
        <v>2015</v>
      </c>
      <c r="O1516" t="b">
        <v>1</v>
      </c>
      <c r="P1516">
        <v>176</v>
      </c>
      <c r="Q1516" t="b">
        <v>1</v>
      </c>
      <c r="R1516" t="s">
        <v>8284</v>
      </c>
      <c r="S1516" s="6">
        <f t="shared" si="161"/>
        <v>1.0647599999999999</v>
      </c>
      <c r="T1516" s="8">
        <f t="shared" si="162"/>
        <v>151.24431818181819</v>
      </c>
      <c r="U1516" t="str">
        <f t="shared" si="166"/>
        <v>photography</v>
      </c>
      <c r="V1516" t="str">
        <f t="shared" si="167"/>
        <v>photobooks</v>
      </c>
    </row>
    <row r="1517" spans="1:22" ht="48" x14ac:dyDescent="0.2">
      <c r="A1517">
        <v>1515</v>
      </c>
      <c r="B1517" s="3" t="s">
        <v>1516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2">
        <f t="shared" si="163"/>
        <v>42445.211770833332</v>
      </c>
      <c r="K1517">
        <v>1455516297</v>
      </c>
      <c r="L1517" s="12" t="str">
        <f t="shared" si="164"/>
        <v>02/15/2016</v>
      </c>
      <c r="M1517" s="9" t="str" cm="1">
        <f t="array" ref="M1517">_xlfn.IFS(LEFT(L1517, 2) = "01", "Jan", LEFT(L1517, 2) = "02", "Feb", LEFT(L1517, 2) = "03", "Mar", LEFT(L1517, 2) = "04", "Apr", LEFT(L1517, 2) = "05", "May", LEFT(L1517, 2) = "06", "Jun", LEFT(L1517, 2) = "07", "Jul", LEFT(L1517, 2) = "08", "Aug", LEFT(L1517, 2) = "09", "Sep", LEFT(L1517, 2) = "10", "Oct", LEFT(L1517, 2) = "11", "Nov", LEFT(L1517, 2) = "12", "Dec")</f>
        <v>Feb</v>
      </c>
      <c r="N1517" s="9" t="str">
        <f t="shared" si="165"/>
        <v>2016</v>
      </c>
      <c r="O1517" t="b">
        <v>1</v>
      </c>
      <c r="P1517">
        <v>555</v>
      </c>
      <c r="Q1517" t="b">
        <v>1</v>
      </c>
      <c r="R1517" t="s">
        <v>8284</v>
      </c>
      <c r="S1517" s="6">
        <f t="shared" si="161"/>
        <v>1.57189</v>
      </c>
      <c r="T1517" s="8">
        <f t="shared" si="162"/>
        <v>849.67027027027029</v>
      </c>
      <c r="U1517" t="str">
        <f t="shared" si="166"/>
        <v>photography</v>
      </c>
      <c r="V1517" t="str">
        <f t="shared" si="167"/>
        <v>photobooks</v>
      </c>
    </row>
    <row r="1518" spans="1:22" ht="48" x14ac:dyDescent="0.2">
      <c r="A1518">
        <v>1516</v>
      </c>
      <c r="B1518" s="3" t="s">
        <v>1517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2">
        <f t="shared" si="163"/>
        <v>42649.583333333328</v>
      </c>
      <c r="K1518">
        <v>1473160292</v>
      </c>
      <c r="L1518" s="12" t="str">
        <f t="shared" si="164"/>
        <v>09/06/2016</v>
      </c>
      <c r="M1518" s="9" t="str" cm="1">
        <f t="array" ref="M1518">_xlfn.IFS(LEFT(L1518, 2) = "01", "Jan", LEFT(L1518, 2) = "02", "Feb", LEFT(L1518, 2) = "03", "Mar", LEFT(L1518, 2) = "04", "Apr", LEFT(L1518, 2) = "05", "May", LEFT(L1518, 2) = "06", "Jun", LEFT(L1518, 2) = "07", "Jul", LEFT(L1518, 2) = "08", "Aug", LEFT(L1518, 2) = "09", "Sep", LEFT(L1518, 2) = "10", "Oct", LEFT(L1518, 2) = "11", "Nov", LEFT(L1518, 2) = "12", "Dec")</f>
        <v>Sep</v>
      </c>
      <c r="N1518" s="9" t="str">
        <f t="shared" si="165"/>
        <v>2016</v>
      </c>
      <c r="O1518" t="b">
        <v>1</v>
      </c>
      <c r="P1518">
        <v>116</v>
      </c>
      <c r="Q1518" t="b">
        <v>1</v>
      </c>
      <c r="R1518" t="s">
        <v>8284</v>
      </c>
      <c r="S1518" s="6">
        <f t="shared" si="161"/>
        <v>1.0865882352941176</v>
      </c>
      <c r="T1518" s="8">
        <f t="shared" si="162"/>
        <v>159.24137931034483</v>
      </c>
      <c r="U1518" t="str">
        <f t="shared" si="166"/>
        <v>photography</v>
      </c>
      <c r="V1518" t="str">
        <f t="shared" si="167"/>
        <v>photobooks</v>
      </c>
    </row>
    <row r="1519" spans="1:22" ht="48" x14ac:dyDescent="0.2">
      <c r="A1519">
        <v>1517</v>
      </c>
      <c r="B1519" s="3" t="s">
        <v>1518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2">
        <f t="shared" si="163"/>
        <v>41979.25</v>
      </c>
      <c r="K1519">
        <v>1415194553</v>
      </c>
      <c r="L1519" s="12" t="str">
        <f t="shared" si="164"/>
        <v>11/05/2014</v>
      </c>
      <c r="M1519" s="9" t="str" cm="1">
        <f t="array" ref="M1519">_xlfn.IFS(LEFT(L1519, 2) = "01", "Jan", LEFT(L1519, 2) = "02", "Feb", LEFT(L1519, 2) = "03", "Mar", LEFT(L1519, 2) = "04", "Apr", LEFT(L1519, 2) = "05", "May", LEFT(L1519, 2) = "06", "Jun", LEFT(L1519, 2) = "07", "Jul", LEFT(L1519, 2) = "08", "Aug", LEFT(L1519, 2) = "09", "Sep", LEFT(L1519, 2) = "10", "Oct", LEFT(L1519, 2) = "11", "Nov", LEFT(L1519, 2) = "12", "Dec")</f>
        <v>Nov</v>
      </c>
      <c r="N1519" s="9" t="str">
        <f t="shared" si="165"/>
        <v>2014</v>
      </c>
      <c r="O1519" t="b">
        <v>1</v>
      </c>
      <c r="P1519">
        <v>615</v>
      </c>
      <c r="Q1519" t="b">
        <v>1</v>
      </c>
      <c r="R1519" t="s">
        <v>8284</v>
      </c>
      <c r="S1519" s="6">
        <f t="shared" si="161"/>
        <v>1.6197999999999999</v>
      </c>
      <c r="T1519" s="8">
        <f t="shared" si="162"/>
        <v>39.507317073170732</v>
      </c>
      <c r="U1519" t="str">
        <f t="shared" si="166"/>
        <v>photography</v>
      </c>
      <c r="V1519" t="str">
        <f t="shared" si="167"/>
        <v>photobooks</v>
      </c>
    </row>
    <row r="1520" spans="1:22" ht="32" x14ac:dyDescent="0.2">
      <c r="A1520">
        <v>1518</v>
      </c>
      <c r="B1520" s="3" t="s">
        <v>1519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2">
        <f t="shared" si="163"/>
        <v>41790.8200462963</v>
      </c>
      <c r="K1520">
        <v>1398973252</v>
      </c>
      <c r="L1520" s="12" t="str">
        <f t="shared" si="164"/>
        <v>05/01/2014</v>
      </c>
      <c r="M1520" s="9" t="str" cm="1">
        <f t="array" ref="M1520">_xlfn.IFS(LEFT(L1520, 2) = "01", "Jan", LEFT(L1520, 2) = "02", "Feb", LEFT(L1520, 2) = "03", "Mar", LEFT(L1520, 2) = "04", "Apr", LEFT(L1520, 2) = "05", "May", LEFT(L1520, 2) = "06", "Jun", LEFT(L1520, 2) = "07", "Jul", LEFT(L1520, 2) = "08", "Aug", LEFT(L1520, 2) = "09", "Sep", LEFT(L1520, 2) = "10", "Oct", LEFT(L1520, 2) = "11", "Nov", LEFT(L1520, 2) = "12", "Dec")</f>
        <v>May</v>
      </c>
      <c r="N1520" s="9" t="str">
        <f t="shared" si="165"/>
        <v>2014</v>
      </c>
      <c r="O1520" t="b">
        <v>1</v>
      </c>
      <c r="P1520">
        <v>236</v>
      </c>
      <c r="Q1520" t="b">
        <v>1</v>
      </c>
      <c r="R1520" t="s">
        <v>8284</v>
      </c>
      <c r="S1520" s="6">
        <f t="shared" si="161"/>
        <v>2.0536666666666665</v>
      </c>
      <c r="T1520" s="8">
        <f t="shared" si="162"/>
        <v>130.52966101694915</v>
      </c>
      <c r="U1520" t="str">
        <f t="shared" si="166"/>
        <v>photography</v>
      </c>
      <c r="V1520" t="str">
        <f t="shared" si="167"/>
        <v>photobooks</v>
      </c>
    </row>
    <row r="1521" spans="1:22" ht="48" x14ac:dyDescent="0.2">
      <c r="A1521">
        <v>1519</v>
      </c>
      <c r="B1521" s="3" t="s">
        <v>1520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2">
        <f t="shared" si="163"/>
        <v>41810.915972222225</v>
      </c>
      <c r="K1521">
        <v>1400867283</v>
      </c>
      <c r="L1521" s="12" t="str">
        <f t="shared" si="164"/>
        <v>05/23/2014</v>
      </c>
      <c r="M1521" s="9" t="str" cm="1">
        <f t="array" ref="M1521">_xlfn.IFS(LEFT(L1521, 2) = "01", "Jan", LEFT(L1521, 2) = "02", "Feb", LEFT(L1521, 2) = "03", "Mar", LEFT(L1521, 2) = "04", "Apr", LEFT(L1521, 2) = "05", "May", LEFT(L1521, 2) = "06", "Jun", LEFT(L1521, 2) = "07", "Jul", LEFT(L1521, 2) = "08", "Aug", LEFT(L1521, 2) = "09", "Sep", LEFT(L1521, 2) = "10", "Oct", LEFT(L1521, 2) = "11", "Nov", LEFT(L1521, 2) = "12", "Dec")</f>
        <v>May</v>
      </c>
      <c r="N1521" s="9" t="str">
        <f t="shared" si="165"/>
        <v>2014</v>
      </c>
      <c r="O1521" t="b">
        <v>1</v>
      </c>
      <c r="P1521">
        <v>145</v>
      </c>
      <c r="Q1521" t="b">
        <v>1</v>
      </c>
      <c r="R1521" t="s">
        <v>8284</v>
      </c>
      <c r="S1521" s="6">
        <f t="shared" si="161"/>
        <v>1.033638888888889</v>
      </c>
      <c r="T1521" s="8">
        <f t="shared" si="162"/>
        <v>64.156896551724131</v>
      </c>
      <c r="U1521" t="str">
        <f t="shared" si="166"/>
        <v>photography</v>
      </c>
      <c r="V1521" t="str">
        <f t="shared" si="167"/>
        <v>photobooks</v>
      </c>
    </row>
    <row r="1522" spans="1:22" ht="32" x14ac:dyDescent="0.2">
      <c r="A1522">
        <v>1520</v>
      </c>
      <c r="B1522" s="3" t="s">
        <v>1521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2">
        <f t="shared" si="163"/>
        <v>41992.166666666672</v>
      </c>
      <c r="K1522">
        <v>1415824513</v>
      </c>
      <c r="L1522" s="12" t="str">
        <f t="shared" si="164"/>
        <v>11/12/2014</v>
      </c>
      <c r="M1522" s="9" t="str" cm="1">
        <f t="array" ref="M1522">_xlfn.IFS(LEFT(L1522, 2) = "01", "Jan", LEFT(L1522, 2) = "02", "Feb", LEFT(L1522, 2) = "03", "Mar", LEFT(L1522, 2) = "04", "Apr", LEFT(L1522, 2) = "05", "May", LEFT(L1522, 2) = "06", "Jun", LEFT(L1522, 2) = "07", "Jul", LEFT(L1522, 2) = "08", "Aug", LEFT(L1522, 2) = "09", "Sep", LEFT(L1522, 2) = "10", "Oct", LEFT(L1522, 2) = "11", "Nov", LEFT(L1522, 2) = "12", "Dec")</f>
        <v>Nov</v>
      </c>
      <c r="N1522" s="9" t="str">
        <f t="shared" si="165"/>
        <v>2014</v>
      </c>
      <c r="O1522" t="b">
        <v>1</v>
      </c>
      <c r="P1522">
        <v>167</v>
      </c>
      <c r="Q1522" t="b">
        <v>1</v>
      </c>
      <c r="R1522" t="s">
        <v>8284</v>
      </c>
      <c r="S1522" s="6">
        <f t="shared" si="161"/>
        <v>1.0347222222222223</v>
      </c>
      <c r="T1522" s="8">
        <f t="shared" si="162"/>
        <v>111.52694610778443</v>
      </c>
      <c r="U1522" t="str">
        <f t="shared" si="166"/>
        <v>photography</v>
      </c>
      <c r="V1522" t="str">
        <f t="shared" si="167"/>
        <v>photobooks</v>
      </c>
    </row>
    <row r="1523" spans="1:22" ht="48" x14ac:dyDescent="0.2">
      <c r="A1523">
        <v>1521</v>
      </c>
      <c r="B1523" s="3" t="s">
        <v>1522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2">
        <f t="shared" si="163"/>
        <v>42528.167719907404</v>
      </c>
      <c r="K1523">
        <v>1462248091</v>
      </c>
      <c r="L1523" s="12" t="str">
        <f t="shared" si="164"/>
        <v>05/03/2016</v>
      </c>
      <c r="M1523" s="9" t="str" cm="1">
        <f t="array" ref="M1523">_xlfn.IFS(LEFT(L1523, 2) = "01", "Jan", LEFT(L1523, 2) = "02", "Feb", LEFT(L1523, 2) = "03", "Mar", LEFT(L1523, 2) = "04", "Apr", LEFT(L1523, 2) = "05", "May", LEFT(L1523, 2) = "06", "Jun", LEFT(L1523, 2) = "07", "Jul", LEFT(L1523, 2) = "08", "Aug", LEFT(L1523, 2) = "09", "Sep", LEFT(L1523, 2) = "10", "Oct", LEFT(L1523, 2) = "11", "Nov", LEFT(L1523, 2) = "12", "Dec")</f>
        <v>May</v>
      </c>
      <c r="N1523" s="9" t="str">
        <f t="shared" si="165"/>
        <v>2016</v>
      </c>
      <c r="O1523" t="b">
        <v>1</v>
      </c>
      <c r="P1523">
        <v>235</v>
      </c>
      <c r="Q1523" t="b">
        <v>1</v>
      </c>
      <c r="R1523" t="s">
        <v>8284</v>
      </c>
      <c r="S1523" s="6">
        <f t="shared" si="161"/>
        <v>1.0681333333333334</v>
      </c>
      <c r="T1523" s="8">
        <f t="shared" si="162"/>
        <v>170.44680851063831</v>
      </c>
      <c r="U1523" t="str">
        <f t="shared" si="166"/>
        <v>photography</v>
      </c>
      <c r="V1523" t="str">
        <f t="shared" si="167"/>
        <v>photobooks</v>
      </c>
    </row>
    <row r="1524" spans="1:22" ht="48" x14ac:dyDescent="0.2">
      <c r="A1524">
        <v>1522</v>
      </c>
      <c r="B1524" s="3" t="s">
        <v>1523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2">
        <f t="shared" si="163"/>
        <v>41929.830312500002</v>
      </c>
      <c r="K1524">
        <v>1410983739</v>
      </c>
      <c r="L1524" s="12" t="str">
        <f t="shared" si="164"/>
        <v>09/17/2014</v>
      </c>
      <c r="M1524" s="9" t="str" cm="1">
        <f t="array" ref="M1524">_xlfn.IFS(LEFT(L1524, 2) = "01", "Jan", LEFT(L1524, 2) = "02", "Feb", LEFT(L1524, 2) = "03", "Mar", LEFT(L1524, 2) = "04", "Apr", LEFT(L1524, 2) = "05", "May", LEFT(L1524, 2) = "06", "Jun", LEFT(L1524, 2) = "07", "Jul", LEFT(L1524, 2) = "08", "Aug", LEFT(L1524, 2) = "09", "Sep", LEFT(L1524, 2) = "10", "Oct", LEFT(L1524, 2) = "11", "Nov", LEFT(L1524, 2) = "12", "Dec")</f>
        <v>Sep</v>
      </c>
      <c r="N1524" s="9" t="str">
        <f t="shared" si="165"/>
        <v>2014</v>
      </c>
      <c r="O1524" t="b">
        <v>1</v>
      </c>
      <c r="P1524">
        <v>452</v>
      </c>
      <c r="Q1524" t="b">
        <v>1</v>
      </c>
      <c r="R1524" t="s">
        <v>8284</v>
      </c>
      <c r="S1524" s="6">
        <f t="shared" si="161"/>
        <v>1.3896574712643677</v>
      </c>
      <c r="T1524" s="8">
        <f t="shared" si="162"/>
        <v>133.7391592920354</v>
      </c>
      <c r="U1524" t="str">
        <f t="shared" si="166"/>
        <v>photography</v>
      </c>
      <c r="V1524" t="str">
        <f t="shared" si="167"/>
        <v>photobooks</v>
      </c>
    </row>
    <row r="1525" spans="1:22" ht="48" x14ac:dyDescent="0.2">
      <c r="A1525">
        <v>1523</v>
      </c>
      <c r="B1525" s="3" t="s">
        <v>1524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2">
        <f t="shared" si="163"/>
        <v>41996</v>
      </c>
      <c r="K1525">
        <v>1416592916</v>
      </c>
      <c r="L1525" s="12" t="str">
        <f t="shared" si="164"/>
        <v>11/21/2014</v>
      </c>
      <c r="M1525" s="9" t="str" cm="1">
        <f t="array" ref="M1525">_xlfn.IFS(LEFT(L1525, 2) = "01", "Jan", LEFT(L1525, 2) = "02", "Feb", LEFT(L1525, 2) = "03", "Mar", LEFT(L1525, 2) = "04", "Apr", LEFT(L1525, 2) = "05", "May", LEFT(L1525, 2) = "06", "Jun", LEFT(L1525, 2) = "07", "Jul", LEFT(L1525, 2) = "08", "Aug", LEFT(L1525, 2) = "09", "Sep", LEFT(L1525, 2) = "10", "Oct", LEFT(L1525, 2) = "11", "Nov", LEFT(L1525, 2) = "12", "Dec")</f>
        <v>Nov</v>
      </c>
      <c r="N1525" s="9" t="str">
        <f t="shared" si="165"/>
        <v>2014</v>
      </c>
      <c r="O1525" t="b">
        <v>1</v>
      </c>
      <c r="P1525">
        <v>241</v>
      </c>
      <c r="Q1525" t="b">
        <v>1</v>
      </c>
      <c r="R1525" t="s">
        <v>8284</v>
      </c>
      <c r="S1525" s="6">
        <f t="shared" si="161"/>
        <v>1.2484324324324325</v>
      </c>
      <c r="T1525" s="8">
        <f t="shared" si="162"/>
        <v>95.834024896265561</v>
      </c>
      <c r="U1525" t="str">
        <f t="shared" si="166"/>
        <v>photography</v>
      </c>
      <c r="V1525" t="str">
        <f t="shared" si="167"/>
        <v>photobooks</v>
      </c>
    </row>
    <row r="1526" spans="1:22" ht="48" x14ac:dyDescent="0.2">
      <c r="A1526">
        <v>1524</v>
      </c>
      <c r="B1526" s="3" t="s">
        <v>1525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2">
        <f t="shared" si="163"/>
        <v>42786.501041666663</v>
      </c>
      <c r="K1526">
        <v>1485000090</v>
      </c>
      <c r="L1526" s="12" t="str">
        <f t="shared" si="164"/>
        <v>01/21/2017</v>
      </c>
      <c r="M1526" s="9" t="str" cm="1">
        <f t="array" ref="M1526">_xlfn.IFS(LEFT(L1526, 2) = "01", "Jan", LEFT(L1526, 2) = "02", "Feb", LEFT(L1526, 2) = "03", "Mar", LEFT(L1526, 2) = "04", "Apr", LEFT(L1526, 2) = "05", "May", LEFT(L1526, 2) = "06", "Jun", LEFT(L1526, 2) = "07", "Jul", LEFT(L1526, 2) = "08", "Aug", LEFT(L1526, 2) = "09", "Sep", LEFT(L1526, 2) = "10", "Oct", LEFT(L1526, 2) = "11", "Nov", LEFT(L1526, 2) = "12", "Dec")</f>
        <v>Jan</v>
      </c>
      <c r="N1526" s="9" t="str">
        <f t="shared" si="165"/>
        <v>2017</v>
      </c>
      <c r="O1526" t="b">
        <v>1</v>
      </c>
      <c r="P1526">
        <v>28</v>
      </c>
      <c r="Q1526" t="b">
        <v>1</v>
      </c>
      <c r="R1526" t="s">
        <v>8284</v>
      </c>
      <c r="S1526" s="6">
        <f t="shared" si="161"/>
        <v>2.0699999999999998</v>
      </c>
      <c r="T1526" s="8">
        <f t="shared" si="162"/>
        <v>221.78571428571428</v>
      </c>
      <c r="U1526" t="str">
        <f t="shared" si="166"/>
        <v>photography</v>
      </c>
      <c r="V1526" t="str">
        <f t="shared" si="167"/>
        <v>photobooks</v>
      </c>
    </row>
    <row r="1527" spans="1:22" ht="48" x14ac:dyDescent="0.2">
      <c r="A1527">
        <v>1525</v>
      </c>
      <c r="B1527" s="3" t="s">
        <v>1526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2">
        <f t="shared" si="163"/>
        <v>42600.702986111108</v>
      </c>
      <c r="K1527">
        <v>1468947138</v>
      </c>
      <c r="L1527" s="12" t="str">
        <f t="shared" si="164"/>
        <v>07/19/2016</v>
      </c>
      <c r="M1527" s="9" t="str" cm="1">
        <f t="array" ref="M1527">_xlfn.IFS(LEFT(L1527, 2) = "01", "Jan", LEFT(L1527, 2) = "02", "Feb", LEFT(L1527, 2) = "03", "Mar", LEFT(L1527, 2) = "04", "Apr", LEFT(L1527, 2) = "05", "May", LEFT(L1527, 2) = "06", "Jun", LEFT(L1527, 2) = "07", "Jul", LEFT(L1527, 2) = "08", "Aug", LEFT(L1527, 2) = "09", "Sep", LEFT(L1527, 2) = "10", "Oct", LEFT(L1527, 2) = "11", "Nov", LEFT(L1527, 2) = "12", "Dec")</f>
        <v>Jul</v>
      </c>
      <c r="N1527" s="9" t="str">
        <f t="shared" si="165"/>
        <v>2016</v>
      </c>
      <c r="O1527" t="b">
        <v>1</v>
      </c>
      <c r="P1527">
        <v>140</v>
      </c>
      <c r="Q1527" t="b">
        <v>1</v>
      </c>
      <c r="R1527" t="s">
        <v>8284</v>
      </c>
      <c r="S1527" s="6">
        <f t="shared" si="161"/>
        <v>1.7400576923076922</v>
      </c>
      <c r="T1527" s="8">
        <f t="shared" si="162"/>
        <v>32.315357142857138</v>
      </c>
      <c r="U1527" t="str">
        <f t="shared" si="166"/>
        <v>photography</v>
      </c>
      <c r="V1527" t="str">
        <f t="shared" si="167"/>
        <v>photobooks</v>
      </c>
    </row>
    <row r="1528" spans="1:22" ht="48" x14ac:dyDescent="0.2">
      <c r="A1528">
        <v>1526</v>
      </c>
      <c r="B1528" s="3" t="s">
        <v>1527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2">
        <f t="shared" si="163"/>
        <v>42388.276006944448</v>
      </c>
      <c r="K1528">
        <v>1448951847</v>
      </c>
      <c r="L1528" s="12" t="str">
        <f t="shared" si="164"/>
        <v>12/01/2015</v>
      </c>
      <c r="M1528" s="9" t="str" cm="1">
        <f t="array" ref="M1528">_xlfn.IFS(LEFT(L1528, 2) = "01", "Jan", LEFT(L1528, 2) = "02", "Feb", LEFT(L1528, 2) = "03", "Mar", LEFT(L1528, 2) = "04", "Apr", LEFT(L1528, 2) = "05", "May", LEFT(L1528, 2) = "06", "Jun", LEFT(L1528, 2) = "07", "Jul", LEFT(L1528, 2) = "08", "Aug", LEFT(L1528, 2) = "09", "Sep", LEFT(L1528, 2) = "10", "Oct", LEFT(L1528, 2) = "11", "Nov", LEFT(L1528, 2) = "12", "Dec")</f>
        <v>Dec</v>
      </c>
      <c r="N1528" s="9" t="str">
        <f t="shared" si="165"/>
        <v>2015</v>
      </c>
      <c r="O1528" t="b">
        <v>1</v>
      </c>
      <c r="P1528">
        <v>280</v>
      </c>
      <c r="Q1528" t="b">
        <v>1</v>
      </c>
      <c r="R1528" t="s">
        <v>8284</v>
      </c>
      <c r="S1528" s="6">
        <f t="shared" si="161"/>
        <v>1.2032608695652174</v>
      </c>
      <c r="T1528" s="8">
        <f t="shared" si="162"/>
        <v>98.839285714285708</v>
      </c>
      <c r="U1528" t="str">
        <f t="shared" si="166"/>
        <v>photography</v>
      </c>
      <c r="V1528" t="str">
        <f t="shared" si="167"/>
        <v>photobooks</v>
      </c>
    </row>
    <row r="1529" spans="1:22" ht="32" x14ac:dyDescent="0.2">
      <c r="A1529">
        <v>1527</v>
      </c>
      <c r="B1529" s="3" t="s">
        <v>1528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2">
        <f t="shared" si="163"/>
        <v>42808.558865740735</v>
      </c>
      <c r="K1529">
        <v>1487082286</v>
      </c>
      <c r="L1529" s="12" t="str">
        <f t="shared" si="164"/>
        <v>02/14/2017</v>
      </c>
      <c r="M1529" s="9" t="str" cm="1">
        <f t="array" ref="M1529">_xlfn.IFS(LEFT(L1529, 2) = "01", "Jan", LEFT(L1529, 2) = "02", "Feb", LEFT(L1529, 2) = "03", "Mar", LEFT(L1529, 2) = "04", "Apr", LEFT(L1529, 2) = "05", "May", LEFT(L1529, 2) = "06", "Jun", LEFT(L1529, 2) = "07", "Jul", LEFT(L1529, 2) = "08", "Aug", LEFT(L1529, 2) = "09", "Sep", LEFT(L1529, 2) = "10", "Oct", LEFT(L1529, 2) = "11", "Nov", LEFT(L1529, 2) = "12", "Dec")</f>
        <v>Feb</v>
      </c>
      <c r="N1529" s="9" t="str">
        <f t="shared" si="165"/>
        <v>2017</v>
      </c>
      <c r="O1529" t="b">
        <v>1</v>
      </c>
      <c r="P1529">
        <v>70</v>
      </c>
      <c r="Q1529" t="b">
        <v>1</v>
      </c>
      <c r="R1529" t="s">
        <v>8284</v>
      </c>
      <c r="S1529" s="6">
        <f t="shared" si="161"/>
        <v>1.1044428571428573</v>
      </c>
      <c r="T1529" s="8">
        <f t="shared" si="162"/>
        <v>55.222142857142863</v>
      </c>
      <c r="U1529" t="str">
        <f t="shared" si="166"/>
        <v>photography</v>
      </c>
      <c r="V1529" t="str">
        <f t="shared" si="167"/>
        <v>photobooks</v>
      </c>
    </row>
    <row r="1530" spans="1:22" ht="32" x14ac:dyDescent="0.2">
      <c r="A1530">
        <v>1528</v>
      </c>
      <c r="B1530" s="3" t="s">
        <v>1529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2">
        <f t="shared" si="163"/>
        <v>42767</v>
      </c>
      <c r="K1530">
        <v>1483292122</v>
      </c>
      <c r="L1530" s="12" t="str">
        <f t="shared" si="164"/>
        <v>01/01/2017</v>
      </c>
      <c r="M1530" s="9" t="str" cm="1">
        <f t="array" ref="M1530">_xlfn.IFS(LEFT(L1530, 2) = "01", "Jan", LEFT(L1530, 2) = "02", "Feb", LEFT(L1530, 2) = "03", "Mar", LEFT(L1530, 2) = "04", "Apr", LEFT(L1530, 2) = "05", "May", LEFT(L1530, 2) = "06", "Jun", LEFT(L1530, 2) = "07", "Jul", LEFT(L1530, 2) = "08", "Aug", LEFT(L1530, 2) = "09", "Sep", LEFT(L1530, 2) = "10", "Oct", LEFT(L1530, 2) = "11", "Nov", LEFT(L1530, 2) = "12", "Dec")</f>
        <v>Jan</v>
      </c>
      <c r="N1530" s="9" t="str">
        <f t="shared" si="165"/>
        <v>2017</v>
      </c>
      <c r="O1530" t="b">
        <v>1</v>
      </c>
      <c r="P1530">
        <v>160</v>
      </c>
      <c r="Q1530" t="b">
        <v>1</v>
      </c>
      <c r="R1530" t="s">
        <v>8284</v>
      </c>
      <c r="S1530" s="6">
        <f t="shared" si="161"/>
        <v>2.8156666666666665</v>
      </c>
      <c r="T1530" s="8">
        <f t="shared" si="162"/>
        <v>52.793750000000003</v>
      </c>
      <c r="U1530" t="str">
        <f t="shared" si="166"/>
        <v>photography</v>
      </c>
      <c r="V1530" t="str">
        <f t="shared" si="167"/>
        <v>photobooks</v>
      </c>
    </row>
    <row r="1531" spans="1:22" ht="32" x14ac:dyDescent="0.2">
      <c r="A1531">
        <v>1529</v>
      </c>
      <c r="B1531" s="3" t="s">
        <v>1530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2">
        <f t="shared" si="163"/>
        <v>42082.587037037039</v>
      </c>
      <c r="K1531">
        <v>1424185520</v>
      </c>
      <c r="L1531" s="12" t="str">
        <f t="shared" si="164"/>
        <v>02/17/2015</v>
      </c>
      <c r="M1531" s="9" t="str" cm="1">
        <f t="array" ref="M1531">_xlfn.IFS(LEFT(L1531, 2) = "01", "Jan", LEFT(L1531, 2) = "02", "Feb", LEFT(L1531, 2) = "03", "Mar", LEFT(L1531, 2) = "04", "Apr", LEFT(L1531, 2) = "05", "May", LEFT(L1531, 2) = "06", "Jun", LEFT(L1531, 2) = "07", "Jul", LEFT(L1531, 2) = "08", "Aug", LEFT(L1531, 2) = "09", "Sep", LEFT(L1531, 2) = "10", "Oct", LEFT(L1531, 2) = "11", "Nov", LEFT(L1531, 2) = "12", "Dec")</f>
        <v>Feb</v>
      </c>
      <c r="N1531" s="9" t="str">
        <f t="shared" si="165"/>
        <v>2015</v>
      </c>
      <c r="O1531" t="b">
        <v>1</v>
      </c>
      <c r="P1531">
        <v>141</v>
      </c>
      <c r="Q1531" t="b">
        <v>1</v>
      </c>
      <c r="R1531" t="s">
        <v>8284</v>
      </c>
      <c r="S1531" s="6">
        <f t="shared" si="161"/>
        <v>1.0067894736842105</v>
      </c>
      <c r="T1531" s="8">
        <f t="shared" si="162"/>
        <v>135.66666666666666</v>
      </c>
      <c r="U1531" t="str">
        <f t="shared" si="166"/>
        <v>photography</v>
      </c>
      <c r="V1531" t="str">
        <f t="shared" si="167"/>
        <v>photobooks</v>
      </c>
    </row>
    <row r="1532" spans="1:22" ht="48" x14ac:dyDescent="0.2">
      <c r="A1532">
        <v>1530</v>
      </c>
      <c r="B1532" s="3" t="s">
        <v>1531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2">
        <f t="shared" si="163"/>
        <v>42300.767303240747</v>
      </c>
      <c r="K1532">
        <v>1443464695</v>
      </c>
      <c r="L1532" s="12" t="str">
        <f t="shared" si="164"/>
        <v>09/28/2015</v>
      </c>
      <c r="M1532" s="9" t="str" cm="1">
        <f t="array" ref="M1532">_xlfn.IFS(LEFT(L1532, 2) = "01", "Jan", LEFT(L1532, 2) = "02", "Feb", LEFT(L1532, 2) = "03", "Mar", LEFT(L1532, 2) = "04", "Apr", LEFT(L1532, 2) = "05", "May", LEFT(L1532, 2) = "06", "Jun", LEFT(L1532, 2) = "07", "Jul", LEFT(L1532, 2) = "08", "Aug", LEFT(L1532, 2) = "09", "Sep", LEFT(L1532, 2) = "10", "Oct", LEFT(L1532, 2) = "11", "Nov", LEFT(L1532, 2) = "12", "Dec")</f>
        <v>Sep</v>
      </c>
      <c r="N1532" s="9" t="str">
        <f t="shared" si="165"/>
        <v>2015</v>
      </c>
      <c r="O1532" t="b">
        <v>1</v>
      </c>
      <c r="P1532">
        <v>874</v>
      </c>
      <c r="Q1532" t="b">
        <v>1</v>
      </c>
      <c r="R1532" t="s">
        <v>8284</v>
      </c>
      <c r="S1532" s="6">
        <f t="shared" si="161"/>
        <v>1.3482571428571428</v>
      </c>
      <c r="T1532" s="8">
        <f t="shared" si="162"/>
        <v>53.991990846681922</v>
      </c>
      <c r="U1532" t="str">
        <f t="shared" si="166"/>
        <v>photography</v>
      </c>
      <c r="V1532" t="str">
        <f t="shared" si="167"/>
        <v>photobooks</v>
      </c>
    </row>
    <row r="1533" spans="1:22" ht="48" x14ac:dyDescent="0.2">
      <c r="A1533">
        <v>1531</v>
      </c>
      <c r="B1533" s="3" t="s">
        <v>1532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2">
        <f t="shared" si="163"/>
        <v>41974.125</v>
      </c>
      <c r="K1533">
        <v>1414610126</v>
      </c>
      <c r="L1533" s="12" t="str">
        <f t="shared" si="164"/>
        <v>10/29/2014</v>
      </c>
      <c r="M1533" s="9" t="str" cm="1">
        <f t="array" ref="M1533">_xlfn.IFS(LEFT(L1533, 2) = "01", "Jan", LEFT(L1533, 2) = "02", "Feb", LEFT(L1533, 2) = "03", "Mar", LEFT(L1533, 2) = "04", "Apr", LEFT(L1533, 2) = "05", "May", LEFT(L1533, 2) = "06", "Jun", LEFT(L1533, 2) = "07", "Jul", LEFT(L1533, 2) = "08", "Aug", LEFT(L1533, 2) = "09", "Sep", LEFT(L1533, 2) = "10", "Oct", LEFT(L1533, 2) = "11", "Nov", LEFT(L1533, 2) = "12", "Dec")</f>
        <v>Oct</v>
      </c>
      <c r="N1533" s="9" t="str">
        <f t="shared" si="165"/>
        <v>2014</v>
      </c>
      <c r="O1533" t="b">
        <v>1</v>
      </c>
      <c r="P1533">
        <v>73</v>
      </c>
      <c r="Q1533" t="b">
        <v>1</v>
      </c>
      <c r="R1533" t="s">
        <v>8284</v>
      </c>
      <c r="S1533" s="6">
        <f t="shared" si="161"/>
        <v>1.7595744680851064</v>
      </c>
      <c r="T1533" s="8">
        <f t="shared" si="162"/>
        <v>56.643835616438359</v>
      </c>
      <c r="U1533" t="str">
        <f t="shared" si="166"/>
        <v>photography</v>
      </c>
      <c r="V1533" t="str">
        <f t="shared" si="167"/>
        <v>photobooks</v>
      </c>
    </row>
    <row r="1534" spans="1:22" ht="48" x14ac:dyDescent="0.2">
      <c r="A1534">
        <v>1532</v>
      </c>
      <c r="B1534" s="3" t="s">
        <v>1533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2">
        <f t="shared" si="163"/>
        <v>42415.625</v>
      </c>
      <c r="K1534">
        <v>1453461865</v>
      </c>
      <c r="L1534" s="12" t="str">
        <f t="shared" si="164"/>
        <v>01/22/2016</v>
      </c>
      <c r="M1534" s="9" t="str" cm="1">
        <f t="array" ref="M1534">_xlfn.IFS(LEFT(L1534, 2) = "01", "Jan", LEFT(L1534, 2) = "02", "Feb", LEFT(L1534, 2) = "03", "Mar", LEFT(L1534, 2) = "04", "Apr", LEFT(L1534, 2) = "05", "May", LEFT(L1534, 2) = "06", "Jun", LEFT(L1534, 2) = "07", "Jul", LEFT(L1534, 2) = "08", "Aug", LEFT(L1534, 2) = "09", "Sep", LEFT(L1534, 2) = "10", "Oct", LEFT(L1534, 2) = "11", "Nov", LEFT(L1534, 2) = "12", "Dec")</f>
        <v>Jan</v>
      </c>
      <c r="N1534" s="9" t="str">
        <f t="shared" si="165"/>
        <v>2016</v>
      </c>
      <c r="O1534" t="b">
        <v>1</v>
      </c>
      <c r="P1534">
        <v>294</v>
      </c>
      <c r="Q1534" t="b">
        <v>1</v>
      </c>
      <c r="R1534" t="s">
        <v>8284</v>
      </c>
      <c r="S1534" s="6">
        <f t="shared" si="161"/>
        <v>4.8402000000000003</v>
      </c>
      <c r="T1534" s="8">
        <f t="shared" si="162"/>
        <v>82.316326530612244</v>
      </c>
      <c r="U1534" t="str">
        <f t="shared" si="166"/>
        <v>photography</v>
      </c>
      <c r="V1534" t="str">
        <f t="shared" si="167"/>
        <v>photobooks</v>
      </c>
    </row>
    <row r="1535" spans="1:22" ht="32" x14ac:dyDescent="0.2">
      <c r="A1535">
        <v>1533</v>
      </c>
      <c r="B1535" s="3" t="s">
        <v>1534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2">
        <f t="shared" si="163"/>
        <v>42492.165972222225</v>
      </c>
      <c r="K1535">
        <v>1457913777</v>
      </c>
      <c r="L1535" s="12" t="str">
        <f t="shared" si="164"/>
        <v>03/14/2016</v>
      </c>
      <c r="M1535" s="9" t="str" cm="1">
        <f t="array" ref="M1535">_xlfn.IFS(LEFT(L1535, 2) = "01", "Jan", LEFT(L1535, 2) = "02", "Feb", LEFT(L1535, 2) = "03", "Mar", LEFT(L1535, 2) = "04", "Apr", LEFT(L1535, 2) = "05", "May", LEFT(L1535, 2) = "06", "Jun", LEFT(L1535, 2) = "07", "Jul", LEFT(L1535, 2) = "08", "Aug", LEFT(L1535, 2) = "09", "Sep", LEFT(L1535, 2) = "10", "Oct", LEFT(L1535, 2) = "11", "Nov", LEFT(L1535, 2) = "12", "Dec")</f>
        <v>Mar</v>
      </c>
      <c r="N1535" s="9" t="str">
        <f t="shared" si="165"/>
        <v>2016</v>
      </c>
      <c r="O1535" t="b">
        <v>1</v>
      </c>
      <c r="P1535">
        <v>740</v>
      </c>
      <c r="Q1535" t="b">
        <v>1</v>
      </c>
      <c r="R1535" t="s">
        <v>8284</v>
      </c>
      <c r="S1535" s="6">
        <f t="shared" si="161"/>
        <v>1.4514</v>
      </c>
      <c r="T1535" s="8">
        <f t="shared" si="162"/>
        <v>88.26081081081081</v>
      </c>
      <c r="U1535" t="str">
        <f t="shared" si="166"/>
        <v>photography</v>
      </c>
      <c r="V1535" t="str">
        <f t="shared" si="167"/>
        <v>photobooks</v>
      </c>
    </row>
    <row r="1536" spans="1:22" ht="48" x14ac:dyDescent="0.2">
      <c r="A1536">
        <v>1534</v>
      </c>
      <c r="B1536" s="3" t="s">
        <v>1535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2">
        <f t="shared" si="163"/>
        <v>42251.67432870371</v>
      </c>
      <c r="K1536">
        <v>1438791062</v>
      </c>
      <c r="L1536" s="12" t="str">
        <f t="shared" si="164"/>
        <v>08/05/2015</v>
      </c>
      <c r="M1536" s="9" t="str" cm="1">
        <f t="array" ref="M1536">_xlfn.IFS(LEFT(L1536, 2) = "01", "Jan", LEFT(L1536, 2) = "02", "Feb", LEFT(L1536, 2) = "03", "Mar", LEFT(L1536, 2) = "04", "Apr", LEFT(L1536, 2) = "05", "May", LEFT(L1536, 2) = "06", "Jun", LEFT(L1536, 2) = "07", "Jul", LEFT(L1536, 2) = "08", "Aug", LEFT(L1536, 2) = "09", "Sep", LEFT(L1536, 2) = "10", "Oct", LEFT(L1536, 2) = "11", "Nov", LEFT(L1536, 2) = "12", "Dec")</f>
        <v>Aug</v>
      </c>
      <c r="N1536" s="9" t="str">
        <f t="shared" si="165"/>
        <v>2015</v>
      </c>
      <c r="O1536" t="b">
        <v>1</v>
      </c>
      <c r="P1536">
        <v>369</v>
      </c>
      <c r="Q1536" t="b">
        <v>1</v>
      </c>
      <c r="R1536" t="s">
        <v>8284</v>
      </c>
      <c r="S1536" s="6">
        <f t="shared" si="161"/>
        <v>4.1773333333333333</v>
      </c>
      <c r="T1536" s="8">
        <f t="shared" si="162"/>
        <v>84.905149051490511</v>
      </c>
      <c r="U1536" t="str">
        <f t="shared" si="166"/>
        <v>photography</v>
      </c>
      <c r="V1536" t="str">
        <f t="shared" si="167"/>
        <v>photobooks</v>
      </c>
    </row>
    <row r="1537" spans="1:22" ht="48" x14ac:dyDescent="0.2">
      <c r="A1537">
        <v>1535</v>
      </c>
      <c r="B1537" s="3" t="s">
        <v>1536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2">
        <f t="shared" si="163"/>
        <v>42513.916666666672</v>
      </c>
      <c r="K1537">
        <v>1461527631</v>
      </c>
      <c r="L1537" s="12" t="str">
        <f t="shared" si="164"/>
        <v>04/24/2016</v>
      </c>
      <c r="M1537" s="9" t="str" cm="1">
        <f t="array" ref="M1537">_xlfn.IFS(LEFT(L1537, 2) = "01", "Jan", LEFT(L1537, 2) = "02", "Feb", LEFT(L1537, 2) = "03", "Mar", LEFT(L1537, 2) = "04", "Apr", LEFT(L1537, 2) = "05", "May", LEFT(L1537, 2) = "06", "Jun", LEFT(L1537, 2) = "07", "Jul", LEFT(L1537, 2) = "08", "Aug", LEFT(L1537, 2) = "09", "Sep", LEFT(L1537, 2) = "10", "Oct", LEFT(L1537, 2) = "11", "Nov", LEFT(L1537, 2) = "12", "Dec")</f>
        <v>Apr</v>
      </c>
      <c r="N1537" s="9" t="str">
        <f t="shared" si="165"/>
        <v>2016</v>
      </c>
      <c r="O1537" t="b">
        <v>1</v>
      </c>
      <c r="P1537">
        <v>110</v>
      </c>
      <c r="Q1537" t="b">
        <v>1</v>
      </c>
      <c r="R1537" t="s">
        <v>8284</v>
      </c>
      <c r="S1537" s="6">
        <f t="shared" si="161"/>
        <v>1.3242499999999999</v>
      </c>
      <c r="T1537" s="8">
        <f t="shared" si="162"/>
        <v>48.154545454545456</v>
      </c>
      <c r="U1537" t="str">
        <f t="shared" si="166"/>
        <v>photography</v>
      </c>
      <c r="V1537" t="str">
        <f t="shared" si="167"/>
        <v>photobooks</v>
      </c>
    </row>
    <row r="1538" spans="1:22" ht="48" x14ac:dyDescent="0.2">
      <c r="A1538">
        <v>1536</v>
      </c>
      <c r="B1538" s="3" t="s">
        <v>1537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2">
        <f t="shared" si="163"/>
        <v>42243.802199074074</v>
      </c>
      <c r="K1538">
        <v>1438110910</v>
      </c>
      <c r="L1538" s="12" t="str">
        <f t="shared" si="164"/>
        <v>07/28/2015</v>
      </c>
      <c r="M1538" s="9" t="str" cm="1">
        <f t="array" ref="M1538">_xlfn.IFS(LEFT(L1538, 2) = "01", "Jan", LEFT(L1538, 2) = "02", "Feb", LEFT(L1538, 2) = "03", "Mar", LEFT(L1538, 2) = "04", "Apr", LEFT(L1538, 2) = "05", "May", LEFT(L1538, 2) = "06", "Jun", LEFT(L1538, 2) = "07", "Jul", LEFT(L1538, 2) = "08", "Aug", LEFT(L1538, 2) = "09", "Sep", LEFT(L1538, 2) = "10", "Oct", LEFT(L1538, 2) = "11", "Nov", LEFT(L1538, 2) = "12", "Dec")</f>
        <v>Jul</v>
      </c>
      <c r="N1538" s="9" t="str">
        <f t="shared" si="165"/>
        <v>2015</v>
      </c>
      <c r="O1538" t="b">
        <v>1</v>
      </c>
      <c r="P1538">
        <v>455</v>
      </c>
      <c r="Q1538" t="b">
        <v>1</v>
      </c>
      <c r="R1538" t="s">
        <v>8284</v>
      </c>
      <c r="S1538" s="6">
        <f t="shared" ref="S1538:S1601" si="168">E1538/D1538</f>
        <v>2.5030841666666666</v>
      </c>
      <c r="T1538" s="8">
        <f t="shared" ref="T1538:T1601" si="169">IFERROR(E1538/P1538, 0)</f>
        <v>66.015406593406595</v>
      </c>
      <c r="U1538" t="str">
        <f t="shared" si="166"/>
        <v>photography</v>
      </c>
      <c r="V1538" t="str">
        <f t="shared" si="167"/>
        <v>photobooks</v>
      </c>
    </row>
    <row r="1539" spans="1:22" ht="48" x14ac:dyDescent="0.2">
      <c r="A1539">
        <v>1537</v>
      </c>
      <c r="B1539" s="3" t="s">
        <v>1538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2">
        <f t="shared" ref="J1539:J1602" si="170">(((I1539/60)/60)/24)+DATE(1970,1,1)</f>
        <v>42588.75</v>
      </c>
      <c r="K1539">
        <v>1467358427</v>
      </c>
      <c r="L1539" s="12" t="str">
        <f t="shared" ref="L1539:L1602" si="171">TEXT((((K1539/60)/60)/24)+DATE(1970,1,1), "mm/dd/yyyy")</f>
        <v>07/01/2016</v>
      </c>
      <c r="M1539" s="9" t="str" cm="1">
        <f t="array" ref="M1539">_xlfn.IFS(LEFT(L1539, 2) = "01", "Jan", LEFT(L1539, 2) = "02", "Feb", LEFT(L1539, 2) = "03", "Mar", LEFT(L1539, 2) = "04", "Apr", LEFT(L1539, 2) = "05", "May", LEFT(L1539, 2) = "06", "Jun", LEFT(L1539, 2) = "07", "Jul", LEFT(L1539, 2) = "08", "Aug", LEFT(L1539, 2) = "09", "Sep", LEFT(L1539, 2) = "10", "Oct", LEFT(L1539, 2) = "11", "Nov", LEFT(L1539, 2) = "12", "Dec")</f>
        <v>Jul</v>
      </c>
      <c r="N1539" s="9" t="str">
        <f t="shared" ref="N1539:N1602" si="172">RIGHT(L1539, 4)</f>
        <v>2016</v>
      </c>
      <c r="O1539" t="b">
        <v>1</v>
      </c>
      <c r="P1539">
        <v>224</v>
      </c>
      <c r="Q1539" t="b">
        <v>1</v>
      </c>
      <c r="R1539" t="s">
        <v>8284</v>
      </c>
      <c r="S1539" s="6">
        <f t="shared" si="168"/>
        <v>1.7989999999999999</v>
      </c>
      <c r="T1539" s="8">
        <f t="shared" si="169"/>
        <v>96.375</v>
      </c>
      <c r="U1539" t="str">
        <f t="shared" ref="U1539:U1602" si="173">LEFT(R1539, SEARCH("/", R1539) - 1)</f>
        <v>photography</v>
      </c>
      <c r="V1539" t="str">
        <f t="shared" ref="V1539:V1602" si="174">RIGHT(R1539, LEN(R1539) - SEARCH("/", R1539) )</f>
        <v>photobooks</v>
      </c>
    </row>
    <row r="1540" spans="1:22" ht="48" x14ac:dyDescent="0.2">
      <c r="A1540">
        <v>1538</v>
      </c>
      <c r="B1540" s="3" t="s">
        <v>1539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2">
        <f t="shared" si="170"/>
        <v>42026.782060185185</v>
      </c>
      <c r="K1540">
        <v>1418064370</v>
      </c>
      <c r="L1540" s="12" t="str">
        <f t="shared" si="171"/>
        <v>12/08/2014</v>
      </c>
      <c r="M1540" s="9" t="str" cm="1">
        <f t="array" ref="M1540">_xlfn.IFS(LEFT(L1540, 2) = "01", "Jan", LEFT(L1540, 2) = "02", "Feb", LEFT(L1540, 2) = "03", "Mar", LEFT(L1540, 2) = "04", "Apr", LEFT(L1540, 2) = "05", "May", LEFT(L1540, 2) = "06", "Jun", LEFT(L1540, 2) = "07", "Jul", LEFT(L1540, 2) = "08", "Aug", LEFT(L1540, 2) = "09", "Sep", LEFT(L1540, 2) = "10", "Oct", LEFT(L1540, 2) = "11", "Nov", LEFT(L1540, 2) = "12", "Dec")</f>
        <v>Dec</v>
      </c>
      <c r="N1540" s="9" t="str">
        <f t="shared" si="172"/>
        <v>2014</v>
      </c>
      <c r="O1540" t="b">
        <v>1</v>
      </c>
      <c r="P1540">
        <v>46</v>
      </c>
      <c r="Q1540" t="b">
        <v>1</v>
      </c>
      <c r="R1540" t="s">
        <v>8284</v>
      </c>
      <c r="S1540" s="6">
        <f t="shared" si="168"/>
        <v>1.0262857142857142</v>
      </c>
      <c r="T1540" s="8">
        <f t="shared" si="169"/>
        <v>156.17391304347825</v>
      </c>
      <c r="U1540" t="str">
        <f t="shared" si="173"/>
        <v>photography</v>
      </c>
      <c r="V1540" t="str">
        <f t="shared" si="174"/>
        <v>photobooks</v>
      </c>
    </row>
    <row r="1541" spans="1:22" ht="48" x14ac:dyDescent="0.2">
      <c r="A1541">
        <v>1539</v>
      </c>
      <c r="B1541" s="3" t="s">
        <v>1540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2">
        <f t="shared" si="170"/>
        <v>42738.919201388882</v>
      </c>
      <c r="K1541">
        <v>1480629819</v>
      </c>
      <c r="L1541" s="12" t="str">
        <f t="shared" si="171"/>
        <v>12/01/2016</v>
      </c>
      <c r="M1541" s="9" t="str" cm="1">
        <f t="array" ref="M1541">_xlfn.IFS(LEFT(L1541, 2) = "01", "Jan", LEFT(L1541, 2) = "02", "Feb", LEFT(L1541, 2) = "03", "Mar", LEFT(L1541, 2) = "04", "Apr", LEFT(L1541, 2) = "05", "May", LEFT(L1541, 2) = "06", "Jun", LEFT(L1541, 2) = "07", "Jul", LEFT(L1541, 2) = "08", "Aug", LEFT(L1541, 2) = "09", "Sep", LEFT(L1541, 2) = "10", "Oct", LEFT(L1541, 2) = "11", "Nov", LEFT(L1541, 2) = "12", "Dec")</f>
        <v>Dec</v>
      </c>
      <c r="N1541" s="9" t="str">
        <f t="shared" si="172"/>
        <v>2016</v>
      </c>
      <c r="O1541" t="b">
        <v>0</v>
      </c>
      <c r="P1541">
        <v>284</v>
      </c>
      <c r="Q1541" t="b">
        <v>1</v>
      </c>
      <c r="R1541" t="s">
        <v>8284</v>
      </c>
      <c r="S1541" s="6">
        <f t="shared" si="168"/>
        <v>1.359861</v>
      </c>
      <c r="T1541" s="8">
        <f t="shared" si="169"/>
        <v>95.764859154929582</v>
      </c>
      <c r="U1541" t="str">
        <f t="shared" si="173"/>
        <v>photography</v>
      </c>
      <c r="V1541" t="str">
        <f t="shared" si="174"/>
        <v>photobooks</v>
      </c>
    </row>
    <row r="1542" spans="1:22" ht="48" x14ac:dyDescent="0.2">
      <c r="A1542">
        <v>1540</v>
      </c>
      <c r="B1542" s="3" t="s">
        <v>1541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2">
        <f t="shared" si="170"/>
        <v>41969.052083333328</v>
      </c>
      <c r="K1542">
        <v>1414368616</v>
      </c>
      <c r="L1542" s="12" t="str">
        <f t="shared" si="171"/>
        <v>10/27/2014</v>
      </c>
      <c r="M1542" s="9" t="str" cm="1">
        <f t="array" ref="M1542">_xlfn.IFS(LEFT(L1542, 2) = "01", "Jan", LEFT(L1542, 2) = "02", "Feb", LEFT(L1542, 2) = "03", "Mar", LEFT(L1542, 2) = "04", "Apr", LEFT(L1542, 2) = "05", "May", LEFT(L1542, 2) = "06", "Jun", LEFT(L1542, 2) = "07", "Jul", LEFT(L1542, 2) = "08", "Aug", LEFT(L1542, 2) = "09", "Sep", LEFT(L1542, 2) = "10", "Oct", LEFT(L1542, 2) = "11", "Nov", LEFT(L1542, 2) = "12", "Dec")</f>
        <v>Oct</v>
      </c>
      <c r="N1542" s="9" t="str">
        <f t="shared" si="172"/>
        <v>2014</v>
      </c>
      <c r="O1542" t="b">
        <v>1</v>
      </c>
      <c r="P1542">
        <v>98</v>
      </c>
      <c r="Q1542" t="b">
        <v>1</v>
      </c>
      <c r="R1542" t="s">
        <v>8284</v>
      </c>
      <c r="S1542" s="6">
        <f t="shared" si="168"/>
        <v>1.1786666666666668</v>
      </c>
      <c r="T1542" s="8">
        <f t="shared" si="169"/>
        <v>180.40816326530611</v>
      </c>
      <c r="U1542" t="str">
        <f t="shared" si="173"/>
        <v>photography</v>
      </c>
      <c r="V1542" t="str">
        <f t="shared" si="174"/>
        <v>photobooks</v>
      </c>
    </row>
    <row r="1543" spans="1:22" ht="48" x14ac:dyDescent="0.2">
      <c r="A1543">
        <v>1541</v>
      </c>
      <c r="B1543" s="3" t="s">
        <v>1542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2">
        <f t="shared" si="170"/>
        <v>42004.712245370371</v>
      </c>
      <c r="K1543">
        <v>1417453538</v>
      </c>
      <c r="L1543" s="12" t="str">
        <f t="shared" si="171"/>
        <v>12/01/2014</v>
      </c>
      <c r="M1543" s="9" t="str" cm="1">
        <f t="array" ref="M1543">_xlfn.IFS(LEFT(L1543, 2) = "01", "Jan", LEFT(L1543, 2) = "02", "Feb", LEFT(L1543, 2) = "03", "Mar", LEFT(L1543, 2) = "04", "Apr", LEFT(L1543, 2) = "05", "May", LEFT(L1543, 2) = "06", "Jun", LEFT(L1543, 2) = "07", "Jul", LEFT(L1543, 2) = "08", "Aug", LEFT(L1543, 2) = "09", "Sep", LEFT(L1543, 2) = "10", "Oct", LEFT(L1543, 2) = "11", "Nov", LEFT(L1543, 2) = "12", "Dec")</f>
        <v>Dec</v>
      </c>
      <c r="N1543" s="9" t="str">
        <f t="shared" si="172"/>
        <v>2014</v>
      </c>
      <c r="O1543" t="b">
        <v>0</v>
      </c>
      <c r="P1543">
        <v>2</v>
      </c>
      <c r="Q1543" t="b">
        <v>0</v>
      </c>
      <c r="R1543" t="s">
        <v>8288</v>
      </c>
      <c r="S1543" s="6">
        <f t="shared" si="168"/>
        <v>3.3333333333333332E-4</v>
      </c>
      <c r="T1543" s="8">
        <f t="shared" si="169"/>
        <v>3</v>
      </c>
      <c r="U1543" t="str">
        <f t="shared" si="173"/>
        <v>photography</v>
      </c>
      <c r="V1543" t="str">
        <f t="shared" si="174"/>
        <v>nature</v>
      </c>
    </row>
    <row r="1544" spans="1:22" ht="48" x14ac:dyDescent="0.2">
      <c r="A1544">
        <v>1542</v>
      </c>
      <c r="B1544" s="3" t="s">
        <v>1543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2">
        <f t="shared" si="170"/>
        <v>42185.996527777781</v>
      </c>
      <c r="K1544">
        <v>1434412500</v>
      </c>
      <c r="L1544" s="12" t="str">
        <f t="shared" si="171"/>
        <v>06/15/2015</v>
      </c>
      <c r="M1544" s="9" t="str" cm="1">
        <f t="array" ref="M1544">_xlfn.IFS(LEFT(L1544, 2) = "01", "Jan", LEFT(L1544, 2) = "02", "Feb", LEFT(L1544, 2) = "03", "Mar", LEFT(L1544, 2) = "04", "Apr", LEFT(L1544, 2) = "05", "May", LEFT(L1544, 2) = "06", "Jun", LEFT(L1544, 2) = "07", "Jul", LEFT(L1544, 2) = "08", "Aug", LEFT(L1544, 2) = "09", "Sep", LEFT(L1544, 2) = "10", "Oct", LEFT(L1544, 2) = "11", "Nov", LEFT(L1544, 2) = "12", "Dec")</f>
        <v>Jun</v>
      </c>
      <c r="N1544" s="9" t="str">
        <f t="shared" si="172"/>
        <v>2015</v>
      </c>
      <c r="O1544" t="b">
        <v>0</v>
      </c>
      <c r="P1544">
        <v>1</v>
      </c>
      <c r="Q1544" t="b">
        <v>0</v>
      </c>
      <c r="R1544" t="s">
        <v>8288</v>
      </c>
      <c r="S1544" s="6">
        <f t="shared" si="168"/>
        <v>0.04</v>
      </c>
      <c r="T1544" s="8">
        <f t="shared" si="169"/>
        <v>20</v>
      </c>
      <c r="U1544" t="str">
        <f t="shared" si="173"/>
        <v>photography</v>
      </c>
      <c r="V1544" t="str">
        <f t="shared" si="174"/>
        <v>nature</v>
      </c>
    </row>
    <row r="1545" spans="1:22" ht="48" x14ac:dyDescent="0.2">
      <c r="A1545">
        <v>1543</v>
      </c>
      <c r="B1545" s="3" t="s">
        <v>1544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2">
        <f t="shared" si="170"/>
        <v>41965.551319444443</v>
      </c>
      <c r="K1545">
        <v>1414066434</v>
      </c>
      <c r="L1545" s="12" t="str">
        <f t="shared" si="171"/>
        <v>10/23/2014</v>
      </c>
      <c r="M1545" s="9" t="str" cm="1">
        <f t="array" ref="M1545">_xlfn.IFS(LEFT(L1545, 2) = "01", "Jan", LEFT(L1545, 2) = "02", "Feb", LEFT(L1545, 2) = "03", "Mar", LEFT(L1545, 2) = "04", "Apr", LEFT(L1545, 2) = "05", "May", LEFT(L1545, 2) = "06", "Jun", LEFT(L1545, 2) = "07", "Jul", LEFT(L1545, 2) = "08", "Aug", LEFT(L1545, 2) = "09", "Sep", LEFT(L1545, 2) = "10", "Oct", LEFT(L1545, 2) = "11", "Nov", LEFT(L1545, 2) = "12", "Dec")</f>
        <v>Oct</v>
      </c>
      <c r="N1545" s="9" t="str">
        <f t="shared" si="172"/>
        <v>2014</v>
      </c>
      <c r="O1545" t="b">
        <v>0</v>
      </c>
      <c r="P1545">
        <v>1</v>
      </c>
      <c r="Q1545" t="b">
        <v>0</v>
      </c>
      <c r="R1545" t="s">
        <v>8288</v>
      </c>
      <c r="S1545" s="6">
        <f t="shared" si="168"/>
        <v>4.4444444444444444E-3</v>
      </c>
      <c r="T1545" s="8">
        <f t="shared" si="169"/>
        <v>10</v>
      </c>
      <c r="U1545" t="str">
        <f t="shared" si="173"/>
        <v>photography</v>
      </c>
      <c r="V1545" t="str">
        <f t="shared" si="174"/>
        <v>nature</v>
      </c>
    </row>
    <row r="1546" spans="1:22" ht="48" x14ac:dyDescent="0.2">
      <c r="A1546">
        <v>1544</v>
      </c>
      <c r="B1546" s="3" t="s">
        <v>1545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2">
        <f t="shared" si="170"/>
        <v>42095.012499999997</v>
      </c>
      <c r="K1546">
        <v>1424222024</v>
      </c>
      <c r="L1546" s="12" t="str">
        <f t="shared" si="171"/>
        <v>02/18/2015</v>
      </c>
      <c r="M1546" s="9" t="str" cm="1">
        <f t="array" ref="M1546">_xlfn.IFS(LEFT(L1546, 2) = "01", "Jan", LEFT(L1546, 2) = "02", "Feb", LEFT(L1546, 2) = "03", "Mar", LEFT(L1546, 2) = "04", "Apr", LEFT(L1546, 2) = "05", "May", LEFT(L1546, 2) = "06", "Jun", LEFT(L1546, 2) = "07", "Jul", LEFT(L1546, 2) = "08", "Aug", LEFT(L1546, 2) = "09", "Sep", LEFT(L1546, 2) = "10", "Oct", LEFT(L1546, 2) = "11", "Nov", LEFT(L1546, 2) = "12", "Dec")</f>
        <v>Feb</v>
      </c>
      <c r="N1546" s="9" t="str">
        <f t="shared" si="172"/>
        <v>2015</v>
      </c>
      <c r="O1546" t="b">
        <v>0</v>
      </c>
      <c r="P1546">
        <v>0</v>
      </c>
      <c r="Q1546" t="b">
        <v>0</v>
      </c>
      <c r="R1546" t="s">
        <v>8288</v>
      </c>
      <c r="S1546" s="6">
        <f t="shared" si="168"/>
        <v>0</v>
      </c>
      <c r="T1546" s="8">
        <f t="shared" si="169"/>
        <v>0</v>
      </c>
      <c r="U1546" t="str">
        <f t="shared" si="173"/>
        <v>photography</v>
      </c>
      <c r="V1546" t="str">
        <f t="shared" si="174"/>
        <v>nature</v>
      </c>
    </row>
    <row r="1547" spans="1:22" ht="48" x14ac:dyDescent="0.2">
      <c r="A1547">
        <v>1545</v>
      </c>
      <c r="B1547" s="3" t="s">
        <v>1546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2">
        <f t="shared" si="170"/>
        <v>42065.886111111111</v>
      </c>
      <c r="K1547">
        <v>1422393234</v>
      </c>
      <c r="L1547" s="12" t="str">
        <f t="shared" si="171"/>
        <v>01/27/2015</v>
      </c>
      <c r="M1547" s="9" t="str" cm="1">
        <f t="array" ref="M1547">_xlfn.IFS(LEFT(L1547, 2) = "01", "Jan", LEFT(L1547, 2) = "02", "Feb", LEFT(L1547, 2) = "03", "Mar", LEFT(L1547, 2) = "04", "Apr", LEFT(L1547, 2) = "05", "May", LEFT(L1547, 2) = "06", "Jun", LEFT(L1547, 2) = "07", "Jul", LEFT(L1547, 2) = "08", "Aug", LEFT(L1547, 2) = "09", "Sep", LEFT(L1547, 2) = "10", "Oct", LEFT(L1547, 2) = "11", "Nov", LEFT(L1547, 2) = "12", "Dec")</f>
        <v>Jan</v>
      </c>
      <c r="N1547" s="9" t="str">
        <f t="shared" si="172"/>
        <v>2015</v>
      </c>
      <c r="O1547" t="b">
        <v>0</v>
      </c>
      <c r="P1547">
        <v>1</v>
      </c>
      <c r="Q1547" t="b">
        <v>0</v>
      </c>
      <c r="R1547" t="s">
        <v>8288</v>
      </c>
      <c r="S1547" s="6">
        <f t="shared" si="168"/>
        <v>3.3333333333333332E-4</v>
      </c>
      <c r="T1547" s="8">
        <f t="shared" si="169"/>
        <v>1</v>
      </c>
      <c r="U1547" t="str">
        <f t="shared" si="173"/>
        <v>photography</v>
      </c>
      <c r="V1547" t="str">
        <f t="shared" si="174"/>
        <v>nature</v>
      </c>
    </row>
    <row r="1548" spans="1:22" ht="48" x14ac:dyDescent="0.2">
      <c r="A1548">
        <v>1546</v>
      </c>
      <c r="B1548" s="3" t="s">
        <v>1547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2">
        <f t="shared" si="170"/>
        <v>41899.212951388887</v>
      </c>
      <c r="K1548">
        <v>1405746399</v>
      </c>
      <c r="L1548" s="12" t="str">
        <f t="shared" si="171"/>
        <v>07/19/2014</v>
      </c>
      <c r="M1548" s="9" t="str" cm="1">
        <f t="array" ref="M1548">_xlfn.IFS(LEFT(L1548, 2) = "01", "Jan", LEFT(L1548, 2) = "02", "Feb", LEFT(L1548, 2) = "03", "Mar", LEFT(L1548, 2) = "04", "Apr", LEFT(L1548, 2) = "05", "May", LEFT(L1548, 2) = "06", "Jun", LEFT(L1548, 2) = "07", "Jul", LEFT(L1548, 2) = "08", "Aug", LEFT(L1548, 2) = "09", "Sep", LEFT(L1548, 2) = "10", "Oct", LEFT(L1548, 2) = "11", "Nov", LEFT(L1548, 2) = "12", "Dec")</f>
        <v>Jul</v>
      </c>
      <c r="N1548" s="9" t="str">
        <f t="shared" si="172"/>
        <v>2014</v>
      </c>
      <c r="O1548" t="b">
        <v>0</v>
      </c>
      <c r="P1548">
        <v>11</v>
      </c>
      <c r="Q1548" t="b">
        <v>0</v>
      </c>
      <c r="R1548" t="s">
        <v>8288</v>
      </c>
      <c r="S1548" s="6">
        <f t="shared" si="168"/>
        <v>0.28899999999999998</v>
      </c>
      <c r="T1548" s="8">
        <f t="shared" si="169"/>
        <v>26.272727272727273</v>
      </c>
      <c r="U1548" t="str">
        <f t="shared" si="173"/>
        <v>photography</v>
      </c>
      <c r="V1548" t="str">
        <f t="shared" si="174"/>
        <v>nature</v>
      </c>
    </row>
    <row r="1549" spans="1:22" ht="48" x14ac:dyDescent="0.2">
      <c r="A1549">
        <v>1547</v>
      </c>
      <c r="B1549" s="3" t="s">
        <v>1548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2">
        <f t="shared" si="170"/>
        <v>42789.426875000005</v>
      </c>
      <c r="K1549">
        <v>1487240082</v>
      </c>
      <c r="L1549" s="12" t="str">
        <f t="shared" si="171"/>
        <v>02/16/2017</v>
      </c>
      <c r="M1549" s="9" t="str" cm="1">
        <f t="array" ref="M1549">_xlfn.IFS(LEFT(L1549, 2) = "01", "Jan", LEFT(L1549, 2) = "02", "Feb", LEFT(L1549, 2) = "03", "Mar", LEFT(L1549, 2) = "04", "Apr", LEFT(L1549, 2) = "05", "May", LEFT(L1549, 2) = "06", "Jun", LEFT(L1549, 2) = "07", "Jul", LEFT(L1549, 2) = "08", "Aug", LEFT(L1549, 2) = "09", "Sep", LEFT(L1549, 2) = "10", "Oct", LEFT(L1549, 2) = "11", "Nov", LEFT(L1549, 2) = "12", "Dec")</f>
        <v>Feb</v>
      </c>
      <c r="N1549" s="9" t="str">
        <f t="shared" si="172"/>
        <v>2017</v>
      </c>
      <c r="O1549" t="b">
        <v>0</v>
      </c>
      <c r="P1549">
        <v>0</v>
      </c>
      <c r="Q1549" t="b">
        <v>0</v>
      </c>
      <c r="R1549" t="s">
        <v>8288</v>
      </c>
      <c r="S1549" s="6">
        <f t="shared" si="168"/>
        <v>0</v>
      </c>
      <c r="T1549" s="8">
        <f t="shared" si="169"/>
        <v>0</v>
      </c>
      <c r="U1549" t="str">
        <f t="shared" si="173"/>
        <v>photography</v>
      </c>
      <c r="V1549" t="str">
        <f t="shared" si="174"/>
        <v>nature</v>
      </c>
    </row>
    <row r="1550" spans="1:22" ht="32" x14ac:dyDescent="0.2">
      <c r="A1550">
        <v>1548</v>
      </c>
      <c r="B1550" s="3" t="s">
        <v>1549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2">
        <f t="shared" si="170"/>
        <v>42316.923842592587</v>
      </c>
      <c r="K1550">
        <v>1444425020</v>
      </c>
      <c r="L1550" s="12" t="str">
        <f t="shared" si="171"/>
        <v>10/09/2015</v>
      </c>
      <c r="M1550" s="9" t="str" cm="1">
        <f t="array" ref="M1550">_xlfn.IFS(LEFT(L1550, 2) = "01", "Jan", LEFT(L1550, 2) = "02", "Feb", LEFT(L1550, 2) = "03", "Mar", LEFT(L1550, 2) = "04", "Apr", LEFT(L1550, 2) = "05", "May", LEFT(L1550, 2) = "06", "Jun", LEFT(L1550, 2) = "07", "Jul", LEFT(L1550, 2) = "08", "Aug", LEFT(L1550, 2) = "09", "Sep", LEFT(L1550, 2) = "10", "Oct", LEFT(L1550, 2) = "11", "Nov", LEFT(L1550, 2) = "12", "Dec")</f>
        <v>Oct</v>
      </c>
      <c r="N1550" s="9" t="str">
        <f t="shared" si="172"/>
        <v>2015</v>
      </c>
      <c r="O1550" t="b">
        <v>0</v>
      </c>
      <c r="P1550">
        <v>1</v>
      </c>
      <c r="Q1550" t="b">
        <v>0</v>
      </c>
      <c r="R1550" t="s">
        <v>8288</v>
      </c>
      <c r="S1550" s="6">
        <f t="shared" si="168"/>
        <v>8.5714285714285715E-2</v>
      </c>
      <c r="T1550" s="8">
        <f t="shared" si="169"/>
        <v>60</v>
      </c>
      <c r="U1550" t="str">
        <f t="shared" si="173"/>
        <v>photography</v>
      </c>
      <c r="V1550" t="str">
        <f t="shared" si="174"/>
        <v>nature</v>
      </c>
    </row>
    <row r="1551" spans="1:22" ht="48" x14ac:dyDescent="0.2">
      <c r="A1551">
        <v>1549</v>
      </c>
      <c r="B1551" s="3" t="s">
        <v>1550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2">
        <f t="shared" si="170"/>
        <v>42311.177766203706</v>
      </c>
      <c r="K1551">
        <v>1443928559</v>
      </c>
      <c r="L1551" s="12" t="str">
        <f t="shared" si="171"/>
        <v>10/04/2015</v>
      </c>
      <c r="M1551" s="9" t="str" cm="1">
        <f t="array" ref="M1551">_xlfn.IFS(LEFT(L1551, 2) = "01", "Jan", LEFT(L1551, 2) = "02", "Feb", LEFT(L1551, 2) = "03", "Mar", LEFT(L1551, 2) = "04", "Apr", LEFT(L1551, 2) = "05", "May", LEFT(L1551, 2) = "06", "Jun", LEFT(L1551, 2) = "07", "Jul", LEFT(L1551, 2) = "08", "Aug", LEFT(L1551, 2) = "09", "Sep", LEFT(L1551, 2) = "10", "Oct", LEFT(L1551, 2) = "11", "Nov", LEFT(L1551, 2) = "12", "Dec")</f>
        <v>Oct</v>
      </c>
      <c r="N1551" s="9" t="str">
        <f t="shared" si="172"/>
        <v>2015</v>
      </c>
      <c r="O1551" t="b">
        <v>0</v>
      </c>
      <c r="P1551">
        <v>6</v>
      </c>
      <c r="Q1551" t="b">
        <v>0</v>
      </c>
      <c r="R1551" t="s">
        <v>8288</v>
      </c>
      <c r="S1551" s="6">
        <f t="shared" si="168"/>
        <v>0.34</v>
      </c>
      <c r="T1551" s="8">
        <f t="shared" si="169"/>
        <v>28.333333333333332</v>
      </c>
      <c r="U1551" t="str">
        <f t="shared" si="173"/>
        <v>photography</v>
      </c>
      <c r="V1551" t="str">
        <f t="shared" si="174"/>
        <v>nature</v>
      </c>
    </row>
    <row r="1552" spans="1:22" ht="48" x14ac:dyDescent="0.2">
      <c r="A1552">
        <v>1550</v>
      </c>
      <c r="B1552" s="3" t="s">
        <v>1551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2">
        <f t="shared" si="170"/>
        <v>42502.449467592596</v>
      </c>
      <c r="K1552">
        <v>1460458034</v>
      </c>
      <c r="L1552" s="12" t="str">
        <f t="shared" si="171"/>
        <v>04/12/2016</v>
      </c>
      <c r="M1552" s="9" t="str" cm="1">
        <f t="array" ref="M1552">_xlfn.IFS(LEFT(L1552, 2) = "01", "Jan", LEFT(L1552, 2) = "02", "Feb", LEFT(L1552, 2) = "03", "Mar", LEFT(L1552, 2) = "04", "Apr", LEFT(L1552, 2) = "05", "May", LEFT(L1552, 2) = "06", "Jun", LEFT(L1552, 2) = "07", "Jul", LEFT(L1552, 2) = "08", "Aug", LEFT(L1552, 2) = "09", "Sep", LEFT(L1552, 2) = "10", "Oct", LEFT(L1552, 2) = "11", "Nov", LEFT(L1552, 2) = "12", "Dec")</f>
        <v>Apr</v>
      </c>
      <c r="N1552" s="9" t="str">
        <f t="shared" si="172"/>
        <v>2016</v>
      </c>
      <c r="O1552" t="b">
        <v>0</v>
      </c>
      <c r="P1552">
        <v>7</v>
      </c>
      <c r="Q1552" t="b">
        <v>0</v>
      </c>
      <c r="R1552" t="s">
        <v>8288</v>
      </c>
      <c r="S1552" s="6">
        <f t="shared" si="168"/>
        <v>0.13466666666666666</v>
      </c>
      <c r="T1552" s="8">
        <f t="shared" si="169"/>
        <v>14.428571428571429</v>
      </c>
      <c r="U1552" t="str">
        <f t="shared" si="173"/>
        <v>photography</v>
      </c>
      <c r="V1552" t="str">
        <f t="shared" si="174"/>
        <v>nature</v>
      </c>
    </row>
    <row r="1553" spans="1:22" ht="48" x14ac:dyDescent="0.2">
      <c r="A1553">
        <v>1551</v>
      </c>
      <c r="B1553" s="3" t="s">
        <v>1552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2">
        <f t="shared" si="170"/>
        <v>42151.824525462958</v>
      </c>
      <c r="K1553">
        <v>1430164039</v>
      </c>
      <c r="L1553" s="12" t="str">
        <f t="shared" si="171"/>
        <v>04/27/2015</v>
      </c>
      <c r="M1553" s="9" t="str" cm="1">
        <f t="array" ref="M1553">_xlfn.IFS(LEFT(L1553, 2) = "01", "Jan", LEFT(L1553, 2) = "02", "Feb", LEFT(L1553, 2) = "03", "Mar", LEFT(L1553, 2) = "04", "Apr", LEFT(L1553, 2) = "05", "May", LEFT(L1553, 2) = "06", "Jun", LEFT(L1553, 2) = "07", "Jul", LEFT(L1553, 2) = "08", "Aug", LEFT(L1553, 2) = "09", "Sep", LEFT(L1553, 2) = "10", "Oct", LEFT(L1553, 2) = "11", "Nov", LEFT(L1553, 2) = "12", "Dec")</f>
        <v>Apr</v>
      </c>
      <c r="N1553" s="9" t="str">
        <f t="shared" si="172"/>
        <v>2015</v>
      </c>
      <c r="O1553" t="b">
        <v>0</v>
      </c>
      <c r="P1553">
        <v>0</v>
      </c>
      <c r="Q1553" t="b">
        <v>0</v>
      </c>
      <c r="R1553" t="s">
        <v>8288</v>
      </c>
      <c r="S1553" s="6">
        <f t="shared" si="168"/>
        <v>0</v>
      </c>
      <c r="T1553" s="8">
        <f t="shared" si="169"/>
        <v>0</v>
      </c>
      <c r="U1553" t="str">
        <f t="shared" si="173"/>
        <v>photography</v>
      </c>
      <c r="V1553" t="str">
        <f t="shared" si="174"/>
        <v>nature</v>
      </c>
    </row>
    <row r="1554" spans="1:22" ht="48" x14ac:dyDescent="0.2">
      <c r="A1554">
        <v>1552</v>
      </c>
      <c r="B1554" s="3" t="s">
        <v>1553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2">
        <f t="shared" si="170"/>
        <v>41913.165972222225</v>
      </c>
      <c r="K1554">
        <v>1410366708</v>
      </c>
      <c r="L1554" s="12" t="str">
        <f t="shared" si="171"/>
        <v>09/10/2014</v>
      </c>
      <c r="M1554" s="9" t="str" cm="1">
        <f t="array" ref="M1554">_xlfn.IFS(LEFT(L1554, 2) = "01", "Jan", LEFT(L1554, 2) = "02", "Feb", LEFT(L1554, 2) = "03", "Mar", LEFT(L1554, 2) = "04", "Apr", LEFT(L1554, 2) = "05", "May", LEFT(L1554, 2) = "06", "Jun", LEFT(L1554, 2) = "07", "Jul", LEFT(L1554, 2) = "08", "Aug", LEFT(L1554, 2) = "09", "Sep", LEFT(L1554, 2) = "10", "Oct", LEFT(L1554, 2) = "11", "Nov", LEFT(L1554, 2) = "12", "Dec")</f>
        <v>Sep</v>
      </c>
      <c r="N1554" s="9" t="str">
        <f t="shared" si="172"/>
        <v>2014</v>
      </c>
      <c r="O1554" t="b">
        <v>0</v>
      </c>
      <c r="P1554">
        <v>16</v>
      </c>
      <c r="Q1554" t="b">
        <v>0</v>
      </c>
      <c r="R1554" t="s">
        <v>8288</v>
      </c>
      <c r="S1554" s="6">
        <f t="shared" si="168"/>
        <v>0.49186046511627907</v>
      </c>
      <c r="T1554" s="8">
        <f t="shared" si="169"/>
        <v>132.1875</v>
      </c>
      <c r="U1554" t="str">
        <f t="shared" si="173"/>
        <v>photography</v>
      </c>
      <c r="V1554" t="str">
        <f t="shared" si="174"/>
        <v>nature</v>
      </c>
    </row>
    <row r="1555" spans="1:22" ht="48" x14ac:dyDescent="0.2">
      <c r="A1555">
        <v>1553</v>
      </c>
      <c r="B1555" s="3" t="s">
        <v>1554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2">
        <f t="shared" si="170"/>
        <v>42249.282951388886</v>
      </c>
      <c r="K1555">
        <v>1438584447</v>
      </c>
      <c r="L1555" s="12" t="str">
        <f t="shared" si="171"/>
        <v>08/03/2015</v>
      </c>
      <c r="M1555" s="9" t="str" cm="1">
        <f t="array" ref="M1555">_xlfn.IFS(LEFT(L1555, 2) = "01", "Jan", LEFT(L1555, 2) = "02", "Feb", LEFT(L1555, 2) = "03", "Mar", LEFT(L1555, 2) = "04", "Apr", LEFT(L1555, 2) = "05", "May", LEFT(L1555, 2) = "06", "Jun", LEFT(L1555, 2) = "07", "Jul", LEFT(L1555, 2) = "08", "Aug", LEFT(L1555, 2) = "09", "Sep", LEFT(L1555, 2) = "10", "Oct", LEFT(L1555, 2) = "11", "Nov", LEFT(L1555, 2) = "12", "Dec")</f>
        <v>Aug</v>
      </c>
      <c r="N1555" s="9" t="str">
        <f t="shared" si="172"/>
        <v>2015</v>
      </c>
      <c r="O1555" t="b">
        <v>0</v>
      </c>
      <c r="P1555">
        <v>0</v>
      </c>
      <c r="Q1555" t="b">
        <v>0</v>
      </c>
      <c r="R1555" t="s">
        <v>8288</v>
      </c>
      <c r="S1555" s="6">
        <f t="shared" si="168"/>
        <v>0</v>
      </c>
      <c r="T1555" s="8">
        <f t="shared" si="169"/>
        <v>0</v>
      </c>
      <c r="U1555" t="str">
        <f t="shared" si="173"/>
        <v>photography</v>
      </c>
      <c r="V1555" t="str">
        <f t="shared" si="174"/>
        <v>nature</v>
      </c>
    </row>
    <row r="1556" spans="1:22" ht="48" x14ac:dyDescent="0.2">
      <c r="A1556">
        <v>1554</v>
      </c>
      <c r="B1556" s="3" t="s">
        <v>1555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2">
        <f t="shared" si="170"/>
        <v>42218.252199074079</v>
      </c>
      <c r="K1556">
        <v>1435903390</v>
      </c>
      <c r="L1556" s="12" t="str">
        <f t="shared" si="171"/>
        <v>07/03/2015</v>
      </c>
      <c r="M1556" s="9" t="str" cm="1">
        <f t="array" ref="M1556">_xlfn.IFS(LEFT(L1556, 2) = "01", "Jan", LEFT(L1556, 2) = "02", "Feb", LEFT(L1556, 2) = "03", "Mar", LEFT(L1556, 2) = "04", "Apr", LEFT(L1556, 2) = "05", "May", LEFT(L1556, 2) = "06", "Jun", LEFT(L1556, 2) = "07", "Jul", LEFT(L1556, 2) = "08", "Aug", LEFT(L1556, 2) = "09", "Sep", LEFT(L1556, 2) = "10", "Oct", LEFT(L1556, 2) = "11", "Nov", LEFT(L1556, 2) = "12", "Dec")</f>
        <v>Jul</v>
      </c>
      <c r="N1556" s="9" t="str">
        <f t="shared" si="172"/>
        <v>2015</v>
      </c>
      <c r="O1556" t="b">
        <v>0</v>
      </c>
      <c r="P1556">
        <v>0</v>
      </c>
      <c r="Q1556" t="b">
        <v>0</v>
      </c>
      <c r="R1556" t="s">
        <v>8288</v>
      </c>
      <c r="S1556" s="6">
        <f t="shared" si="168"/>
        <v>0</v>
      </c>
      <c r="T1556" s="8">
        <f t="shared" si="169"/>
        <v>0</v>
      </c>
      <c r="U1556" t="str">
        <f t="shared" si="173"/>
        <v>photography</v>
      </c>
      <c r="V1556" t="str">
        <f t="shared" si="174"/>
        <v>nature</v>
      </c>
    </row>
    <row r="1557" spans="1:22" ht="48" x14ac:dyDescent="0.2">
      <c r="A1557">
        <v>1555</v>
      </c>
      <c r="B1557" s="3" t="s">
        <v>1556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2">
        <f t="shared" si="170"/>
        <v>42264.708333333328</v>
      </c>
      <c r="K1557">
        <v>1440513832</v>
      </c>
      <c r="L1557" s="12" t="str">
        <f t="shared" si="171"/>
        <v>08/25/2015</v>
      </c>
      <c r="M1557" s="9" t="str" cm="1">
        <f t="array" ref="M1557">_xlfn.IFS(LEFT(L1557, 2) = "01", "Jan", LEFT(L1557, 2) = "02", "Feb", LEFT(L1557, 2) = "03", "Mar", LEFT(L1557, 2) = "04", "Apr", LEFT(L1557, 2) = "05", "May", LEFT(L1557, 2) = "06", "Jun", LEFT(L1557, 2) = "07", "Jul", LEFT(L1557, 2) = "08", "Aug", LEFT(L1557, 2) = "09", "Sep", LEFT(L1557, 2) = "10", "Oct", LEFT(L1557, 2) = "11", "Nov", LEFT(L1557, 2) = "12", "Dec")</f>
        <v>Aug</v>
      </c>
      <c r="N1557" s="9" t="str">
        <f t="shared" si="172"/>
        <v>2015</v>
      </c>
      <c r="O1557" t="b">
        <v>0</v>
      </c>
      <c r="P1557">
        <v>0</v>
      </c>
      <c r="Q1557" t="b">
        <v>0</v>
      </c>
      <c r="R1557" t="s">
        <v>8288</v>
      </c>
      <c r="S1557" s="6">
        <f t="shared" si="168"/>
        <v>0</v>
      </c>
      <c r="T1557" s="8">
        <f t="shared" si="169"/>
        <v>0</v>
      </c>
      <c r="U1557" t="str">
        <f t="shared" si="173"/>
        <v>photography</v>
      </c>
      <c r="V1557" t="str">
        <f t="shared" si="174"/>
        <v>nature</v>
      </c>
    </row>
    <row r="1558" spans="1:22" ht="48" x14ac:dyDescent="0.2">
      <c r="A1558">
        <v>1556</v>
      </c>
      <c r="B1558" s="3" t="s">
        <v>1557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2">
        <f t="shared" si="170"/>
        <v>42555.153055555551</v>
      </c>
      <c r="K1558">
        <v>1465011624</v>
      </c>
      <c r="L1558" s="12" t="str">
        <f t="shared" si="171"/>
        <v>06/04/2016</v>
      </c>
      <c r="M1558" s="9" t="str" cm="1">
        <f t="array" ref="M1558">_xlfn.IFS(LEFT(L1558, 2) = "01", "Jan", LEFT(L1558, 2) = "02", "Feb", LEFT(L1558, 2) = "03", "Mar", LEFT(L1558, 2) = "04", "Apr", LEFT(L1558, 2) = "05", "May", LEFT(L1558, 2) = "06", "Jun", LEFT(L1558, 2) = "07", "Jul", LEFT(L1558, 2) = "08", "Aug", LEFT(L1558, 2) = "09", "Sep", LEFT(L1558, 2) = "10", "Oct", LEFT(L1558, 2) = "11", "Nov", LEFT(L1558, 2) = "12", "Dec")</f>
        <v>Jun</v>
      </c>
      <c r="N1558" s="9" t="str">
        <f t="shared" si="172"/>
        <v>2016</v>
      </c>
      <c r="O1558" t="b">
        <v>0</v>
      </c>
      <c r="P1558">
        <v>12</v>
      </c>
      <c r="Q1558" t="b">
        <v>0</v>
      </c>
      <c r="R1558" t="s">
        <v>8288</v>
      </c>
      <c r="S1558" s="6">
        <f t="shared" si="168"/>
        <v>0.45133333333333331</v>
      </c>
      <c r="T1558" s="8">
        <f t="shared" si="169"/>
        <v>56.416666666666664</v>
      </c>
      <c r="U1558" t="str">
        <f t="shared" si="173"/>
        <v>photography</v>
      </c>
      <c r="V1558" t="str">
        <f t="shared" si="174"/>
        <v>nature</v>
      </c>
    </row>
    <row r="1559" spans="1:22" ht="48" x14ac:dyDescent="0.2">
      <c r="A1559">
        <v>1557</v>
      </c>
      <c r="B1559" s="3" t="s">
        <v>1558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2">
        <f t="shared" si="170"/>
        <v>41902.65315972222</v>
      </c>
      <c r="K1559">
        <v>1408549233</v>
      </c>
      <c r="L1559" s="12" t="str">
        <f t="shared" si="171"/>
        <v>08/20/2014</v>
      </c>
      <c r="M1559" s="9" t="str" cm="1">
        <f t="array" ref="M1559">_xlfn.IFS(LEFT(L1559, 2) = "01", "Jan", LEFT(L1559, 2) = "02", "Feb", LEFT(L1559, 2) = "03", "Mar", LEFT(L1559, 2) = "04", "Apr", LEFT(L1559, 2) = "05", "May", LEFT(L1559, 2) = "06", "Jun", LEFT(L1559, 2) = "07", "Jul", LEFT(L1559, 2) = "08", "Aug", LEFT(L1559, 2) = "09", "Sep", LEFT(L1559, 2) = "10", "Oct", LEFT(L1559, 2) = "11", "Nov", LEFT(L1559, 2) = "12", "Dec")</f>
        <v>Aug</v>
      </c>
      <c r="N1559" s="9" t="str">
        <f t="shared" si="172"/>
        <v>2014</v>
      </c>
      <c r="O1559" t="b">
        <v>0</v>
      </c>
      <c r="P1559">
        <v>1</v>
      </c>
      <c r="Q1559" t="b">
        <v>0</v>
      </c>
      <c r="R1559" t="s">
        <v>8288</v>
      </c>
      <c r="S1559" s="6">
        <f t="shared" si="168"/>
        <v>0.04</v>
      </c>
      <c r="T1559" s="8">
        <f t="shared" si="169"/>
        <v>100</v>
      </c>
      <c r="U1559" t="str">
        <f t="shared" si="173"/>
        <v>photography</v>
      </c>
      <c r="V1559" t="str">
        <f t="shared" si="174"/>
        <v>nature</v>
      </c>
    </row>
    <row r="1560" spans="1:22" ht="32" x14ac:dyDescent="0.2">
      <c r="A1560">
        <v>1558</v>
      </c>
      <c r="B1560" s="3" t="s">
        <v>1559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2">
        <f t="shared" si="170"/>
        <v>42244.508333333331</v>
      </c>
      <c r="K1560">
        <v>1435656759</v>
      </c>
      <c r="L1560" s="12" t="str">
        <f t="shared" si="171"/>
        <v>06/30/2015</v>
      </c>
      <c r="M1560" s="9" t="str" cm="1">
        <f t="array" ref="M1560">_xlfn.IFS(LEFT(L1560, 2) = "01", "Jan", LEFT(L1560, 2) = "02", "Feb", LEFT(L1560, 2) = "03", "Mar", LEFT(L1560, 2) = "04", "Apr", LEFT(L1560, 2) = "05", "May", LEFT(L1560, 2) = "06", "Jun", LEFT(L1560, 2) = "07", "Jul", LEFT(L1560, 2) = "08", "Aug", LEFT(L1560, 2) = "09", "Sep", LEFT(L1560, 2) = "10", "Oct", LEFT(L1560, 2) = "11", "Nov", LEFT(L1560, 2) = "12", "Dec")</f>
        <v>Jun</v>
      </c>
      <c r="N1560" s="9" t="str">
        <f t="shared" si="172"/>
        <v>2015</v>
      </c>
      <c r="O1560" t="b">
        <v>0</v>
      </c>
      <c r="P1560">
        <v>3</v>
      </c>
      <c r="Q1560" t="b">
        <v>0</v>
      </c>
      <c r="R1560" t="s">
        <v>8288</v>
      </c>
      <c r="S1560" s="6">
        <f t="shared" si="168"/>
        <v>4.6666666666666669E-2</v>
      </c>
      <c r="T1560" s="8">
        <f t="shared" si="169"/>
        <v>11.666666666666666</v>
      </c>
      <c r="U1560" t="str">
        <f t="shared" si="173"/>
        <v>photography</v>
      </c>
      <c r="V1560" t="str">
        <f t="shared" si="174"/>
        <v>nature</v>
      </c>
    </row>
    <row r="1561" spans="1:22" ht="32" x14ac:dyDescent="0.2">
      <c r="A1561">
        <v>1559</v>
      </c>
      <c r="B1561" s="3" t="s">
        <v>1560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2">
        <f t="shared" si="170"/>
        <v>42123.05322916666</v>
      </c>
      <c r="K1561">
        <v>1428974199</v>
      </c>
      <c r="L1561" s="12" t="str">
        <f t="shared" si="171"/>
        <v>04/14/2015</v>
      </c>
      <c r="M1561" s="9" t="str" cm="1">
        <f t="array" ref="M1561">_xlfn.IFS(LEFT(L1561, 2) = "01", "Jan", LEFT(L1561, 2) = "02", "Feb", LEFT(L1561, 2) = "03", "Mar", LEFT(L1561, 2) = "04", "Apr", LEFT(L1561, 2) = "05", "May", LEFT(L1561, 2) = "06", "Jun", LEFT(L1561, 2) = "07", "Jul", LEFT(L1561, 2) = "08", "Aug", LEFT(L1561, 2) = "09", "Sep", LEFT(L1561, 2) = "10", "Oct", LEFT(L1561, 2) = "11", "Nov", LEFT(L1561, 2) = "12", "Dec")</f>
        <v>Apr</v>
      </c>
      <c r="N1561" s="9" t="str">
        <f t="shared" si="172"/>
        <v>2015</v>
      </c>
      <c r="O1561" t="b">
        <v>0</v>
      </c>
      <c r="P1561">
        <v>1</v>
      </c>
      <c r="Q1561" t="b">
        <v>0</v>
      </c>
      <c r="R1561" t="s">
        <v>8288</v>
      </c>
      <c r="S1561" s="6">
        <f t="shared" si="168"/>
        <v>3.3333333333333335E-3</v>
      </c>
      <c r="T1561" s="8">
        <f t="shared" si="169"/>
        <v>50</v>
      </c>
      <c r="U1561" t="str">
        <f t="shared" si="173"/>
        <v>photography</v>
      </c>
      <c r="V1561" t="str">
        <f t="shared" si="174"/>
        <v>nature</v>
      </c>
    </row>
    <row r="1562" spans="1:22" ht="48" x14ac:dyDescent="0.2">
      <c r="A1562">
        <v>1560</v>
      </c>
      <c r="B1562" s="3" t="s">
        <v>1561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2">
        <f t="shared" si="170"/>
        <v>41956.062418981484</v>
      </c>
      <c r="K1562">
        <v>1414110593</v>
      </c>
      <c r="L1562" s="12" t="str">
        <f t="shared" si="171"/>
        <v>10/24/2014</v>
      </c>
      <c r="M1562" s="9" t="str" cm="1">
        <f t="array" ref="M1562">_xlfn.IFS(LEFT(L1562, 2) = "01", "Jan", LEFT(L1562, 2) = "02", "Feb", LEFT(L1562, 2) = "03", "Mar", LEFT(L1562, 2) = "04", "Apr", LEFT(L1562, 2) = "05", "May", LEFT(L1562, 2) = "06", "Jun", LEFT(L1562, 2) = "07", "Jul", LEFT(L1562, 2) = "08", "Aug", LEFT(L1562, 2) = "09", "Sep", LEFT(L1562, 2) = "10", "Oct", LEFT(L1562, 2) = "11", "Nov", LEFT(L1562, 2) = "12", "Dec")</f>
        <v>Oct</v>
      </c>
      <c r="N1562" s="9" t="str">
        <f t="shared" si="172"/>
        <v>2014</v>
      </c>
      <c r="O1562" t="b">
        <v>0</v>
      </c>
      <c r="P1562">
        <v>4</v>
      </c>
      <c r="Q1562" t="b">
        <v>0</v>
      </c>
      <c r="R1562" t="s">
        <v>8288</v>
      </c>
      <c r="S1562" s="6">
        <f t="shared" si="168"/>
        <v>3.7600000000000001E-2</v>
      </c>
      <c r="T1562" s="8">
        <f t="shared" si="169"/>
        <v>23.5</v>
      </c>
      <c r="U1562" t="str">
        <f t="shared" si="173"/>
        <v>photography</v>
      </c>
      <c r="V1562" t="str">
        <f t="shared" si="174"/>
        <v>nature</v>
      </c>
    </row>
    <row r="1563" spans="1:22" ht="48" x14ac:dyDescent="0.2">
      <c r="A1563">
        <v>1561</v>
      </c>
      <c r="B1563" s="3" t="s">
        <v>1562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2">
        <f t="shared" si="170"/>
        <v>41585.083368055559</v>
      </c>
      <c r="K1563">
        <v>1381194003</v>
      </c>
      <c r="L1563" s="12" t="str">
        <f t="shared" si="171"/>
        <v>10/08/2013</v>
      </c>
      <c r="M1563" s="9" t="str" cm="1">
        <f t="array" ref="M1563">_xlfn.IFS(LEFT(L1563, 2) = "01", "Jan", LEFT(L1563, 2) = "02", "Feb", LEFT(L1563, 2) = "03", "Mar", LEFT(L1563, 2) = "04", "Apr", LEFT(L1563, 2) = "05", "May", LEFT(L1563, 2) = "06", "Jun", LEFT(L1563, 2) = "07", "Jul", LEFT(L1563, 2) = "08", "Aug", LEFT(L1563, 2) = "09", "Sep", LEFT(L1563, 2) = "10", "Oct", LEFT(L1563, 2) = "11", "Nov", LEFT(L1563, 2) = "12", "Dec")</f>
        <v>Oct</v>
      </c>
      <c r="N1563" s="9" t="str">
        <f t="shared" si="172"/>
        <v>2013</v>
      </c>
      <c r="O1563" t="b">
        <v>0</v>
      </c>
      <c r="P1563">
        <v>1</v>
      </c>
      <c r="Q1563" t="b">
        <v>0</v>
      </c>
      <c r="R1563" t="s">
        <v>8289</v>
      </c>
      <c r="S1563" s="6">
        <f t="shared" si="168"/>
        <v>6.7000000000000002E-3</v>
      </c>
      <c r="T1563" s="8">
        <f t="shared" si="169"/>
        <v>67</v>
      </c>
      <c r="U1563" t="str">
        <f t="shared" si="173"/>
        <v>publishing</v>
      </c>
      <c r="V1563" t="str">
        <f t="shared" si="174"/>
        <v>art books</v>
      </c>
    </row>
    <row r="1564" spans="1:22" ht="48" x14ac:dyDescent="0.2">
      <c r="A1564">
        <v>1562</v>
      </c>
      <c r="B1564" s="3" t="s">
        <v>1563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2">
        <f t="shared" si="170"/>
        <v>40149.034722222219</v>
      </c>
      <c r="K1564">
        <v>1253712916</v>
      </c>
      <c r="L1564" s="12" t="str">
        <f t="shared" si="171"/>
        <v>09/23/2009</v>
      </c>
      <c r="M1564" s="9" t="str" cm="1">
        <f t="array" ref="M1564">_xlfn.IFS(LEFT(L1564, 2) = "01", "Jan", LEFT(L1564, 2) = "02", "Feb", LEFT(L1564, 2) = "03", "Mar", LEFT(L1564, 2) = "04", "Apr", LEFT(L1564, 2) = "05", "May", LEFT(L1564, 2) = "06", "Jun", LEFT(L1564, 2) = "07", "Jul", LEFT(L1564, 2) = "08", "Aug", LEFT(L1564, 2) = "09", "Sep", LEFT(L1564, 2) = "10", "Oct", LEFT(L1564, 2) = "11", "Nov", LEFT(L1564, 2) = "12", "Dec")</f>
        <v>Sep</v>
      </c>
      <c r="N1564" s="9" t="str">
        <f t="shared" si="172"/>
        <v>2009</v>
      </c>
      <c r="O1564" t="b">
        <v>0</v>
      </c>
      <c r="P1564">
        <v>0</v>
      </c>
      <c r="Q1564" t="b">
        <v>0</v>
      </c>
      <c r="R1564" t="s">
        <v>8289</v>
      </c>
      <c r="S1564" s="6">
        <f t="shared" si="168"/>
        <v>0</v>
      </c>
      <c r="T1564" s="8">
        <f t="shared" si="169"/>
        <v>0</v>
      </c>
      <c r="U1564" t="str">
        <f t="shared" si="173"/>
        <v>publishing</v>
      </c>
      <c r="V1564" t="str">
        <f t="shared" si="174"/>
        <v>art books</v>
      </c>
    </row>
    <row r="1565" spans="1:22" ht="48" x14ac:dyDescent="0.2">
      <c r="A1565">
        <v>1563</v>
      </c>
      <c r="B1565" s="3" t="s">
        <v>1564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2">
        <f t="shared" si="170"/>
        <v>41712.700821759259</v>
      </c>
      <c r="K1565">
        <v>1389635351</v>
      </c>
      <c r="L1565" s="12" t="str">
        <f t="shared" si="171"/>
        <v>01/13/2014</v>
      </c>
      <c r="M1565" s="9" t="str" cm="1">
        <f t="array" ref="M1565">_xlfn.IFS(LEFT(L1565, 2) = "01", "Jan", LEFT(L1565, 2) = "02", "Feb", LEFT(L1565, 2) = "03", "Mar", LEFT(L1565, 2) = "04", "Apr", LEFT(L1565, 2) = "05", "May", LEFT(L1565, 2) = "06", "Jun", LEFT(L1565, 2) = "07", "Jul", LEFT(L1565, 2) = "08", "Aug", LEFT(L1565, 2) = "09", "Sep", LEFT(L1565, 2) = "10", "Oct", LEFT(L1565, 2) = "11", "Nov", LEFT(L1565, 2) = "12", "Dec")</f>
        <v>Jan</v>
      </c>
      <c r="N1565" s="9" t="str">
        <f t="shared" si="172"/>
        <v>2014</v>
      </c>
      <c r="O1565" t="b">
        <v>0</v>
      </c>
      <c r="P1565">
        <v>2</v>
      </c>
      <c r="Q1565" t="b">
        <v>0</v>
      </c>
      <c r="R1565" t="s">
        <v>8289</v>
      </c>
      <c r="S1565" s="6">
        <f t="shared" si="168"/>
        <v>1.4166666666666666E-2</v>
      </c>
      <c r="T1565" s="8">
        <f t="shared" si="169"/>
        <v>42.5</v>
      </c>
      <c r="U1565" t="str">
        <f t="shared" si="173"/>
        <v>publishing</v>
      </c>
      <c r="V1565" t="str">
        <f t="shared" si="174"/>
        <v>art books</v>
      </c>
    </row>
    <row r="1566" spans="1:22" ht="48" x14ac:dyDescent="0.2">
      <c r="A1566">
        <v>1564</v>
      </c>
      <c r="B1566" s="3" t="s">
        <v>1565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2">
        <f t="shared" si="170"/>
        <v>42152.836805555555</v>
      </c>
      <c r="K1566">
        <v>1430124509</v>
      </c>
      <c r="L1566" s="12" t="str">
        <f t="shared" si="171"/>
        <v>04/27/2015</v>
      </c>
      <c r="M1566" s="9" t="str" cm="1">
        <f t="array" ref="M1566">_xlfn.IFS(LEFT(L1566, 2) = "01", "Jan", LEFT(L1566, 2) = "02", "Feb", LEFT(L1566, 2) = "03", "Mar", LEFT(L1566, 2) = "04", "Apr", LEFT(L1566, 2) = "05", "May", LEFT(L1566, 2) = "06", "Jun", LEFT(L1566, 2) = "07", "Jul", LEFT(L1566, 2) = "08", "Aug", LEFT(L1566, 2) = "09", "Sep", LEFT(L1566, 2) = "10", "Oct", LEFT(L1566, 2) = "11", "Nov", LEFT(L1566, 2) = "12", "Dec")</f>
        <v>Apr</v>
      </c>
      <c r="N1566" s="9" t="str">
        <f t="shared" si="172"/>
        <v>2015</v>
      </c>
      <c r="O1566" t="b">
        <v>0</v>
      </c>
      <c r="P1566">
        <v>1</v>
      </c>
      <c r="Q1566" t="b">
        <v>0</v>
      </c>
      <c r="R1566" t="s">
        <v>8289</v>
      </c>
      <c r="S1566" s="6">
        <f t="shared" si="168"/>
        <v>1E-3</v>
      </c>
      <c r="T1566" s="8">
        <f t="shared" si="169"/>
        <v>10</v>
      </c>
      <c r="U1566" t="str">
        <f t="shared" si="173"/>
        <v>publishing</v>
      </c>
      <c r="V1566" t="str">
        <f t="shared" si="174"/>
        <v>art books</v>
      </c>
    </row>
    <row r="1567" spans="1:22" ht="48" x14ac:dyDescent="0.2">
      <c r="A1567">
        <v>1565</v>
      </c>
      <c r="B1567" s="3" t="s">
        <v>1566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2">
        <f t="shared" si="170"/>
        <v>40702.729872685188</v>
      </c>
      <c r="K1567">
        <v>1304962261</v>
      </c>
      <c r="L1567" s="12" t="str">
        <f t="shared" si="171"/>
        <v>05/09/2011</v>
      </c>
      <c r="M1567" s="9" t="str" cm="1">
        <f t="array" ref="M1567">_xlfn.IFS(LEFT(L1567, 2) = "01", "Jan", LEFT(L1567, 2) = "02", "Feb", LEFT(L1567, 2) = "03", "Mar", LEFT(L1567, 2) = "04", "Apr", LEFT(L1567, 2) = "05", "May", LEFT(L1567, 2) = "06", "Jun", LEFT(L1567, 2) = "07", "Jul", LEFT(L1567, 2) = "08", "Aug", LEFT(L1567, 2) = "09", "Sep", LEFT(L1567, 2) = "10", "Oct", LEFT(L1567, 2) = "11", "Nov", LEFT(L1567, 2) = "12", "Dec")</f>
        <v>May</v>
      </c>
      <c r="N1567" s="9" t="str">
        <f t="shared" si="172"/>
        <v>2011</v>
      </c>
      <c r="O1567" t="b">
        <v>0</v>
      </c>
      <c r="P1567">
        <v>1</v>
      </c>
      <c r="Q1567" t="b">
        <v>0</v>
      </c>
      <c r="R1567" t="s">
        <v>8289</v>
      </c>
      <c r="S1567" s="6">
        <f t="shared" si="168"/>
        <v>2.5000000000000001E-2</v>
      </c>
      <c r="T1567" s="8">
        <f t="shared" si="169"/>
        <v>100</v>
      </c>
      <c r="U1567" t="str">
        <f t="shared" si="173"/>
        <v>publishing</v>
      </c>
      <c r="V1567" t="str">
        <f t="shared" si="174"/>
        <v>art books</v>
      </c>
    </row>
    <row r="1568" spans="1:22" ht="48" x14ac:dyDescent="0.2">
      <c r="A1568">
        <v>1566</v>
      </c>
      <c r="B1568" s="3" t="s">
        <v>1567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2">
        <f t="shared" si="170"/>
        <v>42578.916666666672</v>
      </c>
      <c r="K1568">
        <v>1467151204</v>
      </c>
      <c r="L1568" s="12" t="str">
        <f t="shared" si="171"/>
        <v>06/28/2016</v>
      </c>
      <c r="M1568" s="9" t="str" cm="1">
        <f t="array" ref="M1568">_xlfn.IFS(LEFT(L1568, 2) = "01", "Jan", LEFT(L1568, 2) = "02", "Feb", LEFT(L1568, 2) = "03", "Mar", LEFT(L1568, 2) = "04", "Apr", LEFT(L1568, 2) = "05", "May", LEFT(L1568, 2) = "06", "Jun", LEFT(L1568, 2) = "07", "Jul", LEFT(L1568, 2) = "08", "Aug", LEFT(L1568, 2) = "09", "Sep", LEFT(L1568, 2) = "10", "Oct", LEFT(L1568, 2) = "11", "Nov", LEFT(L1568, 2) = "12", "Dec")</f>
        <v>Jun</v>
      </c>
      <c r="N1568" s="9" t="str">
        <f t="shared" si="172"/>
        <v>2016</v>
      </c>
      <c r="O1568" t="b">
        <v>0</v>
      </c>
      <c r="P1568">
        <v>59</v>
      </c>
      <c r="Q1568" t="b">
        <v>0</v>
      </c>
      <c r="R1568" t="s">
        <v>8289</v>
      </c>
      <c r="S1568" s="6">
        <f t="shared" si="168"/>
        <v>0.21249999999999999</v>
      </c>
      <c r="T1568" s="8">
        <f t="shared" si="169"/>
        <v>108.05084745762711</v>
      </c>
      <c r="U1568" t="str">
        <f t="shared" si="173"/>
        <v>publishing</v>
      </c>
      <c r="V1568" t="str">
        <f t="shared" si="174"/>
        <v>art books</v>
      </c>
    </row>
    <row r="1569" spans="1:22" ht="48" x14ac:dyDescent="0.2">
      <c r="A1569">
        <v>1567</v>
      </c>
      <c r="B1569" s="3" t="s">
        <v>1568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2">
        <f t="shared" si="170"/>
        <v>41687</v>
      </c>
      <c r="K1569">
        <v>1391293745</v>
      </c>
      <c r="L1569" s="12" t="str">
        <f t="shared" si="171"/>
        <v>02/01/2014</v>
      </c>
      <c r="M1569" s="9" t="str" cm="1">
        <f t="array" ref="M1569">_xlfn.IFS(LEFT(L1569, 2) = "01", "Jan", LEFT(L1569, 2) = "02", "Feb", LEFT(L1569, 2) = "03", "Mar", LEFT(L1569, 2) = "04", "Apr", LEFT(L1569, 2) = "05", "May", LEFT(L1569, 2) = "06", "Jun", LEFT(L1569, 2) = "07", "Jul", LEFT(L1569, 2) = "08", "Aug", LEFT(L1569, 2) = "09", "Sep", LEFT(L1569, 2) = "10", "Oct", LEFT(L1569, 2) = "11", "Nov", LEFT(L1569, 2) = "12", "Dec")</f>
        <v>Feb</v>
      </c>
      <c r="N1569" s="9" t="str">
        <f t="shared" si="172"/>
        <v>2014</v>
      </c>
      <c r="O1569" t="b">
        <v>0</v>
      </c>
      <c r="P1569">
        <v>13</v>
      </c>
      <c r="Q1569" t="b">
        <v>0</v>
      </c>
      <c r="R1569" t="s">
        <v>8289</v>
      </c>
      <c r="S1569" s="6">
        <f t="shared" si="168"/>
        <v>4.1176470588235294E-2</v>
      </c>
      <c r="T1569" s="8">
        <f t="shared" si="169"/>
        <v>26.923076923076923</v>
      </c>
      <c r="U1569" t="str">
        <f t="shared" si="173"/>
        <v>publishing</v>
      </c>
      <c r="V1569" t="str">
        <f t="shared" si="174"/>
        <v>art books</v>
      </c>
    </row>
    <row r="1570" spans="1:22" ht="48" x14ac:dyDescent="0.2">
      <c r="A1570">
        <v>1568</v>
      </c>
      <c r="B1570" s="3" t="s">
        <v>1569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2">
        <f t="shared" si="170"/>
        <v>41997.062326388885</v>
      </c>
      <c r="K1570">
        <v>1416360585</v>
      </c>
      <c r="L1570" s="12" t="str">
        <f t="shared" si="171"/>
        <v>11/19/2014</v>
      </c>
      <c r="M1570" s="9" t="str" cm="1">
        <f t="array" ref="M1570">_xlfn.IFS(LEFT(L1570, 2) = "01", "Jan", LEFT(L1570, 2) = "02", "Feb", LEFT(L1570, 2) = "03", "Mar", LEFT(L1570, 2) = "04", "Apr", LEFT(L1570, 2) = "05", "May", LEFT(L1570, 2) = "06", "Jun", LEFT(L1570, 2) = "07", "Jul", LEFT(L1570, 2) = "08", "Aug", LEFT(L1570, 2) = "09", "Sep", LEFT(L1570, 2) = "10", "Oct", LEFT(L1570, 2) = "11", "Nov", LEFT(L1570, 2) = "12", "Dec")</f>
        <v>Nov</v>
      </c>
      <c r="N1570" s="9" t="str">
        <f t="shared" si="172"/>
        <v>2014</v>
      </c>
      <c r="O1570" t="b">
        <v>0</v>
      </c>
      <c r="P1570">
        <v>22</v>
      </c>
      <c r="Q1570" t="b">
        <v>0</v>
      </c>
      <c r="R1570" t="s">
        <v>8289</v>
      </c>
      <c r="S1570" s="6">
        <f t="shared" si="168"/>
        <v>0.13639999999999999</v>
      </c>
      <c r="T1570" s="8">
        <f t="shared" si="169"/>
        <v>155</v>
      </c>
      <c r="U1570" t="str">
        <f t="shared" si="173"/>
        <v>publishing</v>
      </c>
      <c r="V1570" t="str">
        <f t="shared" si="174"/>
        <v>art books</v>
      </c>
    </row>
    <row r="1571" spans="1:22" ht="16" x14ac:dyDescent="0.2">
      <c r="A1571">
        <v>1569</v>
      </c>
      <c r="B1571" s="3" t="s">
        <v>1570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2">
        <f t="shared" si="170"/>
        <v>41419.679560185185</v>
      </c>
      <c r="K1571">
        <v>1366906714</v>
      </c>
      <c r="L1571" s="12" t="str">
        <f t="shared" si="171"/>
        <v>04/25/2013</v>
      </c>
      <c r="M1571" s="9" t="str" cm="1">
        <f t="array" ref="M1571">_xlfn.IFS(LEFT(L1571, 2) = "01", "Jan", LEFT(L1571, 2) = "02", "Feb", LEFT(L1571, 2) = "03", "Mar", LEFT(L1571, 2) = "04", "Apr", LEFT(L1571, 2) = "05", "May", LEFT(L1571, 2) = "06", "Jun", LEFT(L1571, 2) = "07", "Jul", LEFT(L1571, 2) = "08", "Aug", LEFT(L1571, 2) = "09", "Sep", LEFT(L1571, 2) = "10", "Oct", LEFT(L1571, 2) = "11", "Nov", LEFT(L1571, 2) = "12", "Dec")</f>
        <v>Apr</v>
      </c>
      <c r="N1571" s="9" t="str">
        <f t="shared" si="172"/>
        <v>2013</v>
      </c>
      <c r="O1571" t="b">
        <v>0</v>
      </c>
      <c r="P1571">
        <v>0</v>
      </c>
      <c r="Q1571" t="b">
        <v>0</v>
      </c>
      <c r="R1571" t="s">
        <v>8289</v>
      </c>
      <c r="S1571" s="6">
        <f t="shared" si="168"/>
        <v>0</v>
      </c>
      <c r="T1571" s="8">
        <f t="shared" si="169"/>
        <v>0</v>
      </c>
      <c r="U1571" t="str">
        <f t="shared" si="173"/>
        <v>publishing</v>
      </c>
      <c r="V1571" t="str">
        <f t="shared" si="174"/>
        <v>art books</v>
      </c>
    </row>
    <row r="1572" spans="1:22" ht="32" x14ac:dyDescent="0.2">
      <c r="A1572">
        <v>1570</v>
      </c>
      <c r="B1572" s="3" t="s">
        <v>1571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2">
        <f t="shared" si="170"/>
        <v>42468.771782407406</v>
      </c>
      <c r="K1572">
        <v>1457551882</v>
      </c>
      <c r="L1572" s="12" t="str">
        <f t="shared" si="171"/>
        <v>03/09/2016</v>
      </c>
      <c r="M1572" s="9" t="str" cm="1">
        <f t="array" ref="M1572">_xlfn.IFS(LEFT(L1572, 2) = "01", "Jan", LEFT(L1572, 2) = "02", "Feb", LEFT(L1572, 2) = "03", "Mar", LEFT(L1572, 2) = "04", "Apr", LEFT(L1572, 2) = "05", "May", LEFT(L1572, 2) = "06", "Jun", LEFT(L1572, 2) = "07", "Jul", LEFT(L1572, 2) = "08", "Aug", LEFT(L1572, 2) = "09", "Sep", LEFT(L1572, 2) = "10", "Oct", LEFT(L1572, 2) = "11", "Nov", LEFT(L1572, 2) = "12", "Dec")</f>
        <v>Mar</v>
      </c>
      <c r="N1572" s="9" t="str">
        <f t="shared" si="172"/>
        <v>2016</v>
      </c>
      <c r="O1572" t="b">
        <v>0</v>
      </c>
      <c r="P1572">
        <v>52</v>
      </c>
      <c r="Q1572" t="b">
        <v>0</v>
      </c>
      <c r="R1572" t="s">
        <v>8289</v>
      </c>
      <c r="S1572" s="6">
        <f t="shared" si="168"/>
        <v>0.41399999999999998</v>
      </c>
      <c r="T1572" s="8">
        <f t="shared" si="169"/>
        <v>47.769230769230766</v>
      </c>
      <c r="U1572" t="str">
        <f t="shared" si="173"/>
        <v>publishing</v>
      </c>
      <c r="V1572" t="str">
        <f t="shared" si="174"/>
        <v>art books</v>
      </c>
    </row>
    <row r="1573" spans="1:22" ht="48" x14ac:dyDescent="0.2">
      <c r="A1573">
        <v>1571</v>
      </c>
      <c r="B1573" s="3" t="s">
        <v>1572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2">
        <f t="shared" si="170"/>
        <v>42174.769479166673</v>
      </c>
      <c r="K1573">
        <v>1432146483</v>
      </c>
      <c r="L1573" s="12" t="str">
        <f t="shared" si="171"/>
        <v>05/20/2015</v>
      </c>
      <c r="M1573" s="9" t="str" cm="1">
        <f t="array" ref="M1573">_xlfn.IFS(LEFT(L1573, 2) = "01", "Jan", LEFT(L1573, 2) = "02", "Feb", LEFT(L1573, 2) = "03", "Mar", LEFT(L1573, 2) = "04", "Apr", LEFT(L1573, 2) = "05", "May", LEFT(L1573, 2) = "06", "Jun", LEFT(L1573, 2) = "07", "Jul", LEFT(L1573, 2) = "08", "Aug", LEFT(L1573, 2) = "09", "Sep", LEFT(L1573, 2) = "10", "Oct", LEFT(L1573, 2) = "11", "Nov", LEFT(L1573, 2) = "12", "Dec")</f>
        <v>May</v>
      </c>
      <c r="N1573" s="9" t="str">
        <f t="shared" si="172"/>
        <v>2015</v>
      </c>
      <c r="O1573" t="b">
        <v>0</v>
      </c>
      <c r="P1573">
        <v>4</v>
      </c>
      <c r="Q1573" t="b">
        <v>0</v>
      </c>
      <c r="R1573" t="s">
        <v>8289</v>
      </c>
      <c r="S1573" s="6">
        <f t="shared" si="168"/>
        <v>6.6115702479338841E-3</v>
      </c>
      <c r="T1573" s="8">
        <f t="shared" si="169"/>
        <v>20</v>
      </c>
      <c r="U1573" t="str">
        <f t="shared" si="173"/>
        <v>publishing</v>
      </c>
      <c r="V1573" t="str">
        <f t="shared" si="174"/>
        <v>art books</v>
      </c>
    </row>
    <row r="1574" spans="1:22" ht="48" x14ac:dyDescent="0.2">
      <c r="A1574">
        <v>1572</v>
      </c>
      <c r="B1574" s="3" t="s">
        <v>1573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2">
        <f t="shared" si="170"/>
        <v>42428.999305555553</v>
      </c>
      <c r="K1574">
        <v>1454546859</v>
      </c>
      <c r="L1574" s="12" t="str">
        <f t="shared" si="171"/>
        <v>02/04/2016</v>
      </c>
      <c r="M1574" s="9" t="str" cm="1">
        <f t="array" ref="M1574">_xlfn.IFS(LEFT(L1574, 2) = "01", "Jan", LEFT(L1574, 2) = "02", "Feb", LEFT(L1574, 2) = "03", "Mar", LEFT(L1574, 2) = "04", "Apr", LEFT(L1574, 2) = "05", "May", LEFT(L1574, 2) = "06", "Jun", LEFT(L1574, 2) = "07", "Jul", LEFT(L1574, 2) = "08", "Aug", LEFT(L1574, 2) = "09", "Sep", LEFT(L1574, 2) = "10", "Oct", LEFT(L1574, 2) = "11", "Nov", LEFT(L1574, 2) = "12", "Dec")</f>
        <v>Feb</v>
      </c>
      <c r="N1574" s="9" t="str">
        <f t="shared" si="172"/>
        <v>2016</v>
      </c>
      <c r="O1574" t="b">
        <v>0</v>
      </c>
      <c r="P1574">
        <v>3</v>
      </c>
      <c r="Q1574" t="b">
        <v>0</v>
      </c>
      <c r="R1574" t="s">
        <v>8289</v>
      </c>
      <c r="S1574" s="6">
        <f t="shared" si="168"/>
        <v>0.05</v>
      </c>
      <c r="T1574" s="8">
        <f t="shared" si="169"/>
        <v>41.666666666666664</v>
      </c>
      <c r="U1574" t="str">
        <f t="shared" si="173"/>
        <v>publishing</v>
      </c>
      <c r="V1574" t="str">
        <f t="shared" si="174"/>
        <v>art books</v>
      </c>
    </row>
    <row r="1575" spans="1:22" ht="48" x14ac:dyDescent="0.2">
      <c r="A1575">
        <v>1573</v>
      </c>
      <c r="B1575" s="3" t="s">
        <v>1574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2">
        <f t="shared" si="170"/>
        <v>42826.165972222225</v>
      </c>
      <c r="K1575">
        <v>1487548802</v>
      </c>
      <c r="L1575" s="12" t="str">
        <f t="shared" si="171"/>
        <v>02/20/2017</v>
      </c>
      <c r="M1575" s="9" t="str" cm="1">
        <f t="array" ref="M1575">_xlfn.IFS(LEFT(L1575, 2) = "01", "Jan", LEFT(L1575, 2) = "02", "Feb", LEFT(L1575, 2) = "03", "Mar", LEFT(L1575, 2) = "04", "Apr", LEFT(L1575, 2) = "05", "May", LEFT(L1575, 2) = "06", "Jun", LEFT(L1575, 2) = "07", "Jul", LEFT(L1575, 2) = "08", "Aug", LEFT(L1575, 2) = "09", "Sep", LEFT(L1575, 2) = "10", "Oct", LEFT(L1575, 2) = "11", "Nov", LEFT(L1575, 2) = "12", "Dec")</f>
        <v>Feb</v>
      </c>
      <c r="N1575" s="9" t="str">
        <f t="shared" si="172"/>
        <v>2017</v>
      </c>
      <c r="O1575" t="b">
        <v>0</v>
      </c>
      <c r="P1575">
        <v>3</v>
      </c>
      <c r="Q1575" t="b">
        <v>0</v>
      </c>
      <c r="R1575" t="s">
        <v>8289</v>
      </c>
      <c r="S1575" s="6">
        <f t="shared" si="168"/>
        <v>2.4777777777777777E-2</v>
      </c>
      <c r="T1575" s="8">
        <f t="shared" si="169"/>
        <v>74.333333333333329</v>
      </c>
      <c r="U1575" t="str">
        <f t="shared" si="173"/>
        <v>publishing</v>
      </c>
      <c r="V1575" t="str">
        <f t="shared" si="174"/>
        <v>art books</v>
      </c>
    </row>
    <row r="1576" spans="1:22" ht="48" x14ac:dyDescent="0.2">
      <c r="A1576">
        <v>1574</v>
      </c>
      <c r="B1576" s="3" t="s">
        <v>1575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2">
        <f t="shared" si="170"/>
        <v>42052.927418981482</v>
      </c>
      <c r="K1576">
        <v>1421187329</v>
      </c>
      <c r="L1576" s="12" t="str">
        <f t="shared" si="171"/>
        <v>01/13/2015</v>
      </c>
      <c r="M1576" s="9" t="str" cm="1">
        <f t="array" ref="M1576">_xlfn.IFS(LEFT(L1576, 2) = "01", "Jan", LEFT(L1576, 2) = "02", "Feb", LEFT(L1576, 2) = "03", "Mar", LEFT(L1576, 2) = "04", "Apr", LEFT(L1576, 2) = "05", "May", LEFT(L1576, 2) = "06", "Jun", LEFT(L1576, 2) = "07", "Jul", LEFT(L1576, 2) = "08", "Aug", LEFT(L1576, 2) = "09", "Sep", LEFT(L1576, 2) = "10", "Oct", LEFT(L1576, 2) = "11", "Nov", LEFT(L1576, 2) = "12", "Dec")</f>
        <v>Jan</v>
      </c>
      <c r="N1576" s="9" t="str">
        <f t="shared" si="172"/>
        <v>2015</v>
      </c>
      <c r="O1576" t="b">
        <v>0</v>
      </c>
      <c r="P1576">
        <v>6</v>
      </c>
      <c r="Q1576" t="b">
        <v>0</v>
      </c>
      <c r="R1576" t="s">
        <v>8289</v>
      </c>
      <c r="S1576" s="6">
        <f t="shared" si="168"/>
        <v>5.0599999999999999E-2</v>
      </c>
      <c r="T1576" s="8">
        <f t="shared" si="169"/>
        <v>84.333333333333329</v>
      </c>
      <c r="U1576" t="str">
        <f t="shared" si="173"/>
        <v>publishing</v>
      </c>
      <c r="V1576" t="str">
        <f t="shared" si="174"/>
        <v>art books</v>
      </c>
    </row>
    <row r="1577" spans="1:22" ht="48" x14ac:dyDescent="0.2">
      <c r="A1577">
        <v>1575</v>
      </c>
      <c r="B1577" s="3" t="s">
        <v>1576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2">
        <f t="shared" si="170"/>
        <v>41829.524259259262</v>
      </c>
      <c r="K1577">
        <v>1402317296</v>
      </c>
      <c r="L1577" s="12" t="str">
        <f t="shared" si="171"/>
        <v>06/09/2014</v>
      </c>
      <c r="M1577" s="9" t="str" cm="1">
        <f t="array" ref="M1577">_xlfn.IFS(LEFT(L1577, 2) = "01", "Jan", LEFT(L1577, 2) = "02", "Feb", LEFT(L1577, 2) = "03", "Mar", LEFT(L1577, 2) = "04", "Apr", LEFT(L1577, 2) = "05", "May", LEFT(L1577, 2) = "06", "Jun", LEFT(L1577, 2) = "07", "Jul", LEFT(L1577, 2) = "08", "Aug", LEFT(L1577, 2) = "09", "Sep", LEFT(L1577, 2) = "10", "Oct", LEFT(L1577, 2) = "11", "Nov", LEFT(L1577, 2) = "12", "Dec")</f>
        <v>Jun</v>
      </c>
      <c r="N1577" s="9" t="str">
        <f t="shared" si="172"/>
        <v>2014</v>
      </c>
      <c r="O1577" t="b">
        <v>0</v>
      </c>
      <c r="P1577">
        <v>35</v>
      </c>
      <c r="Q1577" t="b">
        <v>0</v>
      </c>
      <c r="R1577" t="s">
        <v>8289</v>
      </c>
      <c r="S1577" s="6">
        <f t="shared" si="168"/>
        <v>0.2291</v>
      </c>
      <c r="T1577" s="8">
        <f t="shared" si="169"/>
        <v>65.457142857142856</v>
      </c>
      <c r="U1577" t="str">
        <f t="shared" si="173"/>
        <v>publishing</v>
      </c>
      <c r="V1577" t="str">
        <f t="shared" si="174"/>
        <v>art books</v>
      </c>
    </row>
    <row r="1578" spans="1:22" ht="32" x14ac:dyDescent="0.2">
      <c r="A1578">
        <v>1576</v>
      </c>
      <c r="B1578" s="3" t="s">
        <v>1577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2">
        <f t="shared" si="170"/>
        <v>42185.879259259258</v>
      </c>
      <c r="K1578">
        <v>1431810368</v>
      </c>
      <c r="L1578" s="12" t="str">
        <f t="shared" si="171"/>
        <v>05/16/2015</v>
      </c>
      <c r="M1578" s="9" t="str" cm="1">
        <f t="array" ref="M1578">_xlfn.IFS(LEFT(L1578, 2) = "01", "Jan", LEFT(L1578, 2) = "02", "Feb", LEFT(L1578, 2) = "03", "Mar", LEFT(L1578, 2) = "04", "Apr", LEFT(L1578, 2) = "05", "May", LEFT(L1578, 2) = "06", "Jun", LEFT(L1578, 2) = "07", "Jul", LEFT(L1578, 2) = "08", "Aug", LEFT(L1578, 2) = "09", "Sep", LEFT(L1578, 2) = "10", "Oct", LEFT(L1578, 2) = "11", "Nov", LEFT(L1578, 2) = "12", "Dec")</f>
        <v>May</v>
      </c>
      <c r="N1578" s="9" t="str">
        <f t="shared" si="172"/>
        <v>2015</v>
      </c>
      <c r="O1578" t="b">
        <v>0</v>
      </c>
      <c r="P1578">
        <v>10</v>
      </c>
      <c r="Q1578" t="b">
        <v>0</v>
      </c>
      <c r="R1578" t="s">
        <v>8289</v>
      </c>
      <c r="S1578" s="6">
        <f t="shared" si="168"/>
        <v>0.13</v>
      </c>
      <c r="T1578" s="8">
        <f t="shared" si="169"/>
        <v>65</v>
      </c>
      <c r="U1578" t="str">
        <f t="shared" si="173"/>
        <v>publishing</v>
      </c>
      <c r="V1578" t="str">
        <f t="shared" si="174"/>
        <v>art books</v>
      </c>
    </row>
    <row r="1579" spans="1:22" ht="48" x14ac:dyDescent="0.2">
      <c r="A1579">
        <v>1577</v>
      </c>
      <c r="B1579" s="3" t="s">
        <v>1578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2">
        <f t="shared" si="170"/>
        <v>41114.847777777781</v>
      </c>
      <c r="K1579">
        <v>1337977248</v>
      </c>
      <c r="L1579" s="12" t="str">
        <f t="shared" si="171"/>
        <v>05/25/2012</v>
      </c>
      <c r="M1579" s="9" t="str" cm="1">
        <f t="array" ref="M1579">_xlfn.IFS(LEFT(L1579, 2) = "01", "Jan", LEFT(L1579, 2) = "02", "Feb", LEFT(L1579, 2) = "03", "Mar", LEFT(L1579, 2) = "04", "Apr", LEFT(L1579, 2) = "05", "May", LEFT(L1579, 2) = "06", "Jun", LEFT(L1579, 2) = "07", "Jul", LEFT(L1579, 2) = "08", "Aug", LEFT(L1579, 2) = "09", "Sep", LEFT(L1579, 2) = "10", "Oct", LEFT(L1579, 2) = "11", "Nov", LEFT(L1579, 2) = "12", "Dec")</f>
        <v>May</v>
      </c>
      <c r="N1579" s="9" t="str">
        <f t="shared" si="172"/>
        <v>2012</v>
      </c>
      <c r="O1579" t="b">
        <v>0</v>
      </c>
      <c r="P1579">
        <v>2</v>
      </c>
      <c r="Q1579" t="b">
        <v>0</v>
      </c>
      <c r="R1579" t="s">
        <v>8289</v>
      </c>
      <c r="S1579" s="6">
        <f t="shared" si="168"/>
        <v>5.4999999999999997E-3</v>
      </c>
      <c r="T1579" s="8">
        <f t="shared" si="169"/>
        <v>27.5</v>
      </c>
      <c r="U1579" t="str">
        <f t="shared" si="173"/>
        <v>publishing</v>
      </c>
      <c r="V1579" t="str">
        <f t="shared" si="174"/>
        <v>art books</v>
      </c>
    </row>
    <row r="1580" spans="1:22" ht="64" x14ac:dyDescent="0.2">
      <c r="A1580">
        <v>1578</v>
      </c>
      <c r="B1580" s="3" t="s">
        <v>1579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2">
        <f t="shared" si="170"/>
        <v>40423.083333333336</v>
      </c>
      <c r="K1580">
        <v>1281317691</v>
      </c>
      <c r="L1580" s="12" t="str">
        <f t="shared" si="171"/>
        <v>08/09/2010</v>
      </c>
      <c r="M1580" s="9" t="str" cm="1">
        <f t="array" ref="M1580">_xlfn.IFS(LEFT(L1580, 2) = "01", "Jan", LEFT(L1580, 2) = "02", "Feb", LEFT(L1580, 2) = "03", "Mar", LEFT(L1580, 2) = "04", "Apr", LEFT(L1580, 2) = "05", "May", LEFT(L1580, 2) = "06", "Jun", LEFT(L1580, 2) = "07", "Jul", LEFT(L1580, 2) = "08", "Aug", LEFT(L1580, 2) = "09", "Sep", LEFT(L1580, 2) = "10", "Oct", LEFT(L1580, 2) = "11", "Nov", LEFT(L1580, 2) = "12", "Dec")</f>
        <v>Aug</v>
      </c>
      <c r="N1580" s="9" t="str">
        <f t="shared" si="172"/>
        <v>2010</v>
      </c>
      <c r="O1580" t="b">
        <v>0</v>
      </c>
      <c r="P1580">
        <v>4</v>
      </c>
      <c r="Q1580" t="b">
        <v>0</v>
      </c>
      <c r="R1580" t="s">
        <v>8289</v>
      </c>
      <c r="S1580" s="6">
        <f t="shared" si="168"/>
        <v>0.10806536636794939</v>
      </c>
      <c r="T1580" s="8">
        <f t="shared" si="169"/>
        <v>51.25</v>
      </c>
      <c r="U1580" t="str">
        <f t="shared" si="173"/>
        <v>publishing</v>
      </c>
      <c r="V1580" t="str">
        <f t="shared" si="174"/>
        <v>art books</v>
      </c>
    </row>
    <row r="1581" spans="1:22" ht="32" x14ac:dyDescent="0.2">
      <c r="A1581">
        <v>1579</v>
      </c>
      <c r="B1581" s="3" t="s">
        <v>1580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2">
        <f t="shared" si="170"/>
        <v>41514.996423611112</v>
      </c>
      <c r="K1581">
        <v>1374882891</v>
      </c>
      <c r="L1581" s="12" t="str">
        <f t="shared" si="171"/>
        <v>07/26/2013</v>
      </c>
      <c r="M1581" s="9" t="str" cm="1">
        <f t="array" ref="M1581">_xlfn.IFS(LEFT(L1581, 2) = "01", "Jan", LEFT(L1581, 2) = "02", "Feb", LEFT(L1581, 2) = "03", "Mar", LEFT(L1581, 2) = "04", "Apr", LEFT(L1581, 2) = "05", "May", LEFT(L1581, 2) = "06", "Jun", LEFT(L1581, 2) = "07", "Jul", LEFT(L1581, 2) = "08", "Aug", LEFT(L1581, 2) = "09", "Sep", LEFT(L1581, 2) = "10", "Oct", LEFT(L1581, 2) = "11", "Nov", LEFT(L1581, 2) = "12", "Dec")</f>
        <v>Jul</v>
      </c>
      <c r="N1581" s="9" t="str">
        <f t="shared" si="172"/>
        <v>2013</v>
      </c>
      <c r="O1581" t="b">
        <v>0</v>
      </c>
      <c r="P1581">
        <v>2</v>
      </c>
      <c r="Q1581" t="b">
        <v>0</v>
      </c>
      <c r="R1581" t="s">
        <v>8289</v>
      </c>
      <c r="S1581" s="6">
        <f t="shared" si="168"/>
        <v>8.4008400840084006E-3</v>
      </c>
      <c r="T1581" s="8">
        <f t="shared" si="169"/>
        <v>14</v>
      </c>
      <c r="U1581" t="str">
        <f t="shared" si="173"/>
        <v>publishing</v>
      </c>
      <c r="V1581" t="str">
        <f t="shared" si="174"/>
        <v>art books</v>
      </c>
    </row>
    <row r="1582" spans="1:22" ht="48" x14ac:dyDescent="0.2">
      <c r="A1582">
        <v>1580</v>
      </c>
      <c r="B1582" s="3" t="s">
        <v>1581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2">
        <f t="shared" si="170"/>
        <v>41050.050069444449</v>
      </c>
      <c r="K1582">
        <v>1332378726</v>
      </c>
      <c r="L1582" s="12" t="str">
        <f t="shared" si="171"/>
        <v>03/22/2012</v>
      </c>
      <c r="M1582" s="9" t="str" cm="1">
        <f t="array" ref="M1582">_xlfn.IFS(LEFT(L1582, 2) = "01", "Jan", LEFT(L1582, 2) = "02", "Feb", LEFT(L1582, 2) = "03", "Mar", LEFT(L1582, 2) = "04", "Apr", LEFT(L1582, 2) = "05", "May", LEFT(L1582, 2) = "06", "Jun", LEFT(L1582, 2) = "07", "Jul", LEFT(L1582, 2) = "08", "Aug", LEFT(L1582, 2) = "09", "Sep", LEFT(L1582, 2) = "10", "Oct", LEFT(L1582, 2) = "11", "Nov", LEFT(L1582, 2) = "12", "Dec")</f>
        <v>Mar</v>
      </c>
      <c r="N1582" s="9" t="str">
        <f t="shared" si="172"/>
        <v>2012</v>
      </c>
      <c r="O1582" t="b">
        <v>0</v>
      </c>
      <c r="P1582">
        <v>0</v>
      </c>
      <c r="Q1582" t="b">
        <v>0</v>
      </c>
      <c r="R1582" t="s">
        <v>8289</v>
      </c>
      <c r="S1582" s="6">
        <f t="shared" si="168"/>
        <v>0</v>
      </c>
      <c r="T1582" s="8">
        <f t="shared" si="169"/>
        <v>0</v>
      </c>
      <c r="U1582" t="str">
        <f t="shared" si="173"/>
        <v>publishing</v>
      </c>
      <c r="V1582" t="str">
        <f t="shared" si="174"/>
        <v>art books</v>
      </c>
    </row>
    <row r="1583" spans="1:22" ht="48" x14ac:dyDescent="0.2">
      <c r="A1583">
        <v>1581</v>
      </c>
      <c r="B1583" s="3" t="s">
        <v>1582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2">
        <f t="shared" si="170"/>
        <v>42357.448958333334</v>
      </c>
      <c r="K1583">
        <v>1447757190</v>
      </c>
      <c r="L1583" s="12" t="str">
        <f t="shared" si="171"/>
        <v>11/17/2015</v>
      </c>
      <c r="M1583" s="9" t="str" cm="1">
        <f t="array" ref="M1583">_xlfn.IFS(LEFT(L1583, 2) = "01", "Jan", LEFT(L1583, 2) = "02", "Feb", LEFT(L1583, 2) = "03", "Mar", LEFT(L1583, 2) = "04", "Apr", LEFT(L1583, 2) = "05", "May", LEFT(L1583, 2) = "06", "Jun", LEFT(L1583, 2) = "07", "Jul", LEFT(L1583, 2) = "08", "Aug", LEFT(L1583, 2) = "09", "Sep", LEFT(L1583, 2) = "10", "Oct", LEFT(L1583, 2) = "11", "Nov", LEFT(L1583, 2) = "12", "Dec")</f>
        <v>Nov</v>
      </c>
      <c r="N1583" s="9" t="str">
        <f t="shared" si="172"/>
        <v>2015</v>
      </c>
      <c r="O1583" t="b">
        <v>0</v>
      </c>
      <c r="P1583">
        <v>1</v>
      </c>
      <c r="Q1583" t="b">
        <v>0</v>
      </c>
      <c r="R1583" t="s">
        <v>8290</v>
      </c>
      <c r="S1583" s="6">
        <f t="shared" si="168"/>
        <v>5.0000000000000001E-3</v>
      </c>
      <c r="T1583" s="8">
        <f t="shared" si="169"/>
        <v>5</v>
      </c>
      <c r="U1583" t="str">
        <f t="shared" si="173"/>
        <v>photography</v>
      </c>
      <c r="V1583" t="str">
        <f t="shared" si="174"/>
        <v>places</v>
      </c>
    </row>
    <row r="1584" spans="1:22" ht="32" x14ac:dyDescent="0.2">
      <c r="A1584">
        <v>1582</v>
      </c>
      <c r="B1584" s="3" t="s">
        <v>1583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2">
        <f t="shared" si="170"/>
        <v>42303.888888888891</v>
      </c>
      <c r="K1584">
        <v>1440961053</v>
      </c>
      <c r="L1584" s="12" t="str">
        <f t="shared" si="171"/>
        <v>08/30/2015</v>
      </c>
      <c r="M1584" s="9" t="str" cm="1">
        <f t="array" ref="M1584">_xlfn.IFS(LEFT(L1584, 2) = "01", "Jan", LEFT(L1584, 2) = "02", "Feb", LEFT(L1584, 2) = "03", "Mar", LEFT(L1584, 2) = "04", "Apr", LEFT(L1584, 2) = "05", "May", LEFT(L1584, 2) = "06", "Jun", LEFT(L1584, 2) = "07", "Jul", LEFT(L1584, 2) = "08", "Aug", LEFT(L1584, 2) = "09", "Sep", LEFT(L1584, 2) = "10", "Oct", LEFT(L1584, 2) = "11", "Nov", LEFT(L1584, 2) = "12", "Dec")</f>
        <v>Aug</v>
      </c>
      <c r="N1584" s="9" t="str">
        <f t="shared" si="172"/>
        <v>2015</v>
      </c>
      <c r="O1584" t="b">
        <v>0</v>
      </c>
      <c r="P1584">
        <v>3</v>
      </c>
      <c r="Q1584" t="b">
        <v>0</v>
      </c>
      <c r="R1584" t="s">
        <v>8290</v>
      </c>
      <c r="S1584" s="6">
        <f t="shared" si="168"/>
        <v>9.2999999999999999E-2</v>
      </c>
      <c r="T1584" s="8">
        <f t="shared" si="169"/>
        <v>31</v>
      </c>
      <c r="U1584" t="str">
        <f t="shared" si="173"/>
        <v>photography</v>
      </c>
      <c r="V1584" t="str">
        <f t="shared" si="174"/>
        <v>places</v>
      </c>
    </row>
    <row r="1585" spans="1:22" ht="48" x14ac:dyDescent="0.2">
      <c r="A1585">
        <v>1583</v>
      </c>
      <c r="B1585" s="3" t="s">
        <v>1584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2">
        <f t="shared" si="170"/>
        <v>41907.904988425929</v>
      </c>
      <c r="K1585">
        <v>1409089391</v>
      </c>
      <c r="L1585" s="12" t="str">
        <f t="shared" si="171"/>
        <v>08/26/2014</v>
      </c>
      <c r="M1585" s="9" t="str" cm="1">
        <f t="array" ref="M1585">_xlfn.IFS(LEFT(L1585, 2) = "01", "Jan", LEFT(L1585, 2) = "02", "Feb", LEFT(L1585, 2) = "03", "Mar", LEFT(L1585, 2) = "04", "Apr", LEFT(L1585, 2) = "05", "May", LEFT(L1585, 2) = "06", "Jun", LEFT(L1585, 2) = "07", "Jul", LEFT(L1585, 2) = "08", "Aug", LEFT(L1585, 2) = "09", "Sep", LEFT(L1585, 2) = "10", "Oct", LEFT(L1585, 2) = "11", "Nov", LEFT(L1585, 2) = "12", "Dec")</f>
        <v>Aug</v>
      </c>
      <c r="N1585" s="9" t="str">
        <f t="shared" si="172"/>
        <v>2014</v>
      </c>
      <c r="O1585" t="b">
        <v>0</v>
      </c>
      <c r="P1585">
        <v>1</v>
      </c>
      <c r="Q1585" t="b">
        <v>0</v>
      </c>
      <c r="R1585" t="s">
        <v>8290</v>
      </c>
      <c r="S1585" s="6">
        <f t="shared" si="168"/>
        <v>7.5000000000000002E-4</v>
      </c>
      <c r="T1585" s="8">
        <f t="shared" si="169"/>
        <v>15</v>
      </c>
      <c r="U1585" t="str">
        <f t="shared" si="173"/>
        <v>photography</v>
      </c>
      <c r="V1585" t="str">
        <f t="shared" si="174"/>
        <v>places</v>
      </c>
    </row>
    <row r="1586" spans="1:22" ht="48" x14ac:dyDescent="0.2">
      <c r="A1586">
        <v>1584</v>
      </c>
      <c r="B1586" s="3" t="s">
        <v>1585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2">
        <f t="shared" si="170"/>
        <v>41789.649317129632</v>
      </c>
      <c r="K1586">
        <v>1400600101</v>
      </c>
      <c r="L1586" s="12" t="str">
        <f t="shared" si="171"/>
        <v>05/20/2014</v>
      </c>
      <c r="M1586" s="9" t="str" cm="1">
        <f t="array" ref="M1586">_xlfn.IFS(LEFT(L1586, 2) = "01", "Jan", LEFT(L1586, 2) = "02", "Feb", LEFT(L1586, 2) = "03", "Mar", LEFT(L1586, 2) = "04", "Apr", LEFT(L1586, 2) = "05", "May", LEFT(L1586, 2) = "06", "Jun", LEFT(L1586, 2) = "07", "Jul", LEFT(L1586, 2) = "08", "Aug", LEFT(L1586, 2) = "09", "Sep", LEFT(L1586, 2) = "10", "Oct", LEFT(L1586, 2) = "11", "Nov", LEFT(L1586, 2) = "12", "Dec")</f>
        <v>May</v>
      </c>
      <c r="N1586" s="9" t="str">
        <f t="shared" si="172"/>
        <v>2014</v>
      </c>
      <c r="O1586" t="b">
        <v>0</v>
      </c>
      <c r="P1586">
        <v>0</v>
      </c>
      <c r="Q1586" t="b">
        <v>0</v>
      </c>
      <c r="R1586" t="s">
        <v>8290</v>
      </c>
      <c r="S1586" s="6">
        <f t="shared" si="168"/>
        <v>0</v>
      </c>
      <c r="T1586" s="8">
        <f t="shared" si="169"/>
        <v>0</v>
      </c>
      <c r="U1586" t="str">
        <f t="shared" si="173"/>
        <v>photography</v>
      </c>
      <c r="V1586" t="str">
        <f t="shared" si="174"/>
        <v>places</v>
      </c>
    </row>
    <row r="1587" spans="1:22" ht="48" x14ac:dyDescent="0.2">
      <c r="A1587">
        <v>1585</v>
      </c>
      <c r="B1587" s="3" t="s">
        <v>1586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2">
        <f t="shared" si="170"/>
        <v>42729.458333333328</v>
      </c>
      <c r="K1587">
        <v>1480800568</v>
      </c>
      <c r="L1587" s="12" t="str">
        <f t="shared" si="171"/>
        <v>12/03/2016</v>
      </c>
      <c r="M1587" s="9" t="str" cm="1">
        <f t="array" ref="M1587">_xlfn.IFS(LEFT(L1587, 2) = "01", "Jan", LEFT(L1587, 2) = "02", "Feb", LEFT(L1587, 2) = "03", "Mar", LEFT(L1587, 2) = "04", "Apr", LEFT(L1587, 2) = "05", "May", LEFT(L1587, 2) = "06", "Jun", LEFT(L1587, 2) = "07", "Jul", LEFT(L1587, 2) = "08", "Aug", LEFT(L1587, 2) = "09", "Sep", LEFT(L1587, 2) = "10", "Oct", LEFT(L1587, 2) = "11", "Nov", LEFT(L1587, 2) = "12", "Dec")</f>
        <v>Dec</v>
      </c>
      <c r="N1587" s="9" t="str">
        <f t="shared" si="172"/>
        <v>2016</v>
      </c>
      <c r="O1587" t="b">
        <v>0</v>
      </c>
      <c r="P1587">
        <v>12</v>
      </c>
      <c r="Q1587" t="b">
        <v>0</v>
      </c>
      <c r="R1587" t="s">
        <v>8290</v>
      </c>
      <c r="S1587" s="6">
        <f t="shared" si="168"/>
        <v>0.79</v>
      </c>
      <c r="T1587" s="8">
        <f t="shared" si="169"/>
        <v>131.66666666666666</v>
      </c>
      <c r="U1587" t="str">
        <f t="shared" si="173"/>
        <v>photography</v>
      </c>
      <c r="V1587" t="str">
        <f t="shared" si="174"/>
        <v>places</v>
      </c>
    </row>
    <row r="1588" spans="1:22" ht="32" x14ac:dyDescent="0.2">
      <c r="A1588">
        <v>1586</v>
      </c>
      <c r="B1588" s="3" t="s">
        <v>1587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2">
        <f t="shared" si="170"/>
        <v>42099.062754629631</v>
      </c>
      <c r="K1588">
        <v>1425609022</v>
      </c>
      <c r="L1588" s="12" t="str">
        <f t="shared" si="171"/>
        <v>03/06/2015</v>
      </c>
      <c r="M1588" s="9" t="str" cm="1">
        <f t="array" ref="M1588">_xlfn.IFS(LEFT(L1588, 2) = "01", "Jan", LEFT(L1588, 2) = "02", "Feb", LEFT(L1588, 2) = "03", "Mar", LEFT(L1588, 2) = "04", "Apr", LEFT(L1588, 2) = "05", "May", LEFT(L1588, 2) = "06", "Jun", LEFT(L1588, 2) = "07", "Jul", LEFT(L1588, 2) = "08", "Aug", LEFT(L1588, 2) = "09", "Sep", LEFT(L1588, 2) = "10", "Oct", LEFT(L1588, 2) = "11", "Nov", LEFT(L1588, 2) = "12", "Dec")</f>
        <v>Mar</v>
      </c>
      <c r="N1588" s="9" t="str">
        <f t="shared" si="172"/>
        <v>2015</v>
      </c>
      <c r="O1588" t="b">
        <v>0</v>
      </c>
      <c r="P1588">
        <v>0</v>
      </c>
      <c r="Q1588" t="b">
        <v>0</v>
      </c>
      <c r="R1588" t="s">
        <v>8290</v>
      </c>
      <c r="S1588" s="6">
        <f t="shared" si="168"/>
        <v>0</v>
      </c>
      <c r="T1588" s="8">
        <f t="shared" si="169"/>
        <v>0</v>
      </c>
      <c r="U1588" t="str">
        <f t="shared" si="173"/>
        <v>photography</v>
      </c>
      <c r="V1588" t="str">
        <f t="shared" si="174"/>
        <v>places</v>
      </c>
    </row>
    <row r="1589" spans="1:22" ht="48" x14ac:dyDescent="0.2">
      <c r="A1589">
        <v>1587</v>
      </c>
      <c r="B1589" s="3" t="s">
        <v>1588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2">
        <f t="shared" si="170"/>
        <v>41986.950983796298</v>
      </c>
      <c r="K1589">
        <v>1415918965</v>
      </c>
      <c r="L1589" s="12" t="str">
        <f t="shared" si="171"/>
        <v>11/13/2014</v>
      </c>
      <c r="M1589" s="9" t="str" cm="1">
        <f t="array" ref="M1589">_xlfn.IFS(LEFT(L1589, 2) = "01", "Jan", LEFT(L1589, 2) = "02", "Feb", LEFT(L1589, 2) = "03", "Mar", LEFT(L1589, 2) = "04", "Apr", LEFT(L1589, 2) = "05", "May", LEFT(L1589, 2) = "06", "Jun", LEFT(L1589, 2) = "07", "Jul", LEFT(L1589, 2) = "08", "Aug", LEFT(L1589, 2) = "09", "Sep", LEFT(L1589, 2) = "10", "Oct", LEFT(L1589, 2) = "11", "Nov", LEFT(L1589, 2) = "12", "Dec")</f>
        <v>Nov</v>
      </c>
      <c r="N1589" s="9" t="str">
        <f t="shared" si="172"/>
        <v>2014</v>
      </c>
      <c r="O1589" t="b">
        <v>0</v>
      </c>
      <c r="P1589">
        <v>1</v>
      </c>
      <c r="Q1589" t="b">
        <v>0</v>
      </c>
      <c r="R1589" t="s">
        <v>8290</v>
      </c>
      <c r="S1589" s="6">
        <f t="shared" si="168"/>
        <v>1.3333333333333334E-4</v>
      </c>
      <c r="T1589" s="8">
        <f t="shared" si="169"/>
        <v>1</v>
      </c>
      <c r="U1589" t="str">
        <f t="shared" si="173"/>
        <v>photography</v>
      </c>
      <c r="V1589" t="str">
        <f t="shared" si="174"/>
        <v>places</v>
      </c>
    </row>
    <row r="1590" spans="1:22" ht="32" x14ac:dyDescent="0.2">
      <c r="A1590">
        <v>1588</v>
      </c>
      <c r="B1590" s="3" t="s">
        <v>1589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2">
        <f t="shared" si="170"/>
        <v>42035.841666666667</v>
      </c>
      <c r="K1590">
        <v>1420091999</v>
      </c>
      <c r="L1590" s="12" t="str">
        <f t="shared" si="171"/>
        <v>01/01/2015</v>
      </c>
      <c r="M1590" s="9" t="str" cm="1">
        <f t="array" ref="M1590">_xlfn.IFS(LEFT(L1590, 2) = "01", "Jan", LEFT(L1590, 2) = "02", "Feb", LEFT(L1590, 2) = "03", "Mar", LEFT(L1590, 2) = "04", "Apr", LEFT(L1590, 2) = "05", "May", LEFT(L1590, 2) = "06", "Jun", LEFT(L1590, 2) = "07", "Jul", LEFT(L1590, 2) = "08", "Aug", LEFT(L1590, 2) = "09", "Sep", LEFT(L1590, 2) = "10", "Oct", LEFT(L1590, 2) = "11", "Nov", LEFT(L1590, 2) = "12", "Dec")</f>
        <v>Jan</v>
      </c>
      <c r="N1590" s="9" t="str">
        <f t="shared" si="172"/>
        <v>2015</v>
      </c>
      <c r="O1590" t="b">
        <v>0</v>
      </c>
      <c r="P1590">
        <v>0</v>
      </c>
      <c r="Q1590" t="b">
        <v>0</v>
      </c>
      <c r="R1590" t="s">
        <v>8290</v>
      </c>
      <c r="S1590" s="6">
        <f t="shared" si="168"/>
        <v>0</v>
      </c>
      <c r="T1590" s="8">
        <f t="shared" si="169"/>
        <v>0</v>
      </c>
      <c r="U1590" t="str">
        <f t="shared" si="173"/>
        <v>photography</v>
      </c>
      <c r="V1590" t="str">
        <f t="shared" si="174"/>
        <v>places</v>
      </c>
    </row>
    <row r="1591" spans="1:22" ht="48" x14ac:dyDescent="0.2">
      <c r="A1591">
        <v>1589</v>
      </c>
      <c r="B1591" s="3" t="s">
        <v>1590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2">
        <f t="shared" si="170"/>
        <v>42286.984791666662</v>
      </c>
      <c r="K1591">
        <v>1441841886</v>
      </c>
      <c r="L1591" s="12" t="str">
        <f t="shared" si="171"/>
        <v>09/09/2015</v>
      </c>
      <c r="M1591" s="9" t="str" cm="1">
        <f t="array" ref="M1591">_xlfn.IFS(LEFT(L1591, 2) = "01", "Jan", LEFT(L1591, 2) = "02", "Feb", LEFT(L1591, 2) = "03", "Mar", LEFT(L1591, 2) = "04", "Apr", LEFT(L1591, 2) = "05", "May", LEFT(L1591, 2) = "06", "Jun", LEFT(L1591, 2) = "07", "Jul", LEFT(L1591, 2) = "08", "Aug", LEFT(L1591, 2) = "09", "Sep", LEFT(L1591, 2) = "10", "Oct", LEFT(L1591, 2) = "11", "Nov", LEFT(L1591, 2) = "12", "Dec")</f>
        <v>Sep</v>
      </c>
      <c r="N1591" s="9" t="str">
        <f t="shared" si="172"/>
        <v>2015</v>
      </c>
      <c r="O1591" t="b">
        <v>0</v>
      </c>
      <c r="P1591">
        <v>0</v>
      </c>
      <c r="Q1591" t="b">
        <v>0</v>
      </c>
      <c r="R1591" t="s">
        <v>8290</v>
      </c>
      <c r="S1591" s="6">
        <f t="shared" si="168"/>
        <v>0</v>
      </c>
      <c r="T1591" s="8">
        <f t="shared" si="169"/>
        <v>0</v>
      </c>
      <c r="U1591" t="str">
        <f t="shared" si="173"/>
        <v>photography</v>
      </c>
      <c r="V1591" t="str">
        <f t="shared" si="174"/>
        <v>places</v>
      </c>
    </row>
    <row r="1592" spans="1:22" ht="16" x14ac:dyDescent="0.2">
      <c r="A1592">
        <v>1590</v>
      </c>
      <c r="B1592" s="3" t="s">
        <v>1591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2">
        <f t="shared" si="170"/>
        <v>42270.857222222221</v>
      </c>
      <c r="K1592">
        <v>1440448464</v>
      </c>
      <c r="L1592" s="12" t="str">
        <f t="shared" si="171"/>
        <v>08/24/2015</v>
      </c>
      <c r="M1592" s="9" t="str" cm="1">
        <f t="array" ref="M1592">_xlfn.IFS(LEFT(L1592, 2) = "01", "Jan", LEFT(L1592, 2) = "02", "Feb", LEFT(L1592, 2) = "03", "Mar", LEFT(L1592, 2) = "04", "Apr", LEFT(L1592, 2) = "05", "May", LEFT(L1592, 2) = "06", "Jun", LEFT(L1592, 2) = "07", "Jul", LEFT(L1592, 2) = "08", "Aug", LEFT(L1592, 2) = "09", "Sep", LEFT(L1592, 2) = "10", "Oct", LEFT(L1592, 2) = "11", "Nov", LEFT(L1592, 2) = "12", "Dec")</f>
        <v>Aug</v>
      </c>
      <c r="N1592" s="9" t="str">
        <f t="shared" si="172"/>
        <v>2015</v>
      </c>
      <c r="O1592" t="b">
        <v>0</v>
      </c>
      <c r="P1592">
        <v>2</v>
      </c>
      <c r="Q1592" t="b">
        <v>0</v>
      </c>
      <c r="R1592" t="s">
        <v>8290</v>
      </c>
      <c r="S1592" s="6">
        <f t="shared" si="168"/>
        <v>1.7000000000000001E-2</v>
      </c>
      <c r="T1592" s="8">
        <f t="shared" si="169"/>
        <v>510</v>
      </c>
      <c r="U1592" t="str">
        <f t="shared" si="173"/>
        <v>photography</v>
      </c>
      <c r="V1592" t="str">
        <f t="shared" si="174"/>
        <v>places</v>
      </c>
    </row>
    <row r="1593" spans="1:22" ht="48" x14ac:dyDescent="0.2">
      <c r="A1593">
        <v>1591</v>
      </c>
      <c r="B1593" s="3" t="s">
        <v>1592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2">
        <f t="shared" si="170"/>
        <v>42463.68450231482</v>
      </c>
      <c r="K1593">
        <v>1457112341</v>
      </c>
      <c r="L1593" s="12" t="str">
        <f t="shared" si="171"/>
        <v>03/04/2016</v>
      </c>
      <c r="M1593" s="9" t="str" cm="1">
        <f t="array" ref="M1593">_xlfn.IFS(LEFT(L1593, 2) = "01", "Jan", LEFT(L1593, 2) = "02", "Feb", LEFT(L1593, 2) = "03", "Mar", LEFT(L1593, 2) = "04", "Apr", LEFT(L1593, 2) = "05", "May", LEFT(L1593, 2) = "06", "Jun", LEFT(L1593, 2) = "07", "Jul", LEFT(L1593, 2) = "08", "Aug", LEFT(L1593, 2) = "09", "Sep", LEFT(L1593, 2) = "10", "Oct", LEFT(L1593, 2) = "11", "Nov", LEFT(L1593, 2) = "12", "Dec")</f>
        <v>Mar</v>
      </c>
      <c r="N1593" s="9" t="str">
        <f t="shared" si="172"/>
        <v>2016</v>
      </c>
      <c r="O1593" t="b">
        <v>0</v>
      </c>
      <c r="P1593">
        <v>92</v>
      </c>
      <c r="Q1593" t="b">
        <v>0</v>
      </c>
      <c r="R1593" t="s">
        <v>8290</v>
      </c>
      <c r="S1593" s="6">
        <f t="shared" si="168"/>
        <v>0.29228571428571426</v>
      </c>
      <c r="T1593" s="8">
        <f t="shared" si="169"/>
        <v>44.478260869565219</v>
      </c>
      <c r="U1593" t="str">
        <f t="shared" si="173"/>
        <v>photography</v>
      </c>
      <c r="V1593" t="str">
        <f t="shared" si="174"/>
        <v>places</v>
      </c>
    </row>
    <row r="1594" spans="1:22" ht="32" x14ac:dyDescent="0.2">
      <c r="A1594">
        <v>1592</v>
      </c>
      <c r="B1594" s="3" t="s">
        <v>1593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2">
        <f t="shared" si="170"/>
        <v>42091.031076388885</v>
      </c>
      <c r="K1594">
        <v>1423619085</v>
      </c>
      <c r="L1594" s="12" t="str">
        <f t="shared" si="171"/>
        <v>02/11/2015</v>
      </c>
      <c r="M1594" s="9" t="str" cm="1">
        <f t="array" ref="M1594">_xlfn.IFS(LEFT(L1594, 2) = "01", "Jan", LEFT(L1594, 2) = "02", "Feb", LEFT(L1594, 2) = "03", "Mar", LEFT(L1594, 2) = "04", "Apr", LEFT(L1594, 2) = "05", "May", LEFT(L1594, 2) = "06", "Jun", LEFT(L1594, 2) = "07", "Jul", LEFT(L1594, 2) = "08", "Aug", LEFT(L1594, 2) = "09", "Sep", LEFT(L1594, 2) = "10", "Oct", LEFT(L1594, 2) = "11", "Nov", LEFT(L1594, 2) = "12", "Dec")</f>
        <v>Feb</v>
      </c>
      <c r="N1594" s="9" t="str">
        <f t="shared" si="172"/>
        <v>2015</v>
      </c>
      <c r="O1594" t="b">
        <v>0</v>
      </c>
      <c r="P1594">
        <v>0</v>
      </c>
      <c r="Q1594" t="b">
        <v>0</v>
      </c>
      <c r="R1594" t="s">
        <v>8290</v>
      </c>
      <c r="S1594" s="6">
        <f t="shared" si="168"/>
        <v>0</v>
      </c>
      <c r="T1594" s="8">
        <f t="shared" si="169"/>
        <v>0</v>
      </c>
      <c r="U1594" t="str">
        <f t="shared" si="173"/>
        <v>photography</v>
      </c>
      <c r="V1594" t="str">
        <f t="shared" si="174"/>
        <v>places</v>
      </c>
    </row>
    <row r="1595" spans="1:22" ht="32" x14ac:dyDescent="0.2">
      <c r="A1595">
        <v>1593</v>
      </c>
      <c r="B1595" s="3" t="s">
        <v>1594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2">
        <f t="shared" si="170"/>
        <v>42063.845543981486</v>
      </c>
      <c r="K1595">
        <v>1422562655</v>
      </c>
      <c r="L1595" s="12" t="str">
        <f t="shared" si="171"/>
        <v>01/29/2015</v>
      </c>
      <c r="M1595" s="9" t="str" cm="1">
        <f t="array" ref="M1595">_xlfn.IFS(LEFT(L1595, 2) = "01", "Jan", LEFT(L1595, 2) = "02", "Feb", LEFT(L1595, 2) = "03", "Mar", LEFT(L1595, 2) = "04", "Apr", LEFT(L1595, 2) = "05", "May", LEFT(L1595, 2) = "06", "Jun", LEFT(L1595, 2) = "07", "Jul", LEFT(L1595, 2) = "08", "Aug", LEFT(L1595, 2) = "09", "Sep", LEFT(L1595, 2) = "10", "Oct", LEFT(L1595, 2) = "11", "Nov", LEFT(L1595, 2) = "12", "Dec")</f>
        <v>Jan</v>
      </c>
      <c r="N1595" s="9" t="str">
        <f t="shared" si="172"/>
        <v>2015</v>
      </c>
      <c r="O1595" t="b">
        <v>0</v>
      </c>
      <c r="P1595">
        <v>3</v>
      </c>
      <c r="Q1595" t="b">
        <v>0</v>
      </c>
      <c r="R1595" t="s">
        <v>8290</v>
      </c>
      <c r="S1595" s="6">
        <f t="shared" si="168"/>
        <v>1.3636363636363637E-4</v>
      </c>
      <c r="T1595" s="8">
        <f t="shared" si="169"/>
        <v>1</v>
      </c>
      <c r="U1595" t="str">
        <f t="shared" si="173"/>
        <v>photography</v>
      </c>
      <c r="V1595" t="str">
        <f t="shared" si="174"/>
        <v>places</v>
      </c>
    </row>
    <row r="1596" spans="1:22" ht="32" x14ac:dyDescent="0.2">
      <c r="A1596">
        <v>1594</v>
      </c>
      <c r="B1596" s="3" t="s">
        <v>1595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2">
        <f t="shared" si="170"/>
        <v>42505.681249999994</v>
      </c>
      <c r="K1596">
        <v>1458147982</v>
      </c>
      <c r="L1596" s="12" t="str">
        <f t="shared" si="171"/>
        <v>03/16/2016</v>
      </c>
      <c r="M1596" s="9" t="str" cm="1">
        <f t="array" ref="M1596">_xlfn.IFS(LEFT(L1596, 2) = "01", "Jan", LEFT(L1596, 2) = "02", "Feb", LEFT(L1596, 2) = "03", "Mar", LEFT(L1596, 2) = "04", "Apr", LEFT(L1596, 2) = "05", "May", LEFT(L1596, 2) = "06", "Jun", LEFT(L1596, 2) = "07", "Jul", LEFT(L1596, 2) = "08", "Aug", LEFT(L1596, 2) = "09", "Sep", LEFT(L1596, 2) = "10", "Oct", LEFT(L1596, 2) = "11", "Nov", LEFT(L1596, 2) = "12", "Dec")</f>
        <v>Mar</v>
      </c>
      <c r="N1596" s="9" t="str">
        <f t="shared" si="172"/>
        <v>2016</v>
      </c>
      <c r="O1596" t="b">
        <v>0</v>
      </c>
      <c r="P1596">
        <v>10</v>
      </c>
      <c r="Q1596" t="b">
        <v>0</v>
      </c>
      <c r="R1596" t="s">
        <v>8290</v>
      </c>
      <c r="S1596" s="6">
        <f t="shared" si="168"/>
        <v>0.20499999999999999</v>
      </c>
      <c r="T1596" s="8">
        <f t="shared" si="169"/>
        <v>20.5</v>
      </c>
      <c r="U1596" t="str">
        <f t="shared" si="173"/>
        <v>photography</v>
      </c>
      <c r="V1596" t="str">
        <f t="shared" si="174"/>
        <v>places</v>
      </c>
    </row>
    <row r="1597" spans="1:22" ht="48" x14ac:dyDescent="0.2">
      <c r="A1597">
        <v>1595</v>
      </c>
      <c r="B1597" s="3" t="s">
        <v>1596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2">
        <f t="shared" si="170"/>
        <v>41808.842361111114</v>
      </c>
      <c r="K1597">
        <v>1400634728</v>
      </c>
      <c r="L1597" s="12" t="str">
        <f t="shared" si="171"/>
        <v>05/21/2014</v>
      </c>
      <c r="M1597" s="9" t="str" cm="1">
        <f t="array" ref="M1597">_xlfn.IFS(LEFT(L1597, 2) = "01", "Jan", LEFT(L1597, 2) = "02", "Feb", LEFT(L1597, 2) = "03", "Mar", LEFT(L1597, 2) = "04", "Apr", LEFT(L1597, 2) = "05", "May", LEFT(L1597, 2) = "06", "Jun", LEFT(L1597, 2) = "07", "Jul", LEFT(L1597, 2) = "08", "Aug", LEFT(L1597, 2) = "09", "Sep", LEFT(L1597, 2) = "10", "Oct", LEFT(L1597, 2) = "11", "Nov", LEFT(L1597, 2) = "12", "Dec")</f>
        <v>May</v>
      </c>
      <c r="N1597" s="9" t="str">
        <f t="shared" si="172"/>
        <v>2014</v>
      </c>
      <c r="O1597" t="b">
        <v>0</v>
      </c>
      <c r="P1597">
        <v>7</v>
      </c>
      <c r="Q1597" t="b">
        <v>0</v>
      </c>
      <c r="R1597" t="s">
        <v>8290</v>
      </c>
      <c r="S1597" s="6">
        <f t="shared" si="168"/>
        <v>2.8E-3</v>
      </c>
      <c r="T1597" s="8">
        <f t="shared" si="169"/>
        <v>40</v>
      </c>
      <c r="U1597" t="str">
        <f t="shared" si="173"/>
        <v>photography</v>
      </c>
      <c r="V1597" t="str">
        <f t="shared" si="174"/>
        <v>places</v>
      </c>
    </row>
    <row r="1598" spans="1:22" ht="32" x14ac:dyDescent="0.2">
      <c r="A1598">
        <v>1596</v>
      </c>
      <c r="B1598" s="3" t="s">
        <v>1597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2">
        <f t="shared" si="170"/>
        <v>41986.471863425926</v>
      </c>
      <c r="K1598">
        <v>1414577969</v>
      </c>
      <c r="L1598" s="12" t="str">
        <f t="shared" si="171"/>
        <v>10/29/2014</v>
      </c>
      <c r="M1598" s="9" t="str" cm="1">
        <f t="array" ref="M1598">_xlfn.IFS(LEFT(L1598, 2) = "01", "Jan", LEFT(L1598, 2) = "02", "Feb", LEFT(L1598, 2) = "03", "Mar", LEFT(L1598, 2) = "04", "Apr", LEFT(L1598, 2) = "05", "May", LEFT(L1598, 2) = "06", "Jun", LEFT(L1598, 2) = "07", "Jul", LEFT(L1598, 2) = "08", "Aug", LEFT(L1598, 2) = "09", "Sep", LEFT(L1598, 2) = "10", "Oct", LEFT(L1598, 2) = "11", "Nov", LEFT(L1598, 2) = "12", "Dec")</f>
        <v>Oct</v>
      </c>
      <c r="N1598" s="9" t="str">
        <f t="shared" si="172"/>
        <v>2014</v>
      </c>
      <c r="O1598" t="b">
        <v>0</v>
      </c>
      <c r="P1598">
        <v>3</v>
      </c>
      <c r="Q1598" t="b">
        <v>0</v>
      </c>
      <c r="R1598" t="s">
        <v>8290</v>
      </c>
      <c r="S1598" s="6">
        <f t="shared" si="168"/>
        <v>2.3076923076923078E-2</v>
      </c>
      <c r="T1598" s="8">
        <f t="shared" si="169"/>
        <v>25</v>
      </c>
      <c r="U1598" t="str">
        <f t="shared" si="173"/>
        <v>photography</v>
      </c>
      <c r="V1598" t="str">
        <f t="shared" si="174"/>
        <v>places</v>
      </c>
    </row>
    <row r="1599" spans="1:22" ht="48" x14ac:dyDescent="0.2">
      <c r="A1599">
        <v>1597</v>
      </c>
      <c r="B1599" s="3" t="s">
        <v>1598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2">
        <f t="shared" si="170"/>
        <v>42633.354131944448</v>
      </c>
      <c r="K1599">
        <v>1471768197</v>
      </c>
      <c r="L1599" s="12" t="str">
        <f t="shared" si="171"/>
        <v>08/21/2016</v>
      </c>
      <c r="M1599" s="9" t="str" cm="1">
        <f t="array" ref="M1599">_xlfn.IFS(LEFT(L1599, 2) = "01", "Jan", LEFT(L1599, 2) = "02", "Feb", LEFT(L1599, 2) = "03", "Mar", LEFT(L1599, 2) = "04", "Apr", LEFT(L1599, 2) = "05", "May", LEFT(L1599, 2) = "06", "Jun", LEFT(L1599, 2) = "07", "Jul", LEFT(L1599, 2) = "08", "Aug", LEFT(L1599, 2) = "09", "Sep", LEFT(L1599, 2) = "10", "Oct", LEFT(L1599, 2) = "11", "Nov", LEFT(L1599, 2) = "12", "Dec")</f>
        <v>Aug</v>
      </c>
      <c r="N1599" s="9" t="str">
        <f t="shared" si="172"/>
        <v>2016</v>
      </c>
      <c r="O1599" t="b">
        <v>0</v>
      </c>
      <c r="P1599">
        <v>0</v>
      </c>
      <c r="Q1599" t="b">
        <v>0</v>
      </c>
      <c r="R1599" t="s">
        <v>8290</v>
      </c>
      <c r="S1599" s="6">
        <f t="shared" si="168"/>
        <v>0</v>
      </c>
      <c r="T1599" s="8">
        <f t="shared" si="169"/>
        <v>0</v>
      </c>
      <c r="U1599" t="str">
        <f t="shared" si="173"/>
        <v>photography</v>
      </c>
      <c r="V1599" t="str">
        <f t="shared" si="174"/>
        <v>places</v>
      </c>
    </row>
    <row r="1600" spans="1:22" ht="48" x14ac:dyDescent="0.2">
      <c r="A1600">
        <v>1598</v>
      </c>
      <c r="B1600" s="3" t="s">
        <v>1599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2">
        <f t="shared" si="170"/>
        <v>42211.667337962965</v>
      </c>
      <c r="K1600">
        <v>1432742458</v>
      </c>
      <c r="L1600" s="12" t="str">
        <f t="shared" si="171"/>
        <v>05/27/2015</v>
      </c>
      <c r="M1600" s="9" t="str" cm="1">
        <f t="array" ref="M1600">_xlfn.IFS(LEFT(L1600, 2) = "01", "Jan", LEFT(L1600, 2) = "02", "Feb", LEFT(L1600, 2) = "03", "Mar", LEFT(L1600, 2) = "04", "Apr", LEFT(L1600, 2) = "05", "May", LEFT(L1600, 2) = "06", "Jun", LEFT(L1600, 2) = "07", "Jul", LEFT(L1600, 2) = "08", "Aug", LEFT(L1600, 2) = "09", "Sep", LEFT(L1600, 2) = "10", "Oct", LEFT(L1600, 2) = "11", "Nov", LEFT(L1600, 2) = "12", "Dec")</f>
        <v>May</v>
      </c>
      <c r="N1600" s="9" t="str">
        <f t="shared" si="172"/>
        <v>2015</v>
      </c>
      <c r="O1600" t="b">
        <v>0</v>
      </c>
      <c r="P1600">
        <v>1</v>
      </c>
      <c r="Q1600" t="b">
        <v>0</v>
      </c>
      <c r="R1600" t="s">
        <v>8290</v>
      </c>
      <c r="S1600" s="6">
        <f t="shared" si="168"/>
        <v>1.25E-3</v>
      </c>
      <c r="T1600" s="8">
        <f t="shared" si="169"/>
        <v>1</v>
      </c>
      <c r="U1600" t="str">
        <f t="shared" si="173"/>
        <v>photography</v>
      </c>
      <c r="V1600" t="str">
        <f t="shared" si="174"/>
        <v>places</v>
      </c>
    </row>
    <row r="1601" spans="1:22" ht="48" x14ac:dyDescent="0.2">
      <c r="A1601">
        <v>1599</v>
      </c>
      <c r="B1601" s="3" t="s">
        <v>1600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2">
        <f t="shared" si="170"/>
        <v>42468.497407407413</v>
      </c>
      <c r="K1601">
        <v>1457528176</v>
      </c>
      <c r="L1601" s="12" t="str">
        <f t="shared" si="171"/>
        <v>03/09/2016</v>
      </c>
      <c r="M1601" s="9" t="str" cm="1">
        <f t="array" ref="M1601">_xlfn.IFS(LEFT(L1601, 2) = "01", "Jan", LEFT(L1601, 2) = "02", "Feb", LEFT(L1601, 2) = "03", "Mar", LEFT(L1601, 2) = "04", "Apr", LEFT(L1601, 2) = "05", "May", LEFT(L1601, 2) = "06", "Jun", LEFT(L1601, 2) = "07", "Jul", LEFT(L1601, 2) = "08", "Aug", LEFT(L1601, 2) = "09", "Sep", LEFT(L1601, 2) = "10", "Oct", LEFT(L1601, 2) = "11", "Nov", LEFT(L1601, 2) = "12", "Dec")</f>
        <v>Mar</v>
      </c>
      <c r="N1601" s="9" t="str">
        <f t="shared" si="172"/>
        <v>2016</v>
      </c>
      <c r="O1601" t="b">
        <v>0</v>
      </c>
      <c r="P1601">
        <v>0</v>
      </c>
      <c r="Q1601" t="b">
        <v>0</v>
      </c>
      <c r="R1601" t="s">
        <v>8290</v>
      </c>
      <c r="S1601" s="6">
        <f t="shared" si="168"/>
        <v>0</v>
      </c>
      <c r="T1601" s="8">
        <f t="shared" si="169"/>
        <v>0</v>
      </c>
      <c r="U1601" t="str">
        <f t="shared" si="173"/>
        <v>photography</v>
      </c>
      <c r="V1601" t="str">
        <f t="shared" si="174"/>
        <v>places</v>
      </c>
    </row>
    <row r="1602" spans="1:22" ht="48" x14ac:dyDescent="0.2">
      <c r="A1602">
        <v>1600</v>
      </c>
      <c r="B1602" s="3" t="s">
        <v>1601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2">
        <f t="shared" si="170"/>
        <v>41835.21597222222</v>
      </c>
      <c r="K1602">
        <v>1401585752</v>
      </c>
      <c r="L1602" s="12" t="str">
        <f t="shared" si="171"/>
        <v>06/01/2014</v>
      </c>
      <c r="M1602" s="9" t="str" cm="1">
        <f t="array" ref="M1602">_xlfn.IFS(LEFT(L1602, 2) = "01", "Jan", LEFT(L1602, 2) = "02", "Feb", LEFT(L1602, 2) = "03", "Mar", LEFT(L1602, 2) = "04", "Apr", LEFT(L1602, 2) = "05", "May", LEFT(L1602, 2) = "06", "Jun", LEFT(L1602, 2) = "07", "Jul", LEFT(L1602, 2) = "08", "Aug", LEFT(L1602, 2) = "09", "Sep", LEFT(L1602, 2) = "10", "Oct", LEFT(L1602, 2) = "11", "Nov", LEFT(L1602, 2) = "12", "Dec")</f>
        <v>Jun</v>
      </c>
      <c r="N1602" s="9" t="str">
        <f t="shared" si="172"/>
        <v>2014</v>
      </c>
      <c r="O1602" t="b">
        <v>0</v>
      </c>
      <c r="P1602">
        <v>9</v>
      </c>
      <c r="Q1602" t="b">
        <v>0</v>
      </c>
      <c r="R1602" t="s">
        <v>8290</v>
      </c>
      <c r="S1602" s="6">
        <f t="shared" ref="S1602:S1665" si="175">E1602/D1602</f>
        <v>7.3400000000000007E-2</v>
      </c>
      <c r="T1602" s="8">
        <f t="shared" ref="T1602:T1665" si="176">IFERROR(E1602/P1602, 0)</f>
        <v>40.777777777777779</v>
      </c>
      <c r="U1602" t="str">
        <f t="shared" si="173"/>
        <v>photography</v>
      </c>
      <c r="V1602" t="str">
        <f t="shared" si="174"/>
        <v>places</v>
      </c>
    </row>
    <row r="1603" spans="1:22" ht="48" x14ac:dyDescent="0.2">
      <c r="A1603">
        <v>1601</v>
      </c>
      <c r="B1603" s="3" t="s">
        <v>1602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2">
        <f t="shared" ref="J1603:J1666" si="177">(((I1603/60)/60)/24)+DATE(1970,1,1)</f>
        <v>40668.092974537038</v>
      </c>
      <c r="K1603">
        <v>1301969633</v>
      </c>
      <c r="L1603" s="12" t="str">
        <f t="shared" ref="L1603:L1666" si="178">TEXT((((K1603/60)/60)/24)+DATE(1970,1,1), "mm/dd/yyyy")</f>
        <v>04/05/2011</v>
      </c>
      <c r="M1603" s="9" t="str" cm="1">
        <f t="array" ref="M1603">_xlfn.IFS(LEFT(L1603, 2) = "01", "Jan", LEFT(L1603, 2) = "02", "Feb", LEFT(L1603, 2) = "03", "Mar", LEFT(L1603, 2) = "04", "Apr", LEFT(L1603, 2) = "05", "May", LEFT(L1603, 2) = "06", "Jun", LEFT(L1603, 2) = "07", "Jul", LEFT(L1603, 2) = "08", "Aug", LEFT(L1603, 2) = "09", "Sep", LEFT(L1603, 2) = "10", "Oct", LEFT(L1603, 2) = "11", "Nov", LEFT(L1603, 2) = "12", "Dec")</f>
        <v>Apr</v>
      </c>
      <c r="N1603" s="9" t="str">
        <f t="shared" ref="N1603:N1666" si="179">RIGHT(L1603, 4)</f>
        <v>2011</v>
      </c>
      <c r="O1603" t="b">
        <v>0</v>
      </c>
      <c r="P1603">
        <v>56</v>
      </c>
      <c r="Q1603" t="b">
        <v>1</v>
      </c>
      <c r="R1603" t="s">
        <v>8275</v>
      </c>
      <c r="S1603" s="6">
        <f t="shared" si="175"/>
        <v>1.082492</v>
      </c>
      <c r="T1603" s="8">
        <f t="shared" si="176"/>
        <v>48.325535714285714</v>
      </c>
      <c r="U1603" t="str">
        <f t="shared" ref="U1603:U1666" si="180">LEFT(R1603, SEARCH("/", R1603) - 1)</f>
        <v>music</v>
      </c>
      <c r="V1603" t="str">
        <f t="shared" ref="V1603:V1666" si="181">RIGHT(R1603, LEN(R1603) - SEARCH("/", R1603) )</f>
        <v>rock</v>
      </c>
    </row>
    <row r="1604" spans="1:22" ht="48" x14ac:dyDescent="0.2">
      <c r="A1604">
        <v>1602</v>
      </c>
      <c r="B1604" s="3" t="s">
        <v>1603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2">
        <f t="shared" si="177"/>
        <v>40830.958333333336</v>
      </c>
      <c r="K1604">
        <v>1314947317</v>
      </c>
      <c r="L1604" s="12" t="str">
        <f t="shared" si="178"/>
        <v>09/02/2011</v>
      </c>
      <c r="M1604" s="9" t="str" cm="1">
        <f t="array" ref="M1604">_xlfn.IFS(LEFT(L1604, 2) = "01", "Jan", LEFT(L1604, 2) = "02", "Feb", LEFT(L1604, 2) = "03", "Mar", LEFT(L1604, 2) = "04", "Apr", LEFT(L1604, 2) = "05", "May", LEFT(L1604, 2) = "06", "Jun", LEFT(L1604, 2) = "07", "Jul", LEFT(L1604, 2) = "08", "Aug", LEFT(L1604, 2) = "09", "Sep", LEFT(L1604, 2) = "10", "Oct", LEFT(L1604, 2) = "11", "Nov", LEFT(L1604, 2) = "12", "Dec")</f>
        <v>Sep</v>
      </c>
      <c r="N1604" s="9" t="str">
        <f t="shared" si="179"/>
        <v>2011</v>
      </c>
      <c r="O1604" t="b">
        <v>0</v>
      </c>
      <c r="P1604">
        <v>32</v>
      </c>
      <c r="Q1604" t="b">
        <v>1</v>
      </c>
      <c r="R1604" t="s">
        <v>8275</v>
      </c>
      <c r="S1604" s="6">
        <f t="shared" si="175"/>
        <v>1.0016666666666667</v>
      </c>
      <c r="T1604" s="8">
        <f t="shared" si="176"/>
        <v>46.953125</v>
      </c>
      <c r="U1604" t="str">
        <f t="shared" si="180"/>
        <v>music</v>
      </c>
      <c r="V1604" t="str">
        <f t="shared" si="181"/>
        <v>rock</v>
      </c>
    </row>
    <row r="1605" spans="1:22" ht="32" x14ac:dyDescent="0.2">
      <c r="A1605">
        <v>1603</v>
      </c>
      <c r="B1605" s="3" t="s">
        <v>1604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2">
        <f t="shared" si="177"/>
        <v>40936.169664351852</v>
      </c>
      <c r="K1605">
        <v>1322539459</v>
      </c>
      <c r="L1605" s="12" t="str">
        <f t="shared" si="178"/>
        <v>11/29/2011</v>
      </c>
      <c r="M1605" s="9" t="str" cm="1">
        <f t="array" ref="M1605">_xlfn.IFS(LEFT(L1605, 2) = "01", "Jan", LEFT(L1605, 2) = "02", "Feb", LEFT(L1605, 2) = "03", "Mar", LEFT(L1605, 2) = "04", "Apr", LEFT(L1605, 2) = "05", "May", LEFT(L1605, 2) = "06", "Jun", LEFT(L1605, 2) = "07", "Jul", LEFT(L1605, 2) = "08", "Aug", LEFT(L1605, 2) = "09", "Sep", LEFT(L1605, 2) = "10", "Oct", LEFT(L1605, 2) = "11", "Nov", LEFT(L1605, 2) = "12", "Dec")</f>
        <v>Nov</v>
      </c>
      <c r="N1605" s="9" t="str">
        <f t="shared" si="179"/>
        <v>2011</v>
      </c>
      <c r="O1605" t="b">
        <v>0</v>
      </c>
      <c r="P1605">
        <v>30</v>
      </c>
      <c r="Q1605" t="b">
        <v>1</v>
      </c>
      <c r="R1605" t="s">
        <v>8275</v>
      </c>
      <c r="S1605" s="6">
        <f t="shared" si="175"/>
        <v>1.0003299999999999</v>
      </c>
      <c r="T1605" s="8">
        <f t="shared" si="176"/>
        <v>66.688666666666663</v>
      </c>
      <c r="U1605" t="str">
        <f t="shared" si="180"/>
        <v>music</v>
      </c>
      <c r="V1605" t="str">
        <f t="shared" si="181"/>
        <v>rock</v>
      </c>
    </row>
    <row r="1606" spans="1:22" ht="48" x14ac:dyDescent="0.2">
      <c r="A1606">
        <v>1604</v>
      </c>
      <c r="B1606" s="3" t="s">
        <v>1605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2">
        <f t="shared" si="177"/>
        <v>40985.80364583333</v>
      </c>
      <c r="K1606">
        <v>1328559435</v>
      </c>
      <c r="L1606" s="12" t="str">
        <f t="shared" si="178"/>
        <v>02/06/2012</v>
      </c>
      <c r="M1606" s="9" t="str" cm="1">
        <f t="array" ref="M1606">_xlfn.IFS(LEFT(L1606, 2) = "01", "Jan", LEFT(L1606, 2) = "02", "Feb", LEFT(L1606, 2) = "03", "Mar", LEFT(L1606, 2) = "04", "Apr", LEFT(L1606, 2) = "05", "May", LEFT(L1606, 2) = "06", "Jun", LEFT(L1606, 2) = "07", "Jul", LEFT(L1606, 2) = "08", "Aug", LEFT(L1606, 2) = "09", "Sep", LEFT(L1606, 2) = "10", "Oct", LEFT(L1606, 2) = "11", "Nov", LEFT(L1606, 2) = "12", "Dec")</f>
        <v>Feb</v>
      </c>
      <c r="N1606" s="9" t="str">
        <f t="shared" si="179"/>
        <v>2012</v>
      </c>
      <c r="O1606" t="b">
        <v>0</v>
      </c>
      <c r="P1606">
        <v>70</v>
      </c>
      <c r="Q1606" t="b">
        <v>1</v>
      </c>
      <c r="R1606" t="s">
        <v>8275</v>
      </c>
      <c r="S1606" s="6">
        <f t="shared" si="175"/>
        <v>1.2210714285714286</v>
      </c>
      <c r="T1606" s="8">
        <f t="shared" si="176"/>
        <v>48.842857142857142</v>
      </c>
      <c r="U1606" t="str">
        <f t="shared" si="180"/>
        <v>music</v>
      </c>
      <c r="V1606" t="str">
        <f t="shared" si="181"/>
        <v>rock</v>
      </c>
    </row>
    <row r="1607" spans="1:22" ht="48" x14ac:dyDescent="0.2">
      <c r="A1607">
        <v>1605</v>
      </c>
      <c r="B1607" s="3" t="s">
        <v>1606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2">
        <f t="shared" si="177"/>
        <v>40756.291666666664</v>
      </c>
      <c r="K1607">
        <v>1311380313</v>
      </c>
      <c r="L1607" s="12" t="str">
        <f t="shared" si="178"/>
        <v>07/23/2011</v>
      </c>
      <c r="M1607" s="9" t="str" cm="1">
        <f t="array" ref="M1607">_xlfn.IFS(LEFT(L1607, 2) = "01", "Jan", LEFT(L1607, 2) = "02", "Feb", LEFT(L1607, 2) = "03", "Mar", LEFT(L1607, 2) = "04", "Apr", LEFT(L1607, 2) = "05", "May", LEFT(L1607, 2) = "06", "Jun", LEFT(L1607, 2) = "07", "Jul", LEFT(L1607, 2) = "08", "Aug", LEFT(L1607, 2) = "09", "Sep", LEFT(L1607, 2) = "10", "Oct", LEFT(L1607, 2) = "11", "Nov", LEFT(L1607, 2) = "12", "Dec")</f>
        <v>Jul</v>
      </c>
      <c r="N1607" s="9" t="str">
        <f t="shared" si="179"/>
        <v>2011</v>
      </c>
      <c r="O1607" t="b">
        <v>0</v>
      </c>
      <c r="P1607">
        <v>44</v>
      </c>
      <c r="Q1607" t="b">
        <v>1</v>
      </c>
      <c r="R1607" t="s">
        <v>8275</v>
      </c>
      <c r="S1607" s="6">
        <f t="shared" si="175"/>
        <v>1.0069333333333335</v>
      </c>
      <c r="T1607" s="8">
        <f t="shared" si="176"/>
        <v>137.30909090909091</v>
      </c>
      <c r="U1607" t="str">
        <f t="shared" si="180"/>
        <v>music</v>
      </c>
      <c r="V1607" t="str">
        <f t="shared" si="181"/>
        <v>rock</v>
      </c>
    </row>
    <row r="1608" spans="1:22" ht="48" x14ac:dyDescent="0.2">
      <c r="A1608">
        <v>1606</v>
      </c>
      <c r="B1608" s="3" t="s">
        <v>1607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2">
        <f t="shared" si="177"/>
        <v>40626.069884259261</v>
      </c>
      <c r="K1608">
        <v>1293158438</v>
      </c>
      <c r="L1608" s="12" t="str">
        <f t="shared" si="178"/>
        <v>12/24/2010</v>
      </c>
      <c r="M1608" s="9" t="str" cm="1">
        <f t="array" ref="M1608">_xlfn.IFS(LEFT(L1608, 2) = "01", "Jan", LEFT(L1608, 2) = "02", "Feb", LEFT(L1608, 2) = "03", "Mar", LEFT(L1608, 2) = "04", "Apr", LEFT(L1608, 2) = "05", "May", LEFT(L1608, 2) = "06", "Jun", LEFT(L1608, 2) = "07", "Jul", LEFT(L1608, 2) = "08", "Aug", LEFT(L1608, 2) = "09", "Sep", LEFT(L1608, 2) = "10", "Oct", LEFT(L1608, 2) = "11", "Nov", LEFT(L1608, 2) = "12", "Dec")</f>
        <v>Dec</v>
      </c>
      <c r="N1608" s="9" t="str">
        <f t="shared" si="179"/>
        <v>2010</v>
      </c>
      <c r="O1608" t="b">
        <v>0</v>
      </c>
      <c r="P1608">
        <v>92</v>
      </c>
      <c r="Q1608" t="b">
        <v>1</v>
      </c>
      <c r="R1608" t="s">
        <v>8275</v>
      </c>
      <c r="S1608" s="6">
        <f t="shared" si="175"/>
        <v>1.01004125</v>
      </c>
      <c r="T1608" s="8">
        <f t="shared" si="176"/>
        <v>87.829673913043479</v>
      </c>
      <c r="U1608" t="str">
        <f t="shared" si="180"/>
        <v>music</v>
      </c>
      <c r="V1608" t="str">
        <f t="shared" si="181"/>
        <v>rock</v>
      </c>
    </row>
    <row r="1609" spans="1:22" ht="48" x14ac:dyDescent="0.2">
      <c r="A1609">
        <v>1607</v>
      </c>
      <c r="B1609" s="3" t="s">
        <v>1608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2">
        <f t="shared" si="177"/>
        <v>41074.80846064815</v>
      </c>
      <c r="K1609">
        <v>1337887451</v>
      </c>
      <c r="L1609" s="12" t="str">
        <f t="shared" si="178"/>
        <v>05/24/2012</v>
      </c>
      <c r="M1609" s="9" t="str" cm="1">
        <f t="array" ref="M1609">_xlfn.IFS(LEFT(L1609, 2) = "01", "Jan", LEFT(L1609, 2) = "02", "Feb", LEFT(L1609, 2) = "03", "Mar", LEFT(L1609, 2) = "04", "Apr", LEFT(L1609, 2) = "05", "May", LEFT(L1609, 2) = "06", "Jun", LEFT(L1609, 2) = "07", "Jul", LEFT(L1609, 2) = "08", "Aug", LEFT(L1609, 2) = "09", "Sep", LEFT(L1609, 2) = "10", "Oct", LEFT(L1609, 2) = "11", "Nov", LEFT(L1609, 2) = "12", "Dec")</f>
        <v>May</v>
      </c>
      <c r="N1609" s="9" t="str">
        <f t="shared" si="179"/>
        <v>2012</v>
      </c>
      <c r="O1609" t="b">
        <v>0</v>
      </c>
      <c r="P1609">
        <v>205</v>
      </c>
      <c r="Q1609" t="b">
        <v>1</v>
      </c>
      <c r="R1609" t="s">
        <v>8275</v>
      </c>
      <c r="S1609" s="6">
        <f t="shared" si="175"/>
        <v>1.4511000000000001</v>
      </c>
      <c r="T1609" s="8">
        <f t="shared" si="176"/>
        <v>70.785365853658533</v>
      </c>
      <c r="U1609" t="str">
        <f t="shared" si="180"/>
        <v>music</v>
      </c>
      <c r="V1609" t="str">
        <f t="shared" si="181"/>
        <v>rock</v>
      </c>
    </row>
    <row r="1610" spans="1:22" ht="32" x14ac:dyDescent="0.2">
      <c r="A1610">
        <v>1608</v>
      </c>
      <c r="B1610" s="3" t="s">
        <v>1609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2">
        <f t="shared" si="177"/>
        <v>41640.226388888892</v>
      </c>
      <c r="K1610">
        <v>1385754986</v>
      </c>
      <c r="L1610" s="12" t="str">
        <f t="shared" si="178"/>
        <v>11/29/2013</v>
      </c>
      <c r="M1610" s="9" t="str" cm="1">
        <f t="array" ref="M1610">_xlfn.IFS(LEFT(L1610, 2) = "01", "Jan", LEFT(L1610, 2) = "02", "Feb", LEFT(L1610, 2) = "03", "Mar", LEFT(L1610, 2) = "04", "Apr", LEFT(L1610, 2) = "05", "May", LEFT(L1610, 2) = "06", "Jun", LEFT(L1610, 2) = "07", "Jul", LEFT(L1610, 2) = "08", "Aug", LEFT(L1610, 2) = "09", "Sep", LEFT(L1610, 2) = "10", "Oct", LEFT(L1610, 2) = "11", "Nov", LEFT(L1610, 2) = "12", "Dec")</f>
        <v>Nov</v>
      </c>
      <c r="N1610" s="9" t="str">
        <f t="shared" si="179"/>
        <v>2013</v>
      </c>
      <c r="O1610" t="b">
        <v>0</v>
      </c>
      <c r="P1610">
        <v>23</v>
      </c>
      <c r="Q1610" t="b">
        <v>1</v>
      </c>
      <c r="R1610" t="s">
        <v>8275</v>
      </c>
      <c r="S1610" s="6">
        <f t="shared" si="175"/>
        <v>1.0125</v>
      </c>
      <c r="T1610" s="8">
        <f t="shared" si="176"/>
        <v>52.826086956521742</v>
      </c>
      <c r="U1610" t="str">
        <f t="shared" si="180"/>
        <v>music</v>
      </c>
      <c r="V1610" t="str">
        <f t="shared" si="181"/>
        <v>rock</v>
      </c>
    </row>
    <row r="1611" spans="1:22" ht="48" x14ac:dyDescent="0.2">
      <c r="A1611">
        <v>1609</v>
      </c>
      <c r="B1611" s="3" t="s">
        <v>1610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2">
        <f t="shared" si="177"/>
        <v>40849.333333333336</v>
      </c>
      <c r="K1611">
        <v>1315612909</v>
      </c>
      <c r="L1611" s="12" t="str">
        <f t="shared" si="178"/>
        <v>09/10/2011</v>
      </c>
      <c r="M1611" s="9" t="str" cm="1">
        <f t="array" ref="M1611">_xlfn.IFS(LEFT(L1611, 2) = "01", "Jan", LEFT(L1611, 2) = "02", "Feb", LEFT(L1611, 2) = "03", "Mar", LEFT(L1611, 2) = "04", "Apr", LEFT(L1611, 2) = "05", "May", LEFT(L1611, 2) = "06", "Jun", LEFT(L1611, 2) = "07", "Jul", LEFT(L1611, 2) = "08", "Aug", LEFT(L1611, 2) = "09", "Sep", LEFT(L1611, 2) = "10", "Oct", LEFT(L1611, 2) = "11", "Nov", LEFT(L1611, 2) = "12", "Dec")</f>
        <v>Sep</v>
      </c>
      <c r="N1611" s="9" t="str">
        <f t="shared" si="179"/>
        <v>2011</v>
      </c>
      <c r="O1611" t="b">
        <v>0</v>
      </c>
      <c r="P1611">
        <v>4</v>
      </c>
      <c r="Q1611" t="b">
        <v>1</v>
      </c>
      <c r="R1611" t="s">
        <v>8275</v>
      </c>
      <c r="S1611" s="6">
        <f t="shared" si="175"/>
        <v>1.1833333333333333</v>
      </c>
      <c r="T1611" s="8">
        <f t="shared" si="176"/>
        <v>443.75</v>
      </c>
      <c r="U1611" t="str">
        <f t="shared" si="180"/>
        <v>music</v>
      </c>
      <c r="V1611" t="str">
        <f t="shared" si="181"/>
        <v>rock</v>
      </c>
    </row>
    <row r="1612" spans="1:22" ht="32" x14ac:dyDescent="0.2">
      <c r="A1612">
        <v>1610</v>
      </c>
      <c r="B1612" s="3" t="s">
        <v>1611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2">
        <f t="shared" si="177"/>
        <v>41258.924884259257</v>
      </c>
      <c r="K1612">
        <v>1353017510</v>
      </c>
      <c r="L1612" s="12" t="str">
        <f t="shared" si="178"/>
        <v>11/15/2012</v>
      </c>
      <c r="M1612" s="9" t="str" cm="1">
        <f t="array" ref="M1612">_xlfn.IFS(LEFT(L1612, 2) = "01", "Jan", LEFT(L1612, 2) = "02", "Feb", LEFT(L1612, 2) = "03", "Mar", LEFT(L1612, 2) = "04", "Apr", LEFT(L1612, 2) = "05", "May", LEFT(L1612, 2) = "06", "Jun", LEFT(L1612, 2) = "07", "Jul", LEFT(L1612, 2) = "08", "Aug", LEFT(L1612, 2) = "09", "Sep", LEFT(L1612, 2) = "10", "Oct", LEFT(L1612, 2) = "11", "Nov", LEFT(L1612, 2) = "12", "Dec")</f>
        <v>Nov</v>
      </c>
      <c r="N1612" s="9" t="str">
        <f t="shared" si="179"/>
        <v>2012</v>
      </c>
      <c r="O1612" t="b">
        <v>0</v>
      </c>
      <c r="P1612">
        <v>112</v>
      </c>
      <c r="Q1612" t="b">
        <v>1</v>
      </c>
      <c r="R1612" t="s">
        <v>8275</v>
      </c>
      <c r="S1612" s="6">
        <f t="shared" si="175"/>
        <v>2.7185000000000001</v>
      </c>
      <c r="T1612" s="8">
        <f t="shared" si="176"/>
        <v>48.544642857142854</v>
      </c>
      <c r="U1612" t="str">
        <f t="shared" si="180"/>
        <v>music</v>
      </c>
      <c r="V1612" t="str">
        <f t="shared" si="181"/>
        <v>rock</v>
      </c>
    </row>
    <row r="1613" spans="1:22" ht="16" x14ac:dyDescent="0.2">
      <c r="A1613">
        <v>1611</v>
      </c>
      <c r="B1613" s="3" t="s">
        <v>1612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2">
        <f t="shared" si="177"/>
        <v>41430.00037037037</v>
      </c>
      <c r="K1613">
        <v>1368576032</v>
      </c>
      <c r="L1613" s="12" t="str">
        <f t="shared" si="178"/>
        <v>05/15/2013</v>
      </c>
      <c r="M1613" s="9" t="str" cm="1">
        <f t="array" ref="M1613">_xlfn.IFS(LEFT(L1613, 2) = "01", "Jan", LEFT(L1613, 2) = "02", "Feb", LEFT(L1613, 2) = "03", "Mar", LEFT(L1613, 2) = "04", "Apr", LEFT(L1613, 2) = "05", "May", LEFT(L1613, 2) = "06", "Jun", LEFT(L1613, 2) = "07", "Jul", LEFT(L1613, 2) = "08", "Aug", LEFT(L1613, 2) = "09", "Sep", LEFT(L1613, 2) = "10", "Oct", LEFT(L1613, 2) = "11", "Nov", LEFT(L1613, 2) = "12", "Dec")</f>
        <v>May</v>
      </c>
      <c r="N1613" s="9" t="str">
        <f t="shared" si="179"/>
        <v>2013</v>
      </c>
      <c r="O1613" t="b">
        <v>0</v>
      </c>
      <c r="P1613">
        <v>27</v>
      </c>
      <c r="Q1613" t="b">
        <v>1</v>
      </c>
      <c r="R1613" t="s">
        <v>8275</v>
      </c>
      <c r="S1613" s="6">
        <f t="shared" si="175"/>
        <v>1.25125</v>
      </c>
      <c r="T1613" s="8">
        <f t="shared" si="176"/>
        <v>37.074074074074076</v>
      </c>
      <c r="U1613" t="str">
        <f t="shared" si="180"/>
        <v>music</v>
      </c>
      <c r="V1613" t="str">
        <f t="shared" si="181"/>
        <v>rock</v>
      </c>
    </row>
    <row r="1614" spans="1:22" ht="32" x14ac:dyDescent="0.2">
      <c r="A1614">
        <v>1612</v>
      </c>
      <c r="B1614" s="3" t="s">
        <v>1613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2">
        <f t="shared" si="177"/>
        <v>41276.874814814815</v>
      </c>
      <c r="K1614">
        <v>1354568384</v>
      </c>
      <c r="L1614" s="12" t="str">
        <f t="shared" si="178"/>
        <v>12/03/2012</v>
      </c>
      <c r="M1614" s="9" t="str" cm="1">
        <f t="array" ref="M1614">_xlfn.IFS(LEFT(L1614, 2) = "01", "Jan", LEFT(L1614, 2) = "02", "Feb", LEFT(L1614, 2) = "03", "Mar", LEFT(L1614, 2) = "04", "Apr", LEFT(L1614, 2) = "05", "May", LEFT(L1614, 2) = "06", "Jun", LEFT(L1614, 2) = "07", "Jul", LEFT(L1614, 2) = "08", "Aug", LEFT(L1614, 2) = "09", "Sep", LEFT(L1614, 2) = "10", "Oct", LEFT(L1614, 2) = "11", "Nov", LEFT(L1614, 2) = "12", "Dec")</f>
        <v>Dec</v>
      </c>
      <c r="N1614" s="9" t="str">
        <f t="shared" si="179"/>
        <v>2012</v>
      </c>
      <c r="O1614" t="b">
        <v>0</v>
      </c>
      <c r="P1614">
        <v>11</v>
      </c>
      <c r="Q1614" t="b">
        <v>1</v>
      </c>
      <c r="R1614" t="s">
        <v>8275</v>
      </c>
      <c r="S1614" s="6">
        <f t="shared" si="175"/>
        <v>1.1000000000000001</v>
      </c>
      <c r="T1614" s="8">
        <f t="shared" si="176"/>
        <v>50</v>
      </c>
      <c r="U1614" t="str">
        <f t="shared" si="180"/>
        <v>music</v>
      </c>
      <c r="V1614" t="str">
        <f t="shared" si="181"/>
        <v>rock</v>
      </c>
    </row>
    <row r="1615" spans="1:22" ht="48" x14ac:dyDescent="0.2">
      <c r="A1615">
        <v>1613</v>
      </c>
      <c r="B1615" s="3" t="s">
        <v>1614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2">
        <f t="shared" si="177"/>
        <v>41112.069467592592</v>
      </c>
      <c r="K1615">
        <v>1340329202</v>
      </c>
      <c r="L1615" s="12" t="str">
        <f t="shared" si="178"/>
        <v>06/22/2012</v>
      </c>
      <c r="M1615" s="9" t="str" cm="1">
        <f t="array" ref="M1615">_xlfn.IFS(LEFT(L1615, 2) = "01", "Jan", LEFT(L1615, 2) = "02", "Feb", LEFT(L1615, 2) = "03", "Mar", LEFT(L1615, 2) = "04", "Apr", LEFT(L1615, 2) = "05", "May", LEFT(L1615, 2) = "06", "Jun", LEFT(L1615, 2) = "07", "Jul", LEFT(L1615, 2) = "08", "Aug", LEFT(L1615, 2) = "09", "Sep", LEFT(L1615, 2) = "10", "Oct", LEFT(L1615, 2) = "11", "Nov", LEFT(L1615, 2) = "12", "Dec")</f>
        <v>Jun</v>
      </c>
      <c r="N1615" s="9" t="str">
        <f t="shared" si="179"/>
        <v>2012</v>
      </c>
      <c r="O1615" t="b">
        <v>0</v>
      </c>
      <c r="P1615">
        <v>26</v>
      </c>
      <c r="Q1615" t="b">
        <v>1</v>
      </c>
      <c r="R1615" t="s">
        <v>8275</v>
      </c>
      <c r="S1615" s="6">
        <f t="shared" si="175"/>
        <v>1.0149999999999999</v>
      </c>
      <c r="T1615" s="8">
        <f t="shared" si="176"/>
        <v>39.03846153846154</v>
      </c>
      <c r="U1615" t="str">
        <f t="shared" si="180"/>
        <v>music</v>
      </c>
      <c r="V1615" t="str">
        <f t="shared" si="181"/>
        <v>rock</v>
      </c>
    </row>
    <row r="1616" spans="1:22" ht="48" x14ac:dyDescent="0.2">
      <c r="A1616">
        <v>1614</v>
      </c>
      <c r="B1616" s="3" t="s">
        <v>1615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2">
        <f t="shared" si="177"/>
        <v>41854.708333333336</v>
      </c>
      <c r="K1616">
        <v>1401924769</v>
      </c>
      <c r="L1616" s="12" t="str">
        <f t="shared" si="178"/>
        <v>06/04/2014</v>
      </c>
      <c r="M1616" s="9" t="str" cm="1">
        <f t="array" ref="M1616">_xlfn.IFS(LEFT(L1616, 2) = "01", "Jan", LEFT(L1616, 2) = "02", "Feb", LEFT(L1616, 2) = "03", "Mar", LEFT(L1616, 2) = "04", "Apr", LEFT(L1616, 2) = "05", "May", LEFT(L1616, 2) = "06", "Jun", LEFT(L1616, 2) = "07", "Jul", LEFT(L1616, 2) = "08", "Aug", LEFT(L1616, 2) = "09", "Sep", LEFT(L1616, 2) = "10", "Oct", LEFT(L1616, 2) = "11", "Nov", LEFT(L1616, 2) = "12", "Dec")</f>
        <v>Jun</v>
      </c>
      <c r="N1616" s="9" t="str">
        <f t="shared" si="179"/>
        <v>2014</v>
      </c>
      <c r="O1616" t="b">
        <v>0</v>
      </c>
      <c r="P1616">
        <v>77</v>
      </c>
      <c r="Q1616" t="b">
        <v>1</v>
      </c>
      <c r="R1616" t="s">
        <v>8275</v>
      </c>
      <c r="S1616" s="6">
        <f t="shared" si="175"/>
        <v>1.0269999999999999</v>
      </c>
      <c r="T1616" s="8">
        <f t="shared" si="176"/>
        <v>66.688311688311686</v>
      </c>
      <c r="U1616" t="str">
        <f t="shared" si="180"/>
        <v>music</v>
      </c>
      <c r="V1616" t="str">
        <f t="shared" si="181"/>
        <v>rock</v>
      </c>
    </row>
    <row r="1617" spans="1:22" ht="48" x14ac:dyDescent="0.2">
      <c r="A1617">
        <v>1615</v>
      </c>
      <c r="B1617" s="3" t="s">
        <v>1616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2">
        <f t="shared" si="177"/>
        <v>40890.092546296299</v>
      </c>
      <c r="K1617">
        <v>1319850796</v>
      </c>
      <c r="L1617" s="12" t="str">
        <f t="shared" si="178"/>
        <v>10/29/2011</v>
      </c>
      <c r="M1617" s="9" t="str" cm="1">
        <f t="array" ref="M1617">_xlfn.IFS(LEFT(L1617, 2) = "01", "Jan", LEFT(L1617, 2) = "02", "Feb", LEFT(L1617, 2) = "03", "Mar", LEFT(L1617, 2) = "04", "Apr", LEFT(L1617, 2) = "05", "May", LEFT(L1617, 2) = "06", "Jun", LEFT(L1617, 2) = "07", "Jul", LEFT(L1617, 2) = "08", "Aug", LEFT(L1617, 2) = "09", "Sep", LEFT(L1617, 2) = "10", "Oct", LEFT(L1617, 2) = "11", "Nov", LEFT(L1617, 2) = "12", "Dec")</f>
        <v>Oct</v>
      </c>
      <c r="N1617" s="9" t="str">
        <f t="shared" si="179"/>
        <v>2011</v>
      </c>
      <c r="O1617" t="b">
        <v>0</v>
      </c>
      <c r="P1617">
        <v>136</v>
      </c>
      <c r="Q1617" t="b">
        <v>1</v>
      </c>
      <c r="R1617" t="s">
        <v>8275</v>
      </c>
      <c r="S1617" s="6">
        <f t="shared" si="175"/>
        <v>1.1412500000000001</v>
      </c>
      <c r="T1617" s="8">
        <f t="shared" si="176"/>
        <v>67.132352941176464</v>
      </c>
      <c r="U1617" t="str">
        <f t="shared" si="180"/>
        <v>music</v>
      </c>
      <c r="V1617" t="str">
        <f t="shared" si="181"/>
        <v>rock</v>
      </c>
    </row>
    <row r="1618" spans="1:22" ht="48" x14ac:dyDescent="0.2">
      <c r="A1618">
        <v>1616</v>
      </c>
      <c r="B1618" s="3" t="s">
        <v>1617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2">
        <f t="shared" si="177"/>
        <v>41235.916666666664</v>
      </c>
      <c r="K1618">
        <v>1350061821</v>
      </c>
      <c r="L1618" s="12" t="str">
        <f t="shared" si="178"/>
        <v>10/12/2012</v>
      </c>
      <c r="M1618" s="9" t="str" cm="1">
        <f t="array" ref="M1618">_xlfn.IFS(LEFT(L1618, 2) = "01", "Jan", LEFT(L1618, 2) = "02", "Feb", LEFT(L1618, 2) = "03", "Mar", LEFT(L1618, 2) = "04", "Apr", LEFT(L1618, 2) = "05", "May", LEFT(L1618, 2) = "06", "Jun", LEFT(L1618, 2) = "07", "Jul", LEFT(L1618, 2) = "08", "Aug", LEFT(L1618, 2) = "09", "Sep", LEFT(L1618, 2) = "10", "Oct", LEFT(L1618, 2) = "11", "Nov", LEFT(L1618, 2) = "12", "Dec")</f>
        <v>Oct</v>
      </c>
      <c r="N1618" s="9" t="str">
        <f t="shared" si="179"/>
        <v>2012</v>
      </c>
      <c r="O1618" t="b">
        <v>0</v>
      </c>
      <c r="P1618">
        <v>157</v>
      </c>
      <c r="Q1618" t="b">
        <v>1</v>
      </c>
      <c r="R1618" t="s">
        <v>8275</v>
      </c>
      <c r="S1618" s="6">
        <f t="shared" si="175"/>
        <v>1.042</v>
      </c>
      <c r="T1618" s="8">
        <f t="shared" si="176"/>
        <v>66.369426751592357</v>
      </c>
      <c r="U1618" t="str">
        <f t="shared" si="180"/>
        <v>music</v>
      </c>
      <c r="V1618" t="str">
        <f t="shared" si="181"/>
        <v>rock</v>
      </c>
    </row>
    <row r="1619" spans="1:22" ht="32" x14ac:dyDescent="0.2">
      <c r="A1619">
        <v>1617</v>
      </c>
      <c r="B1619" s="3" t="s">
        <v>1618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2">
        <f t="shared" si="177"/>
        <v>41579.791666666664</v>
      </c>
      <c r="K1619">
        <v>1380470188</v>
      </c>
      <c r="L1619" s="12" t="str">
        <f t="shared" si="178"/>
        <v>09/29/2013</v>
      </c>
      <c r="M1619" s="9" t="str" cm="1">
        <f t="array" ref="M1619">_xlfn.IFS(LEFT(L1619, 2) = "01", "Jan", LEFT(L1619, 2) = "02", "Feb", LEFT(L1619, 2) = "03", "Mar", LEFT(L1619, 2) = "04", "Apr", LEFT(L1619, 2) = "05", "May", LEFT(L1619, 2) = "06", "Jun", LEFT(L1619, 2) = "07", "Jul", LEFT(L1619, 2) = "08", "Aug", LEFT(L1619, 2) = "09", "Sep", LEFT(L1619, 2) = "10", "Oct", LEFT(L1619, 2) = "11", "Nov", LEFT(L1619, 2) = "12", "Dec")</f>
        <v>Sep</v>
      </c>
      <c r="N1619" s="9" t="str">
        <f t="shared" si="179"/>
        <v>2013</v>
      </c>
      <c r="O1619" t="b">
        <v>0</v>
      </c>
      <c r="P1619">
        <v>158</v>
      </c>
      <c r="Q1619" t="b">
        <v>1</v>
      </c>
      <c r="R1619" t="s">
        <v>8275</v>
      </c>
      <c r="S1619" s="6">
        <f t="shared" si="175"/>
        <v>1.4585714285714286</v>
      </c>
      <c r="T1619" s="8">
        <f t="shared" si="176"/>
        <v>64.620253164556956</v>
      </c>
      <c r="U1619" t="str">
        <f t="shared" si="180"/>
        <v>music</v>
      </c>
      <c r="V1619" t="str">
        <f t="shared" si="181"/>
        <v>rock</v>
      </c>
    </row>
    <row r="1620" spans="1:22" ht="32" x14ac:dyDescent="0.2">
      <c r="A1620">
        <v>1618</v>
      </c>
      <c r="B1620" s="3" t="s">
        <v>1619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2">
        <f t="shared" si="177"/>
        <v>41341.654340277775</v>
      </c>
      <c r="K1620">
        <v>1359301335</v>
      </c>
      <c r="L1620" s="12" t="str">
        <f t="shared" si="178"/>
        <v>01/27/2013</v>
      </c>
      <c r="M1620" s="9" t="str" cm="1">
        <f t="array" ref="M1620">_xlfn.IFS(LEFT(L1620, 2) = "01", "Jan", LEFT(L1620, 2) = "02", "Feb", LEFT(L1620, 2) = "03", "Mar", LEFT(L1620, 2) = "04", "Apr", LEFT(L1620, 2) = "05", "May", LEFT(L1620, 2) = "06", "Jun", LEFT(L1620, 2) = "07", "Jul", LEFT(L1620, 2) = "08", "Aug", LEFT(L1620, 2) = "09", "Sep", LEFT(L1620, 2) = "10", "Oct", LEFT(L1620, 2) = "11", "Nov", LEFT(L1620, 2) = "12", "Dec")</f>
        <v>Jan</v>
      </c>
      <c r="N1620" s="9" t="str">
        <f t="shared" si="179"/>
        <v>2013</v>
      </c>
      <c r="O1620" t="b">
        <v>0</v>
      </c>
      <c r="P1620">
        <v>27</v>
      </c>
      <c r="Q1620" t="b">
        <v>1</v>
      </c>
      <c r="R1620" t="s">
        <v>8275</v>
      </c>
      <c r="S1620" s="6">
        <f t="shared" si="175"/>
        <v>1.0506666666666666</v>
      </c>
      <c r="T1620" s="8">
        <f t="shared" si="176"/>
        <v>58.370370370370374</v>
      </c>
      <c r="U1620" t="str">
        <f t="shared" si="180"/>
        <v>music</v>
      </c>
      <c r="V1620" t="str">
        <f t="shared" si="181"/>
        <v>rock</v>
      </c>
    </row>
    <row r="1621" spans="1:22" ht="48" x14ac:dyDescent="0.2">
      <c r="A1621">
        <v>1619</v>
      </c>
      <c r="B1621" s="3" t="s">
        <v>1620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2">
        <f t="shared" si="177"/>
        <v>41897.18618055556</v>
      </c>
      <c r="K1621">
        <v>1408940886</v>
      </c>
      <c r="L1621" s="12" t="str">
        <f t="shared" si="178"/>
        <v>08/25/2014</v>
      </c>
      <c r="M1621" s="9" t="str" cm="1">
        <f t="array" ref="M1621">_xlfn.IFS(LEFT(L1621, 2) = "01", "Jan", LEFT(L1621, 2) = "02", "Feb", LEFT(L1621, 2) = "03", "Mar", LEFT(L1621, 2) = "04", "Apr", LEFT(L1621, 2) = "05", "May", LEFT(L1621, 2) = "06", "Jun", LEFT(L1621, 2) = "07", "Jul", LEFT(L1621, 2) = "08", "Aug", LEFT(L1621, 2) = "09", "Sep", LEFT(L1621, 2) = "10", "Oct", LEFT(L1621, 2) = "11", "Nov", LEFT(L1621, 2) = "12", "Dec")</f>
        <v>Aug</v>
      </c>
      <c r="N1621" s="9" t="str">
        <f t="shared" si="179"/>
        <v>2014</v>
      </c>
      <c r="O1621" t="b">
        <v>0</v>
      </c>
      <c r="P1621">
        <v>23</v>
      </c>
      <c r="Q1621" t="b">
        <v>1</v>
      </c>
      <c r="R1621" t="s">
        <v>8275</v>
      </c>
      <c r="S1621" s="6">
        <f t="shared" si="175"/>
        <v>1.3333333333333333</v>
      </c>
      <c r="T1621" s="8">
        <f t="shared" si="176"/>
        <v>86.956521739130437</v>
      </c>
      <c r="U1621" t="str">
        <f t="shared" si="180"/>
        <v>music</v>
      </c>
      <c r="V1621" t="str">
        <f t="shared" si="181"/>
        <v>rock</v>
      </c>
    </row>
    <row r="1622" spans="1:22" ht="32" x14ac:dyDescent="0.2">
      <c r="A1622">
        <v>1620</v>
      </c>
      <c r="B1622" s="3" t="s">
        <v>1621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2">
        <f t="shared" si="177"/>
        <v>41328.339583333334</v>
      </c>
      <c r="K1622">
        <v>1361002140</v>
      </c>
      <c r="L1622" s="12" t="str">
        <f t="shared" si="178"/>
        <v>02/16/2013</v>
      </c>
      <c r="M1622" s="9" t="str" cm="1">
        <f t="array" ref="M1622">_xlfn.IFS(LEFT(L1622, 2) = "01", "Jan", LEFT(L1622, 2) = "02", "Feb", LEFT(L1622, 2) = "03", "Mar", LEFT(L1622, 2) = "04", "Apr", LEFT(L1622, 2) = "05", "May", LEFT(L1622, 2) = "06", "Jun", LEFT(L1622, 2) = "07", "Jul", LEFT(L1622, 2) = "08", "Aug", LEFT(L1622, 2) = "09", "Sep", LEFT(L1622, 2) = "10", "Oct", LEFT(L1622, 2) = "11", "Nov", LEFT(L1622, 2) = "12", "Dec")</f>
        <v>Feb</v>
      </c>
      <c r="N1622" s="9" t="str">
        <f t="shared" si="179"/>
        <v>2013</v>
      </c>
      <c r="O1622" t="b">
        <v>0</v>
      </c>
      <c r="P1622">
        <v>17</v>
      </c>
      <c r="Q1622" t="b">
        <v>1</v>
      </c>
      <c r="R1622" t="s">
        <v>8275</v>
      </c>
      <c r="S1622" s="6">
        <f t="shared" si="175"/>
        <v>1.1299999999999999</v>
      </c>
      <c r="T1622" s="8">
        <f t="shared" si="176"/>
        <v>66.470588235294116</v>
      </c>
      <c r="U1622" t="str">
        <f t="shared" si="180"/>
        <v>music</v>
      </c>
      <c r="V1622" t="str">
        <f t="shared" si="181"/>
        <v>rock</v>
      </c>
    </row>
    <row r="1623" spans="1:22" ht="48" x14ac:dyDescent="0.2">
      <c r="A1623">
        <v>1621</v>
      </c>
      <c r="B1623" s="3" t="s">
        <v>1622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2">
        <f t="shared" si="177"/>
        <v>41057.165972222225</v>
      </c>
      <c r="K1623">
        <v>1333550015</v>
      </c>
      <c r="L1623" s="12" t="str">
        <f t="shared" si="178"/>
        <v>04/04/2012</v>
      </c>
      <c r="M1623" s="9" t="str" cm="1">
        <f t="array" ref="M1623">_xlfn.IFS(LEFT(L1623, 2) = "01", "Jan", LEFT(L1623, 2) = "02", "Feb", LEFT(L1623, 2) = "03", "Mar", LEFT(L1623, 2) = "04", "Apr", LEFT(L1623, 2) = "05", "May", LEFT(L1623, 2) = "06", "Jun", LEFT(L1623, 2) = "07", "Jul", LEFT(L1623, 2) = "08", "Aug", LEFT(L1623, 2) = "09", "Sep", LEFT(L1623, 2) = "10", "Oct", LEFT(L1623, 2) = "11", "Nov", LEFT(L1623, 2) = "12", "Dec")</f>
        <v>Apr</v>
      </c>
      <c r="N1623" s="9" t="str">
        <f t="shared" si="179"/>
        <v>2012</v>
      </c>
      <c r="O1623" t="b">
        <v>0</v>
      </c>
      <c r="P1623">
        <v>37</v>
      </c>
      <c r="Q1623" t="b">
        <v>1</v>
      </c>
      <c r="R1623" t="s">
        <v>8275</v>
      </c>
      <c r="S1623" s="6">
        <f t="shared" si="175"/>
        <v>1.212</v>
      </c>
      <c r="T1623" s="8">
        <f t="shared" si="176"/>
        <v>163.78378378378378</v>
      </c>
      <c r="U1623" t="str">
        <f t="shared" si="180"/>
        <v>music</v>
      </c>
      <c r="V1623" t="str">
        <f t="shared" si="181"/>
        <v>rock</v>
      </c>
    </row>
    <row r="1624" spans="1:22" ht="48" x14ac:dyDescent="0.2">
      <c r="A1624">
        <v>1622</v>
      </c>
      <c r="B1624" s="3" t="s">
        <v>1623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2">
        <f t="shared" si="177"/>
        <v>41990.332638888889</v>
      </c>
      <c r="K1624">
        <v>1415343874</v>
      </c>
      <c r="L1624" s="12" t="str">
        <f t="shared" si="178"/>
        <v>11/07/2014</v>
      </c>
      <c r="M1624" s="9" t="str" cm="1">
        <f t="array" ref="M1624">_xlfn.IFS(LEFT(L1624, 2) = "01", "Jan", LEFT(L1624, 2) = "02", "Feb", LEFT(L1624, 2) = "03", "Mar", LEFT(L1624, 2) = "04", "Apr", LEFT(L1624, 2) = "05", "May", LEFT(L1624, 2) = "06", "Jun", LEFT(L1624, 2) = "07", "Jul", LEFT(L1624, 2) = "08", "Aug", LEFT(L1624, 2) = "09", "Sep", LEFT(L1624, 2) = "10", "Oct", LEFT(L1624, 2) = "11", "Nov", LEFT(L1624, 2) = "12", "Dec")</f>
        <v>Nov</v>
      </c>
      <c r="N1624" s="9" t="str">
        <f t="shared" si="179"/>
        <v>2014</v>
      </c>
      <c r="O1624" t="b">
        <v>0</v>
      </c>
      <c r="P1624">
        <v>65</v>
      </c>
      <c r="Q1624" t="b">
        <v>1</v>
      </c>
      <c r="R1624" t="s">
        <v>8275</v>
      </c>
      <c r="S1624" s="6">
        <f t="shared" si="175"/>
        <v>1.0172463768115942</v>
      </c>
      <c r="T1624" s="8">
        <f t="shared" si="176"/>
        <v>107.98461538461538</v>
      </c>
      <c r="U1624" t="str">
        <f t="shared" si="180"/>
        <v>music</v>
      </c>
      <c r="V1624" t="str">
        <f t="shared" si="181"/>
        <v>rock</v>
      </c>
    </row>
    <row r="1625" spans="1:22" ht="48" x14ac:dyDescent="0.2">
      <c r="A1625">
        <v>1623</v>
      </c>
      <c r="B1625" s="3" t="s">
        <v>1624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2">
        <f t="shared" si="177"/>
        <v>41513.688530092593</v>
      </c>
      <c r="K1625">
        <v>1372437089</v>
      </c>
      <c r="L1625" s="12" t="str">
        <f t="shared" si="178"/>
        <v>06/28/2013</v>
      </c>
      <c r="M1625" s="9" t="str" cm="1">
        <f t="array" ref="M1625">_xlfn.IFS(LEFT(L1625, 2) = "01", "Jan", LEFT(L1625, 2) = "02", "Feb", LEFT(L1625, 2) = "03", "Mar", LEFT(L1625, 2) = "04", "Apr", LEFT(L1625, 2) = "05", "May", LEFT(L1625, 2) = "06", "Jun", LEFT(L1625, 2) = "07", "Jul", LEFT(L1625, 2) = "08", "Aug", LEFT(L1625, 2) = "09", "Sep", LEFT(L1625, 2) = "10", "Oct", LEFT(L1625, 2) = "11", "Nov", LEFT(L1625, 2) = "12", "Dec")</f>
        <v>Jun</v>
      </c>
      <c r="N1625" s="9" t="str">
        <f t="shared" si="179"/>
        <v>2013</v>
      </c>
      <c r="O1625" t="b">
        <v>0</v>
      </c>
      <c r="P1625">
        <v>18</v>
      </c>
      <c r="Q1625" t="b">
        <v>1</v>
      </c>
      <c r="R1625" t="s">
        <v>8275</v>
      </c>
      <c r="S1625" s="6">
        <f t="shared" si="175"/>
        <v>1.0106666666666666</v>
      </c>
      <c r="T1625" s="8">
        <f t="shared" si="176"/>
        <v>42.111111111111114</v>
      </c>
      <c r="U1625" t="str">
        <f t="shared" si="180"/>
        <v>music</v>
      </c>
      <c r="V1625" t="str">
        <f t="shared" si="181"/>
        <v>rock</v>
      </c>
    </row>
    <row r="1626" spans="1:22" ht="32" x14ac:dyDescent="0.2">
      <c r="A1626">
        <v>1624</v>
      </c>
      <c r="B1626" s="3" t="s">
        <v>1625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2">
        <f t="shared" si="177"/>
        <v>41283.367303240739</v>
      </c>
      <c r="K1626">
        <v>1354265335</v>
      </c>
      <c r="L1626" s="12" t="str">
        <f t="shared" si="178"/>
        <v>11/30/2012</v>
      </c>
      <c r="M1626" s="9" t="str" cm="1">
        <f t="array" ref="M1626">_xlfn.IFS(LEFT(L1626, 2) = "01", "Jan", LEFT(L1626, 2) = "02", "Feb", LEFT(L1626, 2) = "03", "Mar", LEFT(L1626, 2) = "04", "Apr", LEFT(L1626, 2) = "05", "May", LEFT(L1626, 2) = "06", "Jun", LEFT(L1626, 2) = "07", "Jul", LEFT(L1626, 2) = "08", "Aug", LEFT(L1626, 2) = "09", "Sep", LEFT(L1626, 2) = "10", "Oct", LEFT(L1626, 2) = "11", "Nov", LEFT(L1626, 2) = "12", "Dec")</f>
        <v>Nov</v>
      </c>
      <c r="N1626" s="9" t="str">
        <f t="shared" si="179"/>
        <v>2012</v>
      </c>
      <c r="O1626" t="b">
        <v>0</v>
      </c>
      <c r="P1626">
        <v>25</v>
      </c>
      <c r="Q1626" t="b">
        <v>1</v>
      </c>
      <c r="R1626" t="s">
        <v>8275</v>
      </c>
      <c r="S1626" s="6">
        <f t="shared" si="175"/>
        <v>1.18</v>
      </c>
      <c r="T1626" s="8">
        <f t="shared" si="176"/>
        <v>47.2</v>
      </c>
      <c r="U1626" t="str">
        <f t="shared" si="180"/>
        <v>music</v>
      </c>
      <c r="V1626" t="str">
        <f t="shared" si="181"/>
        <v>rock</v>
      </c>
    </row>
    <row r="1627" spans="1:22" ht="48" x14ac:dyDescent="0.2">
      <c r="A1627">
        <v>1625</v>
      </c>
      <c r="B1627" s="3" t="s">
        <v>1626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2">
        <f t="shared" si="177"/>
        <v>41163.699687500004</v>
      </c>
      <c r="K1627">
        <v>1344962853</v>
      </c>
      <c r="L1627" s="12" t="str">
        <f t="shared" si="178"/>
        <v>08/14/2012</v>
      </c>
      <c r="M1627" s="9" t="str" cm="1">
        <f t="array" ref="M1627">_xlfn.IFS(LEFT(L1627, 2) = "01", "Jan", LEFT(L1627, 2) = "02", "Feb", LEFT(L1627, 2) = "03", "Mar", LEFT(L1627, 2) = "04", "Apr", LEFT(L1627, 2) = "05", "May", LEFT(L1627, 2) = "06", "Jun", LEFT(L1627, 2) = "07", "Jul", LEFT(L1627, 2) = "08", "Aug", LEFT(L1627, 2) = "09", "Sep", LEFT(L1627, 2) = "10", "Oct", LEFT(L1627, 2) = "11", "Nov", LEFT(L1627, 2) = "12", "Dec")</f>
        <v>Aug</v>
      </c>
      <c r="N1627" s="9" t="str">
        <f t="shared" si="179"/>
        <v>2012</v>
      </c>
      <c r="O1627" t="b">
        <v>0</v>
      </c>
      <c r="P1627">
        <v>104</v>
      </c>
      <c r="Q1627" t="b">
        <v>1</v>
      </c>
      <c r="R1627" t="s">
        <v>8275</v>
      </c>
      <c r="S1627" s="6">
        <f t="shared" si="175"/>
        <v>1.5533333333333332</v>
      </c>
      <c r="T1627" s="8">
        <f t="shared" si="176"/>
        <v>112.01923076923077</v>
      </c>
      <c r="U1627" t="str">
        <f t="shared" si="180"/>
        <v>music</v>
      </c>
      <c r="V1627" t="str">
        <f t="shared" si="181"/>
        <v>rock</v>
      </c>
    </row>
    <row r="1628" spans="1:22" ht="48" x14ac:dyDescent="0.2">
      <c r="A1628">
        <v>1626</v>
      </c>
      <c r="B1628" s="3" t="s">
        <v>1627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2">
        <f t="shared" si="177"/>
        <v>41609.889664351853</v>
      </c>
      <c r="K1628">
        <v>1383337267</v>
      </c>
      <c r="L1628" s="12" t="str">
        <f t="shared" si="178"/>
        <v>11/01/2013</v>
      </c>
      <c r="M1628" s="9" t="str" cm="1">
        <f t="array" ref="M1628">_xlfn.IFS(LEFT(L1628, 2) = "01", "Jan", LEFT(L1628, 2) = "02", "Feb", LEFT(L1628, 2) = "03", "Mar", LEFT(L1628, 2) = "04", "Apr", LEFT(L1628, 2) = "05", "May", LEFT(L1628, 2) = "06", "Jun", LEFT(L1628, 2) = "07", "Jul", LEFT(L1628, 2) = "08", "Aug", LEFT(L1628, 2) = "09", "Sep", LEFT(L1628, 2) = "10", "Oct", LEFT(L1628, 2) = "11", "Nov", LEFT(L1628, 2) = "12", "Dec")</f>
        <v>Nov</v>
      </c>
      <c r="N1628" s="9" t="str">
        <f t="shared" si="179"/>
        <v>2013</v>
      </c>
      <c r="O1628" t="b">
        <v>0</v>
      </c>
      <c r="P1628">
        <v>108</v>
      </c>
      <c r="Q1628" t="b">
        <v>1</v>
      </c>
      <c r="R1628" t="s">
        <v>8275</v>
      </c>
      <c r="S1628" s="6">
        <f t="shared" si="175"/>
        <v>1.0118750000000001</v>
      </c>
      <c r="T1628" s="8">
        <f t="shared" si="176"/>
        <v>74.953703703703709</v>
      </c>
      <c r="U1628" t="str">
        <f t="shared" si="180"/>
        <v>music</v>
      </c>
      <c r="V1628" t="str">
        <f t="shared" si="181"/>
        <v>rock</v>
      </c>
    </row>
    <row r="1629" spans="1:22" ht="48" x14ac:dyDescent="0.2">
      <c r="A1629">
        <v>1627</v>
      </c>
      <c r="B1629" s="3" t="s">
        <v>1628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2">
        <f t="shared" si="177"/>
        <v>41239.207638888889</v>
      </c>
      <c r="K1629">
        <v>1351011489</v>
      </c>
      <c r="L1629" s="12" t="str">
        <f t="shared" si="178"/>
        <v>10/23/2012</v>
      </c>
      <c r="M1629" s="9" t="str" cm="1">
        <f t="array" ref="M1629">_xlfn.IFS(LEFT(L1629, 2) = "01", "Jan", LEFT(L1629, 2) = "02", "Feb", LEFT(L1629, 2) = "03", "Mar", LEFT(L1629, 2) = "04", "Apr", LEFT(L1629, 2) = "05", "May", LEFT(L1629, 2) = "06", "Jun", LEFT(L1629, 2) = "07", "Jul", LEFT(L1629, 2) = "08", "Aug", LEFT(L1629, 2) = "09", "Sep", LEFT(L1629, 2) = "10", "Oct", LEFT(L1629, 2) = "11", "Nov", LEFT(L1629, 2) = "12", "Dec")</f>
        <v>Oct</v>
      </c>
      <c r="N1629" s="9" t="str">
        <f t="shared" si="179"/>
        <v>2012</v>
      </c>
      <c r="O1629" t="b">
        <v>0</v>
      </c>
      <c r="P1629">
        <v>38</v>
      </c>
      <c r="Q1629" t="b">
        <v>1</v>
      </c>
      <c r="R1629" t="s">
        <v>8275</v>
      </c>
      <c r="S1629" s="6">
        <f t="shared" si="175"/>
        <v>1.17</v>
      </c>
      <c r="T1629" s="8">
        <f t="shared" si="176"/>
        <v>61.578947368421055</v>
      </c>
      <c r="U1629" t="str">
        <f t="shared" si="180"/>
        <v>music</v>
      </c>
      <c r="V1629" t="str">
        <f t="shared" si="181"/>
        <v>rock</v>
      </c>
    </row>
    <row r="1630" spans="1:22" ht="32" x14ac:dyDescent="0.2">
      <c r="A1630">
        <v>1628</v>
      </c>
      <c r="B1630" s="3" t="s">
        <v>1629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2">
        <f t="shared" si="177"/>
        <v>41807.737060185187</v>
      </c>
      <c r="K1630">
        <v>1400175682</v>
      </c>
      <c r="L1630" s="12" t="str">
        <f t="shared" si="178"/>
        <v>05/15/2014</v>
      </c>
      <c r="M1630" s="9" t="str" cm="1">
        <f t="array" ref="M1630">_xlfn.IFS(LEFT(L1630, 2) = "01", "Jan", LEFT(L1630, 2) = "02", "Feb", LEFT(L1630, 2) = "03", "Mar", LEFT(L1630, 2) = "04", "Apr", LEFT(L1630, 2) = "05", "May", LEFT(L1630, 2) = "06", "Jun", LEFT(L1630, 2) = "07", "Jul", LEFT(L1630, 2) = "08", "Aug", LEFT(L1630, 2) = "09", "Sep", LEFT(L1630, 2) = "10", "Oct", LEFT(L1630, 2) = "11", "Nov", LEFT(L1630, 2) = "12", "Dec")</f>
        <v>May</v>
      </c>
      <c r="N1630" s="9" t="str">
        <f t="shared" si="179"/>
        <v>2014</v>
      </c>
      <c r="O1630" t="b">
        <v>0</v>
      </c>
      <c r="P1630">
        <v>88</v>
      </c>
      <c r="Q1630" t="b">
        <v>1</v>
      </c>
      <c r="R1630" t="s">
        <v>8275</v>
      </c>
      <c r="S1630" s="6">
        <f t="shared" si="175"/>
        <v>1.00925</v>
      </c>
      <c r="T1630" s="8">
        <f t="shared" si="176"/>
        <v>45.875</v>
      </c>
      <c r="U1630" t="str">
        <f t="shared" si="180"/>
        <v>music</v>
      </c>
      <c r="V1630" t="str">
        <f t="shared" si="181"/>
        <v>rock</v>
      </c>
    </row>
    <row r="1631" spans="1:22" ht="32" x14ac:dyDescent="0.2">
      <c r="A1631">
        <v>1629</v>
      </c>
      <c r="B1631" s="3" t="s">
        <v>1630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2">
        <f t="shared" si="177"/>
        <v>41690.867280092592</v>
      </c>
      <c r="K1631">
        <v>1389041333</v>
      </c>
      <c r="L1631" s="12" t="str">
        <f t="shared" si="178"/>
        <v>01/06/2014</v>
      </c>
      <c r="M1631" s="9" t="str" cm="1">
        <f t="array" ref="M1631">_xlfn.IFS(LEFT(L1631, 2) = "01", "Jan", LEFT(L1631, 2) = "02", "Feb", LEFT(L1631, 2) = "03", "Mar", LEFT(L1631, 2) = "04", "Apr", LEFT(L1631, 2) = "05", "May", LEFT(L1631, 2) = "06", "Jun", LEFT(L1631, 2) = "07", "Jul", LEFT(L1631, 2) = "08", "Aug", LEFT(L1631, 2) = "09", "Sep", LEFT(L1631, 2) = "10", "Oct", LEFT(L1631, 2) = "11", "Nov", LEFT(L1631, 2) = "12", "Dec")</f>
        <v>Jan</v>
      </c>
      <c r="N1631" s="9" t="str">
        <f t="shared" si="179"/>
        <v>2014</v>
      </c>
      <c r="O1631" t="b">
        <v>0</v>
      </c>
      <c r="P1631">
        <v>82</v>
      </c>
      <c r="Q1631" t="b">
        <v>1</v>
      </c>
      <c r="R1631" t="s">
        <v>8275</v>
      </c>
      <c r="S1631" s="6">
        <f t="shared" si="175"/>
        <v>1.0366666666666666</v>
      </c>
      <c r="T1631" s="8">
        <f t="shared" si="176"/>
        <v>75.853658536585371</v>
      </c>
      <c r="U1631" t="str">
        <f t="shared" si="180"/>
        <v>music</v>
      </c>
      <c r="V1631" t="str">
        <f t="shared" si="181"/>
        <v>rock</v>
      </c>
    </row>
    <row r="1632" spans="1:22" ht="48" x14ac:dyDescent="0.2">
      <c r="A1632">
        <v>1630</v>
      </c>
      <c r="B1632" s="3" t="s">
        <v>1631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2">
        <f t="shared" si="177"/>
        <v>40970.290972222225</v>
      </c>
      <c r="K1632">
        <v>1328040375</v>
      </c>
      <c r="L1632" s="12" t="str">
        <f t="shared" si="178"/>
        <v>01/31/2012</v>
      </c>
      <c r="M1632" s="9" t="str" cm="1">
        <f t="array" ref="M1632">_xlfn.IFS(LEFT(L1632, 2) = "01", "Jan", LEFT(L1632, 2) = "02", "Feb", LEFT(L1632, 2) = "03", "Mar", LEFT(L1632, 2) = "04", "Apr", LEFT(L1632, 2) = "05", "May", LEFT(L1632, 2) = "06", "Jun", LEFT(L1632, 2) = "07", "Jul", LEFT(L1632, 2) = "08", "Aug", LEFT(L1632, 2) = "09", "Sep", LEFT(L1632, 2) = "10", "Oct", LEFT(L1632, 2) = "11", "Nov", LEFT(L1632, 2) = "12", "Dec")</f>
        <v>Jan</v>
      </c>
      <c r="N1632" s="9" t="str">
        <f t="shared" si="179"/>
        <v>2012</v>
      </c>
      <c r="O1632" t="b">
        <v>0</v>
      </c>
      <c r="P1632">
        <v>126</v>
      </c>
      <c r="Q1632" t="b">
        <v>1</v>
      </c>
      <c r="R1632" t="s">
        <v>8275</v>
      </c>
      <c r="S1632" s="6">
        <f t="shared" si="175"/>
        <v>2.6524999999999999</v>
      </c>
      <c r="T1632" s="8">
        <f t="shared" si="176"/>
        <v>84.206349206349202</v>
      </c>
      <c r="U1632" t="str">
        <f t="shared" si="180"/>
        <v>music</v>
      </c>
      <c r="V1632" t="str">
        <f t="shared" si="181"/>
        <v>rock</v>
      </c>
    </row>
    <row r="1633" spans="1:22" ht="48" x14ac:dyDescent="0.2">
      <c r="A1633">
        <v>1631</v>
      </c>
      <c r="B1633" s="3" t="s">
        <v>1632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2">
        <f t="shared" si="177"/>
        <v>41194.859502314815</v>
      </c>
      <c r="K1633">
        <v>1347482261</v>
      </c>
      <c r="L1633" s="12" t="str">
        <f t="shared" si="178"/>
        <v>09/12/2012</v>
      </c>
      <c r="M1633" s="9" t="str" cm="1">
        <f t="array" ref="M1633">_xlfn.IFS(LEFT(L1633, 2) = "01", "Jan", LEFT(L1633, 2) = "02", "Feb", LEFT(L1633, 2) = "03", "Mar", LEFT(L1633, 2) = "04", "Apr", LEFT(L1633, 2) = "05", "May", LEFT(L1633, 2) = "06", "Jun", LEFT(L1633, 2) = "07", "Jul", LEFT(L1633, 2) = "08", "Aug", LEFT(L1633, 2) = "09", "Sep", LEFT(L1633, 2) = "10", "Oct", LEFT(L1633, 2) = "11", "Nov", LEFT(L1633, 2) = "12", "Dec")</f>
        <v>Sep</v>
      </c>
      <c r="N1633" s="9" t="str">
        <f t="shared" si="179"/>
        <v>2012</v>
      </c>
      <c r="O1633" t="b">
        <v>0</v>
      </c>
      <c r="P1633">
        <v>133</v>
      </c>
      <c r="Q1633" t="b">
        <v>1</v>
      </c>
      <c r="R1633" t="s">
        <v>8275</v>
      </c>
      <c r="S1633" s="6">
        <f t="shared" si="175"/>
        <v>1.5590999999999999</v>
      </c>
      <c r="T1633" s="8">
        <f t="shared" si="176"/>
        <v>117.22556390977444</v>
      </c>
      <c r="U1633" t="str">
        <f t="shared" si="180"/>
        <v>music</v>
      </c>
      <c r="V1633" t="str">
        <f t="shared" si="181"/>
        <v>rock</v>
      </c>
    </row>
    <row r="1634" spans="1:22" ht="48" x14ac:dyDescent="0.2">
      <c r="A1634">
        <v>1632</v>
      </c>
      <c r="B1634" s="3" t="s">
        <v>1633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2">
        <f t="shared" si="177"/>
        <v>40810.340902777774</v>
      </c>
      <c r="K1634">
        <v>1311667854</v>
      </c>
      <c r="L1634" s="12" t="str">
        <f t="shared" si="178"/>
        <v>07/26/2011</v>
      </c>
      <c r="M1634" s="9" t="str" cm="1">
        <f t="array" ref="M1634">_xlfn.IFS(LEFT(L1634, 2) = "01", "Jan", LEFT(L1634, 2) = "02", "Feb", LEFT(L1634, 2) = "03", "Mar", LEFT(L1634, 2) = "04", "Apr", LEFT(L1634, 2) = "05", "May", LEFT(L1634, 2) = "06", "Jun", LEFT(L1634, 2) = "07", "Jul", LEFT(L1634, 2) = "08", "Aug", LEFT(L1634, 2) = "09", "Sep", LEFT(L1634, 2) = "10", "Oct", LEFT(L1634, 2) = "11", "Nov", LEFT(L1634, 2) = "12", "Dec")</f>
        <v>Jul</v>
      </c>
      <c r="N1634" s="9" t="str">
        <f t="shared" si="179"/>
        <v>2011</v>
      </c>
      <c r="O1634" t="b">
        <v>0</v>
      </c>
      <c r="P1634">
        <v>47</v>
      </c>
      <c r="Q1634" t="b">
        <v>1</v>
      </c>
      <c r="R1634" t="s">
        <v>8275</v>
      </c>
      <c r="S1634" s="6">
        <f t="shared" si="175"/>
        <v>1.0162500000000001</v>
      </c>
      <c r="T1634" s="8">
        <f t="shared" si="176"/>
        <v>86.489361702127653</v>
      </c>
      <c r="U1634" t="str">
        <f t="shared" si="180"/>
        <v>music</v>
      </c>
      <c r="V1634" t="str">
        <f t="shared" si="181"/>
        <v>rock</v>
      </c>
    </row>
    <row r="1635" spans="1:22" ht="48" x14ac:dyDescent="0.2">
      <c r="A1635">
        <v>1633</v>
      </c>
      <c r="B1635" s="3" t="s">
        <v>1634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2">
        <f t="shared" si="177"/>
        <v>40924.208333333336</v>
      </c>
      <c r="K1635">
        <v>1324329156</v>
      </c>
      <c r="L1635" s="12" t="str">
        <f t="shared" si="178"/>
        <v>12/19/2011</v>
      </c>
      <c r="M1635" s="9" t="str" cm="1">
        <f t="array" ref="M1635">_xlfn.IFS(LEFT(L1635, 2) = "01", "Jan", LEFT(L1635, 2) = "02", "Feb", LEFT(L1635, 2) = "03", "Mar", LEFT(L1635, 2) = "04", "Apr", LEFT(L1635, 2) = "05", "May", LEFT(L1635, 2) = "06", "Jun", LEFT(L1635, 2) = "07", "Jul", LEFT(L1635, 2) = "08", "Aug", LEFT(L1635, 2) = "09", "Sep", LEFT(L1635, 2) = "10", "Oct", LEFT(L1635, 2) = "11", "Nov", LEFT(L1635, 2) = "12", "Dec")</f>
        <v>Dec</v>
      </c>
      <c r="N1635" s="9" t="str">
        <f t="shared" si="179"/>
        <v>2011</v>
      </c>
      <c r="O1635" t="b">
        <v>0</v>
      </c>
      <c r="P1635">
        <v>58</v>
      </c>
      <c r="Q1635" t="b">
        <v>1</v>
      </c>
      <c r="R1635" t="s">
        <v>8275</v>
      </c>
      <c r="S1635" s="6">
        <f t="shared" si="175"/>
        <v>1</v>
      </c>
      <c r="T1635" s="8">
        <f t="shared" si="176"/>
        <v>172.41379310344828</v>
      </c>
      <c r="U1635" t="str">
        <f t="shared" si="180"/>
        <v>music</v>
      </c>
      <c r="V1635" t="str">
        <f t="shared" si="181"/>
        <v>rock</v>
      </c>
    </row>
    <row r="1636" spans="1:22" ht="32" x14ac:dyDescent="0.2">
      <c r="A1636">
        <v>1634</v>
      </c>
      <c r="B1636" s="3" t="s">
        <v>1635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2">
        <f t="shared" si="177"/>
        <v>40696.249305555553</v>
      </c>
      <c r="K1636">
        <v>1303706001</v>
      </c>
      <c r="L1636" s="12" t="str">
        <f t="shared" si="178"/>
        <v>04/25/2011</v>
      </c>
      <c r="M1636" s="9" t="str" cm="1">
        <f t="array" ref="M1636">_xlfn.IFS(LEFT(L1636, 2) = "01", "Jan", LEFT(L1636, 2) = "02", "Feb", LEFT(L1636, 2) = "03", "Mar", LEFT(L1636, 2) = "04", "Apr", LEFT(L1636, 2) = "05", "May", LEFT(L1636, 2) = "06", "Jun", LEFT(L1636, 2) = "07", "Jul", LEFT(L1636, 2) = "08", "Aug", LEFT(L1636, 2) = "09", "Sep", LEFT(L1636, 2) = "10", "Oct", LEFT(L1636, 2) = "11", "Nov", LEFT(L1636, 2) = "12", "Dec")</f>
        <v>Apr</v>
      </c>
      <c r="N1636" s="9" t="str">
        <f t="shared" si="179"/>
        <v>2011</v>
      </c>
      <c r="O1636" t="b">
        <v>0</v>
      </c>
      <c r="P1636">
        <v>32</v>
      </c>
      <c r="Q1636" t="b">
        <v>1</v>
      </c>
      <c r="R1636" t="s">
        <v>8275</v>
      </c>
      <c r="S1636" s="6">
        <f t="shared" si="175"/>
        <v>1.0049999999999999</v>
      </c>
      <c r="T1636" s="8">
        <f t="shared" si="176"/>
        <v>62.8125</v>
      </c>
      <c r="U1636" t="str">
        <f t="shared" si="180"/>
        <v>music</v>
      </c>
      <c r="V1636" t="str">
        <f t="shared" si="181"/>
        <v>rock</v>
      </c>
    </row>
    <row r="1637" spans="1:22" ht="48" x14ac:dyDescent="0.2">
      <c r="A1637">
        <v>1635</v>
      </c>
      <c r="B1637" s="3" t="s">
        <v>1636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2">
        <f t="shared" si="177"/>
        <v>42562.868761574078</v>
      </c>
      <c r="K1637">
        <v>1463086261</v>
      </c>
      <c r="L1637" s="12" t="str">
        <f t="shared" si="178"/>
        <v>05/12/2016</v>
      </c>
      <c r="M1637" s="9" t="str" cm="1">
        <f t="array" ref="M1637">_xlfn.IFS(LEFT(L1637, 2) = "01", "Jan", LEFT(L1637, 2) = "02", "Feb", LEFT(L1637, 2) = "03", "Mar", LEFT(L1637, 2) = "04", "Apr", LEFT(L1637, 2) = "05", "May", LEFT(L1637, 2) = "06", "Jun", LEFT(L1637, 2) = "07", "Jul", LEFT(L1637, 2) = "08", "Aug", LEFT(L1637, 2) = "09", "Sep", LEFT(L1637, 2) = "10", "Oct", LEFT(L1637, 2) = "11", "Nov", LEFT(L1637, 2) = "12", "Dec")</f>
        <v>May</v>
      </c>
      <c r="N1637" s="9" t="str">
        <f t="shared" si="179"/>
        <v>2016</v>
      </c>
      <c r="O1637" t="b">
        <v>0</v>
      </c>
      <c r="P1637">
        <v>37</v>
      </c>
      <c r="Q1637" t="b">
        <v>1</v>
      </c>
      <c r="R1637" t="s">
        <v>8275</v>
      </c>
      <c r="S1637" s="6">
        <f t="shared" si="175"/>
        <v>1.2529999999999999</v>
      </c>
      <c r="T1637" s="8">
        <f t="shared" si="176"/>
        <v>67.729729729729726</v>
      </c>
      <c r="U1637" t="str">
        <f t="shared" si="180"/>
        <v>music</v>
      </c>
      <c r="V1637" t="str">
        <f t="shared" si="181"/>
        <v>rock</v>
      </c>
    </row>
    <row r="1638" spans="1:22" ht="48" x14ac:dyDescent="0.2">
      <c r="A1638">
        <v>1636</v>
      </c>
      <c r="B1638" s="3" t="s">
        <v>1637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2">
        <f t="shared" si="177"/>
        <v>40706.166666666664</v>
      </c>
      <c r="K1638">
        <v>1304129088</v>
      </c>
      <c r="L1638" s="12" t="str">
        <f t="shared" si="178"/>
        <v>04/30/2011</v>
      </c>
      <c r="M1638" s="9" t="str" cm="1">
        <f t="array" ref="M1638">_xlfn.IFS(LEFT(L1638, 2) = "01", "Jan", LEFT(L1638, 2) = "02", "Feb", LEFT(L1638, 2) = "03", "Mar", LEFT(L1638, 2) = "04", "Apr", LEFT(L1638, 2) = "05", "May", LEFT(L1638, 2) = "06", "Jun", LEFT(L1638, 2) = "07", "Jul", LEFT(L1638, 2) = "08", "Aug", LEFT(L1638, 2) = "09", "Sep", LEFT(L1638, 2) = "10", "Oct", LEFT(L1638, 2) = "11", "Nov", LEFT(L1638, 2) = "12", "Dec")</f>
        <v>Apr</v>
      </c>
      <c r="N1638" s="9" t="str">
        <f t="shared" si="179"/>
        <v>2011</v>
      </c>
      <c r="O1638" t="b">
        <v>0</v>
      </c>
      <c r="P1638">
        <v>87</v>
      </c>
      <c r="Q1638" t="b">
        <v>1</v>
      </c>
      <c r="R1638" t="s">
        <v>8275</v>
      </c>
      <c r="S1638" s="6">
        <f t="shared" si="175"/>
        <v>1.0355555555555556</v>
      </c>
      <c r="T1638" s="8">
        <f t="shared" si="176"/>
        <v>53.5632183908046</v>
      </c>
      <c r="U1638" t="str">
        <f t="shared" si="180"/>
        <v>music</v>
      </c>
      <c r="V1638" t="str">
        <f t="shared" si="181"/>
        <v>rock</v>
      </c>
    </row>
    <row r="1639" spans="1:22" ht="48" x14ac:dyDescent="0.2">
      <c r="A1639">
        <v>1637</v>
      </c>
      <c r="B1639" s="3" t="s">
        <v>1638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2">
        <f t="shared" si="177"/>
        <v>40178.98541666667</v>
      </c>
      <c r="K1639">
        <v>1257444140</v>
      </c>
      <c r="L1639" s="12" t="str">
        <f t="shared" si="178"/>
        <v>11/05/2009</v>
      </c>
      <c r="M1639" s="9" t="str" cm="1">
        <f t="array" ref="M1639">_xlfn.IFS(LEFT(L1639, 2) = "01", "Jan", LEFT(L1639, 2) = "02", "Feb", LEFT(L1639, 2) = "03", "Mar", LEFT(L1639, 2) = "04", "Apr", LEFT(L1639, 2) = "05", "May", LEFT(L1639, 2) = "06", "Jun", LEFT(L1639, 2) = "07", "Jul", LEFT(L1639, 2) = "08", "Aug", LEFT(L1639, 2) = "09", "Sep", LEFT(L1639, 2) = "10", "Oct", LEFT(L1639, 2) = "11", "Nov", LEFT(L1639, 2) = "12", "Dec")</f>
        <v>Nov</v>
      </c>
      <c r="N1639" s="9" t="str">
        <f t="shared" si="179"/>
        <v>2009</v>
      </c>
      <c r="O1639" t="b">
        <v>0</v>
      </c>
      <c r="P1639">
        <v>15</v>
      </c>
      <c r="Q1639" t="b">
        <v>1</v>
      </c>
      <c r="R1639" t="s">
        <v>8275</v>
      </c>
      <c r="S1639" s="6">
        <f t="shared" si="175"/>
        <v>1.038</v>
      </c>
      <c r="T1639" s="8">
        <f t="shared" si="176"/>
        <v>34.6</v>
      </c>
      <c r="U1639" t="str">
        <f t="shared" si="180"/>
        <v>music</v>
      </c>
      <c r="V1639" t="str">
        <f t="shared" si="181"/>
        <v>rock</v>
      </c>
    </row>
    <row r="1640" spans="1:22" ht="32" x14ac:dyDescent="0.2">
      <c r="A1640">
        <v>1638</v>
      </c>
      <c r="B1640" s="3" t="s">
        <v>1639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2">
        <f t="shared" si="177"/>
        <v>41333.892361111109</v>
      </c>
      <c r="K1640">
        <v>1358180968</v>
      </c>
      <c r="L1640" s="12" t="str">
        <f t="shared" si="178"/>
        <v>01/14/2013</v>
      </c>
      <c r="M1640" s="9" t="str" cm="1">
        <f t="array" ref="M1640">_xlfn.IFS(LEFT(L1640, 2) = "01", "Jan", LEFT(L1640, 2) = "02", "Feb", LEFT(L1640, 2) = "03", "Mar", LEFT(L1640, 2) = "04", "Apr", LEFT(L1640, 2) = "05", "May", LEFT(L1640, 2) = "06", "Jun", LEFT(L1640, 2) = "07", "Jul", LEFT(L1640, 2) = "08", "Aug", LEFT(L1640, 2) = "09", "Sep", LEFT(L1640, 2) = "10", "Oct", LEFT(L1640, 2) = "11", "Nov", LEFT(L1640, 2) = "12", "Dec")</f>
        <v>Jan</v>
      </c>
      <c r="N1640" s="9" t="str">
        <f t="shared" si="179"/>
        <v>2013</v>
      </c>
      <c r="O1640" t="b">
        <v>0</v>
      </c>
      <c r="P1640">
        <v>27</v>
      </c>
      <c r="Q1640" t="b">
        <v>1</v>
      </c>
      <c r="R1640" t="s">
        <v>8275</v>
      </c>
      <c r="S1640" s="6">
        <f t="shared" si="175"/>
        <v>1.05</v>
      </c>
      <c r="T1640" s="8">
        <f t="shared" si="176"/>
        <v>38.888888888888886</v>
      </c>
      <c r="U1640" t="str">
        <f t="shared" si="180"/>
        <v>music</v>
      </c>
      <c r="V1640" t="str">
        <f t="shared" si="181"/>
        <v>rock</v>
      </c>
    </row>
    <row r="1641" spans="1:22" ht="48" x14ac:dyDescent="0.2">
      <c r="A1641">
        <v>1639</v>
      </c>
      <c r="B1641" s="3" t="s">
        <v>1640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2">
        <f t="shared" si="177"/>
        <v>40971.652372685188</v>
      </c>
      <c r="K1641">
        <v>1328197165</v>
      </c>
      <c r="L1641" s="12" t="str">
        <f t="shared" si="178"/>
        <v>02/02/2012</v>
      </c>
      <c r="M1641" s="9" t="str" cm="1">
        <f t="array" ref="M1641">_xlfn.IFS(LEFT(L1641, 2) = "01", "Jan", LEFT(L1641, 2) = "02", "Feb", LEFT(L1641, 2) = "03", "Mar", LEFT(L1641, 2) = "04", "Apr", LEFT(L1641, 2) = "05", "May", LEFT(L1641, 2) = "06", "Jun", LEFT(L1641, 2) = "07", "Jul", LEFT(L1641, 2) = "08", "Aug", LEFT(L1641, 2) = "09", "Sep", LEFT(L1641, 2) = "10", "Oct", LEFT(L1641, 2) = "11", "Nov", LEFT(L1641, 2) = "12", "Dec")</f>
        <v>Feb</v>
      </c>
      <c r="N1641" s="9" t="str">
        <f t="shared" si="179"/>
        <v>2012</v>
      </c>
      <c r="O1641" t="b">
        <v>0</v>
      </c>
      <c r="P1641">
        <v>19</v>
      </c>
      <c r="Q1641" t="b">
        <v>1</v>
      </c>
      <c r="R1641" t="s">
        <v>8275</v>
      </c>
      <c r="S1641" s="6">
        <f t="shared" si="175"/>
        <v>1</v>
      </c>
      <c r="T1641" s="8">
        <f t="shared" si="176"/>
        <v>94.736842105263165</v>
      </c>
      <c r="U1641" t="str">
        <f t="shared" si="180"/>
        <v>music</v>
      </c>
      <c r="V1641" t="str">
        <f t="shared" si="181"/>
        <v>rock</v>
      </c>
    </row>
    <row r="1642" spans="1:22" ht="48" x14ac:dyDescent="0.2">
      <c r="A1642">
        <v>1640</v>
      </c>
      <c r="B1642" s="3" t="s">
        <v>1641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2">
        <f t="shared" si="177"/>
        <v>40393.082638888889</v>
      </c>
      <c r="K1642">
        <v>1279603955</v>
      </c>
      <c r="L1642" s="12" t="str">
        <f t="shared" si="178"/>
        <v>07/20/2010</v>
      </c>
      <c r="M1642" s="9" t="str" cm="1">
        <f t="array" ref="M1642">_xlfn.IFS(LEFT(L1642, 2) = "01", "Jan", LEFT(L1642, 2) = "02", "Feb", LEFT(L1642, 2) = "03", "Mar", LEFT(L1642, 2) = "04", "Apr", LEFT(L1642, 2) = "05", "May", LEFT(L1642, 2) = "06", "Jun", LEFT(L1642, 2) = "07", "Jul", LEFT(L1642, 2) = "08", "Aug", LEFT(L1642, 2) = "09", "Sep", LEFT(L1642, 2) = "10", "Oct", LEFT(L1642, 2) = "11", "Nov", LEFT(L1642, 2) = "12", "Dec")</f>
        <v>Jul</v>
      </c>
      <c r="N1642" s="9" t="str">
        <f t="shared" si="179"/>
        <v>2010</v>
      </c>
      <c r="O1642" t="b">
        <v>0</v>
      </c>
      <c r="P1642">
        <v>17</v>
      </c>
      <c r="Q1642" t="b">
        <v>1</v>
      </c>
      <c r="R1642" t="s">
        <v>8275</v>
      </c>
      <c r="S1642" s="6">
        <f t="shared" si="175"/>
        <v>1.6986000000000001</v>
      </c>
      <c r="T1642" s="8">
        <f t="shared" si="176"/>
        <v>39.967058823529413</v>
      </c>
      <c r="U1642" t="str">
        <f t="shared" si="180"/>
        <v>music</v>
      </c>
      <c r="V1642" t="str">
        <f t="shared" si="181"/>
        <v>rock</v>
      </c>
    </row>
    <row r="1643" spans="1:22" ht="32" x14ac:dyDescent="0.2">
      <c r="A1643">
        <v>1641</v>
      </c>
      <c r="B1643" s="3" t="s">
        <v>1642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2">
        <f t="shared" si="177"/>
        <v>41992.596574074079</v>
      </c>
      <c r="K1643">
        <v>1416406744</v>
      </c>
      <c r="L1643" s="12" t="str">
        <f t="shared" si="178"/>
        <v>11/19/2014</v>
      </c>
      <c r="M1643" s="9" t="str" cm="1">
        <f t="array" ref="M1643">_xlfn.IFS(LEFT(L1643, 2) = "01", "Jan", LEFT(L1643, 2) = "02", "Feb", LEFT(L1643, 2) = "03", "Mar", LEFT(L1643, 2) = "04", "Apr", LEFT(L1643, 2) = "05", "May", LEFT(L1643, 2) = "06", "Jun", LEFT(L1643, 2) = "07", "Jul", LEFT(L1643, 2) = "08", "Aug", LEFT(L1643, 2) = "09", "Sep", LEFT(L1643, 2) = "10", "Oct", LEFT(L1643, 2) = "11", "Nov", LEFT(L1643, 2) = "12", "Dec")</f>
        <v>Nov</v>
      </c>
      <c r="N1643" s="9" t="str">
        <f t="shared" si="179"/>
        <v>2014</v>
      </c>
      <c r="O1643" t="b">
        <v>0</v>
      </c>
      <c r="P1643">
        <v>26</v>
      </c>
      <c r="Q1643" t="b">
        <v>1</v>
      </c>
      <c r="R1643" t="s">
        <v>8291</v>
      </c>
      <c r="S1643" s="6">
        <f t="shared" si="175"/>
        <v>1.014</v>
      </c>
      <c r="T1643" s="8">
        <f t="shared" si="176"/>
        <v>97.5</v>
      </c>
      <c r="U1643" t="str">
        <f t="shared" si="180"/>
        <v>music</v>
      </c>
      <c r="V1643" t="str">
        <f t="shared" si="181"/>
        <v>pop</v>
      </c>
    </row>
    <row r="1644" spans="1:22" ht="48" x14ac:dyDescent="0.2">
      <c r="A1644">
        <v>1642</v>
      </c>
      <c r="B1644" s="3" t="s">
        <v>1643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2">
        <f t="shared" si="177"/>
        <v>40708.024618055555</v>
      </c>
      <c r="K1644">
        <v>1306283727</v>
      </c>
      <c r="L1644" s="12" t="str">
        <f t="shared" si="178"/>
        <v>05/25/2011</v>
      </c>
      <c r="M1644" s="9" t="str" cm="1">
        <f t="array" ref="M1644">_xlfn.IFS(LEFT(L1644, 2) = "01", "Jan", LEFT(L1644, 2) = "02", "Feb", LEFT(L1644, 2) = "03", "Mar", LEFT(L1644, 2) = "04", "Apr", LEFT(L1644, 2) = "05", "May", LEFT(L1644, 2) = "06", "Jun", LEFT(L1644, 2) = "07", "Jul", LEFT(L1644, 2) = "08", "Aug", LEFT(L1644, 2) = "09", "Sep", LEFT(L1644, 2) = "10", "Oct", LEFT(L1644, 2) = "11", "Nov", LEFT(L1644, 2) = "12", "Dec")</f>
        <v>May</v>
      </c>
      <c r="N1644" s="9" t="str">
        <f t="shared" si="179"/>
        <v>2011</v>
      </c>
      <c r="O1644" t="b">
        <v>0</v>
      </c>
      <c r="P1644">
        <v>28</v>
      </c>
      <c r="Q1644" t="b">
        <v>1</v>
      </c>
      <c r="R1644" t="s">
        <v>8291</v>
      </c>
      <c r="S1644" s="6">
        <f t="shared" si="175"/>
        <v>1</v>
      </c>
      <c r="T1644" s="8">
        <f t="shared" si="176"/>
        <v>42.857142857142854</v>
      </c>
      <c r="U1644" t="str">
        <f t="shared" si="180"/>
        <v>music</v>
      </c>
      <c r="V1644" t="str">
        <f t="shared" si="181"/>
        <v>pop</v>
      </c>
    </row>
    <row r="1645" spans="1:22" ht="32" x14ac:dyDescent="0.2">
      <c r="A1645">
        <v>1643</v>
      </c>
      <c r="B1645" s="3" t="s">
        <v>1644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2">
        <f t="shared" si="177"/>
        <v>41176.824212962965</v>
      </c>
      <c r="K1645">
        <v>1345924012</v>
      </c>
      <c r="L1645" s="12" t="str">
        <f t="shared" si="178"/>
        <v>08/25/2012</v>
      </c>
      <c r="M1645" s="9" t="str" cm="1">
        <f t="array" ref="M1645">_xlfn.IFS(LEFT(L1645, 2) = "01", "Jan", LEFT(L1645, 2) = "02", "Feb", LEFT(L1645, 2) = "03", "Mar", LEFT(L1645, 2) = "04", "Apr", LEFT(L1645, 2) = "05", "May", LEFT(L1645, 2) = "06", "Jun", LEFT(L1645, 2) = "07", "Jul", LEFT(L1645, 2) = "08", "Aug", LEFT(L1645, 2) = "09", "Sep", LEFT(L1645, 2) = "10", "Oct", LEFT(L1645, 2) = "11", "Nov", LEFT(L1645, 2) = "12", "Dec")</f>
        <v>Aug</v>
      </c>
      <c r="N1645" s="9" t="str">
        <f t="shared" si="179"/>
        <v>2012</v>
      </c>
      <c r="O1645" t="b">
        <v>0</v>
      </c>
      <c r="P1645">
        <v>37</v>
      </c>
      <c r="Q1645" t="b">
        <v>1</v>
      </c>
      <c r="R1645" t="s">
        <v>8291</v>
      </c>
      <c r="S1645" s="6">
        <f t="shared" si="175"/>
        <v>1.2470000000000001</v>
      </c>
      <c r="T1645" s="8">
        <f t="shared" si="176"/>
        <v>168.51351351351352</v>
      </c>
      <c r="U1645" t="str">
        <f t="shared" si="180"/>
        <v>music</v>
      </c>
      <c r="V1645" t="str">
        <f t="shared" si="181"/>
        <v>pop</v>
      </c>
    </row>
    <row r="1646" spans="1:22" ht="48" x14ac:dyDescent="0.2">
      <c r="A1646">
        <v>1644</v>
      </c>
      <c r="B1646" s="3" t="s">
        <v>1645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2">
        <f t="shared" si="177"/>
        <v>41235.101388888892</v>
      </c>
      <c r="K1646">
        <v>1348363560</v>
      </c>
      <c r="L1646" s="12" t="str">
        <f t="shared" si="178"/>
        <v>09/23/2012</v>
      </c>
      <c r="M1646" s="9" t="str" cm="1">
        <f t="array" ref="M1646">_xlfn.IFS(LEFT(L1646, 2) = "01", "Jan", LEFT(L1646, 2) = "02", "Feb", LEFT(L1646, 2) = "03", "Mar", LEFT(L1646, 2) = "04", "Apr", LEFT(L1646, 2) = "05", "May", LEFT(L1646, 2) = "06", "Jun", LEFT(L1646, 2) = "07", "Jul", LEFT(L1646, 2) = "08", "Aug", LEFT(L1646, 2) = "09", "Sep", LEFT(L1646, 2) = "10", "Oct", LEFT(L1646, 2) = "11", "Nov", LEFT(L1646, 2) = "12", "Dec")</f>
        <v>Sep</v>
      </c>
      <c r="N1646" s="9" t="str">
        <f t="shared" si="179"/>
        <v>2012</v>
      </c>
      <c r="O1646" t="b">
        <v>0</v>
      </c>
      <c r="P1646">
        <v>128</v>
      </c>
      <c r="Q1646" t="b">
        <v>1</v>
      </c>
      <c r="R1646" t="s">
        <v>8291</v>
      </c>
      <c r="S1646" s="6">
        <f t="shared" si="175"/>
        <v>1.095</v>
      </c>
      <c r="T1646" s="8">
        <f t="shared" si="176"/>
        <v>85.546875</v>
      </c>
      <c r="U1646" t="str">
        <f t="shared" si="180"/>
        <v>music</v>
      </c>
      <c r="V1646" t="str">
        <f t="shared" si="181"/>
        <v>pop</v>
      </c>
    </row>
    <row r="1647" spans="1:22" ht="48" x14ac:dyDescent="0.2">
      <c r="A1647">
        <v>1645</v>
      </c>
      <c r="B1647" s="3" t="s">
        <v>1646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2">
        <f t="shared" si="177"/>
        <v>41535.617361111108</v>
      </c>
      <c r="K1647">
        <v>1378306140</v>
      </c>
      <c r="L1647" s="12" t="str">
        <f t="shared" si="178"/>
        <v>09/04/2013</v>
      </c>
      <c r="M1647" s="9" t="str" cm="1">
        <f t="array" ref="M1647">_xlfn.IFS(LEFT(L1647, 2) = "01", "Jan", LEFT(L1647, 2) = "02", "Feb", LEFT(L1647, 2) = "03", "Mar", LEFT(L1647, 2) = "04", "Apr", LEFT(L1647, 2) = "05", "May", LEFT(L1647, 2) = "06", "Jun", LEFT(L1647, 2) = "07", "Jul", LEFT(L1647, 2) = "08", "Aug", LEFT(L1647, 2) = "09", "Sep", LEFT(L1647, 2) = "10", "Oct", LEFT(L1647, 2) = "11", "Nov", LEFT(L1647, 2) = "12", "Dec")</f>
        <v>Sep</v>
      </c>
      <c r="N1647" s="9" t="str">
        <f t="shared" si="179"/>
        <v>2013</v>
      </c>
      <c r="O1647" t="b">
        <v>0</v>
      </c>
      <c r="P1647">
        <v>10</v>
      </c>
      <c r="Q1647" t="b">
        <v>1</v>
      </c>
      <c r="R1647" t="s">
        <v>8291</v>
      </c>
      <c r="S1647" s="6">
        <f t="shared" si="175"/>
        <v>1.1080000000000001</v>
      </c>
      <c r="T1647" s="8">
        <f t="shared" si="176"/>
        <v>554</v>
      </c>
      <c r="U1647" t="str">
        <f t="shared" si="180"/>
        <v>music</v>
      </c>
      <c r="V1647" t="str">
        <f t="shared" si="181"/>
        <v>pop</v>
      </c>
    </row>
    <row r="1648" spans="1:22" ht="48" x14ac:dyDescent="0.2">
      <c r="A1648">
        <v>1646</v>
      </c>
      <c r="B1648" s="3" t="s">
        <v>1647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2">
        <f t="shared" si="177"/>
        <v>41865.757638888892</v>
      </c>
      <c r="K1648">
        <v>1405248503</v>
      </c>
      <c r="L1648" s="12" t="str">
        <f t="shared" si="178"/>
        <v>07/13/2014</v>
      </c>
      <c r="M1648" s="9" t="str" cm="1">
        <f t="array" ref="M1648">_xlfn.IFS(LEFT(L1648, 2) = "01", "Jan", LEFT(L1648, 2) = "02", "Feb", LEFT(L1648, 2) = "03", "Mar", LEFT(L1648, 2) = "04", "Apr", LEFT(L1648, 2) = "05", "May", LEFT(L1648, 2) = "06", "Jun", LEFT(L1648, 2) = "07", "Jul", LEFT(L1648, 2) = "08", "Aug", LEFT(L1648, 2) = "09", "Sep", LEFT(L1648, 2) = "10", "Oct", LEFT(L1648, 2) = "11", "Nov", LEFT(L1648, 2) = "12", "Dec")</f>
        <v>Jul</v>
      </c>
      <c r="N1648" s="9" t="str">
        <f t="shared" si="179"/>
        <v>2014</v>
      </c>
      <c r="O1648" t="b">
        <v>0</v>
      </c>
      <c r="P1648">
        <v>83</v>
      </c>
      <c r="Q1648" t="b">
        <v>1</v>
      </c>
      <c r="R1648" t="s">
        <v>8291</v>
      </c>
      <c r="S1648" s="6">
        <f t="shared" si="175"/>
        <v>1.1020000000000001</v>
      </c>
      <c r="T1648" s="8">
        <f t="shared" si="176"/>
        <v>26.554216867469879</v>
      </c>
      <c r="U1648" t="str">
        <f t="shared" si="180"/>
        <v>music</v>
      </c>
      <c r="V1648" t="str">
        <f t="shared" si="181"/>
        <v>pop</v>
      </c>
    </row>
    <row r="1649" spans="1:22" ht="48" x14ac:dyDescent="0.2">
      <c r="A1649">
        <v>1647</v>
      </c>
      <c r="B1649" s="3" t="s">
        <v>1648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2">
        <f t="shared" si="177"/>
        <v>41069.409456018519</v>
      </c>
      <c r="K1649">
        <v>1336643377</v>
      </c>
      <c r="L1649" s="12" t="str">
        <f t="shared" si="178"/>
        <v>05/10/2012</v>
      </c>
      <c r="M1649" s="9" t="str" cm="1">
        <f t="array" ref="M1649">_xlfn.IFS(LEFT(L1649, 2) = "01", "Jan", LEFT(L1649, 2) = "02", "Feb", LEFT(L1649, 2) = "03", "Mar", LEFT(L1649, 2) = "04", "Apr", LEFT(L1649, 2) = "05", "May", LEFT(L1649, 2) = "06", "Jun", LEFT(L1649, 2) = "07", "Jul", LEFT(L1649, 2) = "08", "Aug", LEFT(L1649, 2) = "09", "Sep", LEFT(L1649, 2) = "10", "Oct", LEFT(L1649, 2) = "11", "Nov", LEFT(L1649, 2) = "12", "Dec")</f>
        <v>May</v>
      </c>
      <c r="N1649" s="9" t="str">
        <f t="shared" si="179"/>
        <v>2012</v>
      </c>
      <c r="O1649" t="b">
        <v>0</v>
      </c>
      <c r="P1649">
        <v>46</v>
      </c>
      <c r="Q1649" t="b">
        <v>1</v>
      </c>
      <c r="R1649" t="s">
        <v>8291</v>
      </c>
      <c r="S1649" s="6">
        <f t="shared" si="175"/>
        <v>1.0471999999999999</v>
      </c>
      <c r="T1649" s="8">
        <f t="shared" si="176"/>
        <v>113.82608695652173</v>
      </c>
      <c r="U1649" t="str">
        <f t="shared" si="180"/>
        <v>music</v>
      </c>
      <c r="V1649" t="str">
        <f t="shared" si="181"/>
        <v>pop</v>
      </c>
    </row>
    <row r="1650" spans="1:22" ht="48" x14ac:dyDescent="0.2">
      <c r="A1650">
        <v>1648</v>
      </c>
      <c r="B1650" s="3" t="s">
        <v>1649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2">
        <f t="shared" si="177"/>
        <v>40622.662986111114</v>
      </c>
      <c r="K1650">
        <v>1298048082</v>
      </c>
      <c r="L1650" s="12" t="str">
        <f t="shared" si="178"/>
        <v>02/18/2011</v>
      </c>
      <c r="M1650" s="9" t="str" cm="1">
        <f t="array" ref="M1650">_xlfn.IFS(LEFT(L1650, 2) = "01", "Jan", LEFT(L1650, 2) = "02", "Feb", LEFT(L1650, 2) = "03", "Mar", LEFT(L1650, 2) = "04", "Apr", LEFT(L1650, 2) = "05", "May", LEFT(L1650, 2) = "06", "Jun", LEFT(L1650, 2) = "07", "Jul", LEFT(L1650, 2) = "08", "Aug", LEFT(L1650, 2) = "09", "Sep", LEFT(L1650, 2) = "10", "Oct", LEFT(L1650, 2) = "11", "Nov", LEFT(L1650, 2) = "12", "Dec")</f>
        <v>Feb</v>
      </c>
      <c r="N1650" s="9" t="str">
        <f t="shared" si="179"/>
        <v>2011</v>
      </c>
      <c r="O1650" t="b">
        <v>0</v>
      </c>
      <c r="P1650">
        <v>90</v>
      </c>
      <c r="Q1650" t="b">
        <v>1</v>
      </c>
      <c r="R1650" t="s">
        <v>8291</v>
      </c>
      <c r="S1650" s="6">
        <f t="shared" si="175"/>
        <v>1.2526086956521738</v>
      </c>
      <c r="T1650" s="8">
        <f t="shared" si="176"/>
        <v>32.011111111111113</v>
      </c>
      <c r="U1650" t="str">
        <f t="shared" si="180"/>
        <v>music</v>
      </c>
      <c r="V1650" t="str">
        <f t="shared" si="181"/>
        <v>pop</v>
      </c>
    </row>
    <row r="1651" spans="1:22" ht="48" x14ac:dyDescent="0.2">
      <c r="A1651">
        <v>1649</v>
      </c>
      <c r="B1651" s="3" t="s">
        <v>1650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2">
        <f t="shared" si="177"/>
        <v>41782.684664351851</v>
      </c>
      <c r="K1651">
        <v>1396974355</v>
      </c>
      <c r="L1651" s="12" t="str">
        <f t="shared" si="178"/>
        <v>04/08/2014</v>
      </c>
      <c r="M1651" s="9" t="str" cm="1">
        <f t="array" ref="M1651">_xlfn.IFS(LEFT(L1651, 2) = "01", "Jan", LEFT(L1651, 2) = "02", "Feb", LEFT(L1651, 2) = "03", "Mar", LEFT(L1651, 2) = "04", "Apr", LEFT(L1651, 2) = "05", "May", LEFT(L1651, 2) = "06", "Jun", LEFT(L1651, 2) = "07", "Jul", LEFT(L1651, 2) = "08", "Aug", LEFT(L1651, 2) = "09", "Sep", LEFT(L1651, 2) = "10", "Oct", LEFT(L1651, 2) = "11", "Nov", LEFT(L1651, 2) = "12", "Dec")</f>
        <v>Apr</v>
      </c>
      <c r="N1651" s="9" t="str">
        <f t="shared" si="179"/>
        <v>2014</v>
      </c>
      <c r="O1651" t="b">
        <v>0</v>
      </c>
      <c r="P1651">
        <v>81</v>
      </c>
      <c r="Q1651" t="b">
        <v>1</v>
      </c>
      <c r="R1651" t="s">
        <v>8291</v>
      </c>
      <c r="S1651" s="6">
        <f t="shared" si="175"/>
        <v>1.0058763157894737</v>
      </c>
      <c r="T1651" s="8">
        <f t="shared" si="176"/>
        <v>47.189259259259259</v>
      </c>
      <c r="U1651" t="str">
        <f t="shared" si="180"/>
        <v>music</v>
      </c>
      <c r="V1651" t="str">
        <f t="shared" si="181"/>
        <v>pop</v>
      </c>
    </row>
    <row r="1652" spans="1:22" ht="32" x14ac:dyDescent="0.2">
      <c r="A1652">
        <v>1650</v>
      </c>
      <c r="B1652" s="3" t="s">
        <v>1651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2">
        <f t="shared" si="177"/>
        <v>41556.435613425929</v>
      </c>
      <c r="K1652">
        <v>1378722437</v>
      </c>
      <c r="L1652" s="12" t="str">
        <f t="shared" si="178"/>
        <v>09/09/2013</v>
      </c>
      <c r="M1652" s="9" t="str" cm="1">
        <f t="array" ref="M1652">_xlfn.IFS(LEFT(L1652, 2) = "01", "Jan", LEFT(L1652, 2) = "02", "Feb", LEFT(L1652, 2) = "03", "Mar", LEFT(L1652, 2) = "04", "Apr", LEFT(L1652, 2) = "05", "May", LEFT(L1652, 2) = "06", "Jun", LEFT(L1652, 2) = "07", "Jul", LEFT(L1652, 2) = "08", "Aug", LEFT(L1652, 2) = "09", "Sep", LEFT(L1652, 2) = "10", "Oct", LEFT(L1652, 2) = "11", "Nov", LEFT(L1652, 2) = "12", "Dec")</f>
        <v>Sep</v>
      </c>
      <c r="N1652" s="9" t="str">
        <f t="shared" si="179"/>
        <v>2013</v>
      </c>
      <c r="O1652" t="b">
        <v>0</v>
      </c>
      <c r="P1652">
        <v>32</v>
      </c>
      <c r="Q1652" t="b">
        <v>1</v>
      </c>
      <c r="R1652" t="s">
        <v>8291</v>
      </c>
      <c r="S1652" s="6">
        <f t="shared" si="175"/>
        <v>1.4155</v>
      </c>
      <c r="T1652" s="8">
        <f t="shared" si="176"/>
        <v>88.46875</v>
      </c>
      <c r="U1652" t="str">
        <f t="shared" si="180"/>
        <v>music</v>
      </c>
      <c r="V1652" t="str">
        <f t="shared" si="181"/>
        <v>pop</v>
      </c>
    </row>
    <row r="1653" spans="1:22" ht="48" x14ac:dyDescent="0.2">
      <c r="A1653">
        <v>1651</v>
      </c>
      <c r="B1653" s="3" t="s">
        <v>1652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2">
        <f t="shared" si="177"/>
        <v>40659.290972222225</v>
      </c>
      <c r="K1653">
        <v>1300916220</v>
      </c>
      <c r="L1653" s="12" t="str">
        <f t="shared" si="178"/>
        <v>03/23/2011</v>
      </c>
      <c r="M1653" s="9" t="str" cm="1">
        <f t="array" ref="M1653">_xlfn.IFS(LEFT(L1653, 2) = "01", "Jan", LEFT(L1653, 2) = "02", "Feb", LEFT(L1653, 2) = "03", "Mar", LEFT(L1653, 2) = "04", "Apr", LEFT(L1653, 2) = "05", "May", LEFT(L1653, 2) = "06", "Jun", LEFT(L1653, 2) = "07", "Jul", LEFT(L1653, 2) = "08", "Aug", LEFT(L1653, 2) = "09", "Sep", LEFT(L1653, 2) = "10", "Oct", LEFT(L1653, 2) = "11", "Nov", LEFT(L1653, 2) = "12", "Dec")</f>
        <v>Mar</v>
      </c>
      <c r="N1653" s="9" t="str">
        <f t="shared" si="179"/>
        <v>2011</v>
      </c>
      <c r="O1653" t="b">
        <v>0</v>
      </c>
      <c r="P1653">
        <v>20</v>
      </c>
      <c r="Q1653" t="b">
        <v>1</v>
      </c>
      <c r="R1653" t="s">
        <v>8291</v>
      </c>
      <c r="S1653" s="6">
        <f t="shared" si="175"/>
        <v>1.0075000000000001</v>
      </c>
      <c r="T1653" s="8">
        <f t="shared" si="176"/>
        <v>100.75</v>
      </c>
      <c r="U1653" t="str">
        <f t="shared" si="180"/>
        <v>music</v>
      </c>
      <c r="V1653" t="str">
        <f t="shared" si="181"/>
        <v>pop</v>
      </c>
    </row>
    <row r="1654" spans="1:22" ht="48" x14ac:dyDescent="0.2">
      <c r="A1654">
        <v>1652</v>
      </c>
      <c r="B1654" s="3" t="s">
        <v>1653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2">
        <f t="shared" si="177"/>
        <v>41602.534641203703</v>
      </c>
      <c r="K1654">
        <v>1382701793</v>
      </c>
      <c r="L1654" s="12" t="str">
        <f t="shared" si="178"/>
        <v>10/25/2013</v>
      </c>
      <c r="M1654" s="9" t="str" cm="1">
        <f t="array" ref="M1654">_xlfn.IFS(LEFT(L1654, 2) = "01", "Jan", LEFT(L1654, 2) = "02", "Feb", LEFT(L1654, 2) = "03", "Mar", LEFT(L1654, 2) = "04", "Apr", LEFT(L1654, 2) = "05", "May", LEFT(L1654, 2) = "06", "Jun", LEFT(L1654, 2) = "07", "Jul", LEFT(L1654, 2) = "08", "Aug", LEFT(L1654, 2) = "09", "Sep", LEFT(L1654, 2) = "10", "Oct", LEFT(L1654, 2) = "11", "Nov", LEFT(L1654, 2) = "12", "Dec")</f>
        <v>Oct</v>
      </c>
      <c r="N1654" s="9" t="str">
        <f t="shared" si="179"/>
        <v>2013</v>
      </c>
      <c r="O1654" t="b">
        <v>0</v>
      </c>
      <c r="P1654">
        <v>70</v>
      </c>
      <c r="Q1654" t="b">
        <v>1</v>
      </c>
      <c r="R1654" t="s">
        <v>8291</v>
      </c>
      <c r="S1654" s="6">
        <f t="shared" si="175"/>
        <v>1.0066666666666666</v>
      </c>
      <c r="T1654" s="8">
        <f t="shared" si="176"/>
        <v>64.714285714285708</v>
      </c>
      <c r="U1654" t="str">
        <f t="shared" si="180"/>
        <v>music</v>
      </c>
      <c r="V1654" t="str">
        <f t="shared" si="181"/>
        <v>pop</v>
      </c>
    </row>
    <row r="1655" spans="1:22" ht="48" x14ac:dyDescent="0.2">
      <c r="A1655">
        <v>1653</v>
      </c>
      <c r="B1655" s="3" t="s">
        <v>1654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2">
        <f t="shared" si="177"/>
        <v>40657.834444444445</v>
      </c>
      <c r="K1655">
        <v>1300996896</v>
      </c>
      <c r="L1655" s="12" t="str">
        <f t="shared" si="178"/>
        <v>03/24/2011</v>
      </c>
      <c r="M1655" s="9" t="str" cm="1">
        <f t="array" ref="M1655">_xlfn.IFS(LEFT(L1655, 2) = "01", "Jan", LEFT(L1655, 2) = "02", "Feb", LEFT(L1655, 2) = "03", "Mar", LEFT(L1655, 2) = "04", "Apr", LEFT(L1655, 2) = "05", "May", LEFT(L1655, 2) = "06", "Jun", LEFT(L1655, 2) = "07", "Jul", LEFT(L1655, 2) = "08", "Aug", LEFT(L1655, 2) = "09", "Sep", LEFT(L1655, 2) = "10", "Oct", LEFT(L1655, 2) = "11", "Nov", LEFT(L1655, 2) = "12", "Dec")</f>
        <v>Mar</v>
      </c>
      <c r="N1655" s="9" t="str">
        <f t="shared" si="179"/>
        <v>2011</v>
      </c>
      <c r="O1655" t="b">
        <v>0</v>
      </c>
      <c r="P1655">
        <v>168</v>
      </c>
      <c r="Q1655" t="b">
        <v>1</v>
      </c>
      <c r="R1655" t="s">
        <v>8291</v>
      </c>
      <c r="S1655" s="6">
        <f t="shared" si="175"/>
        <v>1.7423040000000001</v>
      </c>
      <c r="T1655" s="8">
        <f t="shared" si="176"/>
        <v>51.854285714285716</v>
      </c>
      <c r="U1655" t="str">
        <f t="shared" si="180"/>
        <v>music</v>
      </c>
      <c r="V1655" t="str">
        <f t="shared" si="181"/>
        <v>pop</v>
      </c>
    </row>
    <row r="1656" spans="1:22" ht="48" x14ac:dyDescent="0.2">
      <c r="A1656">
        <v>1654</v>
      </c>
      <c r="B1656" s="3" t="s">
        <v>1655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2">
        <f t="shared" si="177"/>
        <v>41017.890740740739</v>
      </c>
      <c r="K1656">
        <v>1332192160</v>
      </c>
      <c r="L1656" s="12" t="str">
        <f t="shared" si="178"/>
        <v>03/19/2012</v>
      </c>
      <c r="M1656" s="9" t="str" cm="1">
        <f t="array" ref="M1656">_xlfn.IFS(LEFT(L1656, 2) = "01", "Jan", LEFT(L1656, 2) = "02", "Feb", LEFT(L1656, 2) = "03", "Mar", LEFT(L1656, 2) = "04", "Apr", LEFT(L1656, 2) = "05", "May", LEFT(L1656, 2) = "06", "Jun", LEFT(L1656, 2) = "07", "Jul", LEFT(L1656, 2) = "08", "Aug", LEFT(L1656, 2) = "09", "Sep", LEFT(L1656, 2) = "10", "Oct", LEFT(L1656, 2) = "11", "Nov", LEFT(L1656, 2) = "12", "Dec")</f>
        <v>Mar</v>
      </c>
      <c r="N1656" s="9" t="str">
        <f t="shared" si="179"/>
        <v>2012</v>
      </c>
      <c r="O1656" t="b">
        <v>0</v>
      </c>
      <c r="P1656">
        <v>34</v>
      </c>
      <c r="Q1656" t="b">
        <v>1</v>
      </c>
      <c r="R1656" t="s">
        <v>8291</v>
      </c>
      <c r="S1656" s="6">
        <f t="shared" si="175"/>
        <v>1.199090909090909</v>
      </c>
      <c r="T1656" s="8">
        <f t="shared" si="176"/>
        <v>38.794117647058826</v>
      </c>
      <c r="U1656" t="str">
        <f t="shared" si="180"/>
        <v>music</v>
      </c>
      <c r="V1656" t="str">
        <f t="shared" si="181"/>
        <v>pop</v>
      </c>
    </row>
    <row r="1657" spans="1:22" ht="32" x14ac:dyDescent="0.2">
      <c r="A1657">
        <v>1655</v>
      </c>
      <c r="B1657" s="3" t="s">
        <v>1656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2">
        <f t="shared" si="177"/>
        <v>41004.750231481477</v>
      </c>
      <c r="K1657">
        <v>1331060420</v>
      </c>
      <c r="L1657" s="12" t="str">
        <f t="shared" si="178"/>
        <v>03/06/2012</v>
      </c>
      <c r="M1657" s="9" t="str" cm="1">
        <f t="array" ref="M1657">_xlfn.IFS(LEFT(L1657, 2) = "01", "Jan", LEFT(L1657, 2) = "02", "Feb", LEFT(L1657, 2) = "03", "Mar", LEFT(L1657, 2) = "04", "Apr", LEFT(L1657, 2) = "05", "May", LEFT(L1657, 2) = "06", "Jun", LEFT(L1657, 2) = "07", "Jul", LEFT(L1657, 2) = "08", "Aug", LEFT(L1657, 2) = "09", "Sep", LEFT(L1657, 2) = "10", "Oct", LEFT(L1657, 2) = "11", "Nov", LEFT(L1657, 2) = "12", "Dec")</f>
        <v>Mar</v>
      </c>
      <c r="N1657" s="9" t="str">
        <f t="shared" si="179"/>
        <v>2012</v>
      </c>
      <c r="O1657" t="b">
        <v>0</v>
      </c>
      <c r="P1657">
        <v>48</v>
      </c>
      <c r="Q1657" t="b">
        <v>1</v>
      </c>
      <c r="R1657" t="s">
        <v>8291</v>
      </c>
      <c r="S1657" s="6">
        <f t="shared" si="175"/>
        <v>1.4286666666666668</v>
      </c>
      <c r="T1657" s="8">
        <f t="shared" si="176"/>
        <v>44.645833333333336</v>
      </c>
      <c r="U1657" t="str">
        <f t="shared" si="180"/>
        <v>music</v>
      </c>
      <c r="V1657" t="str">
        <f t="shared" si="181"/>
        <v>pop</v>
      </c>
    </row>
    <row r="1658" spans="1:22" ht="64" x14ac:dyDescent="0.2">
      <c r="A1658">
        <v>1656</v>
      </c>
      <c r="B1658" s="3" t="s">
        <v>1657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2">
        <f t="shared" si="177"/>
        <v>41256.928842592592</v>
      </c>
      <c r="K1658">
        <v>1352845052</v>
      </c>
      <c r="L1658" s="12" t="str">
        <f t="shared" si="178"/>
        <v>11/13/2012</v>
      </c>
      <c r="M1658" s="9" t="str" cm="1">
        <f t="array" ref="M1658">_xlfn.IFS(LEFT(L1658, 2) = "01", "Jan", LEFT(L1658, 2) = "02", "Feb", LEFT(L1658, 2) = "03", "Mar", LEFT(L1658, 2) = "04", "Apr", LEFT(L1658, 2) = "05", "May", LEFT(L1658, 2) = "06", "Jun", LEFT(L1658, 2) = "07", "Jul", LEFT(L1658, 2) = "08", "Aug", LEFT(L1658, 2) = "09", "Sep", LEFT(L1658, 2) = "10", "Oct", LEFT(L1658, 2) = "11", "Nov", LEFT(L1658, 2) = "12", "Dec")</f>
        <v>Nov</v>
      </c>
      <c r="N1658" s="9" t="str">
        <f t="shared" si="179"/>
        <v>2012</v>
      </c>
      <c r="O1658" t="b">
        <v>0</v>
      </c>
      <c r="P1658">
        <v>48</v>
      </c>
      <c r="Q1658" t="b">
        <v>1</v>
      </c>
      <c r="R1658" t="s">
        <v>8291</v>
      </c>
      <c r="S1658" s="6">
        <f t="shared" si="175"/>
        <v>1.0033493333333334</v>
      </c>
      <c r="T1658" s="8">
        <f t="shared" si="176"/>
        <v>156.77333333333334</v>
      </c>
      <c r="U1658" t="str">
        <f t="shared" si="180"/>
        <v>music</v>
      </c>
      <c r="V1658" t="str">
        <f t="shared" si="181"/>
        <v>pop</v>
      </c>
    </row>
    <row r="1659" spans="1:22" ht="48" x14ac:dyDescent="0.2">
      <c r="A1659">
        <v>1657</v>
      </c>
      <c r="B1659" s="3" t="s">
        <v>1658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2">
        <f t="shared" si="177"/>
        <v>41053.782037037039</v>
      </c>
      <c r="K1659">
        <v>1335293168</v>
      </c>
      <c r="L1659" s="12" t="str">
        <f t="shared" si="178"/>
        <v>04/24/2012</v>
      </c>
      <c r="M1659" s="9" t="str" cm="1">
        <f t="array" ref="M1659">_xlfn.IFS(LEFT(L1659, 2) = "01", "Jan", LEFT(L1659, 2) = "02", "Feb", LEFT(L1659, 2) = "03", "Mar", LEFT(L1659, 2) = "04", "Apr", LEFT(L1659, 2) = "05", "May", LEFT(L1659, 2) = "06", "Jun", LEFT(L1659, 2) = "07", "Jul", LEFT(L1659, 2) = "08", "Aug", LEFT(L1659, 2) = "09", "Sep", LEFT(L1659, 2) = "10", "Oct", LEFT(L1659, 2) = "11", "Nov", LEFT(L1659, 2) = "12", "Dec")</f>
        <v>Apr</v>
      </c>
      <c r="N1659" s="9" t="str">
        <f t="shared" si="179"/>
        <v>2012</v>
      </c>
      <c r="O1659" t="b">
        <v>0</v>
      </c>
      <c r="P1659">
        <v>221</v>
      </c>
      <c r="Q1659" t="b">
        <v>1</v>
      </c>
      <c r="R1659" t="s">
        <v>8291</v>
      </c>
      <c r="S1659" s="6">
        <f t="shared" si="175"/>
        <v>1.0493380000000001</v>
      </c>
      <c r="T1659" s="8">
        <f t="shared" si="176"/>
        <v>118.70339366515837</v>
      </c>
      <c r="U1659" t="str">
        <f t="shared" si="180"/>
        <v>music</v>
      </c>
      <c r="V1659" t="str">
        <f t="shared" si="181"/>
        <v>pop</v>
      </c>
    </row>
    <row r="1660" spans="1:22" ht="48" x14ac:dyDescent="0.2">
      <c r="A1660">
        <v>1658</v>
      </c>
      <c r="B1660" s="3" t="s">
        <v>1659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2">
        <f t="shared" si="177"/>
        <v>41261.597222222219</v>
      </c>
      <c r="K1660">
        <v>1352524767</v>
      </c>
      <c r="L1660" s="12" t="str">
        <f t="shared" si="178"/>
        <v>11/10/2012</v>
      </c>
      <c r="M1660" s="9" t="str" cm="1">
        <f t="array" ref="M1660">_xlfn.IFS(LEFT(L1660, 2) = "01", "Jan", LEFT(L1660, 2) = "02", "Feb", LEFT(L1660, 2) = "03", "Mar", LEFT(L1660, 2) = "04", "Apr", LEFT(L1660, 2) = "05", "May", LEFT(L1660, 2) = "06", "Jun", LEFT(L1660, 2) = "07", "Jul", LEFT(L1660, 2) = "08", "Aug", LEFT(L1660, 2) = "09", "Sep", LEFT(L1660, 2) = "10", "Oct", LEFT(L1660, 2) = "11", "Nov", LEFT(L1660, 2) = "12", "Dec")</f>
        <v>Nov</v>
      </c>
      <c r="N1660" s="9" t="str">
        <f t="shared" si="179"/>
        <v>2012</v>
      </c>
      <c r="O1660" t="b">
        <v>0</v>
      </c>
      <c r="P1660">
        <v>107</v>
      </c>
      <c r="Q1660" t="b">
        <v>1</v>
      </c>
      <c r="R1660" t="s">
        <v>8291</v>
      </c>
      <c r="S1660" s="6">
        <f t="shared" si="175"/>
        <v>1.3223333333333334</v>
      </c>
      <c r="T1660" s="8">
        <f t="shared" si="176"/>
        <v>74.149532710280369</v>
      </c>
      <c r="U1660" t="str">
        <f t="shared" si="180"/>
        <v>music</v>
      </c>
      <c r="V1660" t="str">
        <f t="shared" si="181"/>
        <v>pop</v>
      </c>
    </row>
    <row r="1661" spans="1:22" ht="48" x14ac:dyDescent="0.2">
      <c r="A1661">
        <v>1659</v>
      </c>
      <c r="B1661" s="3" t="s">
        <v>1660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2">
        <f t="shared" si="177"/>
        <v>41625.5</v>
      </c>
      <c r="K1661">
        <v>1384811721</v>
      </c>
      <c r="L1661" s="12" t="str">
        <f t="shared" si="178"/>
        <v>11/18/2013</v>
      </c>
      <c r="M1661" s="9" t="str" cm="1">
        <f t="array" ref="M1661">_xlfn.IFS(LEFT(L1661, 2) = "01", "Jan", LEFT(L1661, 2) = "02", "Feb", LEFT(L1661, 2) = "03", "Mar", LEFT(L1661, 2) = "04", "Apr", LEFT(L1661, 2) = "05", "May", LEFT(L1661, 2) = "06", "Jun", LEFT(L1661, 2) = "07", "Jul", LEFT(L1661, 2) = "08", "Aug", LEFT(L1661, 2) = "09", "Sep", LEFT(L1661, 2) = "10", "Oct", LEFT(L1661, 2) = "11", "Nov", LEFT(L1661, 2) = "12", "Dec")</f>
        <v>Nov</v>
      </c>
      <c r="N1661" s="9" t="str">
        <f t="shared" si="179"/>
        <v>2013</v>
      </c>
      <c r="O1661" t="b">
        <v>0</v>
      </c>
      <c r="P1661">
        <v>45</v>
      </c>
      <c r="Q1661" t="b">
        <v>1</v>
      </c>
      <c r="R1661" t="s">
        <v>8291</v>
      </c>
      <c r="S1661" s="6">
        <f t="shared" si="175"/>
        <v>1.1279999999999999</v>
      </c>
      <c r="T1661" s="8">
        <f t="shared" si="176"/>
        <v>12.533333333333333</v>
      </c>
      <c r="U1661" t="str">
        <f t="shared" si="180"/>
        <v>music</v>
      </c>
      <c r="V1661" t="str">
        <f t="shared" si="181"/>
        <v>pop</v>
      </c>
    </row>
    <row r="1662" spans="1:22" ht="48" x14ac:dyDescent="0.2">
      <c r="A1662">
        <v>1660</v>
      </c>
      <c r="B1662" s="3" t="s">
        <v>1661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2">
        <f t="shared" si="177"/>
        <v>42490.915972222225</v>
      </c>
      <c r="K1662">
        <v>1459355950</v>
      </c>
      <c r="L1662" s="12" t="str">
        <f t="shared" si="178"/>
        <v>03/30/2016</v>
      </c>
      <c r="M1662" s="9" t="str" cm="1">
        <f t="array" ref="M1662">_xlfn.IFS(LEFT(L1662, 2) = "01", "Jan", LEFT(L1662, 2) = "02", "Feb", LEFT(L1662, 2) = "03", "Mar", LEFT(L1662, 2) = "04", "Apr", LEFT(L1662, 2) = "05", "May", LEFT(L1662, 2) = "06", "Jun", LEFT(L1662, 2) = "07", "Jul", LEFT(L1662, 2) = "08", "Aug", LEFT(L1662, 2) = "09", "Sep", LEFT(L1662, 2) = "10", "Oct", LEFT(L1662, 2) = "11", "Nov", LEFT(L1662, 2) = "12", "Dec")</f>
        <v>Mar</v>
      </c>
      <c r="N1662" s="9" t="str">
        <f t="shared" si="179"/>
        <v>2016</v>
      </c>
      <c r="O1662" t="b">
        <v>0</v>
      </c>
      <c r="P1662">
        <v>36</v>
      </c>
      <c r="Q1662" t="b">
        <v>1</v>
      </c>
      <c r="R1662" t="s">
        <v>8291</v>
      </c>
      <c r="S1662" s="6">
        <f t="shared" si="175"/>
        <v>12.5375</v>
      </c>
      <c r="T1662" s="8">
        <f t="shared" si="176"/>
        <v>27.861111111111111</v>
      </c>
      <c r="U1662" t="str">
        <f t="shared" si="180"/>
        <v>music</v>
      </c>
      <c r="V1662" t="str">
        <f t="shared" si="181"/>
        <v>pop</v>
      </c>
    </row>
    <row r="1663" spans="1:22" ht="64" x14ac:dyDescent="0.2">
      <c r="A1663">
        <v>1661</v>
      </c>
      <c r="B1663" s="3" t="s">
        <v>1662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2">
        <f t="shared" si="177"/>
        <v>42386.875</v>
      </c>
      <c r="K1663">
        <v>1449359831</v>
      </c>
      <c r="L1663" s="12" t="str">
        <f t="shared" si="178"/>
        <v>12/05/2015</v>
      </c>
      <c r="M1663" s="9" t="str" cm="1">
        <f t="array" ref="M1663">_xlfn.IFS(LEFT(L1663, 2) = "01", "Jan", LEFT(L1663, 2) = "02", "Feb", LEFT(L1663, 2) = "03", "Mar", LEFT(L1663, 2) = "04", "Apr", LEFT(L1663, 2) = "05", "May", LEFT(L1663, 2) = "06", "Jun", LEFT(L1663, 2) = "07", "Jul", LEFT(L1663, 2) = "08", "Aug", LEFT(L1663, 2) = "09", "Sep", LEFT(L1663, 2) = "10", "Oct", LEFT(L1663, 2) = "11", "Nov", LEFT(L1663, 2) = "12", "Dec")</f>
        <v>Dec</v>
      </c>
      <c r="N1663" s="9" t="str">
        <f t="shared" si="179"/>
        <v>2015</v>
      </c>
      <c r="O1663" t="b">
        <v>0</v>
      </c>
      <c r="P1663">
        <v>101</v>
      </c>
      <c r="Q1663" t="b">
        <v>1</v>
      </c>
      <c r="R1663" t="s">
        <v>8291</v>
      </c>
      <c r="S1663" s="6">
        <f t="shared" si="175"/>
        <v>1.0250632911392406</v>
      </c>
      <c r="T1663" s="8">
        <f t="shared" si="176"/>
        <v>80.178217821782184</v>
      </c>
      <c r="U1663" t="str">
        <f t="shared" si="180"/>
        <v>music</v>
      </c>
      <c r="V1663" t="str">
        <f t="shared" si="181"/>
        <v>pop</v>
      </c>
    </row>
    <row r="1664" spans="1:22" ht="48" x14ac:dyDescent="0.2">
      <c r="A1664">
        <v>1662</v>
      </c>
      <c r="B1664" s="3" t="s">
        <v>1663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2">
        <f t="shared" si="177"/>
        <v>40908.239999999998</v>
      </c>
      <c r="K1664">
        <v>1320122736</v>
      </c>
      <c r="L1664" s="12" t="str">
        <f t="shared" si="178"/>
        <v>11/01/2011</v>
      </c>
      <c r="M1664" s="9" t="str" cm="1">
        <f t="array" ref="M1664">_xlfn.IFS(LEFT(L1664, 2) = "01", "Jan", LEFT(L1664, 2) = "02", "Feb", LEFT(L1664, 2) = "03", "Mar", LEFT(L1664, 2) = "04", "Apr", LEFT(L1664, 2) = "05", "May", LEFT(L1664, 2) = "06", "Jun", LEFT(L1664, 2) = "07", "Jul", LEFT(L1664, 2) = "08", "Aug", LEFT(L1664, 2) = "09", "Sep", LEFT(L1664, 2) = "10", "Oct", LEFT(L1664, 2) = "11", "Nov", LEFT(L1664, 2) = "12", "Dec")</f>
        <v>Nov</v>
      </c>
      <c r="N1664" s="9" t="str">
        <f t="shared" si="179"/>
        <v>2011</v>
      </c>
      <c r="O1664" t="b">
        <v>0</v>
      </c>
      <c r="P1664">
        <v>62</v>
      </c>
      <c r="Q1664" t="b">
        <v>1</v>
      </c>
      <c r="R1664" t="s">
        <v>8291</v>
      </c>
      <c r="S1664" s="6">
        <f t="shared" si="175"/>
        <v>1.026375</v>
      </c>
      <c r="T1664" s="8">
        <f t="shared" si="176"/>
        <v>132.43548387096774</v>
      </c>
      <c r="U1664" t="str">
        <f t="shared" si="180"/>
        <v>music</v>
      </c>
      <c r="V1664" t="str">
        <f t="shared" si="181"/>
        <v>pop</v>
      </c>
    </row>
    <row r="1665" spans="1:22" ht="32" x14ac:dyDescent="0.2">
      <c r="A1665">
        <v>1663</v>
      </c>
      <c r="B1665" s="3" t="s">
        <v>1664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2">
        <f t="shared" si="177"/>
        <v>42036.02207175926</v>
      </c>
      <c r="K1665">
        <v>1420158707</v>
      </c>
      <c r="L1665" s="12" t="str">
        <f t="shared" si="178"/>
        <v>01/02/2015</v>
      </c>
      <c r="M1665" s="9" t="str" cm="1">
        <f t="array" ref="M1665">_xlfn.IFS(LEFT(L1665, 2) = "01", "Jan", LEFT(L1665, 2) = "02", "Feb", LEFT(L1665, 2) = "03", "Mar", LEFT(L1665, 2) = "04", "Apr", LEFT(L1665, 2) = "05", "May", LEFT(L1665, 2) = "06", "Jun", LEFT(L1665, 2) = "07", "Jul", LEFT(L1665, 2) = "08", "Aug", LEFT(L1665, 2) = "09", "Sep", LEFT(L1665, 2) = "10", "Oct", LEFT(L1665, 2) = "11", "Nov", LEFT(L1665, 2) = "12", "Dec")</f>
        <v>Jan</v>
      </c>
      <c r="N1665" s="9" t="str">
        <f t="shared" si="179"/>
        <v>2015</v>
      </c>
      <c r="O1665" t="b">
        <v>0</v>
      </c>
      <c r="P1665">
        <v>32</v>
      </c>
      <c r="Q1665" t="b">
        <v>1</v>
      </c>
      <c r="R1665" t="s">
        <v>8291</v>
      </c>
      <c r="S1665" s="6">
        <f t="shared" si="175"/>
        <v>1.08</v>
      </c>
      <c r="T1665" s="8">
        <f t="shared" si="176"/>
        <v>33.75</v>
      </c>
      <c r="U1665" t="str">
        <f t="shared" si="180"/>
        <v>music</v>
      </c>
      <c r="V1665" t="str">
        <f t="shared" si="181"/>
        <v>pop</v>
      </c>
    </row>
    <row r="1666" spans="1:22" ht="48" x14ac:dyDescent="0.2">
      <c r="A1666">
        <v>1664</v>
      </c>
      <c r="B1666" s="3" t="s">
        <v>1665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2">
        <f t="shared" si="177"/>
        <v>40984.165972222225</v>
      </c>
      <c r="K1666">
        <v>1328033818</v>
      </c>
      <c r="L1666" s="12" t="str">
        <f t="shared" si="178"/>
        <v>01/31/2012</v>
      </c>
      <c r="M1666" s="9" t="str" cm="1">
        <f t="array" ref="M1666">_xlfn.IFS(LEFT(L1666, 2) = "01", "Jan", LEFT(L1666, 2) = "02", "Feb", LEFT(L1666, 2) = "03", "Mar", LEFT(L1666, 2) = "04", "Apr", LEFT(L1666, 2) = "05", "May", LEFT(L1666, 2) = "06", "Jun", LEFT(L1666, 2) = "07", "Jul", LEFT(L1666, 2) = "08", "Aug", LEFT(L1666, 2) = "09", "Sep", LEFT(L1666, 2) = "10", "Oct", LEFT(L1666, 2) = "11", "Nov", LEFT(L1666, 2) = "12", "Dec")</f>
        <v>Jan</v>
      </c>
      <c r="N1666" s="9" t="str">
        <f t="shared" si="179"/>
        <v>2012</v>
      </c>
      <c r="O1666" t="b">
        <v>0</v>
      </c>
      <c r="P1666">
        <v>89</v>
      </c>
      <c r="Q1666" t="b">
        <v>1</v>
      </c>
      <c r="R1666" t="s">
        <v>8291</v>
      </c>
      <c r="S1666" s="6">
        <f t="shared" ref="S1666:S1729" si="182">E1666/D1666</f>
        <v>1.2240879999999998</v>
      </c>
      <c r="T1666" s="8">
        <f t="shared" ref="T1666:T1729" si="183">IFERROR(E1666/P1666, 0)</f>
        <v>34.384494382022467</v>
      </c>
      <c r="U1666" t="str">
        <f t="shared" si="180"/>
        <v>music</v>
      </c>
      <c r="V1666" t="str">
        <f t="shared" si="181"/>
        <v>pop</v>
      </c>
    </row>
    <row r="1667" spans="1:22" ht="48" x14ac:dyDescent="0.2">
      <c r="A1667">
        <v>1665</v>
      </c>
      <c r="B1667" s="3" t="s">
        <v>1666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2">
        <f t="shared" ref="J1667:J1730" si="184">(((I1667/60)/60)/24)+DATE(1970,1,1)</f>
        <v>40596.125</v>
      </c>
      <c r="K1667">
        <v>1295624113</v>
      </c>
      <c r="L1667" s="12" t="str">
        <f t="shared" ref="L1667:L1730" si="185">TEXT((((K1667/60)/60)/24)+DATE(1970,1,1), "mm/dd/yyyy")</f>
        <v>01/21/2011</v>
      </c>
      <c r="M1667" s="9" t="str" cm="1">
        <f t="array" ref="M1667">_xlfn.IFS(LEFT(L1667, 2) = "01", "Jan", LEFT(L1667, 2) = "02", "Feb", LEFT(L1667, 2) = "03", "Mar", LEFT(L1667, 2) = "04", "Apr", LEFT(L1667, 2) = "05", "May", LEFT(L1667, 2) = "06", "Jun", LEFT(L1667, 2) = "07", "Jul", LEFT(L1667, 2) = "08", "Aug", LEFT(L1667, 2) = "09", "Sep", LEFT(L1667, 2) = "10", "Oct", LEFT(L1667, 2) = "11", "Nov", LEFT(L1667, 2) = "12", "Dec")</f>
        <v>Jan</v>
      </c>
      <c r="N1667" s="9" t="str">
        <f t="shared" ref="N1667:N1730" si="186">RIGHT(L1667, 4)</f>
        <v>2011</v>
      </c>
      <c r="O1667" t="b">
        <v>0</v>
      </c>
      <c r="P1667">
        <v>93</v>
      </c>
      <c r="Q1667" t="b">
        <v>1</v>
      </c>
      <c r="R1667" t="s">
        <v>8291</v>
      </c>
      <c r="S1667" s="6">
        <f t="shared" si="182"/>
        <v>1.1945714285714286</v>
      </c>
      <c r="T1667" s="8">
        <f t="shared" si="183"/>
        <v>44.956989247311824</v>
      </c>
      <c r="U1667" t="str">
        <f t="shared" ref="U1667:U1730" si="187">LEFT(R1667, SEARCH("/", R1667) - 1)</f>
        <v>music</v>
      </c>
      <c r="V1667" t="str">
        <f t="shared" ref="V1667:V1730" si="188">RIGHT(R1667, LEN(R1667) - SEARCH("/", R1667) )</f>
        <v>pop</v>
      </c>
    </row>
    <row r="1668" spans="1:22" ht="48" x14ac:dyDescent="0.2">
      <c r="A1668">
        <v>1666</v>
      </c>
      <c r="B1668" s="3" t="s">
        <v>1667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2">
        <f t="shared" si="184"/>
        <v>41361.211493055554</v>
      </c>
      <c r="K1668">
        <v>1361858673</v>
      </c>
      <c r="L1668" s="12" t="str">
        <f t="shared" si="185"/>
        <v>02/26/2013</v>
      </c>
      <c r="M1668" s="9" t="str" cm="1">
        <f t="array" ref="M1668">_xlfn.IFS(LEFT(L1668, 2) = "01", "Jan", LEFT(L1668, 2) = "02", "Feb", LEFT(L1668, 2) = "03", "Mar", LEFT(L1668, 2) = "04", "Apr", LEFT(L1668, 2) = "05", "May", LEFT(L1668, 2) = "06", "Jun", LEFT(L1668, 2) = "07", "Jul", LEFT(L1668, 2) = "08", "Aug", LEFT(L1668, 2) = "09", "Sep", LEFT(L1668, 2) = "10", "Oct", LEFT(L1668, 2) = "11", "Nov", LEFT(L1668, 2) = "12", "Dec")</f>
        <v>Feb</v>
      </c>
      <c r="N1668" s="9" t="str">
        <f t="shared" si="186"/>
        <v>2013</v>
      </c>
      <c r="O1668" t="b">
        <v>0</v>
      </c>
      <c r="P1668">
        <v>98</v>
      </c>
      <c r="Q1668" t="b">
        <v>1</v>
      </c>
      <c r="R1668" t="s">
        <v>8291</v>
      </c>
      <c r="S1668" s="6">
        <f t="shared" si="182"/>
        <v>1.6088</v>
      </c>
      <c r="T1668" s="8">
        <f t="shared" si="183"/>
        <v>41.04081632653061</v>
      </c>
      <c r="U1668" t="str">
        <f t="shared" si="187"/>
        <v>music</v>
      </c>
      <c r="V1668" t="str">
        <f t="shared" si="188"/>
        <v>pop</v>
      </c>
    </row>
    <row r="1669" spans="1:22" ht="48" x14ac:dyDescent="0.2">
      <c r="A1669">
        <v>1667</v>
      </c>
      <c r="B1669" s="3" t="s">
        <v>1668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2">
        <f t="shared" si="184"/>
        <v>41709.290972222225</v>
      </c>
      <c r="K1669">
        <v>1392169298</v>
      </c>
      <c r="L1669" s="12" t="str">
        <f t="shared" si="185"/>
        <v>02/12/2014</v>
      </c>
      <c r="M1669" s="9" t="str" cm="1">
        <f t="array" ref="M1669">_xlfn.IFS(LEFT(L1669, 2) = "01", "Jan", LEFT(L1669, 2) = "02", "Feb", LEFT(L1669, 2) = "03", "Mar", LEFT(L1669, 2) = "04", "Apr", LEFT(L1669, 2) = "05", "May", LEFT(L1669, 2) = "06", "Jun", LEFT(L1669, 2) = "07", "Jul", LEFT(L1669, 2) = "08", "Aug", LEFT(L1669, 2) = "09", "Sep", LEFT(L1669, 2) = "10", "Oct", LEFT(L1669, 2) = "11", "Nov", LEFT(L1669, 2) = "12", "Dec")</f>
        <v>Feb</v>
      </c>
      <c r="N1669" s="9" t="str">
        <f t="shared" si="186"/>
        <v>2014</v>
      </c>
      <c r="O1669" t="b">
        <v>0</v>
      </c>
      <c r="P1669">
        <v>82</v>
      </c>
      <c r="Q1669" t="b">
        <v>1</v>
      </c>
      <c r="R1669" t="s">
        <v>8291</v>
      </c>
      <c r="S1669" s="6">
        <f t="shared" si="182"/>
        <v>1.2685294117647059</v>
      </c>
      <c r="T1669" s="8">
        <f t="shared" si="183"/>
        <v>52.597560975609753</v>
      </c>
      <c r="U1669" t="str">
        <f t="shared" si="187"/>
        <v>music</v>
      </c>
      <c r="V1669" t="str">
        <f t="shared" si="188"/>
        <v>pop</v>
      </c>
    </row>
    <row r="1670" spans="1:22" ht="48" x14ac:dyDescent="0.2">
      <c r="A1670">
        <v>1668</v>
      </c>
      <c r="B1670" s="3" t="s">
        <v>1669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2">
        <f t="shared" si="184"/>
        <v>40875.191423611112</v>
      </c>
      <c r="K1670">
        <v>1319859339</v>
      </c>
      <c r="L1670" s="12" t="str">
        <f t="shared" si="185"/>
        <v>10/29/2011</v>
      </c>
      <c r="M1670" s="9" t="str" cm="1">
        <f t="array" ref="M1670">_xlfn.IFS(LEFT(L1670, 2) = "01", "Jan", LEFT(L1670, 2) = "02", "Feb", LEFT(L1670, 2) = "03", "Mar", LEFT(L1670, 2) = "04", "Apr", LEFT(L1670, 2) = "05", "May", LEFT(L1670, 2) = "06", "Jun", LEFT(L1670, 2) = "07", "Jul", LEFT(L1670, 2) = "08", "Aug", LEFT(L1670, 2) = "09", "Sep", LEFT(L1670, 2) = "10", "Oct", LEFT(L1670, 2) = "11", "Nov", LEFT(L1670, 2) = "12", "Dec")</f>
        <v>Oct</v>
      </c>
      <c r="N1670" s="9" t="str">
        <f t="shared" si="186"/>
        <v>2011</v>
      </c>
      <c r="O1670" t="b">
        <v>0</v>
      </c>
      <c r="P1670">
        <v>116</v>
      </c>
      <c r="Q1670" t="b">
        <v>1</v>
      </c>
      <c r="R1670" t="s">
        <v>8291</v>
      </c>
      <c r="S1670" s="6">
        <f t="shared" si="182"/>
        <v>1.026375</v>
      </c>
      <c r="T1670" s="8">
        <f t="shared" si="183"/>
        <v>70.784482758620683</v>
      </c>
      <c r="U1670" t="str">
        <f t="shared" si="187"/>
        <v>music</v>
      </c>
      <c r="V1670" t="str">
        <f t="shared" si="188"/>
        <v>pop</v>
      </c>
    </row>
    <row r="1671" spans="1:22" ht="48" x14ac:dyDescent="0.2">
      <c r="A1671">
        <v>1669</v>
      </c>
      <c r="B1671" s="3" t="s">
        <v>1670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2">
        <f t="shared" si="184"/>
        <v>42521.885138888887</v>
      </c>
      <c r="K1671">
        <v>1459545276</v>
      </c>
      <c r="L1671" s="12" t="str">
        <f t="shared" si="185"/>
        <v>04/01/2016</v>
      </c>
      <c r="M1671" s="9" t="str" cm="1">
        <f t="array" ref="M1671">_xlfn.IFS(LEFT(L1671, 2) = "01", "Jan", LEFT(L1671, 2) = "02", "Feb", LEFT(L1671, 2) = "03", "Mar", LEFT(L1671, 2) = "04", "Apr", LEFT(L1671, 2) = "05", "May", LEFT(L1671, 2) = "06", "Jun", LEFT(L1671, 2) = "07", "Jul", LEFT(L1671, 2) = "08", "Aug", LEFT(L1671, 2) = "09", "Sep", LEFT(L1671, 2) = "10", "Oct", LEFT(L1671, 2) = "11", "Nov", LEFT(L1671, 2) = "12", "Dec")</f>
        <v>Apr</v>
      </c>
      <c r="N1671" s="9" t="str">
        <f t="shared" si="186"/>
        <v>2016</v>
      </c>
      <c r="O1671" t="b">
        <v>0</v>
      </c>
      <c r="P1671">
        <v>52</v>
      </c>
      <c r="Q1671" t="b">
        <v>1</v>
      </c>
      <c r="R1671" t="s">
        <v>8291</v>
      </c>
      <c r="S1671" s="6">
        <f t="shared" si="182"/>
        <v>1.3975</v>
      </c>
      <c r="T1671" s="8">
        <f t="shared" si="183"/>
        <v>53.75</v>
      </c>
      <c r="U1671" t="str">
        <f t="shared" si="187"/>
        <v>music</v>
      </c>
      <c r="V1671" t="str">
        <f t="shared" si="188"/>
        <v>pop</v>
      </c>
    </row>
    <row r="1672" spans="1:22" ht="64" x14ac:dyDescent="0.2">
      <c r="A1672">
        <v>1670</v>
      </c>
      <c r="B1672" s="3" t="s">
        <v>1671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2">
        <f t="shared" si="184"/>
        <v>40364.166666666664</v>
      </c>
      <c r="K1672">
        <v>1273961999</v>
      </c>
      <c r="L1672" s="12" t="str">
        <f t="shared" si="185"/>
        <v>05/15/2010</v>
      </c>
      <c r="M1672" s="9" t="str" cm="1">
        <f t="array" ref="M1672">_xlfn.IFS(LEFT(L1672, 2) = "01", "Jan", LEFT(L1672, 2) = "02", "Feb", LEFT(L1672, 2) = "03", "Mar", LEFT(L1672, 2) = "04", "Apr", LEFT(L1672, 2) = "05", "May", LEFT(L1672, 2) = "06", "Jun", LEFT(L1672, 2) = "07", "Jul", LEFT(L1672, 2) = "08", "Aug", LEFT(L1672, 2) = "09", "Sep", LEFT(L1672, 2) = "10", "Oct", LEFT(L1672, 2) = "11", "Nov", LEFT(L1672, 2) = "12", "Dec")</f>
        <v>May</v>
      </c>
      <c r="N1672" s="9" t="str">
        <f t="shared" si="186"/>
        <v>2010</v>
      </c>
      <c r="O1672" t="b">
        <v>0</v>
      </c>
      <c r="P1672">
        <v>23</v>
      </c>
      <c r="Q1672" t="b">
        <v>1</v>
      </c>
      <c r="R1672" t="s">
        <v>8291</v>
      </c>
      <c r="S1672" s="6">
        <f t="shared" si="182"/>
        <v>1.026</v>
      </c>
      <c r="T1672" s="8">
        <f t="shared" si="183"/>
        <v>44.608695652173914</v>
      </c>
      <c r="U1672" t="str">
        <f t="shared" si="187"/>
        <v>music</v>
      </c>
      <c r="V1672" t="str">
        <f t="shared" si="188"/>
        <v>pop</v>
      </c>
    </row>
    <row r="1673" spans="1:22" ht="32" x14ac:dyDescent="0.2">
      <c r="A1673">
        <v>1671</v>
      </c>
      <c r="B1673" s="3" t="s">
        <v>1672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2">
        <f t="shared" si="184"/>
        <v>42583.54414351852</v>
      </c>
      <c r="K1673">
        <v>1467464614</v>
      </c>
      <c r="L1673" s="12" t="str">
        <f t="shared" si="185"/>
        <v>07/02/2016</v>
      </c>
      <c r="M1673" s="9" t="str" cm="1">
        <f t="array" ref="M1673">_xlfn.IFS(LEFT(L1673, 2) = "01", "Jan", LEFT(L1673, 2) = "02", "Feb", LEFT(L1673, 2) = "03", "Mar", LEFT(L1673, 2) = "04", "Apr", LEFT(L1673, 2) = "05", "May", LEFT(L1673, 2) = "06", "Jun", LEFT(L1673, 2) = "07", "Jul", LEFT(L1673, 2) = "08", "Aug", LEFT(L1673, 2) = "09", "Sep", LEFT(L1673, 2) = "10", "Oct", LEFT(L1673, 2) = "11", "Nov", LEFT(L1673, 2) = "12", "Dec")</f>
        <v>Jul</v>
      </c>
      <c r="N1673" s="9" t="str">
        <f t="shared" si="186"/>
        <v>2016</v>
      </c>
      <c r="O1673" t="b">
        <v>0</v>
      </c>
      <c r="P1673">
        <v>77</v>
      </c>
      <c r="Q1673" t="b">
        <v>1</v>
      </c>
      <c r="R1673" t="s">
        <v>8291</v>
      </c>
      <c r="S1673" s="6">
        <f t="shared" si="182"/>
        <v>1.0067349999999999</v>
      </c>
      <c r="T1673" s="8">
        <f t="shared" si="183"/>
        <v>26.148961038961041</v>
      </c>
      <c r="U1673" t="str">
        <f t="shared" si="187"/>
        <v>music</v>
      </c>
      <c r="V1673" t="str">
        <f t="shared" si="188"/>
        <v>pop</v>
      </c>
    </row>
    <row r="1674" spans="1:22" ht="32" x14ac:dyDescent="0.2">
      <c r="A1674">
        <v>1672</v>
      </c>
      <c r="B1674" s="3" t="s">
        <v>1673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2">
        <f t="shared" si="184"/>
        <v>41064.656597222223</v>
      </c>
      <c r="K1674">
        <v>1336232730</v>
      </c>
      <c r="L1674" s="12" t="str">
        <f t="shared" si="185"/>
        <v>05/05/2012</v>
      </c>
      <c r="M1674" s="9" t="str" cm="1">
        <f t="array" ref="M1674">_xlfn.IFS(LEFT(L1674, 2) = "01", "Jan", LEFT(L1674, 2) = "02", "Feb", LEFT(L1674, 2) = "03", "Mar", LEFT(L1674, 2) = "04", "Apr", LEFT(L1674, 2) = "05", "May", LEFT(L1674, 2) = "06", "Jun", LEFT(L1674, 2) = "07", "Jul", LEFT(L1674, 2) = "08", "Aug", LEFT(L1674, 2) = "09", "Sep", LEFT(L1674, 2) = "10", "Oct", LEFT(L1674, 2) = "11", "Nov", LEFT(L1674, 2) = "12", "Dec")</f>
        <v>May</v>
      </c>
      <c r="N1674" s="9" t="str">
        <f t="shared" si="186"/>
        <v>2012</v>
      </c>
      <c r="O1674" t="b">
        <v>0</v>
      </c>
      <c r="P1674">
        <v>49</v>
      </c>
      <c r="Q1674" t="b">
        <v>1</v>
      </c>
      <c r="R1674" t="s">
        <v>8291</v>
      </c>
      <c r="S1674" s="6">
        <f t="shared" si="182"/>
        <v>1.1294117647058823</v>
      </c>
      <c r="T1674" s="8">
        <f t="shared" si="183"/>
        <v>39.183673469387756</v>
      </c>
      <c r="U1674" t="str">
        <f t="shared" si="187"/>
        <v>music</v>
      </c>
      <c r="V1674" t="str">
        <f t="shared" si="188"/>
        <v>pop</v>
      </c>
    </row>
    <row r="1675" spans="1:22" ht="48" x14ac:dyDescent="0.2">
      <c r="A1675">
        <v>1673</v>
      </c>
      <c r="B1675" s="3" t="s">
        <v>1674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2">
        <f t="shared" si="184"/>
        <v>42069.878379629634</v>
      </c>
      <c r="K1675">
        <v>1423083892</v>
      </c>
      <c r="L1675" s="12" t="str">
        <f t="shared" si="185"/>
        <v>02/04/2015</v>
      </c>
      <c r="M1675" s="9" t="str" cm="1">
        <f t="array" ref="M1675">_xlfn.IFS(LEFT(L1675, 2) = "01", "Jan", LEFT(L1675, 2) = "02", "Feb", LEFT(L1675, 2) = "03", "Mar", LEFT(L1675, 2) = "04", "Apr", LEFT(L1675, 2) = "05", "May", LEFT(L1675, 2) = "06", "Jun", LEFT(L1675, 2) = "07", "Jul", LEFT(L1675, 2) = "08", "Aug", LEFT(L1675, 2) = "09", "Sep", LEFT(L1675, 2) = "10", "Oct", LEFT(L1675, 2) = "11", "Nov", LEFT(L1675, 2) = "12", "Dec")</f>
        <v>Feb</v>
      </c>
      <c r="N1675" s="9" t="str">
        <f t="shared" si="186"/>
        <v>2015</v>
      </c>
      <c r="O1675" t="b">
        <v>0</v>
      </c>
      <c r="P1675">
        <v>59</v>
      </c>
      <c r="Q1675" t="b">
        <v>1</v>
      </c>
      <c r="R1675" t="s">
        <v>8291</v>
      </c>
      <c r="S1675" s="6">
        <f t="shared" si="182"/>
        <v>1.2809523809523808</v>
      </c>
      <c r="T1675" s="8">
        <f t="shared" si="183"/>
        <v>45.593220338983052</v>
      </c>
      <c r="U1675" t="str">
        <f t="shared" si="187"/>
        <v>music</v>
      </c>
      <c r="V1675" t="str">
        <f t="shared" si="188"/>
        <v>pop</v>
      </c>
    </row>
    <row r="1676" spans="1:22" ht="48" x14ac:dyDescent="0.2">
      <c r="A1676">
        <v>1674</v>
      </c>
      <c r="B1676" s="3" t="s">
        <v>1675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2">
        <f t="shared" si="184"/>
        <v>42600.290972222225</v>
      </c>
      <c r="K1676">
        <v>1468852306</v>
      </c>
      <c r="L1676" s="12" t="str">
        <f t="shared" si="185"/>
        <v>07/18/2016</v>
      </c>
      <c r="M1676" s="9" t="str" cm="1">
        <f t="array" ref="M1676">_xlfn.IFS(LEFT(L1676, 2) = "01", "Jan", LEFT(L1676, 2) = "02", "Feb", LEFT(L1676, 2) = "03", "Mar", LEFT(L1676, 2) = "04", "Apr", LEFT(L1676, 2) = "05", "May", LEFT(L1676, 2) = "06", "Jun", LEFT(L1676, 2) = "07", "Jul", LEFT(L1676, 2) = "08", "Aug", LEFT(L1676, 2) = "09", "Sep", LEFT(L1676, 2) = "10", "Oct", LEFT(L1676, 2) = "11", "Nov", LEFT(L1676, 2) = "12", "Dec")</f>
        <v>Jul</v>
      </c>
      <c r="N1676" s="9" t="str">
        <f t="shared" si="186"/>
        <v>2016</v>
      </c>
      <c r="O1676" t="b">
        <v>0</v>
      </c>
      <c r="P1676">
        <v>113</v>
      </c>
      <c r="Q1676" t="b">
        <v>1</v>
      </c>
      <c r="R1676" t="s">
        <v>8291</v>
      </c>
      <c r="S1676" s="6">
        <f t="shared" si="182"/>
        <v>2.0169999999999999</v>
      </c>
      <c r="T1676" s="8">
        <f t="shared" si="183"/>
        <v>89.247787610619469</v>
      </c>
      <c r="U1676" t="str">
        <f t="shared" si="187"/>
        <v>music</v>
      </c>
      <c r="V1676" t="str">
        <f t="shared" si="188"/>
        <v>pop</v>
      </c>
    </row>
    <row r="1677" spans="1:22" ht="32" x14ac:dyDescent="0.2">
      <c r="A1677">
        <v>1675</v>
      </c>
      <c r="B1677" s="3" t="s">
        <v>1676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2">
        <f t="shared" si="184"/>
        <v>40832.918749999997</v>
      </c>
      <c r="K1677">
        <v>1316194540</v>
      </c>
      <c r="L1677" s="12" t="str">
        <f t="shared" si="185"/>
        <v>09/16/2011</v>
      </c>
      <c r="M1677" s="9" t="str" cm="1">
        <f t="array" ref="M1677">_xlfn.IFS(LEFT(L1677, 2) = "01", "Jan", LEFT(L1677, 2) = "02", "Feb", LEFT(L1677, 2) = "03", "Mar", LEFT(L1677, 2) = "04", "Apr", LEFT(L1677, 2) = "05", "May", LEFT(L1677, 2) = "06", "Jun", LEFT(L1677, 2) = "07", "Jul", LEFT(L1677, 2) = "08", "Aug", LEFT(L1677, 2) = "09", "Sep", LEFT(L1677, 2) = "10", "Oct", LEFT(L1677, 2) = "11", "Nov", LEFT(L1677, 2) = "12", "Dec")</f>
        <v>Sep</v>
      </c>
      <c r="N1677" s="9" t="str">
        <f t="shared" si="186"/>
        <v>2011</v>
      </c>
      <c r="O1677" t="b">
        <v>0</v>
      </c>
      <c r="P1677">
        <v>34</v>
      </c>
      <c r="Q1677" t="b">
        <v>1</v>
      </c>
      <c r="R1677" t="s">
        <v>8291</v>
      </c>
      <c r="S1677" s="6">
        <f t="shared" si="182"/>
        <v>1.37416</v>
      </c>
      <c r="T1677" s="8">
        <f t="shared" si="183"/>
        <v>40.416470588235299</v>
      </c>
      <c r="U1677" t="str">
        <f t="shared" si="187"/>
        <v>music</v>
      </c>
      <c r="V1677" t="str">
        <f t="shared" si="188"/>
        <v>pop</v>
      </c>
    </row>
    <row r="1678" spans="1:22" ht="32" x14ac:dyDescent="0.2">
      <c r="A1678">
        <v>1676</v>
      </c>
      <c r="B1678" s="3" t="s">
        <v>1677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2">
        <f t="shared" si="184"/>
        <v>41020.165972222225</v>
      </c>
      <c r="K1678">
        <v>1330968347</v>
      </c>
      <c r="L1678" s="12" t="str">
        <f t="shared" si="185"/>
        <v>03/05/2012</v>
      </c>
      <c r="M1678" s="9" t="str" cm="1">
        <f t="array" ref="M1678">_xlfn.IFS(LEFT(L1678, 2) = "01", "Jan", LEFT(L1678, 2) = "02", "Feb", LEFT(L1678, 2) = "03", "Mar", LEFT(L1678, 2) = "04", "Apr", LEFT(L1678, 2) = "05", "May", LEFT(L1678, 2) = "06", "Jun", LEFT(L1678, 2) = "07", "Jul", LEFT(L1678, 2) = "08", "Aug", LEFT(L1678, 2) = "09", "Sep", LEFT(L1678, 2) = "10", "Oct", LEFT(L1678, 2) = "11", "Nov", LEFT(L1678, 2) = "12", "Dec")</f>
        <v>Mar</v>
      </c>
      <c r="N1678" s="9" t="str">
        <f t="shared" si="186"/>
        <v>2012</v>
      </c>
      <c r="O1678" t="b">
        <v>0</v>
      </c>
      <c r="P1678">
        <v>42</v>
      </c>
      <c r="Q1678" t="b">
        <v>1</v>
      </c>
      <c r="R1678" t="s">
        <v>8291</v>
      </c>
      <c r="S1678" s="6">
        <f t="shared" si="182"/>
        <v>1.1533333333333333</v>
      </c>
      <c r="T1678" s="8">
        <f t="shared" si="183"/>
        <v>82.38095238095238</v>
      </c>
      <c r="U1678" t="str">
        <f t="shared" si="187"/>
        <v>music</v>
      </c>
      <c r="V1678" t="str">
        <f t="shared" si="188"/>
        <v>pop</v>
      </c>
    </row>
    <row r="1679" spans="1:22" ht="48" x14ac:dyDescent="0.2">
      <c r="A1679">
        <v>1677</v>
      </c>
      <c r="B1679" s="3" t="s">
        <v>1678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2">
        <f t="shared" si="184"/>
        <v>42476.249305555553</v>
      </c>
      <c r="K1679">
        <v>1455615976</v>
      </c>
      <c r="L1679" s="12" t="str">
        <f t="shared" si="185"/>
        <v>02/16/2016</v>
      </c>
      <c r="M1679" s="9" t="str" cm="1">
        <f t="array" ref="M1679">_xlfn.IFS(LEFT(L1679, 2) = "01", "Jan", LEFT(L1679, 2) = "02", "Feb", LEFT(L1679, 2) = "03", "Mar", LEFT(L1679, 2) = "04", "Apr", LEFT(L1679, 2) = "05", "May", LEFT(L1679, 2) = "06", "Jun", LEFT(L1679, 2) = "07", "Jul", LEFT(L1679, 2) = "08", "Aug", LEFT(L1679, 2) = "09", "Sep", LEFT(L1679, 2) = "10", "Oct", LEFT(L1679, 2) = "11", "Nov", LEFT(L1679, 2) = "12", "Dec")</f>
        <v>Feb</v>
      </c>
      <c r="N1679" s="9" t="str">
        <f t="shared" si="186"/>
        <v>2016</v>
      </c>
      <c r="O1679" t="b">
        <v>0</v>
      </c>
      <c r="P1679">
        <v>42</v>
      </c>
      <c r="Q1679" t="b">
        <v>1</v>
      </c>
      <c r="R1679" t="s">
        <v>8291</v>
      </c>
      <c r="S1679" s="6">
        <f t="shared" si="182"/>
        <v>1.1166666666666667</v>
      </c>
      <c r="T1679" s="8">
        <f t="shared" si="183"/>
        <v>159.52380952380952</v>
      </c>
      <c r="U1679" t="str">
        <f t="shared" si="187"/>
        <v>music</v>
      </c>
      <c r="V1679" t="str">
        <f t="shared" si="188"/>
        <v>pop</v>
      </c>
    </row>
    <row r="1680" spans="1:22" ht="32" x14ac:dyDescent="0.2">
      <c r="A1680">
        <v>1678</v>
      </c>
      <c r="B1680" s="3" t="s">
        <v>1679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2">
        <f t="shared" si="184"/>
        <v>41676.854988425926</v>
      </c>
      <c r="K1680">
        <v>1390509071</v>
      </c>
      <c r="L1680" s="12" t="str">
        <f t="shared" si="185"/>
        <v>01/23/2014</v>
      </c>
      <c r="M1680" s="9" t="str" cm="1">
        <f t="array" ref="M1680">_xlfn.IFS(LEFT(L1680, 2) = "01", "Jan", LEFT(L1680, 2) = "02", "Feb", LEFT(L1680, 2) = "03", "Mar", LEFT(L1680, 2) = "04", "Apr", LEFT(L1680, 2) = "05", "May", LEFT(L1680, 2) = "06", "Jun", LEFT(L1680, 2) = "07", "Jul", LEFT(L1680, 2) = "08", "Aug", LEFT(L1680, 2) = "09", "Sep", LEFT(L1680, 2) = "10", "Oct", LEFT(L1680, 2) = "11", "Nov", LEFT(L1680, 2) = "12", "Dec")</f>
        <v>Jan</v>
      </c>
      <c r="N1680" s="9" t="str">
        <f t="shared" si="186"/>
        <v>2014</v>
      </c>
      <c r="O1680" t="b">
        <v>0</v>
      </c>
      <c r="P1680">
        <v>49</v>
      </c>
      <c r="Q1680" t="b">
        <v>1</v>
      </c>
      <c r="R1680" t="s">
        <v>8291</v>
      </c>
      <c r="S1680" s="6">
        <f t="shared" si="182"/>
        <v>1.1839999999999999</v>
      </c>
      <c r="T1680" s="8">
        <f t="shared" si="183"/>
        <v>36.244897959183675</v>
      </c>
      <c r="U1680" t="str">
        <f t="shared" si="187"/>
        <v>music</v>
      </c>
      <c r="V1680" t="str">
        <f t="shared" si="188"/>
        <v>pop</v>
      </c>
    </row>
    <row r="1681" spans="1:22" ht="64" x14ac:dyDescent="0.2">
      <c r="A1681">
        <v>1679</v>
      </c>
      <c r="B1681" s="3" t="s">
        <v>1680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2">
        <f t="shared" si="184"/>
        <v>40746.068807870368</v>
      </c>
      <c r="K1681">
        <v>1309311545</v>
      </c>
      <c r="L1681" s="12" t="str">
        <f t="shared" si="185"/>
        <v>06/29/2011</v>
      </c>
      <c r="M1681" s="9" t="str" cm="1">
        <f t="array" ref="M1681">_xlfn.IFS(LEFT(L1681, 2) = "01", "Jan", LEFT(L1681, 2) = "02", "Feb", LEFT(L1681, 2) = "03", "Mar", LEFT(L1681, 2) = "04", "Apr", LEFT(L1681, 2) = "05", "May", LEFT(L1681, 2) = "06", "Jun", LEFT(L1681, 2) = "07", "Jul", LEFT(L1681, 2) = "08", "Aug", LEFT(L1681, 2) = "09", "Sep", LEFT(L1681, 2) = "10", "Oct", LEFT(L1681, 2) = "11", "Nov", LEFT(L1681, 2) = "12", "Dec")</f>
        <v>Jun</v>
      </c>
      <c r="N1681" s="9" t="str">
        <f t="shared" si="186"/>
        <v>2011</v>
      </c>
      <c r="O1681" t="b">
        <v>0</v>
      </c>
      <c r="P1681">
        <v>56</v>
      </c>
      <c r="Q1681" t="b">
        <v>1</v>
      </c>
      <c r="R1681" t="s">
        <v>8291</v>
      </c>
      <c r="S1681" s="6">
        <f t="shared" si="182"/>
        <v>1.75</v>
      </c>
      <c r="T1681" s="8">
        <f t="shared" si="183"/>
        <v>62.5</v>
      </c>
      <c r="U1681" t="str">
        <f t="shared" si="187"/>
        <v>music</v>
      </c>
      <c r="V1681" t="str">
        <f t="shared" si="188"/>
        <v>pop</v>
      </c>
    </row>
    <row r="1682" spans="1:22" ht="32" x14ac:dyDescent="0.2">
      <c r="A1682">
        <v>1680</v>
      </c>
      <c r="B1682" s="3" t="s">
        <v>1681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2">
        <f t="shared" si="184"/>
        <v>41832.757719907408</v>
      </c>
      <c r="K1682">
        <v>1402596667</v>
      </c>
      <c r="L1682" s="12" t="str">
        <f t="shared" si="185"/>
        <v>06/12/2014</v>
      </c>
      <c r="M1682" s="9" t="str" cm="1">
        <f t="array" ref="M1682">_xlfn.IFS(LEFT(L1682, 2) = "01", "Jan", LEFT(L1682, 2) = "02", "Feb", LEFT(L1682, 2) = "03", "Mar", LEFT(L1682, 2) = "04", "Apr", LEFT(L1682, 2) = "05", "May", LEFT(L1682, 2) = "06", "Jun", LEFT(L1682, 2) = "07", "Jul", LEFT(L1682, 2) = "08", "Aug", LEFT(L1682, 2) = "09", "Sep", LEFT(L1682, 2) = "10", "Oct", LEFT(L1682, 2) = "11", "Nov", LEFT(L1682, 2) = "12", "Dec")</f>
        <v>Jun</v>
      </c>
      <c r="N1682" s="9" t="str">
        <f t="shared" si="186"/>
        <v>2014</v>
      </c>
      <c r="O1682" t="b">
        <v>0</v>
      </c>
      <c r="P1682">
        <v>25</v>
      </c>
      <c r="Q1682" t="b">
        <v>1</v>
      </c>
      <c r="R1682" t="s">
        <v>8291</v>
      </c>
      <c r="S1682" s="6">
        <f t="shared" si="182"/>
        <v>1.175</v>
      </c>
      <c r="T1682" s="8">
        <f t="shared" si="183"/>
        <v>47</v>
      </c>
      <c r="U1682" t="str">
        <f t="shared" si="187"/>
        <v>music</v>
      </c>
      <c r="V1682" t="str">
        <f t="shared" si="188"/>
        <v>pop</v>
      </c>
    </row>
    <row r="1683" spans="1:22" ht="48" x14ac:dyDescent="0.2">
      <c r="A1683">
        <v>1681</v>
      </c>
      <c r="B1683" s="3" t="s">
        <v>1682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2">
        <f t="shared" si="184"/>
        <v>42823.083333333328</v>
      </c>
      <c r="K1683">
        <v>1486522484</v>
      </c>
      <c r="L1683" s="12" t="str">
        <f t="shared" si="185"/>
        <v>02/08/2017</v>
      </c>
      <c r="M1683" s="9" t="str" cm="1">
        <f t="array" ref="M1683">_xlfn.IFS(LEFT(L1683, 2) = "01", "Jan", LEFT(L1683, 2) = "02", "Feb", LEFT(L1683, 2) = "03", "Mar", LEFT(L1683, 2) = "04", "Apr", LEFT(L1683, 2) = "05", "May", LEFT(L1683, 2) = "06", "Jun", LEFT(L1683, 2) = "07", "Jul", LEFT(L1683, 2) = "08", "Aug", LEFT(L1683, 2) = "09", "Sep", LEFT(L1683, 2) = "10", "Oct", LEFT(L1683, 2) = "11", "Nov", LEFT(L1683, 2) = "12", "Dec")</f>
        <v>Feb</v>
      </c>
      <c r="N1683" s="9" t="str">
        <f t="shared" si="186"/>
        <v>2017</v>
      </c>
      <c r="O1683" t="b">
        <v>0</v>
      </c>
      <c r="P1683">
        <v>884</v>
      </c>
      <c r="Q1683" t="b">
        <v>0</v>
      </c>
      <c r="R1683" t="s">
        <v>8292</v>
      </c>
      <c r="S1683" s="6">
        <f t="shared" si="182"/>
        <v>1.0142212307692309</v>
      </c>
      <c r="T1683" s="8">
        <f t="shared" si="183"/>
        <v>74.575090497737563</v>
      </c>
      <c r="U1683" t="str">
        <f t="shared" si="187"/>
        <v>music</v>
      </c>
      <c r="V1683" t="str">
        <f t="shared" si="188"/>
        <v>faith</v>
      </c>
    </row>
    <row r="1684" spans="1:22" ht="32" x14ac:dyDescent="0.2">
      <c r="A1684">
        <v>1682</v>
      </c>
      <c r="B1684" s="3" t="s">
        <v>1683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2">
        <f t="shared" si="184"/>
        <v>42839.171990740739</v>
      </c>
      <c r="K1684">
        <v>1486962460</v>
      </c>
      <c r="L1684" s="12" t="str">
        <f t="shared" si="185"/>
        <v>02/13/2017</v>
      </c>
      <c r="M1684" s="9" t="str" cm="1">
        <f t="array" ref="M1684">_xlfn.IFS(LEFT(L1684, 2) = "01", "Jan", LEFT(L1684, 2) = "02", "Feb", LEFT(L1684, 2) = "03", "Mar", LEFT(L1684, 2) = "04", "Apr", LEFT(L1684, 2) = "05", "May", LEFT(L1684, 2) = "06", "Jun", LEFT(L1684, 2) = "07", "Jul", LEFT(L1684, 2) = "08", "Aug", LEFT(L1684, 2) = "09", "Sep", LEFT(L1684, 2) = "10", "Oct", LEFT(L1684, 2) = "11", "Nov", LEFT(L1684, 2) = "12", "Dec")</f>
        <v>Feb</v>
      </c>
      <c r="N1684" s="9" t="str">
        <f t="shared" si="186"/>
        <v>2017</v>
      </c>
      <c r="O1684" t="b">
        <v>0</v>
      </c>
      <c r="P1684">
        <v>0</v>
      </c>
      <c r="Q1684" t="b">
        <v>0</v>
      </c>
      <c r="R1684" t="s">
        <v>8292</v>
      </c>
      <c r="S1684" s="6">
        <f t="shared" si="182"/>
        <v>0</v>
      </c>
      <c r="T1684" s="8">
        <f t="shared" si="183"/>
        <v>0</v>
      </c>
      <c r="U1684" t="str">
        <f t="shared" si="187"/>
        <v>music</v>
      </c>
      <c r="V1684" t="str">
        <f t="shared" si="188"/>
        <v>faith</v>
      </c>
    </row>
    <row r="1685" spans="1:22" ht="48" x14ac:dyDescent="0.2">
      <c r="A1685">
        <v>1683</v>
      </c>
      <c r="B1685" s="3" t="s">
        <v>1684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2">
        <f t="shared" si="184"/>
        <v>42832.781689814816</v>
      </c>
      <c r="K1685">
        <v>1489517138</v>
      </c>
      <c r="L1685" s="12" t="str">
        <f t="shared" si="185"/>
        <v>03/14/2017</v>
      </c>
      <c r="M1685" s="9" t="str" cm="1">
        <f t="array" ref="M1685">_xlfn.IFS(LEFT(L1685, 2) = "01", "Jan", LEFT(L1685, 2) = "02", "Feb", LEFT(L1685, 2) = "03", "Mar", LEFT(L1685, 2) = "04", "Apr", LEFT(L1685, 2) = "05", "May", LEFT(L1685, 2) = "06", "Jun", LEFT(L1685, 2) = "07", "Jul", LEFT(L1685, 2) = "08", "Aug", LEFT(L1685, 2) = "09", "Sep", LEFT(L1685, 2) = "10", "Oct", LEFT(L1685, 2) = "11", "Nov", LEFT(L1685, 2) = "12", "Dec")</f>
        <v>Mar</v>
      </c>
      <c r="N1685" s="9" t="str">
        <f t="shared" si="186"/>
        <v>2017</v>
      </c>
      <c r="O1685" t="b">
        <v>0</v>
      </c>
      <c r="P1685">
        <v>10</v>
      </c>
      <c r="Q1685" t="b">
        <v>0</v>
      </c>
      <c r="R1685" t="s">
        <v>8292</v>
      </c>
      <c r="S1685" s="6">
        <f t="shared" si="182"/>
        <v>0.21714285714285714</v>
      </c>
      <c r="T1685" s="8">
        <f t="shared" si="183"/>
        <v>76</v>
      </c>
      <c r="U1685" t="str">
        <f t="shared" si="187"/>
        <v>music</v>
      </c>
      <c r="V1685" t="str">
        <f t="shared" si="188"/>
        <v>faith</v>
      </c>
    </row>
    <row r="1686" spans="1:22" ht="32" x14ac:dyDescent="0.2">
      <c r="A1686">
        <v>1684</v>
      </c>
      <c r="B1686" s="3" t="s">
        <v>1685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2">
        <f t="shared" si="184"/>
        <v>42811.773622685185</v>
      </c>
      <c r="K1686">
        <v>1487360041</v>
      </c>
      <c r="L1686" s="12" t="str">
        <f t="shared" si="185"/>
        <v>02/17/2017</v>
      </c>
      <c r="M1686" s="9" t="str" cm="1">
        <f t="array" ref="M1686">_xlfn.IFS(LEFT(L1686, 2) = "01", "Jan", LEFT(L1686, 2) = "02", "Feb", LEFT(L1686, 2) = "03", "Mar", LEFT(L1686, 2) = "04", "Apr", LEFT(L1686, 2) = "05", "May", LEFT(L1686, 2) = "06", "Jun", LEFT(L1686, 2) = "07", "Jul", LEFT(L1686, 2) = "08", "Aug", LEFT(L1686, 2) = "09", "Sep", LEFT(L1686, 2) = "10", "Oct", LEFT(L1686, 2) = "11", "Nov", LEFT(L1686, 2) = "12", "Dec")</f>
        <v>Feb</v>
      </c>
      <c r="N1686" s="9" t="str">
        <f t="shared" si="186"/>
        <v>2017</v>
      </c>
      <c r="O1686" t="b">
        <v>0</v>
      </c>
      <c r="P1686">
        <v>101</v>
      </c>
      <c r="Q1686" t="b">
        <v>0</v>
      </c>
      <c r="R1686" t="s">
        <v>8292</v>
      </c>
      <c r="S1686" s="6">
        <f t="shared" si="182"/>
        <v>1.0912500000000001</v>
      </c>
      <c r="T1686" s="8">
        <f t="shared" si="183"/>
        <v>86.43564356435644</v>
      </c>
      <c r="U1686" t="str">
        <f t="shared" si="187"/>
        <v>music</v>
      </c>
      <c r="V1686" t="str">
        <f t="shared" si="188"/>
        <v>faith</v>
      </c>
    </row>
    <row r="1687" spans="1:22" ht="48" x14ac:dyDescent="0.2">
      <c r="A1687">
        <v>1685</v>
      </c>
      <c r="B1687" s="3" t="s">
        <v>1686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2">
        <f t="shared" si="184"/>
        <v>42818.208599537036</v>
      </c>
      <c r="K1687">
        <v>1487743223</v>
      </c>
      <c r="L1687" s="12" t="str">
        <f t="shared" si="185"/>
        <v>02/22/2017</v>
      </c>
      <c r="M1687" s="9" t="str" cm="1">
        <f t="array" ref="M1687">_xlfn.IFS(LEFT(L1687, 2) = "01", "Jan", LEFT(L1687, 2) = "02", "Feb", LEFT(L1687, 2) = "03", "Mar", LEFT(L1687, 2) = "04", "Apr", LEFT(L1687, 2) = "05", "May", LEFT(L1687, 2) = "06", "Jun", LEFT(L1687, 2) = "07", "Jul", LEFT(L1687, 2) = "08", "Aug", LEFT(L1687, 2) = "09", "Sep", LEFT(L1687, 2) = "10", "Oct", LEFT(L1687, 2) = "11", "Nov", LEFT(L1687, 2) = "12", "Dec")</f>
        <v>Feb</v>
      </c>
      <c r="N1687" s="9" t="str">
        <f t="shared" si="186"/>
        <v>2017</v>
      </c>
      <c r="O1687" t="b">
        <v>0</v>
      </c>
      <c r="P1687">
        <v>15</v>
      </c>
      <c r="Q1687" t="b">
        <v>0</v>
      </c>
      <c r="R1687" t="s">
        <v>8292</v>
      </c>
      <c r="S1687" s="6">
        <f t="shared" si="182"/>
        <v>1.0285714285714285</v>
      </c>
      <c r="T1687" s="8">
        <f t="shared" si="183"/>
        <v>24</v>
      </c>
      <c r="U1687" t="str">
        <f t="shared" si="187"/>
        <v>music</v>
      </c>
      <c r="V1687" t="str">
        <f t="shared" si="188"/>
        <v>faith</v>
      </c>
    </row>
    <row r="1688" spans="1:22" ht="48" x14ac:dyDescent="0.2">
      <c r="A1688">
        <v>1686</v>
      </c>
      <c r="B1688" s="3" t="s">
        <v>1687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2">
        <f t="shared" si="184"/>
        <v>42852.802303240736</v>
      </c>
      <c r="K1688">
        <v>1488140119</v>
      </c>
      <c r="L1688" s="12" t="str">
        <f t="shared" si="185"/>
        <v>02/26/2017</v>
      </c>
      <c r="M1688" s="9" t="str" cm="1">
        <f t="array" ref="M1688">_xlfn.IFS(LEFT(L1688, 2) = "01", "Jan", LEFT(L1688, 2) = "02", "Feb", LEFT(L1688, 2) = "03", "Mar", LEFT(L1688, 2) = "04", "Apr", LEFT(L1688, 2) = "05", "May", LEFT(L1688, 2) = "06", "Jun", LEFT(L1688, 2) = "07", "Jul", LEFT(L1688, 2) = "08", "Aug", LEFT(L1688, 2) = "09", "Sep", LEFT(L1688, 2) = "10", "Oct", LEFT(L1688, 2) = "11", "Nov", LEFT(L1688, 2) = "12", "Dec")</f>
        <v>Feb</v>
      </c>
      <c r="N1688" s="9" t="str">
        <f t="shared" si="186"/>
        <v>2017</v>
      </c>
      <c r="O1688" t="b">
        <v>0</v>
      </c>
      <c r="P1688">
        <v>1</v>
      </c>
      <c r="Q1688" t="b">
        <v>0</v>
      </c>
      <c r="R1688" t="s">
        <v>8292</v>
      </c>
      <c r="S1688" s="6">
        <f t="shared" si="182"/>
        <v>3.5999999999999999E-3</v>
      </c>
      <c r="T1688" s="8">
        <f t="shared" si="183"/>
        <v>18</v>
      </c>
      <c r="U1688" t="str">
        <f t="shared" si="187"/>
        <v>music</v>
      </c>
      <c r="V1688" t="str">
        <f t="shared" si="188"/>
        <v>faith</v>
      </c>
    </row>
    <row r="1689" spans="1:22" ht="48" x14ac:dyDescent="0.2">
      <c r="A1689">
        <v>1687</v>
      </c>
      <c r="B1689" s="3" t="s">
        <v>1688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2">
        <f t="shared" si="184"/>
        <v>42835.84375</v>
      </c>
      <c r="K1689">
        <v>1488935245</v>
      </c>
      <c r="L1689" s="12" t="str">
        <f t="shared" si="185"/>
        <v>03/08/2017</v>
      </c>
      <c r="M1689" s="9" t="str" cm="1">
        <f t="array" ref="M1689">_xlfn.IFS(LEFT(L1689, 2) = "01", "Jan", LEFT(L1689, 2) = "02", "Feb", LEFT(L1689, 2) = "03", "Mar", LEFT(L1689, 2) = "04", "Apr", LEFT(L1689, 2) = "05", "May", LEFT(L1689, 2) = "06", "Jun", LEFT(L1689, 2) = "07", "Jul", LEFT(L1689, 2) = "08", "Aug", LEFT(L1689, 2) = "09", "Sep", LEFT(L1689, 2) = "10", "Oct", LEFT(L1689, 2) = "11", "Nov", LEFT(L1689, 2) = "12", "Dec")</f>
        <v>Mar</v>
      </c>
      <c r="N1689" s="9" t="str">
        <f t="shared" si="186"/>
        <v>2017</v>
      </c>
      <c r="O1689" t="b">
        <v>0</v>
      </c>
      <c r="P1689">
        <v>39</v>
      </c>
      <c r="Q1689" t="b">
        <v>0</v>
      </c>
      <c r="R1689" t="s">
        <v>8292</v>
      </c>
      <c r="S1689" s="6">
        <f t="shared" si="182"/>
        <v>0.3125</v>
      </c>
      <c r="T1689" s="8">
        <f t="shared" si="183"/>
        <v>80.128205128205124</v>
      </c>
      <c r="U1689" t="str">
        <f t="shared" si="187"/>
        <v>music</v>
      </c>
      <c r="V1689" t="str">
        <f t="shared" si="188"/>
        <v>faith</v>
      </c>
    </row>
    <row r="1690" spans="1:22" ht="64" x14ac:dyDescent="0.2">
      <c r="A1690">
        <v>1688</v>
      </c>
      <c r="B1690" s="3" t="s">
        <v>1689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2">
        <f t="shared" si="184"/>
        <v>42834.492986111116</v>
      </c>
      <c r="K1690">
        <v>1489150194</v>
      </c>
      <c r="L1690" s="12" t="str">
        <f t="shared" si="185"/>
        <v>03/10/2017</v>
      </c>
      <c r="M1690" s="9" t="str" cm="1">
        <f t="array" ref="M1690">_xlfn.IFS(LEFT(L1690, 2) = "01", "Jan", LEFT(L1690, 2) = "02", "Feb", LEFT(L1690, 2) = "03", "Mar", LEFT(L1690, 2) = "04", "Apr", LEFT(L1690, 2) = "05", "May", LEFT(L1690, 2) = "06", "Jun", LEFT(L1690, 2) = "07", "Jul", LEFT(L1690, 2) = "08", "Aug", LEFT(L1690, 2) = "09", "Sep", LEFT(L1690, 2) = "10", "Oct", LEFT(L1690, 2) = "11", "Nov", LEFT(L1690, 2) = "12", "Dec")</f>
        <v>Mar</v>
      </c>
      <c r="N1690" s="9" t="str">
        <f t="shared" si="186"/>
        <v>2017</v>
      </c>
      <c r="O1690" t="b">
        <v>0</v>
      </c>
      <c r="P1690">
        <v>7</v>
      </c>
      <c r="Q1690" t="b">
        <v>0</v>
      </c>
      <c r="R1690" t="s">
        <v>8292</v>
      </c>
      <c r="S1690" s="6">
        <f t="shared" si="182"/>
        <v>0.443</v>
      </c>
      <c r="T1690" s="8">
        <f t="shared" si="183"/>
        <v>253.14285714285714</v>
      </c>
      <c r="U1690" t="str">
        <f t="shared" si="187"/>
        <v>music</v>
      </c>
      <c r="V1690" t="str">
        <f t="shared" si="188"/>
        <v>faith</v>
      </c>
    </row>
    <row r="1691" spans="1:22" ht="16" x14ac:dyDescent="0.2">
      <c r="A1691">
        <v>1689</v>
      </c>
      <c r="B1691" s="3" t="s">
        <v>1690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2">
        <f t="shared" si="184"/>
        <v>42810.900810185187</v>
      </c>
      <c r="K1691">
        <v>1487111830</v>
      </c>
      <c r="L1691" s="12" t="str">
        <f t="shared" si="185"/>
        <v>02/14/2017</v>
      </c>
      <c r="M1691" s="9" t="str" cm="1">
        <f t="array" ref="M1691">_xlfn.IFS(LEFT(L1691, 2) = "01", "Jan", LEFT(L1691, 2) = "02", "Feb", LEFT(L1691, 2) = "03", "Mar", LEFT(L1691, 2) = "04", "Apr", LEFT(L1691, 2) = "05", "May", LEFT(L1691, 2) = "06", "Jun", LEFT(L1691, 2) = "07", "Jul", LEFT(L1691, 2) = "08", "Aug", LEFT(L1691, 2) = "09", "Sep", LEFT(L1691, 2) = "10", "Oct", LEFT(L1691, 2) = "11", "Nov", LEFT(L1691, 2) = "12", "Dec")</f>
        <v>Feb</v>
      </c>
      <c r="N1691" s="9" t="str">
        <f t="shared" si="186"/>
        <v>2017</v>
      </c>
      <c r="O1691" t="b">
        <v>0</v>
      </c>
      <c r="P1691">
        <v>14</v>
      </c>
      <c r="Q1691" t="b">
        <v>0</v>
      </c>
      <c r="R1691" t="s">
        <v>8292</v>
      </c>
      <c r="S1691" s="6">
        <f t="shared" si="182"/>
        <v>1</v>
      </c>
      <c r="T1691" s="8">
        <f t="shared" si="183"/>
        <v>171.42857142857142</v>
      </c>
      <c r="U1691" t="str">
        <f t="shared" si="187"/>
        <v>music</v>
      </c>
      <c r="V1691" t="str">
        <f t="shared" si="188"/>
        <v>faith</v>
      </c>
    </row>
    <row r="1692" spans="1:22" ht="48" x14ac:dyDescent="0.2">
      <c r="A1692">
        <v>1690</v>
      </c>
      <c r="B1692" s="3" t="s">
        <v>1691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2">
        <f t="shared" si="184"/>
        <v>42831.389374999999</v>
      </c>
      <c r="K1692">
        <v>1488882042</v>
      </c>
      <c r="L1692" s="12" t="str">
        <f t="shared" si="185"/>
        <v>03/07/2017</v>
      </c>
      <c r="M1692" s="9" t="str" cm="1">
        <f t="array" ref="M1692">_xlfn.IFS(LEFT(L1692, 2) = "01", "Jan", LEFT(L1692, 2) = "02", "Feb", LEFT(L1692, 2) = "03", "Mar", LEFT(L1692, 2) = "04", "Apr", LEFT(L1692, 2) = "05", "May", LEFT(L1692, 2) = "06", "Jun", LEFT(L1692, 2) = "07", "Jul", LEFT(L1692, 2) = "08", "Aug", LEFT(L1692, 2) = "09", "Sep", LEFT(L1692, 2) = "10", "Oct", LEFT(L1692, 2) = "11", "Nov", LEFT(L1692, 2) = "12", "Dec")</f>
        <v>Mar</v>
      </c>
      <c r="N1692" s="9" t="str">
        <f t="shared" si="186"/>
        <v>2017</v>
      </c>
      <c r="O1692" t="b">
        <v>0</v>
      </c>
      <c r="P1692">
        <v>11</v>
      </c>
      <c r="Q1692" t="b">
        <v>0</v>
      </c>
      <c r="R1692" t="s">
        <v>8292</v>
      </c>
      <c r="S1692" s="6">
        <f t="shared" si="182"/>
        <v>0.254</v>
      </c>
      <c r="T1692" s="8">
        <f t="shared" si="183"/>
        <v>57.727272727272727</v>
      </c>
      <c r="U1692" t="str">
        <f t="shared" si="187"/>
        <v>music</v>
      </c>
      <c r="V1692" t="str">
        <f t="shared" si="188"/>
        <v>faith</v>
      </c>
    </row>
    <row r="1693" spans="1:22" ht="48" x14ac:dyDescent="0.2">
      <c r="A1693">
        <v>1691</v>
      </c>
      <c r="B1693" s="3" t="s">
        <v>1692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2">
        <f t="shared" si="184"/>
        <v>42828.041666666672</v>
      </c>
      <c r="K1693">
        <v>1488387008</v>
      </c>
      <c r="L1693" s="12" t="str">
        <f t="shared" si="185"/>
        <v>03/01/2017</v>
      </c>
      <c r="M1693" s="9" t="str" cm="1">
        <f t="array" ref="M1693">_xlfn.IFS(LEFT(L1693, 2) = "01", "Jan", LEFT(L1693, 2) = "02", "Feb", LEFT(L1693, 2) = "03", "Mar", LEFT(L1693, 2) = "04", "Apr", LEFT(L1693, 2) = "05", "May", LEFT(L1693, 2) = "06", "Jun", LEFT(L1693, 2) = "07", "Jul", LEFT(L1693, 2) = "08", "Aug", LEFT(L1693, 2) = "09", "Sep", LEFT(L1693, 2) = "10", "Oct", LEFT(L1693, 2) = "11", "Nov", LEFT(L1693, 2) = "12", "Dec")</f>
        <v>Mar</v>
      </c>
      <c r="N1693" s="9" t="str">
        <f t="shared" si="186"/>
        <v>2017</v>
      </c>
      <c r="O1693" t="b">
        <v>0</v>
      </c>
      <c r="P1693">
        <v>38</v>
      </c>
      <c r="Q1693" t="b">
        <v>0</v>
      </c>
      <c r="R1693" t="s">
        <v>8292</v>
      </c>
      <c r="S1693" s="6">
        <f t="shared" si="182"/>
        <v>0.33473333333333333</v>
      </c>
      <c r="T1693" s="8">
        <f t="shared" si="183"/>
        <v>264.26315789473682</v>
      </c>
      <c r="U1693" t="str">
        <f t="shared" si="187"/>
        <v>music</v>
      </c>
      <c r="V1693" t="str">
        <f t="shared" si="188"/>
        <v>faith</v>
      </c>
    </row>
    <row r="1694" spans="1:22" ht="48" x14ac:dyDescent="0.2">
      <c r="A1694">
        <v>1692</v>
      </c>
      <c r="B1694" s="3" t="s">
        <v>1693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2">
        <f t="shared" si="184"/>
        <v>42820.999305555553</v>
      </c>
      <c r="K1694">
        <v>1487734667</v>
      </c>
      <c r="L1694" s="12" t="str">
        <f t="shared" si="185"/>
        <v>02/22/2017</v>
      </c>
      <c r="M1694" s="9" t="str" cm="1">
        <f t="array" ref="M1694">_xlfn.IFS(LEFT(L1694, 2) = "01", "Jan", LEFT(L1694, 2) = "02", "Feb", LEFT(L1694, 2) = "03", "Mar", LEFT(L1694, 2) = "04", "Apr", LEFT(L1694, 2) = "05", "May", LEFT(L1694, 2) = "06", "Jun", LEFT(L1694, 2) = "07", "Jul", LEFT(L1694, 2) = "08", "Aug", LEFT(L1694, 2) = "09", "Sep", LEFT(L1694, 2) = "10", "Oct", LEFT(L1694, 2) = "11", "Nov", LEFT(L1694, 2) = "12", "Dec")</f>
        <v>Feb</v>
      </c>
      <c r="N1694" s="9" t="str">
        <f t="shared" si="186"/>
        <v>2017</v>
      </c>
      <c r="O1694" t="b">
        <v>0</v>
      </c>
      <c r="P1694">
        <v>15</v>
      </c>
      <c r="Q1694" t="b">
        <v>0</v>
      </c>
      <c r="R1694" t="s">
        <v>8292</v>
      </c>
      <c r="S1694" s="6">
        <f t="shared" si="182"/>
        <v>0.47799999999999998</v>
      </c>
      <c r="T1694" s="8">
        <f t="shared" si="183"/>
        <v>159.33333333333334</v>
      </c>
      <c r="U1694" t="str">
        <f t="shared" si="187"/>
        <v>music</v>
      </c>
      <c r="V1694" t="str">
        <f t="shared" si="188"/>
        <v>faith</v>
      </c>
    </row>
    <row r="1695" spans="1:22" ht="48" x14ac:dyDescent="0.2">
      <c r="A1695">
        <v>1693</v>
      </c>
      <c r="B1695" s="3" t="s">
        <v>1694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2">
        <f t="shared" si="184"/>
        <v>42834.833333333328</v>
      </c>
      <c r="K1695">
        <v>1489097112</v>
      </c>
      <c r="L1695" s="12" t="str">
        <f t="shared" si="185"/>
        <v>03/09/2017</v>
      </c>
      <c r="M1695" s="9" t="str" cm="1">
        <f t="array" ref="M1695">_xlfn.IFS(LEFT(L1695, 2) = "01", "Jan", LEFT(L1695, 2) = "02", "Feb", LEFT(L1695, 2) = "03", "Mar", LEFT(L1695, 2) = "04", "Apr", LEFT(L1695, 2) = "05", "May", LEFT(L1695, 2) = "06", "Jun", LEFT(L1695, 2) = "07", "Jul", LEFT(L1695, 2) = "08", "Aug", LEFT(L1695, 2) = "09", "Sep", LEFT(L1695, 2) = "10", "Oct", LEFT(L1695, 2) = "11", "Nov", LEFT(L1695, 2) = "12", "Dec")</f>
        <v>Mar</v>
      </c>
      <c r="N1695" s="9" t="str">
        <f t="shared" si="186"/>
        <v>2017</v>
      </c>
      <c r="O1695" t="b">
        <v>0</v>
      </c>
      <c r="P1695">
        <v>8</v>
      </c>
      <c r="Q1695" t="b">
        <v>0</v>
      </c>
      <c r="R1695" t="s">
        <v>8292</v>
      </c>
      <c r="S1695" s="6">
        <f t="shared" si="182"/>
        <v>9.3333333333333338E-2</v>
      </c>
      <c r="T1695" s="8">
        <f t="shared" si="183"/>
        <v>35</v>
      </c>
      <c r="U1695" t="str">
        <f t="shared" si="187"/>
        <v>music</v>
      </c>
      <c r="V1695" t="str">
        <f t="shared" si="188"/>
        <v>faith</v>
      </c>
    </row>
    <row r="1696" spans="1:22" ht="48" x14ac:dyDescent="0.2">
      <c r="A1696">
        <v>1694</v>
      </c>
      <c r="B1696" s="3" t="s">
        <v>1695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2">
        <f t="shared" si="184"/>
        <v>42821.191666666666</v>
      </c>
      <c r="K1696">
        <v>1488038674</v>
      </c>
      <c r="L1696" s="12" t="str">
        <f t="shared" si="185"/>
        <v>02/25/2017</v>
      </c>
      <c r="M1696" s="9" t="str" cm="1">
        <f t="array" ref="M1696">_xlfn.IFS(LEFT(L1696, 2) = "01", "Jan", LEFT(L1696, 2) = "02", "Feb", LEFT(L1696, 2) = "03", "Mar", LEFT(L1696, 2) = "04", "Apr", LEFT(L1696, 2) = "05", "May", LEFT(L1696, 2) = "06", "Jun", LEFT(L1696, 2) = "07", "Jul", LEFT(L1696, 2) = "08", "Aug", LEFT(L1696, 2) = "09", "Sep", LEFT(L1696, 2) = "10", "Oct", LEFT(L1696, 2) = "11", "Nov", LEFT(L1696, 2) = "12", "Dec")</f>
        <v>Feb</v>
      </c>
      <c r="N1696" s="9" t="str">
        <f t="shared" si="186"/>
        <v>2017</v>
      </c>
      <c r="O1696" t="b">
        <v>0</v>
      </c>
      <c r="P1696">
        <v>1</v>
      </c>
      <c r="Q1696" t="b">
        <v>0</v>
      </c>
      <c r="R1696" t="s">
        <v>8292</v>
      </c>
      <c r="S1696" s="6">
        <f t="shared" si="182"/>
        <v>5.0000000000000001E-4</v>
      </c>
      <c r="T1696" s="8">
        <f t="shared" si="183"/>
        <v>5</v>
      </c>
      <c r="U1696" t="str">
        <f t="shared" si="187"/>
        <v>music</v>
      </c>
      <c r="V1696" t="str">
        <f t="shared" si="188"/>
        <v>faith</v>
      </c>
    </row>
    <row r="1697" spans="1:22" ht="48" x14ac:dyDescent="0.2">
      <c r="A1697">
        <v>1695</v>
      </c>
      <c r="B1697" s="3" t="s">
        <v>1696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2">
        <f t="shared" si="184"/>
        <v>42835.041666666672</v>
      </c>
      <c r="K1697">
        <v>1488847514</v>
      </c>
      <c r="L1697" s="12" t="str">
        <f t="shared" si="185"/>
        <v>03/07/2017</v>
      </c>
      <c r="M1697" s="9" t="str" cm="1">
        <f t="array" ref="M1697">_xlfn.IFS(LEFT(L1697, 2) = "01", "Jan", LEFT(L1697, 2) = "02", "Feb", LEFT(L1697, 2) = "03", "Mar", LEFT(L1697, 2) = "04", "Apr", LEFT(L1697, 2) = "05", "May", LEFT(L1697, 2) = "06", "Jun", LEFT(L1697, 2) = "07", "Jul", LEFT(L1697, 2) = "08", "Aug", LEFT(L1697, 2) = "09", "Sep", LEFT(L1697, 2) = "10", "Oct", LEFT(L1697, 2) = "11", "Nov", LEFT(L1697, 2) = "12", "Dec")</f>
        <v>Mar</v>
      </c>
      <c r="N1697" s="9" t="str">
        <f t="shared" si="186"/>
        <v>2017</v>
      </c>
      <c r="O1697" t="b">
        <v>0</v>
      </c>
      <c r="P1697">
        <v>23</v>
      </c>
      <c r="Q1697" t="b">
        <v>0</v>
      </c>
      <c r="R1697" t="s">
        <v>8292</v>
      </c>
      <c r="S1697" s="6">
        <f t="shared" si="182"/>
        <v>0.11708333333333333</v>
      </c>
      <c r="T1697" s="8">
        <f t="shared" si="183"/>
        <v>61.086956521739133</v>
      </c>
      <c r="U1697" t="str">
        <f t="shared" si="187"/>
        <v>music</v>
      </c>
      <c r="V1697" t="str">
        <f t="shared" si="188"/>
        <v>faith</v>
      </c>
    </row>
    <row r="1698" spans="1:22" ht="48" x14ac:dyDescent="0.2">
      <c r="A1698">
        <v>1696</v>
      </c>
      <c r="B1698" s="3" t="s">
        <v>1697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2">
        <f t="shared" si="184"/>
        <v>42826.027905092589</v>
      </c>
      <c r="K1698">
        <v>1488418811</v>
      </c>
      <c r="L1698" s="12" t="str">
        <f t="shared" si="185"/>
        <v>03/02/2017</v>
      </c>
      <c r="M1698" s="9" t="str" cm="1">
        <f t="array" ref="M1698">_xlfn.IFS(LEFT(L1698, 2) = "01", "Jan", LEFT(L1698, 2) = "02", "Feb", LEFT(L1698, 2) = "03", "Mar", LEFT(L1698, 2) = "04", "Apr", LEFT(L1698, 2) = "05", "May", LEFT(L1698, 2) = "06", "Jun", LEFT(L1698, 2) = "07", "Jul", LEFT(L1698, 2) = "08", "Aug", LEFT(L1698, 2) = "09", "Sep", LEFT(L1698, 2) = "10", "Oct", LEFT(L1698, 2) = "11", "Nov", LEFT(L1698, 2) = "12", "Dec")</f>
        <v>Mar</v>
      </c>
      <c r="N1698" s="9" t="str">
        <f t="shared" si="186"/>
        <v>2017</v>
      </c>
      <c r="O1698" t="b">
        <v>0</v>
      </c>
      <c r="P1698">
        <v>0</v>
      </c>
      <c r="Q1698" t="b">
        <v>0</v>
      </c>
      <c r="R1698" t="s">
        <v>8292</v>
      </c>
      <c r="S1698" s="6">
        <f t="shared" si="182"/>
        <v>0</v>
      </c>
      <c r="T1698" s="8">
        <f t="shared" si="183"/>
        <v>0</v>
      </c>
      <c r="U1698" t="str">
        <f t="shared" si="187"/>
        <v>music</v>
      </c>
      <c r="V1698" t="str">
        <f t="shared" si="188"/>
        <v>faith</v>
      </c>
    </row>
    <row r="1699" spans="1:22" ht="48" x14ac:dyDescent="0.2">
      <c r="A1699">
        <v>1697</v>
      </c>
      <c r="B1699" s="3" t="s">
        <v>1698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2">
        <f t="shared" si="184"/>
        <v>42834.991296296299</v>
      </c>
      <c r="K1699">
        <v>1489193248</v>
      </c>
      <c r="L1699" s="12" t="str">
        <f t="shared" si="185"/>
        <v>03/11/2017</v>
      </c>
      <c r="M1699" s="9" t="str" cm="1">
        <f t="array" ref="M1699">_xlfn.IFS(LEFT(L1699, 2) = "01", "Jan", LEFT(L1699, 2) = "02", "Feb", LEFT(L1699, 2) = "03", "Mar", LEFT(L1699, 2) = "04", "Apr", LEFT(L1699, 2) = "05", "May", LEFT(L1699, 2) = "06", "Jun", LEFT(L1699, 2) = "07", "Jul", LEFT(L1699, 2) = "08", "Aug", LEFT(L1699, 2) = "09", "Sep", LEFT(L1699, 2) = "10", "Oct", LEFT(L1699, 2) = "11", "Nov", LEFT(L1699, 2) = "12", "Dec")</f>
        <v>Mar</v>
      </c>
      <c r="N1699" s="9" t="str">
        <f t="shared" si="186"/>
        <v>2017</v>
      </c>
      <c r="O1699" t="b">
        <v>0</v>
      </c>
      <c r="P1699">
        <v>22</v>
      </c>
      <c r="Q1699" t="b">
        <v>0</v>
      </c>
      <c r="R1699" t="s">
        <v>8292</v>
      </c>
      <c r="S1699" s="6">
        <f t="shared" si="182"/>
        <v>0.20208000000000001</v>
      </c>
      <c r="T1699" s="8">
        <f t="shared" si="183"/>
        <v>114.81818181818181</v>
      </c>
      <c r="U1699" t="str">
        <f t="shared" si="187"/>
        <v>music</v>
      </c>
      <c r="V1699" t="str">
        <f t="shared" si="188"/>
        <v>faith</v>
      </c>
    </row>
    <row r="1700" spans="1:22" ht="80" x14ac:dyDescent="0.2">
      <c r="A1700">
        <v>1698</v>
      </c>
      <c r="B1700" s="3" t="s">
        <v>1699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2">
        <f t="shared" si="184"/>
        <v>42820.147916666669</v>
      </c>
      <c r="K1700">
        <v>1488430760</v>
      </c>
      <c r="L1700" s="12" t="str">
        <f t="shared" si="185"/>
        <v>03/02/2017</v>
      </c>
      <c r="M1700" s="9" t="str" cm="1">
        <f t="array" ref="M1700">_xlfn.IFS(LEFT(L1700, 2) = "01", "Jan", LEFT(L1700, 2) = "02", "Feb", LEFT(L1700, 2) = "03", "Mar", LEFT(L1700, 2) = "04", "Apr", LEFT(L1700, 2) = "05", "May", LEFT(L1700, 2) = "06", "Jun", LEFT(L1700, 2) = "07", "Jul", LEFT(L1700, 2) = "08", "Aug", LEFT(L1700, 2) = "09", "Sep", LEFT(L1700, 2) = "10", "Oct", LEFT(L1700, 2) = "11", "Nov", LEFT(L1700, 2) = "12", "Dec")</f>
        <v>Mar</v>
      </c>
      <c r="N1700" s="9" t="str">
        <f t="shared" si="186"/>
        <v>2017</v>
      </c>
      <c r="O1700" t="b">
        <v>0</v>
      </c>
      <c r="P1700">
        <v>0</v>
      </c>
      <c r="Q1700" t="b">
        <v>0</v>
      </c>
      <c r="R1700" t="s">
        <v>8292</v>
      </c>
      <c r="S1700" s="6">
        <f t="shared" si="182"/>
        <v>0</v>
      </c>
      <c r="T1700" s="8">
        <f t="shared" si="183"/>
        <v>0</v>
      </c>
      <c r="U1700" t="str">
        <f t="shared" si="187"/>
        <v>music</v>
      </c>
      <c r="V1700" t="str">
        <f t="shared" si="188"/>
        <v>faith</v>
      </c>
    </row>
    <row r="1701" spans="1:22" ht="48" x14ac:dyDescent="0.2">
      <c r="A1701">
        <v>1699</v>
      </c>
      <c r="B1701" s="3" t="s">
        <v>1700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2">
        <f t="shared" si="184"/>
        <v>42836.863946759258</v>
      </c>
      <c r="K1701">
        <v>1489351445</v>
      </c>
      <c r="L1701" s="12" t="str">
        <f t="shared" si="185"/>
        <v>03/12/2017</v>
      </c>
      <c r="M1701" s="9" t="str" cm="1">
        <f t="array" ref="M1701">_xlfn.IFS(LEFT(L1701, 2) = "01", "Jan", LEFT(L1701, 2) = "02", "Feb", LEFT(L1701, 2) = "03", "Mar", LEFT(L1701, 2) = "04", "Apr", LEFT(L1701, 2) = "05", "May", LEFT(L1701, 2) = "06", "Jun", LEFT(L1701, 2) = "07", "Jul", LEFT(L1701, 2) = "08", "Aug", LEFT(L1701, 2) = "09", "Sep", LEFT(L1701, 2) = "10", "Oct", LEFT(L1701, 2) = "11", "Nov", LEFT(L1701, 2) = "12", "Dec")</f>
        <v>Mar</v>
      </c>
      <c r="N1701" s="9" t="str">
        <f t="shared" si="186"/>
        <v>2017</v>
      </c>
      <c r="O1701" t="b">
        <v>0</v>
      </c>
      <c r="P1701">
        <v>4</v>
      </c>
      <c r="Q1701" t="b">
        <v>0</v>
      </c>
      <c r="R1701" t="s">
        <v>8292</v>
      </c>
      <c r="S1701" s="6">
        <f t="shared" si="182"/>
        <v>4.2311459353574929E-2</v>
      </c>
      <c r="T1701" s="8">
        <f t="shared" si="183"/>
        <v>54</v>
      </c>
      <c r="U1701" t="str">
        <f t="shared" si="187"/>
        <v>music</v>
      </c>
      <c r="V1701" t="str">
        <f t="shared" si="188"/>
        <v>faith</v>
      </c>
    </row>
    <row r="1702" spans="1:22" ht="48" x14ac:dyDescent="0.2">
      <c r="A1702">
        <v>1700</v>
      </c>
      <c r="B1702" s="3" t="s">
        <v>1701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2">
        <f t="shared" si="184"/>
        <v>42826.166666666672</v>
      </c>
      <c r="K1702">
        <v>1488418990</v>
      </c>
      <c r="L1702" s="12" t="str">
        <f t="shared" si="185"/>
        <v>03/02/2017</v>
      </c>
      <c r="M1702" s="9" t="str" cm="1">
        <f t="array" ref="M1702">_xlfn.IFS(LEFT(L1702, 2) = "01", "Jan", LEFT(L1702, 2) = "02", "Feb", LEFT(L1702, 2) = "03", "Mar", LEFT(L1702, 2) = "04", "Apr", LEFT(L1702, 2) = "05", "May", LEFT(L1702, 2) = "06", "Jun", LEFT(L1702, 2) = "07", "Jul", LEFT(L1702, 2) = "08", "Aug", LEFT(L1702, 2) = "09", "Sep", LEFT(L1702, 2) = "10", "Oct", LEFT(L1702, 2) = "11", "Nov", LEFT(L1702, 2) = "12", "Dec")</f>
        <v>Mar</v>
      </c>
      <c r="N1702" s="9" t="str">
        <f t="shared" si="186"/>
        <v>2017</v>
      </c>
      <c r="O1702" t="b">
        <v>0</v>
      </c>
      <c r="P1702">
        <v>79</v>
      </c>
      <c r="Q1702" t="b">
        <v>0</v>
      </c>
      <c r="R1702" t="s">
        <v>8292</v>
      </c>
      <c r="S1702" s="6">
        <f t="shared" si="182"/>
        <v>0.2606</v>
      </c>
      <c r="T1702" s="8">
        <f t="shared" si="183"/>
        <v>65.974683544303801</v>
      </c>
      <c r="U1702" t="str">
        <f t="shared" si="187"/>
        <v>music</v>
      </c>
      <c r="V1702" t="str">
        <f t="shared" si="188"/>
        <v>faith</v>
      </c>
    </row>
    <row r="1703" spans="1:22" ht="48" x14ac:dyDescent="0.2">
      <c r="A1703">
        <v>1701</v>
      </c>
      <c r="B1703" s="3" t="s">
        <v>1702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2">
        <f t="shared" si="184"/>
        <v>42019.664409722223</v>
      </c>
      <c r="K1703">
        <v>1418745405</v>
      </c>
      <c r="L1703" s="12" t="str">
        <f t="shared" si="185"/>
        <v>12/16/2014</v>
      </c>
      <c r="M1703" s="9" t="str" cm="1">
        <f t="array" ref="M1703">_xlfn.IFS(LEFT(L1703, 2) = "01", "Jan", LEFT(L1703, 2) = "02", "Feb", LEFT(L1703, 2) = "03", "Mar", LEFT(L1703, 2) = "04", "Apr", LEFT(L1703, 2) = "05", "May", LEFT(L1703, 2) = "06", "Jun", LEFT(L1703, 2) = "07", "Jul", LEFT(L1703, 2) = "08", "Aug", LEFT(L1703, 2) = "09", "Sep", LEFT(L1703, 2) = "10", "Oct", LEFT(L1703, 2) = "11", "Nov", LEFT(L1703, 2) = "12", "Dec")</f>
        <v>Dec</v>
      </c>
      <c r="N1703" s="9" t="str">
        <f t="shared" si="186"/>
        <v>2014</v>
      </c>
      <c r="O1703" t="b">
        <v>0</v>
      </c>
      <c r="P1703">
        <v>2</v>
      </c>
      <c r="Q1703" t="b">
        <v>0</v>
      </c>
      <c r="R1703" t="s">
        <v>8292</v>
      </c>
      <c r="S1703" s="6">
        <f t="shared" si="182"/>
        <v>1.9801980198019802E-3</v>
      </c>
      <c r="T1703" s="8">
        <f t="shared" si="183"/>
        <v>5</v>
      </c>
      <c r="U1703" t="str">
        <f t="shared" si="187"/>
        <v>music</v>
      </c>
      <c r="V1703" t="str">
        <f t="shared" si="188"/>
        <v>faith</v>
      </c>
    </row>
    <row r="1704" spans="1:22" ht="16" x14ac:dyDescent="0.2">
      <c r="A1704">
        <v>1702</v>
      </c>
      <c r="B1704" s="3" t="s">
        <v>1703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2">
        <f t="shared" si="184"/>
        <v>42093.828125</v>
      </c>
      <c r="K1704">
        <v>1425156750</v>
      </c>
      <c r="L1704" s="12" t="str">
        <f t="shared" si="185"/>
        <v>02/28/2015</v>
      </c>
      <c r="M1704" s="9" t="str" cm="1">
        <f t="array" ref="M1704">_xlfn.IFS(LEFT(L1704, 2) = "01", "Jan", LEFT(L1704, 2) = "02", "Feb", LEFT(L1704, 2) = "03", "Mar", LEFT(L1704, 2) = "04", "Apr", LEFT(L1704, 2) = "05", "May", LEFT(L1704, 2) = "06", "Jun", LEFT(L1704, 2) = "07", "Jul", LEFT(L1704, 2) = "08", "Aug", LEFT(L1704, 2) = "09", "Sep", LEFT(L1704, 2) = "10", "Oct", LEFT(L1704, 2) = "11", "Nov", LEFT(L1704, 2) = "12", "Dec")</f>
        <v>Feb</v>
      </c>
      <c r="N1704" s="9" t="str">
        <f t="shared" si="186"/>
        <v>2015</v>
      </c>
      <c r="O1704" t="b">
        <v>0</v>
      </c>
      <c r="P1704">
        <v>1</v>
      </c>
      <c r="Q1704" t="b">
        <v>0</v>
      </c>
      <c r="R1704" t="s">
        <v>8292</v>
      </c>
      <c r="S1704" s="6">
        <f t="shared" si="182"/>
        <v>6.0606060606060605E-5</v>
      </c>
      <c r="T1704" s="8">
        <f t="shared" si="183"/>
        <v>1</v>
      </c>
      <c r="U1704" t="str">
        <f t="shared" si="187"/>
        <v>music</v>
      </c>
      <c r="V1704" t="str">
        <f t="shared" si="188"/>
        <v>faith</v>
      </c>
    </row>
    <row r="1705" spans="1:22" ht="48" x14ac:dyDescent="0.2">
      <c r="A1705">
        <v>1703</v>
      </c>
      <c r="B1705" s="3" t="s">
        <v>1704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2">
        <f t="shared" si="184"/>
        <v>42247.281678240746</v>
      </c>
      <c r="K1705">
        <v>1435819537</v>
      </c>
      <c r="L1705" s="12" t="str">
        <f t="shared" si="185"/>
        <v>07/02/2015</v>
      </c>
      <c r="M1705" s="9" t="str" cm="1">
        <f t="array" ref="M1705">_xlfn.IFS(LEFT(L1705, 2) = "01", "Jan", LEFT(L1705, 2) = "02", "Feb", LEFT(L1705, 2) = "03", "Mar", LEFT(L1705, 2) = "04", "Apr", LEFT(L1705, 2) = "05", "May", LEFT(L1705, 2) = "06", "Jun", LEFT(L1705, 2) = "07", "Jul", LEFT(L1705, 2) = "08", "Aug", LEFT(L1705, 2) = "09", "Sep", LEFT(L1705, 2) = "10", "Oct", LEFT(L1705, 2) = "11", "Nov", LEFT(L1705, 2) = "12", "Dec")</f>
        <v>Jul</v>
      </c>
      <c r="N1705" s="9" t="str">
        <f t="shared" si="186"/>
        <v>2015</v>
      </c>
      <c r="O1705" t="b">
        <v>0</v>
      </c>
      <c r="P1705">
        <v>2</v>
      </c>
      <c r="Q1705" t="b">
        <v>0</v>
      </c>
      <c r="R1705" t="s">
        <v>8292</v>
      </c>
      <c r="S1705" s="6">
        <f t="shared" si="182"/>
        <v>1.0200000000000001E-2</v>
      </c>
      <c r="T1705" s="8">
        <f t="shared" si="183"/>
        <v>25.5</v>
      </c>
      <c r="U1705" t="str">
        <f t="shared" si="187"/>
        <v>music</v>
      </c>
      <c r="V1705" t="str">
        <f t="shared" si="188"/>
        <v>faith</v>
      </c>
    </row>
    <row r="1706" spans="1:22" ht="32" x14ac:dyDescent="0.2">
      <c r="A1706">
        <v>1704</v>
      </c>
      <c r="B1706" s="3" t="s">
        <v>1705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2">
        <f t="shared" si="184"/>
        <v>42051.139733796299</v>
      </c>
      <c r="K1706">
        <v>1421464873</v>
      </c>
      <c r="L1706" s="12" t="str">
        <f t="shared" si="185"/>
        <v>01/17/2015</v>
      </c>
      <c r="M1706" s="9" t="str" cm="1">
        <f t="array" ref="M1706">_xlfn.IFS(LEFT(L1706, 2) = "01", "Jan", LEFT(L1706, 2) = "02", "Feb", LEFT(L1706, 2) = "03", "Mar", LEFT(L1706, 2) = "04", "Apr", LEFT(L1706, 2) = "05", "May", LEFT(L1706, 2) = "06", "Jun", LEFT(L1706, 2) = "07", "Jul", LEFT(L1706, 2) = "08", "Aug", LEFT(L1706, 2) = "09", "Sep", LEFT(L1706, 2) = "10", "Oct", LEFT(L1706, 2) = "11", "Nov", LEFT(L1706, 2) = "12", "Dec")</f>
        <v>Jan</v>
      </c>
      <c r="N1706" s="9" t="str">
        <f t="shared" si="186"/>
        <v>2015</v>
      </c>
      <c r="O1706" t="b">
        <v>0</v>
      </c>
      <c r="P1706">
        <v>11</v>
      </c>
      <c r="Q1706" t="b">
        <v>0</v>
      </c>
      <c r="R1706" t="s">
        <v>8292</v>
      </c>
      <c r="S1706" s="6">
        <f t="shared" si="182"/>
        <v>0.65100000000000002</v>
      </c>
      <c r="T1706" s="8">
        <f t="shared" si="183"/>
        <v>118.36363636363636</v>
      </c>
      <c r="U1706" t="str">
        <f t="shared" si="187"/>
        <v>music</v>
      </c>
      <c r="V1706" t="str">
        <f t="shared" si="188"/>
        <v>faith</v>
      </c>
    </row>
    <row r="1707" spans="1:22" ht="48" x14ac:dyDescent="0.2">
      <c r="A1707">
        <v>1705</v>
      </c>
      <c r="B1707" s="3" t="s">
        <v>1706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2">
        <f t="shared" si="184"/>
        <v>42256.666666666672</v>
      </c>
      <c r="K1707">
        <v>1440807846</v>
      </c>
      <c r="L1707" s="12" t="str">
        <f t="shared" si="185"/>
        <v>08/29/2015</v>
      </c>
      <c r="M1707" s="9" t="str" cm="1">
        <f t="array" ref="M1707">_xlfn.IFS(LEFT(L1707, 2) = "01", "Jan", LEFT(L1707, 2) = "02", "Feb", LEFT(L1707, 2) = "03", "Mar", LEFT(L1707, 2) = "04", "Apr", LEFT(L1707, 2) = "05", "May", LEFT(L1707, 2) = "06", "Jun", LEFT(L1707, 2) = "07", "Jul", LEFT(L1707, 2) = "08", "Aug", LEFT(L1707, 2) = "09", "Sep", LEFT(L1707, 2) = "10", "Oct", LEFT(L1707, 2) = "11", "Nov", LEFT(L1707, 2) = "12", "Dec")</f>
        <v>Aug</v>
      </c>
      <c r="N1707" s="9" t="str">
        <f t="shared" si="186"/>
        <v>2015</v>
      </c>
      <c r="O1707" t="b">
        <v>0</v>
      </c>
      <c r="P1707">
        <v>0</v>
      </c>
      <c r="Q1707" t="b">
        <v>0</v>
      </c>
      <c r="R1707" t="s">
        <v>8292</v>
      </c>
      <c r="S1707" s="6">
        <f t="shared" si="182"/>
        <v>0</v>
      </c>
      <c r="T1707" s="8">
        <f t="shared" si="183"/>
        <v>0</v>
      </c>
      <c r="U1707" t="str">
        <f t="shared" si="187"/>
        <v>music</v>
      </c>
      <c r="V1707" t="str">
        <f t="shared" si="188"/>
        <v>faith</v>
      </c>
    </row>
    <row r="1708" spans="1:22" ht="48" x14ac:dyDescent="0.2">
      <c r="A1708">
        <v>1706</v>
      </c>
      <c r="B1708" s="3" t="s">
        <v>1707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2">
        <f t="shared" si="184"/>
        <v>42239.306388888886</v>
      </c>
      <c r="K1708">
        <v>1435130472</v>
      </c>
      <c r="L1708" s="12" t="str">
        <f t="shared" si="185"/>
        <v>06/24/2015</v>
      </c>
      <c r="M1708" s="9" t="str" cm="1">
        <f t="array" ref="M1708">_xlfn.IFS(LEFT(L1708, 2) = "01", "Jan", LEFT(L1708, 2) = "02", "Feb", LEFT(L1708, 2) = "03", "Mar", LEFT(L1708, 2) = "04", "Apr", LEFT(L1708, 2) = "05", "May", LEFT(L1708, 2) = "06", "Jun", LEFT(L1708, 2) = "07", "Jul", LEFT(L1708, 2) = "08", "Aug", LEFT(L1708, 2) = "09", "Sep", LEFT(L1708, 2) = "10", "Oct", LEFT(L1708, 2) = "11", "Nov", LEFT(L1708, 2) = "12", "Dec")</f>
        <v>Jun</v>
      </c>
      <c r="N1708" s="9" t="str">
        <f t="shared" si="186"/>
        <v>2015</v>
      </c>
      <c r="O1708" t="b">
        <v>0</v>
      </c>
      <c r="P1708">
        <v>0</v>
      </c>
      <c r="Q1708" t="b">
        <v>0</v>
      </c>
      <c r="R1708" t="s">
        <v>8292</v>
      </c>
      <c r="S1708" s="6">
        <f t="shared" si="182"/>
        <v>0</v>
      </c>
      <c r="T1708" s="8">
        <f t="shared" si="183"/>
        <v>0</v>
      </c>
      <c r="U1708" t="str">
        <f t="shared" si="187"/>
        <v>music</v>
      </c>
      <c r="V1708" t="str">
        <f t="shared" si="188"/>
        <v>faith</v>
      </c>
    </row>
    <row r="1709" spans="1:22" ht="48" x14ac:dyDescent="0.2">
      <c r="A1709">
        <v>1707</v>
      </c>
      <c r="B1709" s="3" t="s">
        <v>1708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2">
        <f t="shared" si="184"/>
        <v>42457.679340277777</v>
      </c>
      <c r="K1709">
        <v>1456593495</v>
      </c>
      <c r="L1709" s="12" t="str">
        <f t="shared" si="185"/>
        <v>02/27/2016</v>
      </c>
      <c r="M1709" s="9" t="str" cm="1">
        <f t="array" ref="M1709">_xlfn.IFS(LEFT(L1709, 2) = "01", "Jan", LEFT(L1709, 2) = "02", "Feb", LEFT(L1709, 2) = "03", "Mar", LEFT(L1709, 2) = "04", "Apr", LEFT(L1709, 2) = "05", "May", LEFT(L1709, 2) = "06", "Jun", LEFT(L1709, 2) = "07", "Jul", LEFT(L1709, 2) = "08", "Aug", LEFT(L1709, 2) = "09", "Sep", LEFT(L1709, 2) = "10", "Oct", LEFT(L1709, 2) = "11", "Nov", LEFT(L1709, 2) = "12", "Dec")</f>
        <v>Feb</v>
      </c>
      <c r="N1709" s="9" t="str">
        <f t="shared" si="186"/>
        <v>2016</v>
      </c>
      <c r="O1709" t="b">
        <v>0</v>
      </c>
      <c r="P1709">
        <v>9</v>
      </c>
      <c r="Q1709" t="b">
        <v>0</v>
      </c>
      <c r="R1709" t="s">
        <v>8292</v>
      </c>
      <c r="S1709" s="6">
        <f t="shared" si="182"/>
        <v>9.74E-2</v>
      </c>
      <c r="T1709" s="8">
        <f t="shared" si="183"/>
        <v>54.111111111111114</v>
      </c>
      <c r="U1709" t="str">
        <f t="shared" si="187"/>
        <v>music</v>
      </c>
      <c r="V1709" t="str">
        <f t="shared" si="188"/>
        <v>faith</v>
      </c>
    </row>
    <row r="1710" spans="1:22" ht="48" x14ac:dyDescent="0.2">
      <c r="A1710">
        <v>1708</v>
      </c>
      <c r="B1710" s="3" t="s">
        <v>1709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2">
        <f t="shared" si="184"/>
        <v>42491.866967592592</v>
      </c>
      <c r="K1710">
        <v>1458679706</v>
      </c>
      <c r="L1710" s="12" t="str">
        <f t="shared" si="185"/>
        <v>03/22/2016</v>
      </c>
      <c r="M1710" s="9" t="str" cm="1">
        <f t="array" ref="M1710">_xlfn.IFS(LEFT(L1710, 2) = "01", "Jan", LEFT(L1710, 2) = "02", "Feb", LEFT(L1710, 2) = "03", "Mar", LEFT(L1710, 2) = "04", "Apr", LEFT(L1710, 2) = "05", "May", LEFT(L1710, 2) = "06", "Jun", LEFT(L1710, 2) = "07", "Jul", LEFT(L1710, 2) = "08", "Aug", LEFT(L1710, 2) = "09", "Sep", LEFT(L1710, 2) = "10", "Oct", LEFT(L1710, 2) = "11", "Nov", LEFT(L1710, 2) = "12", "Dec")</f>
        <v>Mar</v>
      </c>
      <c r="N1710" s="9" t="str">
        <f t="shared" si="186"/>
        <v>2016</v>
      </c>
      <c r="O1710" t="b">
        <v>0</v>
      </c>
      <c r="P1710">
        <v>0</v>
      </c>
      <c r="Q1710" t="b">
        <v>0</v>
      </c>
      <c r="R1710" t="s">
        <v>8292</v>
      </c>
      <c r="S1710" s="6">
        <f t="shared" si="182"/>
        <v>0</v>
      </c>
      <c r="T1710" s="8">
        <f t="shared" si="183"/>
        <v>0</v>
      </c>
      <c r="U1710" t="str">
        <f t="shared" si="187"/>
        <v>music</v>
      </c>
      <c r="V1710" t="str">
        <f t="shared" si="188"/>
        <v>faith</v>
      </c>
    </row>
    <row r="1711" spans="1:22" ht="48" x14ac:dyDescent="0.2">
      <c r="A1711">
        <v>1709</v>
      </c>
      <c r="B1711" s="3" t="s">
        <v>1710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2">
        <f t="shared" si="184"/>
        <v>41882.818749999999</v>
      </c>
      <c r="K1711">
        <v>1405949514</v>
      </c>
      <c r="L1711" s="12" t="str">
        <f t="shared" si="185"/>
        <v>07/21/2014</v>
      </c>
      <c r="M1711" s="9" t="str" cm="1">
        <f t="array" ref="M1711">_xlfn.IFS(LEFT(L1711, 2) = "01", "Jan", LEFT(L1711, 2) = "02", "Feb", LEFT(L1711, 2) = "03", "Mar", LEFT(L1711, 2) = "04", "Apr", LEFT(L1711, 2) = "05", "May", LEFT(L1711, 2) = "06", "Jun", LEFT(L1711, 2) = "07", "Jul", LEFT(L1711, 2) = "08", "Aug", LEFT(L1711, 2) = "09", "Sep", LEFT(L1711, 2) = "10", "Oct", LEFT(L1711, 2) = "11", "Nov", LEFT(L1711, 2) = "12", "Dec")</f>
        <v>Jul</v>
      </c>
      <c r="N1711" s="9" t="str">
        <f t="shared" si="186"/>
        <v>2014</v>
      </c>
      <c r="O1711" t="b">
        <v>0</v>
      </c>
      <c r="P1711">
        <v>4</v>
      </c>
      <c r="Q1711" t="b">
        <v>0</v>
      </c>
      <c r="R1711" t="s">
        <v>8292</v>
      </c>
      <c r="S1711" s="6">
        <f t="shared" si="182"/>
        <v>4.8571428571428571E-2</v>
      </c>
      <c r="T1711" s="8">
        <f t="shared" si="183"/>
        <v>21.25</v>
      </c>
      <c r="U1711" t="str">
        <f t="shared" si="187"/>
        <v>music</v>
      </c>
      <c r="V1711" t="str">
        <f t="shared" si="188"/>
        <v>faith</v>
      </c>
    </row>
    <row r="1712" spans="1:22" ht="32" x14ac:dyDescent="0.2">
      <c r="A1712">
        <v>1710</v>
      </c>
      <c r="B1712" s="3" t="s">
        <v>1711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2">
        <f t="shared" si="184"/>
        <v>42387.541666666672</v>
      </c>
      <c r="K1712">
        <v>1449151888</v>
      </c>
      <c r="L1712" s="12" t="str">
        <f t="shared" si="185"/>
        <v>12/03/2015</v>
      </c>
      <c r="M1712" s="9" t="str" cm="1">
        <f t="array" ref="M1712">_xlfn.IFS(LEFT(L1712, 2) = "01", "Jan", LEFT(L1712, 2) = "02", "Feb", LEFT(L1712, 2) = "03", "Mar", LEFT(L1712, 2) = "04", "Apr", LEFT(L1712, 2) = "05", "May", LEFT(L1712, 2) = "06", "Jun", LEFT(L1712, 2) = "07", "Jul", LEFT(L1712, 2) = "08", "Aug", LEFT(L1712, 2) = "09", "Sep", LEFT(L1712, 2) = "10", "Oct", LEFT(L1712, 2) = "11", "Nov", LEFT(L1712, 2) = "12", "Dec")</f>
        <v>Dec</v>
      </c>
      <c r="N1712" s="9" t="str">
        <f t="shared" si="186"/>
        <v>2015</v>
      </c>
      <c r="O1712" t="b">
        <v>0</v>
      </c>
      <c r="P1712">
        <v>1</v>
      </c>
      <c r="Q1712" t="b">
        <v>0</v>
      </c>
      <c r="R1712" t="s">
        <v>8292</v>
      </c>
      <c r="S1712" s="6">
        <f t="shared" si="182"/>
        <v>6.7999999999999996E-3</v>
      </c>
      <c r="T1712" s="8">
        <f t="shared" si="183"/>
        <v>34</v>
      </c>
      <c r="U1712" t="str">
        <f t="shared" si="187"/>
        <v>music</v>
      </c>
      <c r="V1712" t="str">
        <f t="shared" si="188"/>
        <v>faith</v>
      </c>
    </row>
    <row r="1713" spans="1:22" ht="48" x14ac:dyDescent="0.2">
      <c r="A1713">
        <v>1711</v>
      </c>
      <c r="B1713" s="3" t="s">
        <v>1712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2">
        <f t="shared" si="184"/>
        <v>41883.646226851852</v>
      </c>
      <c r="K1713">
        <v>1406907034</v>
      </c>
      <c r="L1713" s="12" t="str">
        <f t="shared" si="185"/>
        <v>08/01/2014</v>
      </c>
      <c r="M1713" s="9" t="str" cm="1">
        <f t="array" ref="M1713">_xlfn.IFS(LEFT(L1713, 2) = "01", "Jan", LEFT(L1713, 2) = "02", "Feb", LEFT(L1713, 2) = "03", "Mar", LEFT(L1713, 2) = "04", "Apr", LEFT(L1713, 2) = "05", "May", LEFT(L1713, 2) = "06", "Jun", LEFT(L1713, 2) = "07", "Jul", LEFT(L1713, 2) = "08", "Aug", LEFT(L1713, 2) = "09", "Sep", LEFT(L1713, 2) = "10", "Oct", LEFT(L1713, 2) = "11", "Nov", LEFT(L1713, 2) = "12", "Dec")</f>
        <v>Aug</v>
      </c>
      <c r="N1713" s="9" t="str">
        <f t="shared" si="186"/>
        <v>2014</v>
      </c>
      <c r="O1713" t="b">
        <v>0</v>
      </c>
      <c r="P1713">
        <v>2</v>
      </c>
      <c r="Q1713" t="b">
        <v>0</v>
      </c>
      <c r="R1713" t="s">
        <v>8292</v>
      </c>
      <c r="S1713" s="6">
        <f t="shared" si="182"/>
        <v>0.105</v>
      </c>
      <c r="T1713" s="8">
        <f t="shared" si="183"/>
        <v>525</v>
      </c>
      <c r="U1713" t="str">
        <f t="shared" si="187"/>
        <v>music</v>
      </c>
      <c r="V1713" t="str">
        <f t="shared" si="188"/>
        <v>faith</v>
      </c>
    </row>
    <row r="1714" spans="1:22" ht="48" x14ac:dyDescent="0.2">
      <c r="A1714">
        <v>1712</v>
      </c>
      <c r="B1714" s="3" t="s">
        <v>1713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2">
        <f t="shared" si="184"/>
        <v>42185.913807870369</v>
      </c>
      <c r="K1714">
        <v>1430517353</v>
      </c>
      <c r="L1714" s="12" t="str">
        <f t="shared" si="185"/>
        <v>05/01/2015</v>
      </c>
      <c r="M1714" s="9" t="str" cm="1">
        <f t="array" ref="M1714">_xlfn.IFS(LEFT(L1714, 2) = "01", "Jan", LEFT(L1714, 2) = "02", "Feb", LEFT(L1714, 2) = "03", "Mar", LEFT(L1714, 2) = "04", "Apr", LEFT(L1714, 2) = "05", "May", LEFT(L1714, 2) = "06", "Jun", LEFT(L1714, 2) = "07", "Jul", LEFT(L1714, 2) = "08", "Aug", LEFT(L1714, 2) = "09", "Sep", LEFT(L1714, 2) = "10", "Oct", LEFT(L1714, 2) = "11", "Nov", LEFT(L1714, 2) = "12", "Dec")</f>
        <v>May</v>
      </c>
      <c r="N1714" s="9" t="str">
        <f t="shared" si="186"/>
        <v>2015</v>
      </c>
      <c r="O1714" t="b">
        <v>0</v>
      </c>
      <c r="P1714">
        <v>0</v>
      </c>
      <c r="Q1714" t="b">
        <v>0</v>
      </c>
      <c r="R1714" t="s">
        <v>8292</v>
      </c>
      <c r="S1714" s="6">
        <f t="shared" si="182"/>
        <v>0</v>
      </c>
      <c r="T1714" s="8">
        <f t="shared" si="183"/>
        <v>0</v>
      </c>
      <c r="U1714" t="str">
        <f t="shared" si="187"/>
        <v>music</v>
      </c>
      <c r="V1714" t="str">
        <f t="shared" si="188"/>
        <v>faith</v>
      </c>
    </row>
    <row r="1715" spans="1:22" ht="48" x14ac:dyDescent="0.2">
      <c r="A1715">
        <v>1713</v>
      </c>
      <c r="B1715" s="3" t="s">
        <v>1714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2">
        <f t="shared" si="184"/>
        <v>41917.801064814819</v>
      </c>
      <c r="K1715">
        <v>1409944412</v>
      </c>
      <c r="L1715" s="12" t="str">
        <f t="shared" si="185"/>
        <v>09/05/2014</v>
      </c>
      <c r="M1715" s="9" t="str" cm="1">
        <f t="array" ref="M1715">_xlfn.IFS(LEFT(L1715, 2) = "01", "Jan", LEFT(L1715, 2) = "02", "Feb", LEFT(L1715, 2) = "03", "Mar", LEFT(L1715, 2) = "04", "Apr", LEFT(L1715, 2) = "05", "May", LEFT(L1715, 2) = "06", "Jun", LEFT(L1715, 2) = "07", "Jul", LEFT(L1715, 2) = "08", "Aug", LEFT(L1715, 2) = "09", "Sep", LEFT(L1715, 2) = "10", "Oct", LEFT(L1715, 2) = "11", "Nov", LEFT(L1715, 2) = "12", "Dec")</f>
        <v>Sep</v>
      </c>
      <c r="N1715" s="9" t="str">
        <f t="shared" si="186"/>
        <v>2014</v>
      </c>
      <c r="O1715" t="b">
        <v>0</v>
      </c>
      <c r="P1715">
        <v>1</v>
      </c>
      <c r="Q1715" t="b">
        <v>0</v>
      </c>
      <c r="R1715" t="s">
        <v>8292</v>
      </c>
      <c r="S1715" s="6">
        <f t="shared" si="182"/>
        <v>1.6666666666666666E-2</v>
      </c>
      <c r="T1715" s="8">
        <f t="shared" si="183"/>
        <v>50</v>
      </c>
      <c r="U1715" t="str">
        <f t="shared" si="187"/>
        <v>music</v>
      </c>
      <c r="V1715" t="str">
        <f t="shared" si="188"/>
        <v>faith</v>
      </c>
    </row>
    <row r="1716" spans="1:22" ht="48" x14ac:dyDescent="0.2">
      <c r="A1716">
        <v>1714</v>
      </c>
      <c r="B1716" s="3" t="s">
        <v>1715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2">
        <f t="shared" si="184"/>
        <v>42125.918530092589</v>
      </c>
      <c r="K1716">
        <v>1427925761</v>
      </c>
      <c r="L1716" s="12" t="str">
        <f t="shared" si="185"/>
        <v>04/01/2015</v>
      </c>
      <c r="M1716" s="9" t="str" cm="1">
        <f t="array" ref="M1716">_xlfn.IFS(LEFT(L1716, 2) = "01", "Jan", LEFT(L1716, 2) = "02", "Feb", LEFT(L1716, 2) = "03", "Mar", LEFT(L1716, 2) = "04", "Apr", LEFT(L1716, 2) = "05", "May", LEFT(L1716, 2) = "06", "Jun", LEFT(L1716, 2) = "07", "Jul", LEFT(L1716, 2) = "08", "Aug", LEFT(L1716, 2) = "09", "Sep", LEFT(L1716, 2) = "10", "Oct", LEFT(L1716, 2) = "11", "Nov", LEFT(L1716, 2) = "12", "Dec")</f>
        <v>Apr</v>
      </c>
      <c r="N1716" s="9" t="str">
        <f t="shared" si="186"/>
        <v>2015</v>
      </c>
      <c r="O1716" t="b">
        <v>0</v>
      </c>
      <c r="P1716">
        <v>17</v>
      </c>
      <c r="Q1716" t="b">
        <v>0</v>
      </c>
      <c r="R1716" t="s">
        <v>8292</v>
      </c>
      <c r="S1716" s="6">
        <f t="shared" si="182"/>
        <v>7.868E-2</v>
      </c>
      <c r="T1716" s="8">
        <f t="shared" si="183"/>
        <v>115.70588235294117</v>
      </c>
      <c r="U1716" t="str">
        <f t="shared" si="187"/>
        <v>music</v>
      </c>
      <c r="V1716" t="str">
        <f t="shared" si="188"/>
        <v>faith</v>
      </c>
    </row>
    <row r="1717" spans="1:22" ht="48" x14ac:dyDescent="0.2">
      <c r="A1717">
        <v>1715</v>
      </c>
      <c r="B1717" s="3" t="s">
        <v>1716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2">
        <f t="shared" si="184"/>
        <v>42094.140277777777</v>
      </c>
      <c r="K1717">
        <v>1425186785</v>
      </c>
      <c r="L1717" s="12" t="str">
        <f t="shared" si="185"/>
        <v>03/01/2015</v>
      </c>
      <c r="M1717" s="9" t="str" cm="1">
        <f t="array" ref="M1717">_xlfn.IFS(LEFT(L1717, 2) = "01", "Jan", LEFT(L1717, 2) = "02", "Feb", LEFT(L1717, 2) = "03", "Mar", LEFT(L1717, 2) = "04", "Apr", LEFT(L1717, 2) = "05", "May", LEFT(L1717, 2) = "06", "Jun", LEFT(L1717, 2) = "07", "Jul", LEFT(L1717, 2) = "08", "Aug", LEFT(L1717, 2) = "09", "Sep", LEFT(L1717, 2) = "10", "Oct", LEFT(L1717, 2) = "11", "Nov", LEFT(L1717, 2) = "12", "Dec")</f>
        <v>Mar</v>
      </c>
      <c r="N1717" s="9" t="str">
        <f t="shared" si="186"/>
        <v>2015</v>
      </c>
      <c r="O1717" t="b">
        <v>0</v>
      </c>
      <c r="P1717">
        <v>2</v>
      </c>
      <c r="Q1717" t="b">
        <v>0</v>
      </c>
      <c r="R1717" t="s">
        <v>8292</v>
      </c>
      <c r="S1717" s="6">
        <f t="shared" si="182"/>
        <v>2.2000000000000001E-3</v>
      </c>
      <c r="T1717" s="8">
        <f t="shared" si="183"/>
        <v>5.5</v>
      </c>
      <c r="U1717" t="str">
        <f t="shared" si="187"/>
        <v>music</v>
      </c>
      <c r="V1717" t="str">
        <f t="shared" si="188"/>
        <v>faith</v>
      </c>
    </row>
    <row r="1718" spans="1:22" ht="48" x14ac:dyDescent="0.2">
      <c r="A1718">
        <v>1716</v>
      </c>
      <c r="B1718" s="3" t="s">
        <v>1717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2">
        <f t="shared" si="184"/>
        <v>42713.619201388887</v>
      </c>
      <c r="K1718">
        <v>1477835499</v>
      </c>
      <c r="L1718" s="12" t="str">
        <f t="shared" si="185"/>
        <v>10/30/2016</v>
      </c>
      <c r="M1718" s="9" t="str" cm="1">
        <f t="array" ref="M1718">_xlfn.IFS(LEFT(L1718, 2) = "01", "Jan", LEFT(L1718, 2) = "02", "Feb", LEFT(L1718, 2) = "03", "Mar", LEFT(L1718, 2) = "04", "Apr", LEFT(L1718, 2) = "05", "May", LEFT(L1718, 2) = "06", "Jun", LEFT(L1718, 2) = "07", "Jul", LEFT(L1718, 2) = "08", "Aug", LEFT(L1718, 2) = "09", "Sep", LEFT(L1718, 2) = "10", "Oct", LEFT(L1718, 2) = "11", "Nov", LEFT(L1718, 2) = "12", "Dec")</f>
        <v>Oct</v>
      </c>
      <c r="N1718" s="9" t="str">
        <f t="shared" si="186"/>
        <v>2016</v>
      </c>
      <c r="O1718" t="b">
        <v>0</v>
      </c>
      <c r="P1718">
        <v>3</v>
      </c>
      <c r="Q1718" t="b">
        <v>0</v>
      </c>
      <c r="R1718" t="s">
        <v>8292</v>
      </c>
      <c r="S1718" s="6">
        <f t="shared" si="182"/>
        <v>7.4999999999999997E-2</v>
      </c>
      <c r="T1718" s="8">
        <f t="shared" si="183"/>
        <v>50</v>
      </c>
      <c r="U1718" t="str">
        <f t="shared" si="187"/>
        <v>music</v>
      </c>
      <c r="V1718" t="str">
        <f t="shared" si="188"/>
        <v>faith</v>
      </c>
    </row>
    <row r="1719" spans="1:22" ht="48" x14ac:dyDescent="0.2">
      <c r="A1719">
        <v>1717</v>
      </c>
      <c r="B1719" s="3" t="s">
        <v>1718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2">
        <f t="shared" si="184"/>
        <v>42481.166666666672</v>
      </c>
      <c r="K1719">
        <v>1459467238</v>
      </c>
      <c r="L1719" s="12" t="str">
        <f t="shared" si="185"/>
        <v>03/31/2016</v>
      </c>
      <c r="M1719" s="9" t="str" cm="1">
        <f t="array" ref="M1719">_xlfn.IFS(LEFT(L1719, 2) = "01", "Jan", LEFT(L1719, 2) = "02", "Feb", LEFT(L1719, 2) = "03", "Mar", LEFT(L1719, 2) = "04", "Apr", LEFT(L1719, 2) = "05", "May", LEFT(L1719, 2) = "06", "Jun", LEFT(L1719, 2) = "07", "Jul", LEFT(L1719, 2) = "08", "Aug", LEFT(L1719, 2) = "09", "Sep", LEFT(L1719, 2) = "10", "Oct", LEFT(L1719, 2) = "11", "Nov", LEFT(L1719, 2) = "12", "Dec")</f>
        <v>Mar</v>
      </c>
      <c r="N1719" s="9" t="str">
        <f t="shared" si="186"/>
        <v>2016</v>
      </c>
      <c r="O1719" t="b">
        <v>0</v>
      </c>
      <c r="P1719">
        <v>41</v>
      </c>
      <c r="Q1719" t="b">
        <v>0</v>
      </c>
      <c r="R1719" t="s">
        <v>8292</v>
      </c>
      <c r="S1719" s="6">
        <f t="shared" si="182"/>
        <v>0.42725880551301687</v>
      </c>
      <c r="T1719" s="8">
        <f t="shared" si="183"/>
        <v>34.024390243902438</v>
      </c>
      <c r="U1719" t="str">
        <f t="shared" si="187"/>
        <v>music</v>
      </c>
      <c r="V1719" t="str">
        <f t="shared" si="188"/>
        <v>faith</v>
      </c>
    </row>
    <row r="1720" spans="1:22" ht="16" x14ac:dyDescent="0.2">
      <c r="A1720">
        <v>1718</v>
      </c>
      <c r="B1720" s="3" t="s">
        <v>1719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2">
        <f t="shared" si="184"/>
        <v>42504.207638888889</v>
      </c>
      <c r="K1720">
        <v>1459435149</v>
      </c>
      <c r="L1720" s="12" t="str">
        <f t="shared" si="185"/>
        <v>03/31/2016</v>
      </c>
      <c r="M1720" s="9" t="str" cm="1">
        <f t="array" ref="M1720">_xlfn.IFS(LEFT(L1720, 2) = "01", "Jan", LEFT(L1720, 2) = "02", "Feb", LEFT(L1720, 2) = "03", "Mar", LEFT(L1720, 2) = "04", "Apr", LEFT(L1720, 2) = "05", "May", LEFT(L1720, 2) = "06", "Jun", LEFT(L1720, 2) = "07", "Jul", LEFT(L1720, 2) = "08", "Aug", LEFT(L1720, 2) = "09", "Sep", LEFT(L1720, 2) = "10", "Oct", LEFT(L1720, 2) = "11", "Nov", LEFT(L1720, 2) = "12", "Dec")</f>
        <v>Mar</v>
      </c>
      <c r="N1720" s="9" t="str">
        <f t="shared" si="186"/>
        <v>2016</v>
      </c>
      <c r="O1720" t="b">
        <v>0</v>
      </c>
      <c r="P1720">
        <v>2</v>
      </c>
      <c r="Q1720" t="b">
        <v>0</v>
      </c>
      <c r="R1720" t="s">
        <v>8292</v>
      </c>
      <c r="S1720" s="6">
        <f t="shared" si="182"/>
        <v>2.142857142857143E-3</v>
      </c>
      <c r="T1720" s="8">
        <f t="shared" si="183"/>
        <v>37.5</v>
      </c>
      <c r="U1720" t="str">
        <f t="shared" si="187"/>
        <v>music</v>
      </c>
      <c r="V1720" t="str">
        <f t="shared" si="188"/>
        <v>faith</v>
      </c>
    </row>
    <row r="1721" spans="1:22" ht="48" x14ac:dyDescent="0.2">
      <c r="A1721">
        <v>1719</v>
      </c>
      <c r="B1721" s="3" t="s">
        <v>1720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2">
        <f t="shared" si="184"/>
        <v>41899.534618055557</v>
      </c>
      <c r="K1721">
        <v>1408366191</v>
      </c>
      <c r="L1721" s="12" t="str">
        <f t="shared" si="185"/>
        <v>08/18/2014</v>
      </c>
      <c r="M1721" s="9" t="str" cm="1">
        <f t="array" ref="M1721">_xlfn.IFS(LEFT(L1721, 2) = "01", "Jan", LEFT(L1721, 2) = "02", "Feb", LEFT(L1721, 2) = "03", "Mar", LEFT(L1721, 2) = "04", "Apr", LEFT(L1721, 2) = "05", "May", LEFT(L1721, 2) = "06", "Jun", LEFT(L1721, 2) = "07", "Jul", LEFT(L1721, 2) = "08", "Aug", LEFT(L1721, 2) = "09", "Sep", LEFT(L1721, 2) = "10", "Oct", LEFT(L1721, 2) = "11", "Nov", LEFT(L1721, 2) = "12", "Dec")</f>
        <v>Aug</v>
      </c>
      <c r="N1721" s="9" t="str">
        <f t="shared" si="186"/>
        <v>2014</v>
      </c>
      <c r="O1721" t="b">
        <v>0</v>
      </c>
      <c r="P1721">
        <v>3</v>
      </c>
      <c r="Q1721" t="b">
        <v>0</v>
      </c>
      <c r="R1721" t="s">
        <v>8292</v>
      </c>
      <c r="S1721" s="6">
        <f t="shared" si="182"/>
        <v>8.7500000000000008E-3</v>
      </c>
      <c r="T1721" s="8">
        <f t="shared" si="183"/>
        <v>11.666666666666666</v>
      </c>
      <c r="U1721" t="str">
        <f t="shared" si="187"/>
        <v>music</v>
      </c>
      <c r="V1721" t="str">
        <f t="shared" si="188"/>
        <v>faith</v>
      </c>
    </row>
    <row r="1722" spans="1:22" ht="48" x14ac:dyDescent="0.2">
      <c r="A1722">
        <v>1720</v>
      </c>
      <c r="B1722" s="3" t="s">
        <v>1721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2">
        <f t="shared" si="184"/>
        <v>41952.824895833335</v>
      </c>
      <c r="K1722">
        <v>1412966871</v>
      </c>
      <c r="L1722" s="12" t="str">
        <f t="shared" si="185"/>
        <v>10/10/2014</v>
      </c>
      <c r="M1722" s="9" t="str" cm="1">
        <f t="array" ref="M1722">_xlfn.IFS(LEFT(L1722, 2) = "01", "Jan", LEFT(L1722, 2) = "02", "Feb", LEFT(L1722, 2) = "03", "Mar", LEFT(L1722, 2) = "04", "Apr", LEFT(L1722, 2) = "05", "May", LEFT(L1722, 2) = "06", "Jun", LEFT(L1722, 2) = "07", "Jul", LEFT(L1722, 2) = "08", "Aug", LEFT(L1722, 2) = "09", "Sep", LEFT(L1722, 2) = "10", "Oct", LEFT(L1722, 2) = "11", "Nov", LEFT(L1722, 2) = "12", "Dec")</f>
        <v>Oct</v>
      </c>
      <c r="N1722" s="9" t="str">
        <f t="shared" si="186"/>
        <v>2014</v>
      </c>
      <c r="O1722" t="b">
        <v>0</v>
      </c>
      <c r="P1722">
        <v>8</v>
      </c>
      <c r="Q1722" t="b">
        <v>0</v>
      </c>
      <c r="R1722" t="s">
        <v>8292</v>
      </c>
      <c r="S1722" s="6">
        <f t="shared" si="182"/>
        <v>5.6250000000000001E-2</v>
      </c>
      <c r="T1722" s="8">
        <f t="shared" si="183"/>
        <v>28.125</v>
      </c>
      <c r="U1722" t="str">
        <f t="shared" si="187"/>
        <v>music</v>
      </c>
      <c r="V1722" t="str">
        <f t="shared" si="188"/>
        <v>faith</v>
      </c>
    </row>
    <row r="1723" spans="1:22" ht="48" x14ac:dyDescent="0.2">
      <c r="A1723">
        <v>1721</v>
      </c>
      <c r="B1723" s="3" t="s">
        <v>1722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2">
        <f t="shared" si="184"/>
        <v>42349.461377314816</v>
      </c>
      <c r="K1723">
        <v>1447239863</v>
      </c>
      <c r="L1723" s="12" t="str">
        <f t="shared" si="185"/>
        <v>11/11/2015</v>
      </c>
      <c r="M1723" s="9" t="str" cm="1">
        <f t="array" ref="M1723">_xlfn.IFS(LEFT(L1723, 2) = "01", "Jan", LEFT(L1723, 2) = "02", "Feb", LEFT(L1723, 2) = "03", "Mar", LEFT(L1723, 2) = "04", "Apr", LEFT(L1723, 2) = "05", "May", LEFT(L1723, 2) = "06", "Jun", LEFT(L1723, 2) = "07", "Jul", LEFT(L1723, 2) = "08", "Aug", LEFT(L1723, 2) = "09", "Sep", LEFT(L1723, 2) = "10", "Oct", LEFT(L1723, 2) = "11", "Nov", LEFT(L1723, 2) = "12", "Dec")</f>
        <v>Nov</v>
      </c>
      <c r="N1723" s="9" t="str">
        <f t="shared" si="186"/>
        <v>2015</v>
      </c>
      <c r="O1723" t="b">
        <v>0</v>
      </c>
      <c r="P1723">
        <v>0</v>
      </c>
      <c r="Q1723" t="b">
        <v>0</v>
      </c>
      <c r="R1723" t="s">
        <v>8292</v>
      </c>
      <c r="S1723" s="6">
        <f t="shared" si="182"/>
        <v>0</v>
      </c>
      <c r="T1723" s="8">
        <f t="shared" si="183"/>
        <v>0</v>
      </c>
      <c r="U1723" t="str">
        <f t="shared" si="187"/>
        <v>music</v>
      </c>
      <c r="V1723" t="str">
        <f t="shared" si="188"/>
        <v>faith</v>
      </c>
    </row>
    <row r="1724" spans="1:22" ht="48" x14ac:dyDescent="0.2">
      <c r="A1724">
        <v>1722</v>
      </c>
      <c r="B1724" s="3" t="s">
        <v>1723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2">
        <f t="shared" si="184"/>
        <v>42463.006944444445</v>
      </c>
      <c r="K1724">
        <v>1456441429</v>
      </c>
      <c r="L1724" s="12" t="str">
        <f t="shared" si="185"/>
        <v>02/25/2016</v>
      </c>
      <c r="M1724" s="9" t="str" cm="1">
        <f t="array" ref="M1724">_xlfn.IFS(LEFT(L1724, 2) = "01", "Jan", LEFT(L1724, 2) = "02", "Feb", LEFT(L1724, 2) = "03", "Mar", LEFT(L1724, 2) = "04", "Apr", LEFT(L1724, 2) = "05", "May", LEFT(L1724, 2) = "06", "Jun", LEFT(L1724, 2) = "07", "Jul", LEFT(L1724, 2) = "08", "Aug", LEFT(L1724, 2) = "09", "Sep", LEFT(L1724, 2) = "10", "Oct", LEFT(L1724, 2) = "11", "Nov", LEFT(L1724, 2) = "12", "Dec")</f>
        <v>Feb</v>
      </c>
      <c r="N1724" s="9" t="str">
        <f t="shared" si="186"/>
        <v>2016</v>
      </c>
      <c r="O1724" t="b">
        <v>0</v>
      </c>
      <c r="P1724">
        <v>1</v>
      </c>
      <c r="Q1724" t="b">
        <v>0</v>
      </c>
      <c r="R1724" t="s">
        <v>8292</v>
      </c>
      <c r="S1724" s="6">
        <f t="shared" si="182"/>
        <v>3.4722222222222224E-4</v>
      </c>
      <c r="T1724" s="8">
        <f t="shared" si="183"/>
        <v>1</v>
      </c>
      <c r="U1724" t="str">
        <f t="shared" si="187"/>
        <v>music</v>
      </c>
      <c r="V1724" t="str">
        <f t="shared" si="188"/>
        <v>faith</v>
      </c>
    </row>
    <row r="1725" spans="1:22" ht="48" x14ac:dyDescent="0.2">
      <c r="A1725">
        <v>1723</v>
      </c>
      <c r="B1725" s="3" t="s">
        <v>1724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2">
        <f t="shared" si="184"/>
        <v>42186.25</v>
      </c>
      <c r="K1725">
        <v>1430855315</v>
      </c>
      <c r="L1725" s="12" t="str">
        <f t="shared" si="185"/>
        <v>05/05/2015</v>
      </c>
      <c r="M1725" s="9" t="str" cm="1">
        <f t="array" ref="M1725">_xlfn.IFS(LEFT(L1725, 2) = "01", "Jan", LEFT(L1725, 2) = "02", "Feb", LEFT(L1725, 2) = "03", "Mar", LEFT(L1725, 2) = "04", "Apr", LEFT(L1725, 2) = "05", "May", LEFT(L1725, 2) = "06", "Jun", LEFT(L1725, 2) = "07", "Jul", LEFT(L1725, 2) = "08", "Aug", LEFT(L1725, 2) = "09", "Sep", LEFT(L1725, 2) = "10", "Oct", LEFT(L1725, 2) = "11", "Nov", LEFT(L1725, 2) = "12", "Dec")</f>
        <v>May</v>
      </c>
      <c r="N1725" s="9" t="str">
        <f t="shared" si="186"/>
        <v>2015</v>
      </c>
      <c r="O1725" t="b">
        <v>0</v>
      </c>
      <c r="P1725">
        <v>3</v>
      </c>
      <c r="Q1725" t="b">
        <v>0</v>
      </c>
      <c r="R1725" t="s">
        <v>8292</v>
      </c>
      <c r="S1725" s="6">
        <f t="shared" si="182"/>
        <v>6.5000000000000002E-2</v>
      </c>
      <c r="T1725" s="8">
        <f t="shared" si="183"/>
        <v>216.66666666666666</v>
      </c>
      <c r="U1725" t="str">
        <f t="shared" si="187"/>
        <v>music</v>
      </c>
      <c r="V1725" t="str">
        <f t="shared" si="188"/>
        <v>faith</v>
      </c>
    </row>
    <row r="1726" spans="1:22" ht="48" x14ac:dyDescent="0.2">
      <c r="A1726">
        <v>1724</v>
      </c>
      <c r="B1726" s="3" t="s">
        <v>1725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2">
        <f t="shared" si="184"/>
        <v>41942.932430555556</v>
      </c>
      <c r="K1726">
        <v>1412115762</v>
      </c>
      <c r="L1726" s="12" t="str">
        <f t="shared" si="185"/>
        <v>09/30/2014</v>
      </c>
      <c r="M1726" s="9" t="str" cm="1">
        <f t="array" ref="M1726">_xlfn.IFS(LEFT(L1726, 2) = "01", "Jan", LEFT(L1726, 2) = "02", "Feb", LEFT(L1726, 2) = "03", "Mar", LEFT(L1726, 2) = "04", "Apr", LEFT(L1726, 2) = "05", "May", LEFT(L1726, 2) = "06", "Jun", LEFT(L1726, 2) = "07", "Jul", LEFT(L1726, 2) = "08", "Aug", LEFT(L1726, 2) = "09", "Sep", LEFT(L1726, 2) = "10", "Oct", LEFT(L1726, 2) = "11", "Nov", LEFT(L1726, 2) = "12", "Dec")</f>
        <v>Sep</v>
      </c>
      <c r="N1726" s="9" t="str">
        <f t="shared" si="186"/>
        <v>2014</v>
      </c>
      <c r="O1726" t="b">
        <v>0</v>
      </c>
      <c r="P1726">
        <v>4</v>
      </c>
      <c r="Q1726" t="b">
        <v>0</v>
      </c>
      <c r="R1726" t="s">
        <v>8292</v>
      </c>
      <c r="S1726" s="6">
        <f t="shared" si="182"/>
        <v>5.8333333333333336E-3</v>
      </c>
      <c r="T1726" s="8">
        <f t="shared" si="183"/>
        <v>8.75</v>
      </c>
      <c r="U1726" t="str">
        <f t="shared" si="187"/>
        <v>music</v>
      </c>
      <c r="V1726" t="str">
        <f t="shared" si="188"/>
        <v>faith</v>
      </c>
    </row>
    <row r="1727" spans="1:22" ht="48" x14ac:dyDescent="0.2">
      <c r="A1727">
        <v>1725</v>
      </c>
      <c r="B1727" s="3" t="s">
        <v>1726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2">
        <f t="shared" si="184"/>
        <v>41875.968159722222</v>
      </c>
      <c r="K1727">
        <v>1406330049</v>
      </c>
      <c r="L1727" s="12" t="str">
        <f t="shared" si="185"/>
        <v>07/25/2014</v>
      </c>
      <c r="M1727" s="9" t="str" cm="1">
        <f t="array" ref="M1727">_xlfn.IFS(LEFT(L1727, 2) = "01", "Jan", LEFT(L1727, 2) = "02", "Feb", LEFT(L1727, 2) = "03", "Mar", LEFT(L1727, 2) = "04", "Apr", LEFT(L1727, 2) = "05", "May", LEFT(L1727, 2) = "06", "Jun", LEFT(L1727, 2) = "07", "Jul", LEFT(L1727, 2) = "08", "Aug", LEFT(L1727, 2) = "09", "Sep", LEFT(L1727, 2) = "10", "Oct", LEFT(L1727, 2) = "11", "Nov", LEFT(L1727, 2) = "12", "Dec")</f>
        <v>Jul</v>
      </c>
      <c r="N1727" s="9" t="str">
        <f t="shared" si="186"/>
        <v>2014</v>
      </c>
      <c r="O1727" t="b">
        <v>0</v>
      </c>
      <c r="P1727">
        <v>9</v>
      </c>
      <c r="Q1727" t="b">
        <v>0</v>
      </c>
      <c r="R1727" t="s">
        <v>8292</v>
      </c>
      <c r="S1727" s="6">
        <f t="shared" si="182"/>
        <v>0.10181818181818182</v>
      </c>
      <c r="T1727" s="8">
        <f t="shared" si="183"/>
        <v>62.222222222222221</v>
      </c>
      <c r="U1727" t="str">
        <f t="shared" si="187"/>
        <v>music</v>
      </c>
      <c r="V1727" t="str">
        <f t="shared" si="188"/>
        <v>faith</v>
      </c>
    </row>
    <row r="1728" spans="1:22" ht="32" x14ac:dyDescent="0.2">
      <c r="A1728">
        <v>1726</v>
      </c>
      <c r="B1728" s="3" t="s">
        <v>1727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2">
        <f t="shared" si="184"/>
        <v>41817.919722222221</v>
      </c>
      <c r="K1728">
        <v>1401401064</v>
      </c>
      <c r="L1728" s="12" t="str">
        <f t="shared" si="185"/>
        <v>05/29/2014</v>
      </c>
      <c r="M1728" s="9" t="str" cm="1">
        <f t="array" ref="M1728">_xlfn.IFS(LEFT(L1728, 2) = "01", "Jan", LEFT(L1728, 2) = "02", "Feb", LEFT(L1728, 2) = "03", "Mar", LEFT(L1728, 2) = "04", "Apr", LEFT(L1728, 2) = "05", "May", LEFT(L1728, 2) = "06", "Jun", LEFT(L1728, 2) = "07", "Jul", LEFT(L1728, 2) = "08", "Aug", LEFT(L1728, 2) = "09", "Sep", LEFT(L1728, 2) = "10", "Oct", LEFT(L1728, 2) = "11", "Nov", LEFT(L1728, 2) = "12", "Dec")</f>
        <v>May</v>
      </c>
      <c r="N1728" s="9" t="str">
        <f t="shared" si="186"/>
        <v>2014</v>
      </c>
      <c r="O1728" t="b">
        <v>0</v>
      </c>
      <c r="P1728">
        <v>16</v>
      </c>
      <c r="Q1728" t="b">
        <v>0</v>
      </c>
      <c r="R1728" t="s">
        <v>8292</v>
      </c>
      <c r="S1728" s="6">
        <f t="shared" si="182"/>
        <v>0.33784615384615385</v>
      </c>
      <c r="T1728" s="8">
        <f t="shared" si="183"/>
        <v>137.25</v>
      </c>
      <c r="U1728" t="str">
        <f t="shared" si="187"/>
        <v>music</v>
      </c>
      <c r="V1728" t="str">
        <f t="shared" si="188"/>
        <v>faith</v>
      </c>
    </row>
    <row r="1729" spans="1:22" ht="48" x14ac:dyDescent="0.2">
      <c r="A1729">
        <v>1727</v>
      </c>
      <c r="B1729" s="3" t="s">
        <v>1728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2">
        <f t="shared" si="184"/>
        <v>42099.458333333328</v>
      </c>
      <c r="K1729">
        <v>1423520177</v>
      </c>
      <c r="L1729" s="12" t="str">
        <f t="shared" si="185"/>
        <v>02/09/2015</v>
      </c>
      <c r="M1729" s="9" t="str" cm="1">
        <f t="array" ref="M1729">_xlfn.IFS(LEFT(L1729, 2) = "01", "Jan", LEFT(L1729, 2) = "02", "Feb", LEFT(L1729, 2) = "03", "Mar", LEFT(L1729, 2) = "04", "Apr", LEFT(L1729, 2) = "05", "May", LEFT(L1729, 2) = "06", "Jun", LEFT(L1729, 2) = "07", "Jul", LEFT(L1729, 2) = "08", "Aug", LEFT(L1729, 2) = "09", "Sep", LEFT(L1729, 2) = "10", "Oct", LEFT(L1729, 2) = "11", "Nov", LEFT(L1729, 2) = "12", "Dec")</f>
        <v>Feb</v>
      </c>
      <c r="N1729" s="9" t="str">
        <f t="shared" si="186"/>
        <v>2015</v>
      </c>
      <c r="O1729" t="b">
        <v>0</v>
      </c>
      <c r="P1729">
        <v>1</v>
      </c>
      <c r="Q1729" t="b">
        <v>0</v>
      </c>
      <c r="R1729" t="s">
        <v>8292</v>
      </c>
      <c r="S1729" s="6">
        <f t="shared" si="182"/>
        <v>3.3333333333333332E-4</v>
      </c>
      <c r="T1729" s="8">
        <f t="shared" si="183"/>
        <v>1</v>
      </c>
      <c r="U1729" t="str">
        <f t="shared" si="187"/>
        <v>music</v>
      </c>
      <c r="V1729" t="str">
        <f t="shared" si="188"/>
        <v>faith</v>
      </c>
    </row>
    <row r="1730" spans="1:22" ht="48" x14ac:dyDescent="0.2">
      <c r="A1730">
        <v>1728</v>
      </c>
      <c r="B1730" s="3" t="s">
        <v>1729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2">
        <f t="shared" si="184"/>
        <v>42298.625856481478</v>
      </c>
      <c r="K1730">
        <v>1442847674</v>
      </c>
      <c r="L1730" s="12" t="str">
        <f t="shared" si="185"/>
        <v>09/21/2015</v>
      </c>
      <c r="M1730" s="9" t="str" cm="1">
        <f t="array" ref="M1730">_xlfn.IFS(LEFT(L1730, 2) = "01", "Jan", LEFT(L1730, 2) = "02", "Feb", LEFT(L1730, 2) = "03", "Mar", LEFT(L1730, 2) = "04", "Apr", LEFT(L1730, 2) = "05", "May", LEFT(L1730, 2) = "06", "Jun", LEFT(L1730, 2) = "07", "Jul", LEFT(L1730, 2) = "08", "Aug", LEFT(L1730, 2) = "09", "Sep", LEFT(L1730, 2) = "10", "Oct", LEFT(L1730, 2) = "11", "Nov", LEFT(L1730, 2) = "12", "Dec")</f>
        <v>Sep</v>
      </c>
      <c r="N1730" s="9" t="str">
        <f t="shared" si="186"/>
        <v>2015</v>
      </c>
      <c r="O1730" t="b">
        <v>0</v>
      </c>
      <c r="P1730">
        <v>7</v>
      </c>
      <c r="Q1730" t="b">
        <v>0</v>
      </c>
      <c r="R1730" t="s">
        <v>8292</v>
      </c>
      <c r="S1730" s="6">
        <f t="shared" ref="S1730:S1793" si="189">E1730/D1730</f>
        <v>0.68400000000000005</v>
      </c>
      <c r="T1730" s="8">
        <f t="shared" ref="T1730:T1793" si="190">IFERROR(E1730/P1730, 0)</f>
        <v>122.14285714285714</v>
      </c>
      <c r="U1730" t="str">
        <f t="shared" si="187"/>
        <v>music</v>
      </c>
      <c r="V1730" t="str">
        <f t="shared" si="188"/>
        <v>faith</v>
      </c>
    </row>
    <row r="1731" spans="1:22" ht="48" x14ac:dyDescent="0.2">
      <c r="A1731">
        <v>1729</v>
      </c>
      <c r="B1731" s="3" t="s">
        <v>1730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2">
        <f t="shared" ref="J1731:J1794" si="191">(((I1731/60)/60)/24)+DATE(1970,1,1)</f>
        <v>42531.052152777775</v>
      </c>
      <c r="K1731">
        <v>1460337306</v>
      </c>
      <c r="L1731" s="12" t="str">
        <f t="shared" ref="L1731:L1794" si="192">TEXT((((K1731/60)/60)/24)+DATE(1970,1,1), "mm/dd/yyyy")</f>
        <v>04/11/2016</v>
      </c>
      <c r="M1731" s="9" t="str" cm="1">
        <f t="array" ref="M1731">_xlfn.IFS(LEFT(L1731, 2) = "01", "Jan", LEFT(L1731, 2) = "02", "Feb", LEFT(L1731, 2) = "03", "Mar", LEFT(L1731, 2) = "04", "Apr", LEFT(L1731, 2) = "05", "May", LEFT(L1731, 2) = "06", "Jun", LEFT(L1731, 2) = "07", "Jul", LEFT(L1731, 2) = "08", "Aug", LEFT(L1731, 2) = "09", "Sep", LEFT(L1731, 2) = "10", "Oct", LEFT(L1731, 2) = "11", "Nov", LEFT(L1731, 2) = "12", "Dec")</f>
        <v>Apr</v>
      </c>
      <c r="N1731" s="9" t="str">
        <f t="shared" ref="N1731:N1794" si="193">RIGHT(L1731, 4)</f>
        <v>2016</v>
      </c>
      <c r="O1731" t="b">
        <v>0</v>
      </c>
      <c r="P1731">
        <v>0</v>
      </c>
      <c r="Q1731" t="b">
        <v>0</v>
      </c>
      <c r="R1731" t="s">
        <v>8292</v>
      </c>
      <c r="S1731" s="6">
        <f t="shared" si="189"/>
        <v>0</v>
      </c>
      <c r="T1731" s="8">
        <f t="shared" si="190"/>
        <v>0</v>
      </c>
      <c r="U1731" t="str">
        <f t="shared" ref="U1731:U1794" si="194">LEFT(R1731, SEARCH("/", R1731) - 1)</f>
        <v>music</v>
      </c>
      <c r="V1731" t="str">
        <f t="shared" ref="V1731:V1794" si="195">RIGHT(R1731, LEN(R1731) - SEARCH("/", R1731) )</f>
        <v>faith</v>
      </c>
    </row>
    <row r="1732" spans="1:22" ht="48" x14ac:dyDescent="0.2">
      <c r="A1732">
        <v>1730</v>
      </c>
      <c r="B1732" s="3" t="s">
        <v>1731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2">
        <f t="shared" si="191"/>
        <v>42302.087766203709</v>
      </c>
      <c r="K1732">
        <v>1443146783</v>
      </c>
      <c r="L1732" s="12" t="str">
        <f t="shared" si="192"/>
        <v>09/25/2015</v>
      </c>
      <c r="M1732" s="9" t="str" cm="1">
        <f t="array" ref="M1732">_xlfn.IFS(LEFT(L1732, 2) = "01", "Jan", LEFT(L1732, 2) = "02", "Feb", LEFT(L1732, 2) = "03", "Mar", LEFT(L1732, 2) = "04", "Apr", LEFT(L1732, 2) = "05", "May", LEFT(L1732, 2) = "06", "Jun", LEFT(L1732, 2) = "07", "Jul", LEFT(L1732, 2) = "08", "Aug", LEFT(L1732, 2) = "09", "Sep", LEFT(L1732, 2) = "10", "Oct", LEFT(L1732, 2) = "11", "Nov", LEFT(L1732, 2) = "12", "Dec")</f>
        <v>Sep</v>
      </c>
      <c r="N1732" s="9" t="str">
        <f t="shared" si="193"/>
        <v>2015</v>
      </c>
      <c r="O1732" t="b">
        <v>0</v>
      </c>
      <c r="P1732">
        <v>0</v>
      </c>
      <c r="Q1732" t="b">
        <v>0</v>
      </c>
      <c r="R1732" t="s">
        <v>8292</v>
      </c>
      <c r="S1732" s="6">
        <f t="shared" si="189"/>
        <v>0</v>
      </c>
      <c r="T1732" s="8">
        <f t="shared" si="190"/>
        <v>0</v>
      </c>
      <c r="U1732" t="str">
        <f t="shared" si="194"/>
        <v>music</v>
      </c>
      <c r="V1732" t="str">
        <f t="shared" si="195"/>
        <v>faith</v>
      </c>
    </row>
    <row r="1733" spans="1:22" ht="32" x14ac:dyDescent="0.2">
      <c r="A1733">
        <v>1731</v>
      </c>
      <c r="B1733" s="3" t="s">
        <v>1732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2">
        <f t="shared" si="191"/>
        <v>42166.625</v>
      </c>
      <c r="K1733">
        <v>1432849552</v>
      </c>
      <c r="L1733" s="12" t="str">
        <f t="shared" si="192"/>
        <v>05/28/2015</v>
      </c>
      <c r="M1733" s="9" t="str" cm="1">
        <f t="array" ref="M1733">_xlfn.IFS(LEFT(L1733, 2) = "01", "Jan", LEFT(L1733, 2) = "02", "Feb", LEFT(L1733, 2) = "03", "Mar", LEFT(L1733, 2) = "04", "Apr", LEFT(L1733, 2) = "05", "May", LEFT(L1733, 2) = "06", "Jun", LEFT(L1733, 2) = "07", "Jul", LEFT(L1733, 2) = "08", "Aug", LEFT(L1733, 2) = "09", "Sep", LEFT(L1733, 2) = "10", "Oct", LEFT(L1733, 2) = "11", "Nov", LEFT(L1733, 2) = "12", "Dec")</f>
        <v>May</v>
      </c>
      <c r="N1733" s="9" t="str">
        <f t="shared" si="193"/>
        <v>2015</v>
      </c>
      <c r="O1733" t="b">
        <v>0</v>
      </c>
      <c r="P1733">
        <v>0</v>
      </c>
      <c r="Q1733" t="b">
        <v>0</v>
      </c>
      <c r="R1733" t="s">
        <v>8292</v>
      </c>
      <c r="S1733" s="6">
        <f t="shared" si="189"/>
        <v>0</v>
      </c>
      <c r="T1733" s="8">
        <f t="shared" si="190"/>
        <v>0</v>
      </c>
      <c r="U1733" t="str">
        <f t="shared" si="194"/>
        <v>music</v>
      </c>
      <c r="V1733" t="str">
        <f t="shared" si="195"/>
        <v>faith</v>
      </c>
    </row>
    <row r="1734" spans="1:22" ht="48" x14ac:dyDescent="0.2">
      <c r="A1734">
        <v>1732</v>
      </c>
      <c r="B1734" s="3" t="s">
        <v>1733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2">
        <f t="shared" si="191"/>
        <v>42385.208333333328</v>
      </c>
      <c r="K1734">
        <v>1447777481</v>
      </c>
      <c r="L1734" s="12" t="str">
        <f t="shared" si="192"/>
        <v>11/17/2015</v>
      </c>
      <c r="M1734" s="9" t="str" cm="1">
        <f t="array" ref="M1734">_xlfn.IFS(LEFT(L1734, 2) = "01", "Jan", LEFT(L1734, 2) = "02", "Feb", LEFT(L1734, 2) = "03", "Mar", LEFT(L1734, 2) = "04", "Apr", LEFT(L1734, 2) = "05", "May", LEFT(L1734, 2) = "06", "Jun", LEFT(L1734, 2) = "07", "Jul", LEFT(L1734, 2) = "08", "Aug", LEFT(L1734, 2) = "09", "Sep", LEFT(L1734, 2) = "10", "Oct", LEFT(L1734, 2) = "11", "Nov", LEFT(L1734, 2) = "12", "Dec")</f>
        <v>Nov</v>
      </c>
      <c r="N1734" s="9" t="str">
        <f t="shared" si="193"/>
        <v>2015</v>
      </c>
      <c r="O1734" t="b">
        <v>0</v>
      </c>
      <c r="P1734">
        <v>0</v>
      </c>
      <c r="Q1734" t="b">
        <v>0</v>
      </c>
      <c r="R1734" t="s">
        <v>8292</v>
      </c>
      <c r="S1734" s="6">
        <f t="shared" si="189"/>
        <v>0</v>
      </c>
      <c r="T1734" s="8">
        <f t="shared" si="190"/>
        <v>0</v>
      </c>
      <c r="U1734" t="str">
        <f t="shared" si="194"/>
        <v>music</v>
      </c>
      <c r="V1734" t="str">
        <f t="shared" si="195"/>
        <v>faith</v>
      </c>
    </row>
    <row r="1735" spans="1:22" ht="48" x14ac:dyDescent="0.2">
      <c r="A1735">
        <v>1733</v>
      </c>
      <c r="B1735" s="3" t="s">
        <v>1734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2">
        <f t="shared" si="191"/>
        <v>42626.895833333328</v>
      </c>
      <c r="K1735">
        <v>1472746374</v>
      </c>
      <c r="L1735" s="12" t="str">
        <f t="shared" si="192"/>
        <v>09/01/2016</v>
      </c>
      <c r="M1735" s="9" t="str" cm="1">
        <f t="array" ref="M1735">_xlfn.IFS(LEFT(L1735, 2) = "01", "Jan", LEFT(L1735, 2) = "02", "Feb", LEFT(L1735, 2) = "03", "Mar", LEFT(L1735, 2) = "04", "Apr", LEFT(L1735, 2) = "05", "May", LEFT(L1735, 2) = "06", "Jun", LEFT(L1735, 2) = "07", "Jul", LEFT(L1735, 2) = "08", "Aug", LEFT(L1735, 2) = "09", "Sep", LEFT(L1735, 2) = "10", "Oct", LEFT(L1735, 2) = "11", "Nov", LEFT(L1735, 2) = "12", "Dec")</f>
        <v>Sep</v>
      </c>
      <c r="N1735" s="9" t="str">
        <f t="shared" si="193"/>
        <v>2016</v>
      </c>
      <c r="O1735" t="b">
        <v>0</v>
      </c>
      <c r="P1735">
        <v>0</v>
      </c>
      <c r="Q1735" t="b">
        <v>0</v>
      </c>
      <c r="R1735" t="s">
        <v>8292</v>
      </c>
      <c r="S1735" s="6">
        <f t="shared" si="189"/>
        <v>0</v>
      </c>
      <c r="T1735" s="8">
        <f t="shared" si="190"/>
        <v>0</v>
      </c>
      <c r="U1735" t="str">
        <f t="shared" si="194"/>
        <v>music</v>
      </c>
      <c r="V1735" t="str">
        <f t="shared" si="195"/>
        <v>faith</v>
      </c>
    </row>
    <row r="1736" spans="1:22" ht="48" x14ac:dyDescent="0.2">
      <c r="A1736">
        <v>1734</v>
      </c>
      <c r="B1736" s="3" t="s">
        <v>1735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2">
        <f t="shared" si="191"/>
        <v>42132.036527777775</v>
      </c>
      <c r="K1736">
        <v>1428454356</v>
      </c>
      <c r="L1736" s="12" t="str">
        <f t="shared" si="192"/>
        <v>04/08/2015</v>
      </c>
      <c r="M1736" s="9" t="str" cm="1">
        <f t="array" ref="M1736">_xlfn.IFS(LEFT(L1736, 2) = "01", "Jan", LEFT(L1736, 2) = "02", "Feb", LEFT(L1736, 2) = "03", "Mar", LEFT(L1736, 2) = "04", "Apr", LEFT(L1736, 2) = "05", "May", LEFT(L1736, 2) = "06", "Jun", LEFT(L1736, 2) = "07", "Jul", LEFT(L1736, 2) = "08", "Aug", LEFT(L1736, 2) = "09", "Sep", LEFT(L1736, 2) = "10", "Oct", LEFT(L1736, 2) = "11", "Nov", LEFT(L1736, 2) = "12", "Dec")</f>
        <v>Apr</v>
      </c>
      <c r="N1736" s="9" t="str">
        <f t="shared" si="193"/>
        <v>2015</v>
      </c>
      <c r="O1736" t="b">
        <v>0</v>
      </c>
      <c r="P1736">
        <v>1</v>
      </c>
      <c r="Q1736" t="b">
        <v>0</v>
      </c>
      <c r="R1736" t="s">
        <v>8292</v>
      </c>
      <c r="S1736" s="6">
        <f t="shared" si="189"/>
        <v>2.2222222222222223E-4</v>
      </c>
      <c r="T1736" s="8">
        <f t="shared" si="190"/>
        <v>1</v>
      </c>
      <c r="U1736" t="str">
        <f t="shared" si="194"/>
        <v>music</v>
      </c>
      <c r="V1736" t="str">
        <f t="shared" si="195"/>
        <v>faith</v>
      </c>
    </row>
    <row r="1737" spans="1:22" ht="48" x14ac:dyDescent="0.2">
      <c r="A1737">
        <v>1735</v>
      </c>
      <c r="B1737" s="3" t="s">
        <v>1736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2">
        <f t="shared" si="191"/>
        <v>42589.814178240747</v>
      </c>
      <c r="K1737">
        <v>1468006345</v>
      </c>
      <c r="L1737" s="12" t="str">
        <f t="shared" si="192"/>
        <v>07/08/2016</v>
      </c>
      <c r="M1737" s="9" t="str" cm="1">
        <f t="array" ref="M1737">_xlfn.IFS(LEFT(L1737, 2) = "01", "Jan", LEFT(L1737, 2) = "02", "Feb", LEFT(L1737, 2) = "03", "Mar", LEFT(L1737, 2) = "04", "Apr", LEFT(L1737, 2) = "05", "May", LEFT(L1737, 2) = "06", "Jun", LEFT(L1737, 2) = "07", "Jul", LEFT(L1737, 2) = "08", "Aug", LEFT(L1737, 2) = "09", "Sep", LEFT(L1737, 2) = "10", "Oct", LEFT(L1737, 2) = "11", "Nov", LEFT(L1737, 2) = "12", "Dec")</f>
        <v>Jul</v>
      </c>
      <c r="N1737" s="9" t="str">
        <f t="shared" si="193"/>
        <v>2016</v>
      </c>
      <c r="O1737" t="b">
        <v>0</v>
      </c>
      <c r="P1737">
        <v>2</v>
      </c>
      <c r="Q1737" t="b">
        <v>0</v>
      </c>
      <c r="R1737" t="s">
        <v>8292</v>
      </c>
      <c r="S1737" s="6">
        <f t="shared" si="189"/>
        <v>0.11</v>
      </c>
      <c r="T1737" s="8">
        <f t="shared" si="190"/>
        <v>55</v>
      </c>
      <c r="U1737" t="str">
        <f t="shared" si="194"/>
        <v>music</v>
      </c>
      <c r="V1737" t="str">
        <f t="shared" si="195"/>
        <v>faith</v>
      </c>
    </row>
    <row r="1738" spans="1:22" ht="32" x14ac:dyDescent="0.2">
      <c r="A1738">
        <v>1736</v>
      </c>
      <c r="B1738" s="3" t="s">
        <v>1737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2">
        <f t="shared" si="191"/>
        <v>42316.90315972222</v>
      </c>
      <c r="K1738">
        <v>1444423233</v>
      </c>
      <c r="L1738" s="12" t="str">
        <f t="shared" si="192"/>
        <v>10/09/2015</v>
      </c>
      <c r="M1738" s="9" t="str" cm="1">
        <f t="array" ref="M1738">_xlfn.IFS(LEFT(L1738, 2) = "01", "Jan", LEFT(L1738, 2) = "02", "Feb", LEFT(L1738, 2) = "03", "Mar", LEFT(L1738, 2) = "04", "Apr", LEFT(L1738, 2) = "05", "May", LEFT(L1738, 2) = "06", "Jun", LEFT(L1738, 2) = "07", "Jul", LEFT(L1738, 2) = "08", "Aug", LEFT(L1738, 2) = "09", "Sep", LEFT(L1738, 2) = "10", "Oct", LEFT(L1738, 2) = "11", "Nov", LEFT(L1738, 2) = "12", "Dec")</f>
        <v>Oct</v>
      </c>
      <c r="N1738" s="9" t="str">
        <f t="shared" si="193"/>
        <v>2015</v>
      </c>
      <c r="O1738" t="b">
        <v>0</v>
      </c>
      <c r="P1738">
        <v>1</v>
      </c>
      <c r="Q1738" t="b">
        <v>0</v>
      </c>
      <c r="R1738" t="s">
        <v>8292</v>
      </c>
      <c r="S1738" s="6">
        <f t="shared" si="189"/>
        <v>7.3333333333333332E-3</v>
      </c>
      <c r="T1738" s="8">
        <f t="shared" si="190"/>
        <v>22</v>
      </c>
      <c r="U1738" t="str">
        <f t="shared" si="194"/>
        <v>music</v>
      </c>
      <c r="V1738" t="str">
        <f t="shared" si="195"/>
        <v>faith</v>
      </c>
    </row>
    <row r="1739" spans="1:22" ht="48" x14ac:dyDescent="0.2">
      <c r="A1739">
        <v>1737</v>
      </c>
      <c r="B1739" s="3" t="s">
        <v>1738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2">
        <f t="shared" si="191"/>
        <v>42205.948981481488</v>
      </c>
      <c r="K1739">
        <v>1434840392</v>
      </c>
      <c r="L1739" s="12" t="str">
        <f t="shared" si="192"/>
        <v>06/20/2015</v>
      </c>
      <c r="M1739" s="9" t="str" cm="1">
        <f t="array" ref="M1739">_xlfn.IFS(LEFT(L1739, 2) = "01", "Jan", LEFT(L1739, 2) = "02", "Feb", LEFT(L1739, 2) = "03", "Mar", LEFT(L1739, 2) = "04", "Apr", LEFT(L1739, 2) = "05", "May", LEFT(L1739, 2) = "06", "Jun", LEFT(L1739, 2) = "07", "Jul", LEFT(L1739, 2) = "08", "Aug", LEFT(L1739, 2) = "09", "Sep", LEFT(L1739, 2) = "10", "Oct", LEFT(L1739, 2) = "11", "Nov", LEFT(L1739, 2) = "12", "Dec")</f>
        <v>Jun</v>
      </c>
      <c r="N1739" s="9" t="str">
        <f t="shared" si="193"/>
        <v>2015</v>
      </c>
      <c r="O1739" t="b">
        <v>0</v>
      </c>
      <c r="P1739">
        <v>15</v>
      </c>
      <c r="Q1739" t="b">
        <v>0</v>
      </c>
      <c r="R1739" t="s">
        <v>8292</v>
      </c>
      <c r="S1739" s="6">
        <f t="shared" si="189"/>
        <v>0.21249999999999999</v>
      </c>
      <c r="T1739" s="8">
        <f t="shared" si="190"/>
        <v>56.666666666666664</v>
      </c>
      <c r="U1739" t="str">
        <f t="shared" si="194"/>
        <v>music</v>
      </c>
      <c r="V1739" t="str">
        <f t="shared" si="195"/>
        <v>faith</v>
      </c>
    </row>
    <row r="1740" spans="1:22" ht="32" x14ac:dyDescent="0.2">
      <c r="A1740">
        <v>1738</v>
      </c>
      <c r="B1740" s="3" t="s">
        <v>1739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2">
        <f t="shared" si="191"/>
        <v>41914.874328703707</v>
      </c>
      <c r="K1740">
        <v>1409691542</v>
      </c>
      <c r="L1740" s="12" t="str">
        <f t="shared" si="192"/>
        <v>09/02/2014</v>
      </c>
      <c r="M1740" s="9" t="str" cm="1">
        <f t="array" ref="M1740">_xlfn.IFS(LEFT(L1740, 2) = "01", "Jan", LEFT(L1740, 2) = "02", "Feb", LEFT(L1740, 2) = "03", "Mar", LEFT(L1740, 2) = "04", "Apr", LEFT(L1740, 2) = "05", "May", LEFT(L1740, 2) = "06", "Jun", LEFT(L1740, 2) = "07", "Jul", LEFT(L1740, 2) = "08", "Aug", LEFT(L1740, 2) = "09", "Sep", LEFT(L1740, 2) = "10", "Oct", LEFT(L1740, 2) = "11", "Nov", LEFT(L1740, 2) = "12", "Dec")</f>
        <v>Sep</v>
      </c>
      <c r="N1740" s="9" t="str">
        <f t="shared" si="193"/>
        <v>2014</v>
      </c>
      <c r="O1740" t="b">
        <v>0</v>
      </c>
      <c r="P1740">
        <v>1</v>
      </c>
      <c r="Q1740" t="b">
        <v>0</v>
      </c>
      <c r="R1740" t="s">
        <v>8292</v>
      </c>
      <c r="S1740" s="6">
        <f t="shared" si="189"/>
        <v>4.0000000000000001E-3</v>
      </c>
      <c r="T1740" s="8">
        <f t="shared" si="190"/>
        <v>20</v>
      </c>
      <c r="U1740" t="str">
        <f t="shared" si="194"/>
        <v>music</v>
      </c>
      <c r="V1740" t="str">
        <f t="shared" si="195"/>
        <v>faith</v>
      </c>
    </row>
    <row r="1741" spans="1:22" ht="48" x14ac:dyDescent="0.2">
      <c r="A1741">
        <v>1739</v>
      </c>
      <c r="B1741" s="3" t="s">
        <v>1740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2">
        <f t="shared" si="191"/>
        <v>42494.832546296297</v>
      </c>
      <c r="K1741">
        <v>1457297932</v>
      </c>
      <c r="L1741" s="12" t="str">
        <f t="shared" si="192"/>
        <v>03/06/2016</v>
      </c>
      <c r="M1741" s="9" t="str" cm="1">
        <f t="array" ref="M1741">_xlfn.IFS(LEFT(L1741, 2) = "01", "Jan", LEFT(L1741, 2) = "02", "Feb", LEFT(L1741, 2) = "03", "Mar", LEFT(L1741, 2) = "04", "Apr", LEFT(L1741, 2) = "05", "May", LEFT(L1741, 2) = "06", "Jun", LEFT(L1741, 2) = "07", "Jul", LEFT(L1741, 2) = "08", "Aug", LEFT(L1741, 2) = "09", "Sep", LEFT(L1741, 2) = "10", "Oct", LEFT(L1741, 2) = "11", "Nov", LEFT(L1741, 2) = "12", "Dec")</f>
        <v>Mar</v>
      </c>
      <c r="N1741" s="9" t="str">
        <f t="shared" si="193"/>
        <v>2016</v>
      </c>
      <c r="O1741" t="b">
        <v>0</v>
      </c>
      <c r="P1741">
        <v>1</v>
      </c>
      <c r="Q1741" t="b">
        <v>0</v>
      </c>
      <c r="R1741" t="s">
        <v>8292</v>
      </c>
      <c r="S1741" s="6">
        <f t="shared" si="189"/>
        <v>1E-3</v>
      </c>
      <c r="T1741" s="8">
        <f t="shared" si="190"/>
        <v>1</v>
      </c>
      <c r="U1741" t="str">
        <f t="shared" si="194"/>
        <v>music</v>
      </c>
      <c r="V1741" t="str">
        <f t="shared" si="195"/>
        <v>faith</v>
      </c>
    </row>
    <row r="1742" spans="1:22" ht="48" x14ac:dyDescent="0.2">
      <c r="A1742">
        <v>1740</v>
      </c>
      <c r="B1742" s="3" t="s">
        <v>1741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2">
        <f t="shared" si="191"/>
        <v>42201.817384259266</v>
      </c>
      <c r="K1742">
        <v>1434483422</v>
      </c>
      <c r="L1742" s="12" t="str">
        <f t="shared" si="192"/>
        <v>06/16/2015</v>
      </c>
      <c r="M1742" s="9" t="str" cm="1">
        <f t="array" ref="M1742">_xlfn.IFS(LEFT(L1742, 2) = "01", "Jan", LEFT(L1742, 2) = "02", "Feb", LEFT(L1742, 2) = "03", "Mar", LEFT(L1742, 2) = "04", "Apr", LEFT(L1742, 2) = "05", "May", LEFT(L1742, 2) = "06", "Jun", LEFT(L1742, 2) = "07", "Jul", LEFT(L1742, 2) = "08", "Aug", LEFT(L1742, 2) = "09", "Sep", LEFT(L1742, 2) = "10", "Oct", LEFT(L1742, 2) = "11", "Nov", LEFT(L1742, 2) = "12", "Dec")</f>
        <v>Jun</v>
      </c>
      <c r="N1742" s="9" t="str">
        <f t="shared" si="193"/>
        <v>2015</v>
      </c>
      <c r="O1742" t="b">
        <v>0</v>
      </c>
      <c r="P1742">
        <v>0</v>
      </c>
      <c r="Q1742" t="b">
        <v>0</v>
      </c>
      <c r="R1742" t="s">
        <v>8292</v>
      </c>
      <c r="S1742" s="6">
        <f t="shared" si="189"/>
        <v>0</v>
      </c>
      <c r="T1742" s="8">
        <f t="shared" si="190"/>
        <v>0</v>
      </c>
      <c r="U1742" t="str">
        <f t="shared" si="194"/>
        <v>music</v>
      </c>
      <c r="V1742" t="str">
        <f t="shared" si="195"/>
        <v>faith</v>
      </c>
    </row>
    <row r="1743" spans="1:22" ht="32" x14ac:dyDescent="0.2">
      <c r="A1743">
        <v>1741</v>
      </c>
      <c r="B1743" s="3" t="s">
        <v>1742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2">
        <f t="shared" si="191"/>
        <v>42165.628136574072</v>
      </c>
      <c r="K1743">
        <v>1430060671</v>
      </c>
      <c r="L1743" s="12" t="str">
        <f t="shared" si="192"/>
        <v>04/26/2015</v>
      </c>
      <c r="M1743" s="9" t="str" cm="1">
        <f t="array" ref="M1743">_xlfn.IFS(LEFT(L1743, 2) = "01", "Jan", LEFT(L1743, 2) = "02", "Feb", LEFT(L1743, 2) = "03", "Mar", LEFT(L1743, 2) = "04", "Apr", LEFT(L1743, 2) = "05", "May", LEFT(L1743, 2) = "06", "Jun", LEFT(L1743, 2) = "07", "Jul", LEFT(L1743, 2) = "08", "Aug", LEFT(L1743, 2) = "09", "Sep", LEFT(L1743, 2) = "10", "Oct", LEFT(L1743, 2) = "11", "Nov", LEFT(L1743, 2) = "12", "Dec")</f>
        <v>Apr</v>
      </c>
      <c r="N1743" s="9" t="str">
        <f t="shared" si="193"/>
        <v>2015</v>
      </c>
      <c r="O1743" t="b">
        <v>0</v>
      </c>
      <c r="P1743">
        <v>52</v>
      </c>
      <c r="Q1743" t="b">
        <v>1</v>
      </c>
      <c r="R1743" t="s">
        <v>8284</v>
      </c>
      <c r="S1743" s="6">
        <f t="shared" si="189"/>
        <v>1.1083333333333334</v>
      </c>
      <c r="T1743" s="8">
        <f t="shared" si="190"/>
        <v>25.576923076923077</v>
      </c>
      <c r="U1743" t="str">
        <f t="shared" si="194"/>
        <v>photography</v>
      </c>
      <c r="V1743" t="str">
        <f t="shared" si="195"/>
        <v>photobooks</v>
      </c>
    </row>
    <row r="1744" spans="1:22" ht="48" x14ac:dyDescent="0.2">
      <c r="A1744">
        <v>1742</v>
      </c>
      <c r="B1744" s="3" t="s">
        <v>1743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2">
        <f t="shared" si="191"/>
        <v>42742.875</v>
      </c>
      <c r="K1744">
        <v>1481058170</v>
      </c>
      <c r="L1744" s="12" t="str">
        <f t="shared" si="192"/>
        <v>12/06/2016</v>
      </c>
      <c r="M1744" s="9" t="str" cm="1">
        <f t="array" ref="M1744">_xlfn.IFS(LEFT(L1744, 2) = "01", "Jan", LEFT(L1744, 2) = "02", "Feb", LEFT(L1744, 2) = "03", "Mar", LEFT(L1744, 2) = "04", "Apr", LEFT(L1744, 2) = "05", "May", LEFT(L1744, 2) = "06", "Jun", LEFT(L1744, 2) = "07", "Jul", LEFT(L1744, 2) = "08", "Aug", LEFT(L1744, 2) = "09", "Sep", LEFT(L1744, 2) = "10", "Oct", LEFT(L1744, 2) = "11", "Nov", LEFT(L1744, 2) = "12", "Dec")</f>
        <v>Dec</v>
      </c>
      <c r="N1744" s="9" t="str">
        <f t="shared" si="193"/>
        <v>2016</v>
      </c>
      <c r="O1744" t="b">
        <v>0</v>
      </c>
      <c r="P1744">
        <v>34</v>
      </c>
      <c r="Q1744" t="b">
        <v>1</v>
      </c>
      <c r="R1744" t="s">
        <v>8284</v>
      </c>
      <c r="S1744" s="6">
        <f t="shared" si="189"/>
        <v>1.0874999999999999</v>
      </c>
      <c r="T1744" s="8">
        <f t="shared" si="190"/>
        <v>63.970588235294116</v>
      </c>
      <c r="U1744" t="str">
        <f t="shared" si="194"/>
        <v>photography</v>
      </c>
      <c r="V1744" t="str">
        <f t="shared" si="195"/>
        <v>photobooks</v>
      </c>
    </row>
    <row r="1745" spans="1:22" ht="48" x14ac:dyDescent="0.2">
      <c r="A1745">
        <v>1743</v>
      </c>
      <c r="B1745" s="3" t="s">
        <v>1744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2">
        <f t="shared" si="191"/>
        <v>42609.165972222225</v>
      </c>
      <c r="K1745">
        <v>1470348775</v>
      </c>
      <c r="L1745" s="12" t="str">
        <f t="shared" si="192"/>
        <v>08/04/2016</v>
      </c>
      <c r="M1745" s="9" t="str" cm="1">
        <f t="array" ref="M1745">_xlfn.IFS(LEFT(L1745, 2) = "01", "Jan", LEFT(L1745, 2) = "02", "Feb", LEFT(L1745, 2) = "03", "Mar", LEFT(L1745, 2) = "04", "Apr", LEFT(L1745, 2) = "05", "May", LEFT(L1745, 2) = "06", "Jun", LEFT(L1745, 2) = "07", "Jul", LEFT(L1745, 2) = "08", "Aug", LEFT(L1745, 2) = "09", "Sep", LEFT(L1745, 2) = "10", "Oct", LEFT(L1745, 2) = "11", "Nov", LEFT(L1745, 2) = "12", "Dec")</f>
        <v>Aug</v>
      </c>
      <c r="N1745" s="9" t="str">
        <f t="shared" si="193"/>
        <v>2016</v>
      </c>
      <c r="O1745" t="b">
        <v>0</v>
      </c>
      <c r="P1745">
        <v>67</v>
      </c>
      <c r="Q1745" t="b">
        <v>1</v>
      </c>
      <c r="R1745" t="s">
        <v>8284</v>
      </c>
      <c r="S1745" s="6">
        <f t="shared" si="189"/>
        <v>1.0041666666666667</v>
      </c>
      <c r="T1745" s="8">
        <f t="shared" si="190"/>
        <v>89.925373134328353</v>
      </c>
      <c r="U1745" t="str">
        <f t="shared" si="194"/>
        <v>photography</v>
      </c>
      <c r="V1745" t="str">
        <f t="shared" si="195"/>
        <v>photobooks</v>
      </c>
    </row>
    <row r="1746" spans="1:22" ht="48" x14ac:dyDescent="0.2">
      <c r="A1746">
        <v>1744</v>
      </c>
      <c r="B1746" s="3" t="s">
        <v>1745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2">
        <f t="shared" si="191"/>
        <v>42071.563391203701</v>
      </c>
      <c r="K1746">
        <v>1421937077</v>
      </c>
      <c r="L1746" s="12" t="str">
        <f t="shared" si="192"/>
        <v>01/22/2015</v>
      </c>
      <c r="M1746" s="9" t="str" cm="1">
        <f t="array" ref="M1746">_xlfn.IFS(LEFT(L1746, 2) = "01", "Jan", LEFT(L1746, 2) = "02", "Feb", LEFT(L1746, 2) = "03", "Mar", LEFT(L1746, 2) = "04", "Apr", LEFT(L1746, 2) = "05", "May", LEFT(L1746, 2) = "06", "Jun", LEFT(L1746, 2) = "07", "Jul", LEFT(L1746, 2) = "08", "Aug", LEFT(L1746, 2) = "09", "Sep", LEFT(L1746, 2) = "10", "Oct", LEFT(L1746, 2) = "11", "Nov", LEFT(L1746, 2) = "12", "Dec")</f>
        <v>Jan</v>
      </c>
      <c r="N1746" s="9" t="str">
        <f t="shared" si="193"/>
        <v>2015</v>
      </c>
      <c r="O1746" t="b">
        <v>0</v>
      </c>
      <c r="P1746">
        <v>70</v>
      </c>
      <c r="Q1746" t="b">
        <v>1</v>
      </c>
      <c r="R1746" t="s">
        <v>8284</v>
      </c>
      <c r="S1746" s="6">
        <f t="shared" si="189"/>
        <v>1.1845454545454546</v>
      </c>
      <c r="T1746" s="8">
        <f t="shared" si="190"/>
        <v>93.071428571428569</v>
      </c>
      <c r="U1746" t="str">
        <f t="shared" si="194"/>
        <v>photography</v>
      </c>
      <c r="V1746" t="str">
        <f t="shared" si="195"/>
        <v>photobooks</v>
      </c>
    </row>
    <row r="1747" spans="1:22" ht="48" x14ac:dyDescent="0.2">
      <c r="A1747">
        <v>1745</v>
      </c>
      <c r="B1747" s="3" t="s">
        <v>1746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2">
        <f t="shared" si="191"/>
        <v>42726.083333333328</v>
      </c>
      <c r="K1747">
        <v>1479276838</v>
      </c>
      <c r="L1747" s="12" t="str">
        <f t="shared" si="192"/>
        <v>11/16/2016</v>
      </c>
      <c r="M1747" s="9" t="str" cm="1">
        <f t="array" ref="M1747">_xlfn.IFS(LEFT(L1747, 2) = "01", "Jan", LEFT(L1747, 2) = "02", "Feb", LEFT(L1747, 2) = "03", "Mar", LEFT(L1747, 2) = "04", "Apr", LEFT(L1747, 2) = "05", "May", LEFT(L1747, 2) = "06", "Jun", LEFT(L1747, 2) = "07", "Jul", LEFT(L1747, 2) = "08", "Aug", LEFT(L1747, 2) = "09", "Sep", LEFT(L1747, 2) = "10", "Oct", LEFT(L1747, 2) = "11", "Nov", LEFT(L1747, 2) = "12", "Dec")</f>
        <v>Nov</v>
      </c>
      <c r="N1747" s="9" t="str">
        <f t="shared" si="193"/>
        <v>2016</v>
      </c>
      <c r="O1747" t="b">
        <v>0</v>
      </c>
      <c r="P1747">
        <v>89</v>
      </c>
      <c r="Q1747" t="b">
        <v>1</v>
      </c>
      <c r="R1747" t="s">
        <v>8284</v>
      </c>
      <c r="S1747" s="6">
        <f t="shared" si="189"/>
        <v>1.1401428571428571</v>
      </c>
      <c r="T1747" s="8">
        <f t="shared" si="190"/>
        <v>89.674157303370791</v>
      </c>
      <c r="U1747" t="str">
        <f t="shared" si="194"/>
        <v>photography</v>
      </c>
      <c r="V1747" t="str">
        <f t="shared" si="195"/>
        <v>photobooks</v>
      </c>
    </row>
    <row r="1748" spans="1:22" ht="48" x14ac:dyDescent="0.2">
      <c r="A1748">
        <v>1746</v>
      </c>
      <c r="B1748" s="3" t="s">
        <v>1747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2">
        <f t="shared" si="191"/>
        <v>42698.083333333328</v>
      </c>
      <c r="K1748">
        <v>1477368867</v>
      </c>
      <c r="L1748" s="12" t="str">
        <f t="shared" si="192"/>
        <v>10/25/2016</v>
      </c>
      <c r="M1748" s="9" t="str" cm="1">
        <f t="array" ref="M1748">_xlfn.IFS(LEFT(L1748, 2) = "01", "Jan", LEFT(L1748, 2) = "02", "Feb", LEFT(L1748, 2) = "03", "Mar", LEFT(L1748, 2) = "04", "Apr", LEFT(L1748, 2) = "05", "May", LEFT(L1748, 2) = "06", "Jun", LEFT(L1748, 2) = "07", "Jul", LEFT(L1748, 2) = "08", "Aug", LEFT(L1748, 2) = "09", "Sep", LEFT(L1748, 2) = "10", "Oct", LEFT(L1748, 2) = "11", "Nov", LEFT(L1748, 2) = "12", "Dec")</f>
        <v>Oct</v>
      </c>
      <c r="N1748" s="9" t="str">
        <f t="shared" si="193"/>
        <v>2016</v>
      </c>
      <c r="O1748" t="b">
        <v>0</v>
      </c>
      <c r="P1748">
        <v>107</v>
      </c>
      <c r="Q1748" t="b">
        <v>1</v>
      </c>
      <c r="R1748" t="s">
        <v>8284</v>
      </c>
      <c r="S1748" s="6">
        <f t="shared" si="189"/>
        <v>1.4810000000000001</v>
      </c>
      <c r="T1748" s="8">
        <f t="shared" si="190"/>
        <v>207.61682242990653</v>
      </c>
      <c r="U1748" t="str">
        <f t="shared" si="194"/>
        <v>photography</v>
      </c>
      <c r="V1748" t="str">
        <f t="shared" si="195"/>
        <v>photobooks</v>
      </c>
    </row>
    <row r="1749" spans="1:22" ht="48" x14ac:dyDescent="0.2">
      <c r="A1749">
        <v>1747</v>
      </c>
      <c r="B1749" s="3" t="s">
        <v>1748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2">
        <f t="shared" si="191"/>
        <v>42321.625</v>
      </c>
      <c r="K1749">
        <v>1444904830</v>
      </c>
      <c r="L1749" s="12" t="str">
        <f t="shared" si="192"/>
        <v>10/15/2015</v>
      </c>
      <c r="M1749" s="9" t="str" cm="1">
        <f t="array" ref="M1749">_xlfn.IFS(LEFT(L1749, 2) = "01", "Jan", LEFT(L1749, 2) = "02", "Feb", LEFT(L1749, 2) = "03", "Mar", LEFT(L1749, 2) = "04", "Apr", LEFT(L1749, 2) = "05", "May", LEFT(L1749, 2) = "06", "Jun", LEFT(L1749, 2) = "07", "Jul", LEFT(L1749, 2) = "08", "Aug", LEFT(L1749, 2) = "09", "Sep", LEFT(L1749, 2) = "10", "Oct", LEFT(L1749, 2) = "11", "Nov", LEFT(L1749, 2) = "12", "Dec")</f>
        <v>Oct</v>
      </c>
      <c r="N1749" s="9" t="str">
        <f t="shared" si="193"/>
        <v>2015</v>
      </c>
      <c r="O1749" t="b">
        <v>0</v>
      </c>
      <c r="P1749">
        <v>159</v>
      </c>
      <c r="Q1749" t="b">
        <v>1</v>
      </c>
      <c r="R1749" t="s">
        <v>8284</v>
      </c>
      <c r="S1749" s="6">
        <f t="shared" si="189"/>
        <v>1.0495555555555556</v>
      </c>
      <c r="T1749" s="8">
        <f t="shared" si="190"/>
        <v>59.408805031446541</v>
      </c>
      <c r="U1749" t="str">
        <f t="shared" si="194"/>
        <v>photography</v>
      </c>
      <c r="V1749" t="str">
        <f t="shared" si="195"/>
        <v>photobooks</v>
      </c>
    </row>
    <row r="1750" spans="1:22" ht="32" x14ac:dyDescent="0.2">
      <c r="A1750">
        <v>1748</v>
      </c>
      <c r="B1750" s="3" t="s">
        <v>1749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2">
        <f t="shared" si="191"/>
        <v>42249.950729166667</v>
      </c>
      <c r="K1750">
        <v>1438642143</v>
      </c>
      <c r="L1750" s="12" t="str">
        <f t="shared" si="192"/>
        <v>08/03/2015</v>
      </c>
      <c r="M1750" s="9" t="str" cm="1">
        <f t="array" ref="M1750">_xlfn.IFS(LEFT(L1750, 2) = "01", "Jan", LEFT(L1750, 2) = "02", "Feb", LEFT(L1750, 2) = "03", "Mar", LEFT(L1750, 2) = "04", "Apr", LEFT(L1750, 2) = "05", "May", LEFT(L1750, 2) = "06", "Jun", LEFT(L1750, 2) = "07", "Jul", LEFT(L1750, 2) = "08", "Aug", LEFT(L1750, 2) = "09", "Sep", LEFT(L1750, 2) = "10", "Oct", LEFT(L1750, 2) = "11", "Nov", LEFT(L1750, 2) = "12", "Dec")</f>
        <v>Aug</v>
      </c>
      <c r="N1750" s="9" t="str">
        <f t="shared" si="193"/>
        <v>2015</v>
      </c>
      <c r="O1750" t="b">
        <v>0</v>
      </c>
      <c r="P1750">
        <v>181</v>
      </c>
      <c r="Q1750" t="b">
        <v>1</v>
      </c>
      <c r="R1750" t="s">
        <v>8284</v>
      </c>
      <c r="S1750" s="6">
        <f t="shared" si="189"/>
        <v>1.29948</v>
      </c>
      <c r="T1750" s="8">
        <f t="shared" si="190"/>
        <v>358.97237569060775</v>
      </c>
      <c r="U1750" t="str">
        <f t="shared" si="194"/>
        <v>photography</v>
      </c>
      <c r="V1750" t="str">
        <f t="shared" si="195"/>
        <v>photobooks</v>
      </c>
    </row>
    <row r="1751" spans="1:22" ht="32" x14ac:dyDescent="0.2">
      <c r="A1751">
        <v>1749</v>
      </c>
      <c r="B1751" s="3" t="s">
        <v>1750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2">
        <f t="shared" si="191"/>
        <v>42795.791666666672</v>
      </c>
      <c r="K1751">
        <v>1485213921</v>
      </c>
      <c r="L1751" s="12" t="str">
        <f t="shared" si="192"/>
        <v>01/23/2017</v>
      </c>
      <c r="M1751" s="9" t="str" cm="1">
        <f t="array" ref="M1751">_xlfn.IFS(LEFT(L1751, 2) = "01", "Jan", LEFT(L1751, 2) = "02", "Feb", LEFT(L1751, 2) = "03", "Mar", LEFT(L1751, 2) = "04", "Apr", LEFT(L1751, 2) = "05", "May", LEFT(L1751, 2) = "06", "Jun", LEFT(L1751, 2) = "07", "Jul", LEFT(L1751, 2) = "08", "Aug", LEFT(L1751, 2) = "09", "Sep", LEFT(L1751, 2) = "10", "Oct", LEFT(L1751, 2) = "11", "Nov", LEFT(L1751, 2) = "12", "Dec")</f>
        <v>Jan</v>
      </c>
      <c r="N1751" s="9" t="str">
        <f t="shared" si="193"/>
        <v>2017</v>
      </c>
      <c r="O1751" t="b">
        <v>0</v>
      </c>
      <c r="P1751">
        <v>131</v>
      </c>
      <c r="Q1751" t="b">
        <v>1</v>
      </c>
      <c r="R1751" t="s">
        <v>8284</v>
      </c>
      <c r="S1751" s="6">
        <f t="shared" si="189"/>
        <v>1.2348756218905472</v>
      </c>
      <c r="T1751" s="8">
        <f t="shared" si="190"/>
        <v>94.736641221374043</v>
      </c>
      <c r="U1751" t="str">
        <f t="shared" si="194"/>
        <v>photography</v>
      </c>
      <c r="V1751" t="str">
        <f t="shared" si="195"/>
        <v>photobooks</v>
      </c>
    </row>
    <row r="1752" spans="1:22" ht="48" x14ac:dyDescent="0.2">
      <c r="A1752">
        <v>1750</v>
      </c>
      <c r="B1752" s="3" t="s">
        <v>1751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2">
        <f t="shared" si="191"/>
        <v>42479.836851851855</v>
      </c>
      <c r="K1752">
        <v>1458936304</v>
      </c>
      <c r="L1752" s="12" t="str">
        <f t="shared" si="192"/>
        <v>03/25/2016</v>
      </c>
      <c r="M1752" s="9" t="str" cm="1">
        <f t="array" ref="M1752">_xlfn.IFS(LEFT(L1752, 2) = "01", "Jan", LEFT(L1752, 2) = "02", "Feb", LEFT(L1752, 2) = "03", "Mar", LEFT(L1752, 2) = "04", "Apr", LEFT(L1752, 2) = "05", "May", LEFT(L1752, 2) = "06", "Jun", LEFT(L1752, 2) = "07", "Jul", LEFT(L1752, 2) = "08", "Aug", LEFT(L1752, 2) = "09", "Sep", LEFT(L1752, 2) = "10", "Oct", LEFT(L1752, 2) = "11", "Nov", LEFT(L1752, 2) = "12", "Dec")</f>
        <v>Mar</v>
      </c>
      <c r="N1752" s="9" t="str">
        <f t="shared" si="193"/>
        <v>2016</v>
      </c>
      <c r="O1752" t="b">
        <v>0</v>
      </c>
      <c r="P1752">
        <v>125</v>
      </c>
      <c r="Q1752" t="b">
        <v>1</v>
      </c>
      <c r="R1752" t="s">
        <v>8284</v>
      </c>
      <c r="S1752" s="6">
        <f t="shared" si="189"/>
        <v>2.0162</v>
      </c>
      <c r="T1752" s="8">
        <f t="shared" si="190"/>
        <v>80.647999999999996</v>
      </c>
      <c r="U1752" t="str">
        <f t="shared" si="194"/>
        <v>photography</v>
      </c>
      <c r="V1752" t="str">
        <f t="shared" si="195"/>
        <v>photobooks</v>
      </c>
    </row>
    <row r="1753" spans="1:22" ht="32" x14ac:dyDescent="0.2">
      <c r="A1753">
        <v>1751</v>
      </c>
      <c r="B1753" s="3" t="s">
        <v>1752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2">
        <f t="shared" si="191"/>
        <v>42082.739849537036</v>
      </c>
      <c r="K1753">
        <v>1424198723</v>
      </c>
      <c r="L1753" s="12" t="str">
        <f t="shared" si="192"/>
        <v>02/17/2015</v>
      </c>
      <c r="M1753" s="9" t="str" cm="1">
        <f t="array" ref="M1753">_xlfn.IFS(LEFT(L1753, 2) = "01", "Jan", LEFT(L1753, 2) = "02", "Feb", LEFT(L1753, 2) = "03", "Mar", LEFT(L1753, 2) = "04", "Apr", LEFT(L1753, 2) = "05", "May", LEFT(L1753, 2) = "06", "Jun", LEFT(L1753, 2) = "07", "Jul", LEFT(L1753, 2) = "08", "Aug", LEFT(L1753, 2) = "09", "Sep", LEFT(L1753, 2) = "10", "Oct", LEFT(L1753, 2) = "11", "Nov", LEFT(L1753, 2) = "12", "Dec")</f>
        <v>Feb</v>
      </c>
      <c r="N1753" s="9" t="str">
        <f t="shared" si="193"/>
        <v>2015</v>
      </c>
      <c r="O1753" t="b">
        <v>0</v>
      </c>
      <c r="P1753">
        <v>61</v>
      </c>
      <c r="Q1753" t="b">
        <v>1</v>
      </c>
      <c r="R1753" t="s">
        <v>8284</v>
      </c>
      <c r="S1753" s="6">
        <f t="shared" si="189"/>
        <v>1.0289999999999999</v>
      </c>
      <c r="T1753" s="8">
        <f t="shared" si="190"/>
        <v>168.68852459016392</v>
      </c>
      <c r="U1753" t="str">
        <f t="shared" si="194"/>
        <v>photography</v>
      </c>
      <c r="V1753" t="str">
        <f t="shared" si="195"/>
        <v>photobooks</v>
      </c>
    </row>
    <row r="1754" spans="1:22" ht="32" x14ac:dyDescent="0.2">
      <c r="A1754">
        <v>1752</v>
      </c>
      <c r="B1754" s="3" t="s">
        <v>1753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2">
        <f t="shared" si="191"/>
        <v>42657.253263888888</v>
      </c>
      <c r="K1754">
        <v>1473833082</v>
      </c>
      <c r="L1754" s="12" t="str">
        <f t="shared" si="192"/>
        <v>09/14/2016</v>
      </c>
      <c r="M1754" s="9" t="str" cm="1">
        <f t="array" ref="M1754">_xlfn.IFS(LEFT(L1754, 2) = "01", "Jan", LEFT(L1754, 2) = "02", "Feb", LEFT(L1754, 2) = "03", "Mar", LEFT(L1754, 2) = "04", "Apr", LEFT(L1754, 2) = "05", "May", LEFT(L1754, 2) = "06", "Jun", LEFT(L1754, 2) = "07", "Jul", LEFT(L1754, 2) = "08", "Aug", LEFT(L1754, 2) = "09", "Sep", LEFT(L1754, 2) = "10", "Oct", LEFT(L1754, 2) = "11", "Nov", LEFT(L1754, 2) = "12", "Dec")</f>
        <v>Sep</v>
      </c>
      <c r="N1754" s="9" t="str">
        <f t="shared" si="193"/>
        <v>2016</v>
      </c>
      <c r="O1754" t="b">
        <v>0</v>
      </c>
      <c r="P1754">
        <v>90</v>
      </c>
      <c r="Q1754" t="b">
        <v>1</v>
      </c>
      <c r="R1754" t="s">
        <v>8284</v>
      </c>
      <c r="S1754" s="6">
        <f t="shared" si="189"/>
        <v>2.6016666666666666</v>
      </c>
      <c r="T1754" s="8">
        <f t="shared" si="190"/>
        <v>34.68888888888889</v>
      </c>
      <c r="U1754" t="str">
        <f t="shared" si="194"/>
        <v>photography</v>
      </c>
      <c r="V1754" t="str">
        <f t="shared" si="195"/>
        <v>photobooks</v>
      </c>
    </row>
    <row r="1755" spans="1:22" ht="48" x14ac:dyDescent="0.2">
      <c r="A1755">
        <v>1753</v>
      </c>
      <c r="B1755" s="3" t="s">
        <v>1754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2">
        <f t="shared" si="191"/>
        <v>42450.707962962959</v>
      </c>
      <c r="K1755">
        <v>1455991168</v>
      </c>
      <c r="L1755" s="12" t="str">
        <f t="shared" si="192"/>
        <v>02/20/2016</v>
      </c>
      <c r="M1755" s="9" t="str" cm="1">
        <f t="array" ref="M1755">_xlfn.IFS(LEFT(L1755, 2) = "01", "Jan", LEFT(L1755, 2) = "02", "Feb", LEFT(L1755, 2) = "03", "Mar", LEFT(L1755, 2) = "04", "Apr", LEFT(L1755, 2) = "05", "May", LEFT(L1755, 2) = "06", "Jun", LEFT(L1755, 2) = "07", "Jul", LEFT(L1755, 2) = "08", "Aug", LEFT(L1755, 2) = "09", "Sep", LEFT(L1755, 2) = "10", "Oct", LEFT(L1755, 2) = "11", "Nov", LEFT(L1755, 2) = "12", "Dec")</f>
        <v>Feb</v>
      </c>
      <c r="N1755" s="9" t="str">
        <f t="shared" si="193"/>
        <v>2016</v>
      </c>
      <c r="O1755" t="b">
        <v>0</v>
      </c>
      <c r="P1755">
        <v>35</v>
      </c>
      <c r="Q1755" t="b">
        <v>1</v>
      </c>
      <c r="R1755" t="s">
        <v>8284</v>
      </c>
      <c r="S1755" s="6">
        <f t="shared" si="189"/>
        <v>1.08</v>
      </c>
      <c r="T1755" s="8">
        <f t="shared" si="190"/>
        <v>462.85714285714283</v>
      </c>
      <c r="U1755" t="str">
        <f t="shared" si="194"/>
        <v>photography</v>
      </c>
      <c r="V1755" t="str">
        <f t="shared" si="195"/>
        <v>photobooks</v>
      </c>
    </row>
    <row r="1756" spans="1:22" ht="48" x14ac:dyDescent="0.2">
      <c r="A1756">
        <v>1754</v>
      </c>
      <c r="B1756" s="3" t="s">
        <v>1755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2">
        <f t="shared" si="191"/>
        <v>42097.835104166668</v>
      </c>
      <c r="K1756">
        <v>1425502953</v>
      </c>
      <c r="L1756" s="12" t="str">
        <f t="shared" si="192"/>
        <v>03/04/2015</v>
      </c>
      <c r="M1756" s="9" t="str" cm="1">
        <f t="array" ref="M1756">_xlfn.IFS(LEFT(L1756, 2) = "01", "Jan", LEFT(L1756, 2) = "02", "Feb", LEFT(L1756, 2) = "03", "Mar", LEFT(L1756, 2) = "04", "Apr", LEFT(L1756, 2) = "05", "May", LEFT(L1756, 2) = "06", "Jun", LEFT(L1756, 2) = "07", "Jul", LEFT(L1756, 2) = "08", "Aug", LEFT(L1756, 2) = "09", "Sep", LEFT(L1756, 2) = "10", "Oct", LEFT(L1756, 2) = "11", "Nov", LEFT(L1756, 2) = "12", "Dec")</f>
        <v>Mar</v>
      </c>
      <c r="N1756" s="9" t="str">
        <f t="shared" si="193"/>
        <v>2015</v>
      </c>
      <c r="O1756" t="b">
        <v>0</v>
      </c>
      <c r="P1756">
        <v>90</v>
      </c>
      <c r="Q1756" t="b">
        <v>1</v>
      </c>
      <c r="R1756" t="s">
        <v>8284</v>
      </c>
      <c r="S1756" s="6">
        <f t="shared" si="189"/>
        <v>1.1052941176470588</v>
      </c>
      <c r="T1756" s="8">
        <f t="shared" si="190"/>
        <v>104.38888888888889</v>
      </c>
      <c r="U1756" t="str">
        <f t="shared" si="194"/>
        <v>photography</v>
      </c>
      <c r="V1756" t="str">
        <f t="shared" si="195"/>
        <v>photobooks</v>
      </c>
    </row>
    <row r="1757" spans="1:22" ht="48" x14ac:dyDescent="0.2">
      <c r="A1757">
        <v>1755</v>
      </c>
      <c r="B1757" s="3" t="s">
        <v>1756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2">
        <f t="shared" si="191"/>
        <v>42282.788900462961</v>
      </c>
      <c r="K1757">
        <v>1441479361</v>
      </c>
      <c r="L1757" s="12" t="str">
        <f t="shared" si="192"/>
        <v>09/05/2015</v>
      </c>
      <c r="M1757" s="9" t="str" cm="1">
        <f t="array" ref="M1757">_xlfn.IFS(LEFT(L1757, 2) = "01", "Jan", LEFT(L1757, 2) = "02", "Feb", LEFT(L1757, 2) = "03", "Mar", LEFT(L1757, 2) = "04", "Apr", LEFT(L1757, 2) = "05", "May", LEFT(L1757, 2) = "06", "Jun", LEFT(L1757, 2) = "07", "Jul", LEFT(L1757, 2) = "08", "Aug", LEFT(L1757, 2) = "09", "Sep", LEFT(L1757, 2) = "10", "Oct", LEFT(L1757, 2) = "11", "Nov", LEFT(L1757, 2) = "12", "Dec")</f>
        <v>Sep</v>
      </c>
      <c r="N1757" s="9" t="str">
        <f t="shared" si="193"/>
        <v>2015</v>
      </c>
      <c r="O1757" t="b">
        <v>0</v>
      </c>
      <c r="P1757">
        <v>4</v>
      </c>
      <c r="Q1757" t="b">
        <v>1</v>
      </c>
      <c r="R1757" t="s">
        <v>8284</v>
      </c>
      <c r="S1757" s="6">
        <f t="shared" si="189"/>
        <v>1.2</v>
      </c>
      <c r="T1757" s="8">
        <f t="shared" si="190"/>
        <v>7.5</v>
      </c>
      <c r="U1757" t="str">
        <f t="shared" si="194"/>
        <v>photography</v>
      </c>
      <c r="V1757" t="str">
        <f t="shared" si="195"/>
        <v>photobooks</v>
      </c>
    </row>
    <row r="1758" spans="1:22" ht="48" x14ac:dyDescent="0.2">
      <c r="A1758">
        <v>1756</v>
      </c>
      <c r="B1758" s="3" t="s">
        <v>1757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2">
        <f t="shared" si="191"/>
        <v>42611.167465277773</v>
      </c>
      <c r="K1758">
        <v>1468987269</v>
      </c>
      <c r="L1758" s="12" t="str">
        <f t="shared" si="192"/>
        <v>07/20/2016</v>
      </c>
      <c r="M1758" s="9" t="str" cm="1">
        <f t="array" ref="M1758">_xlfn.IFS(LEFT(L1758, 2) = "01", "Jan", LEFT(L1758, 2) = "02", "Feb", LEFT(L1758, 2) = "03", "Mar", LEFT(L1758, 2) = "04", "Apr", LEFT(L1758, 2) = "05", "May", LEFT(L1758, 2) = "06", "Jun", LEFT(L1758, 2) = "07", "Jul", LEFT(L1758, 2) = "08", "Aug", LEFT(L1758, 2) = "09", "Sep", LEFT(L1758, 2) = "10", "Oct", LEFT(L1758, 2) = "11", "Nov", LEFT(L1758, 2) = "12", "Dec")</f>
        <v>Jul</v>
      </c>
      <c r="N1758" s="9" t="str">
        <f t="shared" si="193"/>
        <v>2016</v>
      </c>
      <c r="O1758" t="b">
        <v>0</v>
      </c>
      <c r="P1758">
        <v>120</v>
      </c>
      <c r="Q1758" t="b">
        <v>1</v>
      </c>
      <c r="R1758" t="s">
        <v>8284</v>
      </c>
      <c r="S1758" s="6">
        <f t="shared" si="189"/>
        <v>1.0282909090909091</v>
      </c>
      <c r="T1758" s="8">
        <f t="shared" si="190"/>
        <v>47.13</v>
      </c>
      <c r="U1758" t="str">
        <f t="shared" si="194"/>
        <v>photography</v>
      </c>
      <c r="V1758" t="str">
        <f t="shared" si="195"/>
        <v>photobooks</v>
      </c>
    </row>
    <row r="1759" spans="1:22" ht="32" x14ac:dyDescent="0.2">
      <c r="A1759">
        <v>1757</v>
      </c>
      <c r="B1759" s="3" t="s">
        <v>1758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2">
        <f t="shared" si="191"/>
        <v>42763.811805555553</v>
      </c>
      <c r="K1759">
        <v>1483041083</v>
      </c>
      <c r="L1759" s="12" t="str">
        <f t="shared" si="192"/>
        <v>12/29/2016</v>
      </c>
      <c r="M1759" s="9" t="str" cm="1">
        <f t="array" ref="M1759">_xlfn.IFS(LEFT(L1759, 2) = "01", "Jan", LEFT(L1759, 2) = "02", "Feb", LEFT(L1759, 2) = "03", "Mar", LEFT(L1759, 2) = "04", "Apr", LEFT(L1759, 2) = "05", "May", LEFT(L1759, 2) = "06", "Jun", LEFT(L1759, 2) = "07", "Jul", LEFT(L1759, 2) = "08", "Aug", LEFT(L1759, 2) = "09", "Sep", LEFT(L1759, 2) = "10", "Oct", LEFT(L1759, 2) = "11", "Nov", LEFT(L1759, 2) = "12", "Dec")</f>
        <v>Dec</v>
      </c>
      <c r="N1759" s="9" t="str">
        <f t="shared" si="193"/>
        <v>2016</v>
      </c>
      <c r="O1759" t="b">
        <v>0</v>
      </c>
      <c r="P1759">
        <v>14</v>
      </c>
      <c r="Q1759" t="b">
        <v>1</v>
      </c>
      <c r="R1759" t="s">
        <v>8284</v>
      </c>
      <c r="S1759" s="6">
        <f t="shared" si="189"/>
        <v>1.1599999999999999</v>
      </c>
      <c r="T1759" s="8">
        <f t="shared" si="190"/>
        <v>414.28571428571428</v>
      </c>
      <c r="U1759" t="str">
        <f t="shared" si="194"/>
        <v>photography</v>
      </c>
      <c r="V1759" t="str">
        <f t="shared" si="195"/>
        <v>photobooks</v>
      </c>
    </row>
    <row r="1760" spans="1:22" ht="48" x14ac:dyDescent="0.2">
      <c r="A1760">
        <v>1758</v>
      </c>
      <c r="B1760" s="3" t="s">
        <v>1759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2">
        <f t="shared" si="191"/>
        <v>42565.955925925926</v>
      </c>
      <c r="K1760">
        <v>1463352992</v>
      </c>
      <c r="L1760" s="12" t="str">
        <f t="shared" si="192"/>
        <v>05/15/2016</v>
      </c>
      <c r="M1760" s="9" t="str" cm="1">
        <f t="array" ref="M1760">_xlfn.IFS(LEFT(L1760, 2) = "01", "Jan", LEFT(L1760, 2) = "02", "Feb", LEFT(L1760, 2) = "03", "Mar", LEFT(L1760, 2) = "04", "Apr", LEFT(L1760, 2) = "05", "May", LEFT(L1760, 2) = "06", "Jun", LEFT(L1760, 2) = "07", "Jul", LEFT(L1760, 2) = "08", "Aug", LEFT(L1760, 2) = "09", "Sep", LEFT(L1760, 2) = "10", "Oct", LEFT(L1760, 2) = "11", "Nov", LEFT(L1760, 2) = "12", "Dec")</f>
        <v>May</v>
      </c>
      <c r="N1760" s="9" t="str">
        <f t="shared" si="193"/>
        <v>2016</v>
      </c>
      <c r="O1760" t="b">
        <v>0</v>
      </c>
      <c r="P1760">
        <v>27</v>
      </c>
      <c r="Q1760" t="b">
        <v>1</v>
      </c>
      <c r="R1760" t="s">
        <v>8284</v>
      </c>
      <c r="S1760" s="6">
        <f t="shared" si="189"/>
        <v>1.147</v>
      </c>
      <c r="T1760" s="8">
        <f t="shared" si="190"/>
        <v>42.481481481481481</v>
      </c>
      <c r="U1760" t="str">
        <f t="shared" si="194"/>
        <v>photography</v>
      </c>
      <c r="V1760" t="str">
        <f t="shared" si="195"/>
        <v>photobooks</v>
      </c>
    </row>
    <row r="1761" spans="1:22" ht="32" x14ac:dyDescent="0.2">
      <c r="A1761">
        <v>1759</v>
      </c>
      <c r="B1761" s="3" t="s">
        <v>1760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2">
        <f t="shared" si="191"/>
        <v>42088.787372685183</v>
      </c>
      <c r="K1761">
        <v>1425585229</v>
      </c>
      <c r="L1761" s="12" t="str">
        <f t="shared" si="192"/>
        <v>03/05/2015</v>
      </c>
      <c r="M1761" s="9" t="str" cm="1">
        <f t="array" ref="M1761">_xlfn.IFS(LEFT(L1761, 2) = "01", "Jan", LEFT(L1761, 2) = "02", "Feb", LEFT(L1761, 2) = "03", "Mar", LEFT(L1761, 2) = "04", "Apr", LEFT(L1761, 2) = "05", "May", LEFT(L1761, 2) = "06", "Jun", LEFT(L1761, 2) = "07", "Jul", LEFT(L1761, 2) = "08", "Aug", LEFT(L1761, 2) = "09", "Sep", LEFT(L1761, 2) = "10", "Oct", LEFT(L1761, 2) = "11", "Nov", LEFT(L1761, 2) = "12", "Dec")</f>
        <v>Mar</v>
      </c>
      <c r="N1761" s="9" t="str">
        <f t="shared" si="193"/>
        <v>2015</v>
      </c>
      <c r="O1761" t="b">
        <v>0</v>
      </c>
      <c r="P1761">
        <v>49</v>
      </c>
      <c r="Q1761" t="b">
        <v>1</v>
      </c>
      <c r="R1761" t="s">
        <v>8284</v>
      </c>
      <c r="S1761" s="6">
        <f t="shared" si="189"/>
        <v>1.0660000000000001</v>
      </c>
      <c r="T1761" s="8">
        <f t="shared" si="190"/>
        <v>108.77551020408163</v>
      </c>
      <c r="U1761" t="str">
        <f t="shared" si="194"/>
        <v>photography</v>
      </c>
      <c r="V1761" t="str">
        <f t="shared" si="195"/>
        <v>photobooks</v>
      </c>
    </row>
    <row r="1762" spans="1:22" ht="48" x14ac:dyDescent="0.2">
      <c r="A1762">
        <v>1760</v>
      </c>
      <c r="B1762" s="3" t="s">
        <v>1761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2">
        <f t="shared" si="191"/>
        <v>42425.67260416667</v>
      </c>
      <c r="K1762">
        <v>1454688513</v>
      </c>
      <c r="L1762" s="12" t="str">
        <f t="shared" si="192"/>
        <v>02/05/2016</v>
      </c>
      <c r="M1762" s="9" t="str" cm="1">
        <f t="array" ref="M1762">_xlfn.IFS(LEFT(L1762, 2) = "01", "Jan", LEFT(L1762, 2) = "02", "Feb", LEFT(L1762, 2) = "03", "Mar", LEFT(L1762, 2) = "04", "Apr", LEFT(L1762, 2) = "05", "May", LEFT(L1762, 2) = "06", "Jun", LEFT(L1762, 2) = "07", "Jul", LEFT(L1762, 2) = "08", "Aug", LEFT(L1762, 2) = "09", "Sep", LEFT(L1762, 2) = "10", "Oct", LEFT(L1762, 2) = "11", "Nov", LEFT(L1762, 2) = "12", "Dec")</f>
        <v>Feb</v>
      </c>
      <c r="N1762" s="9" t="str">
        <f t="shared" si="193"/>
        <v>2016</v>
      </c>
      <c r="O1762" t="b">
        <v>0</v>
      </c>
      <c r="P1762">
        <v>102</v>
      </c>
      <c r="Q1762" t="b">
        <v>1</v>
      </c>
      <c r="R1762" t="s">
        <v>8284</v>
      </c>
      <c r="S1762" s="6">
        <f t="shared" si="189"/>
        <v>1.6544000000000001</v>
      </c>
      <c r="T1762" s="8">
        <f t="shared" si="190"/>
        <v>81.098039215686271</v>
      </c>
      <c r="U1762" t="str">
        <f t="shared" si="194"/>
        <v>photography</v>
      </c>
      <c r="V1762" t="str">
        <f t="shared" si="195"/>
        <v>photobooks</v>
      </c>
    </row>
    <row r="1763" spans="1:22" ht="32" x14ac:dyDescent="0.2">
      <c r="A1763">
        <v>1761</v>
      </c>
      <c r="B1763" s="3" t="s">
        <v>1762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2">
        <f t="shared" si="191"/>
        <v>42259.567824074074</v>
      </c>
      <c r="K1763">
        <v>1437745060</v>
      </c>
      <c r="L1763" s="12" t="str">
        <f t="shared" si="192"/>
        <v>07/24/2015</v>
      </c>
      <c r="M1763" s="9" t="str" cm="1">
        <f t="array" ref="M1763">_xlfn.IFS(LEFT(L1763, 2) = "01", "Jan", LEFT(L1763, 2) = "02", "Feb", LEFT(L1763, 2) = "03", "Mar", LEFT(L1763, 2) = "04", "Apr", LEFT(L1763, 2) = "05", "May", LEFT(L1763, 2) = "06", "Jun", LEFT(L1763, 2) = "07", "Jul", LEFT(L1763, 2) = "08", "Aug", LEFT(L1763, 2) = "09", "Sep", LEFT(L1763, 2) = "10", "Oct", LEFT(L1763, 2) = "11", "Nov", LEFT(L1763, 2) = "12", "Dec")</f>
        <v>Jul</v>
      </c>
      <c r="N1763" s="9" t="str">
        <f t="shared" si="193"/>
        <v>2015</v>
      </c>
      <c r="O1763" t="b">
        <v>0</v>
      </c>
      <c r="P1763">
        <v>3</v>
      </c>
      <c r="Q1763" t="b">
        <v>1</v>
      </c>
      <c r="R1763" t="s">
        <v>8284</v>
      </c>
      <c r="S1763" s="6">
        <f t="shared" si="189"/>
        <v>1.55</v>
      </c>
      <c r="T1763" s="8">
        <f t="shared" si="190"/>
        <v>51.666666666666664</v>
      </c>
      <c r="U1763" t="str">
        <f t="shared" si="194"/>
        <v>photography</v>
      </c>
      <c r="V1763" t="str">
        <f t="shared" si="195"/>
        <v>photobooks</v>
      </c>
    </row>
    <row r="1764" spans="1:22" ht="16" x14ac:dyDescent="0.2">
      <c r="A1764">
        <v>1762</v>
      </c>
      <c r="B1764" s="3" t="s">
        <v>1763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2">
        <f t="shared" si="191"/>
        <v>42440.982002314813</v>
      </c>
      <c r="K1764">
        <v>1455147245</v>
      </c>
      <c r="L1764" s="12" t="str">
        <f t="shared" si="192"/>
        <v>02/10/2016</v>
      </c>
      <c r="M1764" s="9" t="str" cm="1">
        <f t="array" ref="M1764">_xlfn.IFS(LEFT(L1764, 2) = "01", "Jan", LEFT(L1764, 2) = "02", "Feb", LEFT(L1764, 2) = "03", "Mar", LEFT(L1764, 2) = "04", "Apr", LEFT(L1764, 2) = "05", "May", LEFT(L1764, 2) = "06", "Jun", LEFT(L1764, 2) = "07", "Jul", LEFT(L1764, 2) = "08", "Aug", LEFT(L1764, 2) = "09", "Sep", LEFT(L1764, 2) = "10", "Oct", LEFT(L1764, 2) = "11", "Nov", LEFT(L1764, 2) = "12", "Dec")</f>
        <v>Feb</v>
      </c>
      <c r="N1764" s="9" t="str">
        <f t="shared" si="193"/>
        <v>2016</v>
      </c>
      <c r="O1764" t="b">
        <v>0</v>
      </c>
      <c r="P1764">
        <v>25</v>
      </c>
      <c r="Q1764" t="b">
        <v>1</v>
      </c>
      <c r="R1764" t="s">
        <v>8284</v>
      </c>
      <c r="S1764" s="6">
        <f t="shared" si="189"/>
        <v>8.85</v>
      </c>
      <c r="T1764" s="8">
        <f t="shared" si="190"/>
        <v>35.4</v>
      </c>
      <c r="U1764" t="str">
        <f t="shared" si="194"/>
        <v>photography</v>
      </c>
      <c r="V1764" t="str">
        <f t="shared" si="195"/>
        <v>photobooks</v>
      </c>
    </row>
    <row r="1765" spans="1:22" ht="48" x14ac:dyDescent="0.2">
      <c r="A1765">
        <v>1763</v>
      </c>
      <c r="B1765" s="3" t="s">
        <v>1764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2">
        <f t="shared" si="191"/>
        <v>42666.868518518517</v>
      </c>
      <c r="K1765">
        <v>1474663840</v>
      </c>
      <c r="L1765" s="12" t="str">
        <f t="shared" si="192"/>
        <v>09/23/2016</v>
      </c>
      <c r="M1765" s="9" t="str" cm="1">
        <f t="array" ref="M1765">_xlfn.IFS(LEFT(L1765, 2) = "01", "Jan", LEFT(L1765, 2) = "02", "Feb", LEFT(L1765, 2) = "03", "Mar", LEFT(L1765, 2) = "04", "Apr", LEFT(L1765, 2) = "05", "May", LEFT(L1765, 2) = "06", "Jun", LEFT(L1765, 2) = "07", "Jul", LEFT(L1765, 2) = "08", "Aug", LEFT(L1765, 2) = "09", "Sep", LEFT(L1765, 2) = "10", "Oct", LEFT(L1765, 2) = "11", "Nov", LEFT(L1765, 2) = "12", "Dec")</f>
        <v>Sep</v>
      </c>
      <c r="N1765" s="9" t="str">
        <f t="shared" si="193"/>
        <v>2016</v>
      </c>
      <c r="O1765" t="b">
        <v>0</v>
      </c>
      <c r="P1765">
        <v>118</v>
      </c>
      <c r="Q1765" t="b">
        <v>1</v>
      </c>
      <c r="R1765" t="s">
        <v>8284</v>
      </c>
      <c r="S1765" s="6">
        <f t="shared" si="189"/>
        <v>1.0190833333333333</v>
      </c>
      <c r="T1765" s="8">
        <f t="shared" si="190"/>
        <v>103.63559322033899</v>
      </c>
      <c r="U1765" t="str">
        <f t="shared" si="194"/>
        <v>photography</v>
      </c>
      <c r="V1765" t="str">
        <f t="shared" si="195"/>
        <v>photobooks</v>
      </c>
    </row>
    <row r="1766" spans="1:22" ht="48" x14ac:dyDescent="0.2">
      <c r="A1766">
        <v>1764</v>
      </c>
      <c r="B1766" s="3" t="s">
        <v>1765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2">
        <f t="shared" si="191"/>
        <v>41854.485868055555</v>
      </c>
      <c r="K1766">
        <v>1404560379</v>
      </c>
      <c r="L1766" s="12" t="str">
        <f t="shared" si="192"/>
        <v>07/05/2014</v>
      </c>
      <c r="M1766" s="9" t="str" cm="1">
        <f t="array" ref="M1766">_xlfn.IFS(LEFT(L1766, 2) = "01", "Jan", LEFT(L1766, 2) = "02", "Feb", LEFT(L1766, 2) = "03", "Mar", LEFT(L1766, 2) = "04", "Apr", LEFT(L1766, 2) = "05", "May", LEFT(L1766, 2) = "06", "Jun", LEFT(L1766, 2) = "07", "Jul", LEFT(L1766, 2) = "08", "Aug", LEFT(L1766, 2) = "09", "Sep", LEFT(L1766, 2) = "10", "Oct", LEFT(L1766, 2) = "11", "Nov", LEFT(L1766, 2) = "12", "Dec")</f>
        <v>Jul</v>
      </c>
      <c r="N1766" s="9" t="str">
        <f t="shared" si="193"/>
        <v>2014</v>
      </c>
      <c r="O1766" t="b">
        <v>1</v>
      </c>
      <c r="P1766">
        <v>39</v>
      </c>
      <c r="Q1766" t="b">
        <v>0</v>
      </c>
      <c r="R1766" t="s">
        <v>8284</v>
      </c>
      <c r="S1766" s="6">
        <f t="shared" si="189"/>
        <v>0.19600000000000001</v>
      </c>
      <c r="T1766" s="8">
        <f t="shared" si="190"/>
        <v>55.282051282051285</v>
      </c>
      <c r="U1766" t="str">
        <f t="shared" si="194"/>
        <v>photography</v>
      </c>
      <c r="V1766" t="str">
        <f t="shared" si="195"/>
        <v>photobooks</v>
      </c>
    </row>
    <row r="1767" spans="1:22" ht="48" x14ac:dyDescent="0.2">
      <c r="A1767">
        <v>1765</v>
      </c>
      <c r="B1767" s="3" t="s">
        <v>1766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2">
        <f t="shared" si="191"/>
        <v>41864.980462962965</v>
      </c>
      <c r="K1767">
        <v>1405380712</v>
      </c>
      <c r="L1767" s="12" t="str">
        <f t="shared" si="192"/>
        <v>07/14/2014</v>
      </c>
      <c r="M1767" s="9" t="str" cm="1">
        <f t="array" ref="M1767">_xlfn.IFS(LEFT(L1767, 2) = "01", "Jan", LEFT(L1767, 2) = "02", "Feb", LEFT(L1767, 2) = "03", "Mar", LEFT(L1767, 2) = "04", "Apr", LEFT(L1767, 2) = "05", "May", LEFT(L1767, 2) = "06", "Jun", LEFT(L1767, 2) = "07", "Jul", LEFT(L1767, 2) = "08", "Aug", LEFT(L1767, 2) = "09", "Sep", LEFT(L1767, 2) = "10", "Oct", LEFT(L1767, 2) = "11", "Nov", LEFT(L1767, 2) = "12", "Dec")</f>
        <v>Jul</v>
      </c>
      <c r="N1767" s="9" t="str">
        <f t="shared" si="193"/>
        <v>2014</v>
      </c>
      <c r="O1767" t="b">
        <v>1</v>
      </c>
      <c r="P1767">
        <v>103</v>
      </c>
      <c r="Q1767" t="b">
        <v>0</v>
      </c>
      <c r="R1767" t="s">
        <v>8284</v>
      </c>
      <c r="S1767" s="6">
        <f t="shared" si="189"/>
        <v>0.59467839999999994</v>
      </c>
      <c r="T1767" s="8">
        <f t="shared" si="190"/>
        <v>72.16970873786407</v>
      </c>
      <c r="U1767" t="str">
        <f t="shared" si="194"/>
        <v>photography</v>
      </c>
      <c r="V1767" t="str">
        <f t="shared" si="195"/>
        <v>photobooks</v>
      </c>
    </row>
    <row r="1768" spans="1:22" ht="32" x14ac:dyDescent="0.2">
      <c r="A1768">
        <v>1766</v>
      </c>
      <c r="B1768" s="3" t="s">
        <v>1767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2">
        <f t="shared" si="191"/>
        <v>41876.859814814816</v>
      </c>
      <c r="K1768">
        <v>1407184688</v>
      </c>
      <c r="L1768" s="12" t="str">
        <f t="shared" si="192"/>
        <v>08/04/2014</v>
      </c>
      <c r="M1768" s="9" t="str" cm="1">
        <f t="array" ref="M1768">_xlfn.IFS(LEFT(L1768, 2) = "01", "Jan", LEFT(L1768, 2) = "02", "Feb", LEFT(L1768, 2) = "03", "Mar", LEFT(L1768, 2) = "04", "Apr", LEFT(L1768, 2) = "05", "May", LEFT(L1768, 2) = "06", "Jun", LEFT(L1768, 2) = "07", "Jul", LEFT(L1768, 2) = "08", "Aug", LEFT(L1768, 2) = "09", "Sep", LEFT(L1768, 2) = "10", "Oct", LEFT(L1768, 2) = "11", "Nov", LEFT(L1768, 2) = "12", "Dec")</f>
        <v>Aug</v>
      </c>
      <c r="N1768" s="9" t="str">
        <f t="shared" si="193"/>
        <v>2014</v>
      </c>
      <c r="O1768" t="b">
        <v>1</v>
      </c>
      <c r="P1768">
        <v>0</v>
      </c>
      <c r="Q1768" t="b">
        <v>0</v>
      </c>
      <c r="R1768" t="s">
        <v>8284</v>
      </c>
      <c r="S1768" s="6">
        <f t="shared" si="189"/>
        <v>0</v>
      </c>
      <c r="T1768" s="8">
        <f t="shared" si="190"/>
        <v>0</v>
      </c>
      <c r="U1768" t="str">
        <f t="shared" si="194"/>
        <v>photography</v>
      </c>
      <c r="V1768" t="str">
        <f t="shared" si="195"/>
        <v>photobooks</v>
      </c>
    </row>
    <row r="1769" spans="1:22" ht="32" x14ac:dyDescent="0.2">
      <c r="A1769">
        <v>1767</v>
      </c>
      <c r="B1769" s="3" t="s">
        <v>1768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2">
        <f t="shared" si="191"/>
        <v>41854.658379629633</v>
      </c>
      <c r="K1769">
        <v>1404488884</v>
      </c>
      <c r="L1769" s="12" t="str">
        <f t="shared" si="192"/>
        <v>07/04/2014</v>
      </c>
      <c r="M1769" s="9" t="str" cm="1">
        <f t="array" ref="M1769">_xlfn.IFS(LEFT(L1769, 2) = "01", "Jan", LEFT(L1769, 2) = "02", "Feb", LEFT(L1769, 2) = "03", "Mar", LEFT(L1769, 2) = "04", "Apr", LEFT(L1769, 2) = "05", "May", LEFT(L1769, 2) = "06", "Jun", LEFT(L1769, 2) = "07", "Jul", LEFT(L1769, 2) = "08", "Aug", LEFT(L1769, 2) = "09", "Sep", LEFT(L1769, 2) = "10", "Oct", LEFT(L1769, 2) = "11", "Nov", LEFT(L1769, 2) = "12", "Dec")</f>
        <v>Jul</v>
      </c>
      <c r="N1769" s="9" t="str">
        <f t="shared" si="193"/>
        <v>2014</v>
      </c>
      <c r="O1769" t="b">
        <v>1</v>
      </c>
      <c r="P1769">
        <v>39</v>
      </c>
      <c r="Q1769" t="b">
        <v>0</v>
      </c>
      <c r="R1769" t="s">
        <v>8284</v>
      </c>
      <c r="S1769" s="6">
        <f t="shared" si="189"/>
        <v>0.4572</v>
      </c>
      <c r="T1769" s="8">
        <f t="shared" si="190"/>
        <v>58.615384615384613</v>
      </c>
      <c r="U1769" t="str">
        <f t="shared" si="194"/>
        <v>photography</v>
      </c>
      <c r="V1769" t="str">
        <f t="shared" si="195"/>
        <v>photobooks</v>
      </c>
    </row>
    <row r="1770" spans="1:22" ht="48" x14ac:dyDescent="0.2">
      <c r="A1770">
        <v>1768</v>
      </c>
      <c r="B1770" s="3" t="s">
        <v>1769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2">
        <f t="shared" si="191"/>
        <v>41909.560694444444</v>
      </c>
      <c r="K1770">
        <v>1406640444</v>
      </c>
      <c r="L1770" s="12" t="str">
        <f t="shared" si="192"/>
        <v>07/29/2014</v>
      </c>
      <c r="M1770" s="9" t="str" cm="1">
        <f t="array" ref="M1770">_xlfn.IFS(LEFT(L1770, 2) = "01", "Jan", LEFT(L1770, 2) = "02", "Feb", LEFT(L1770, 2) = "03", "Mar", LEFT(L1770, 2) = "04", "Apr", LEFT(L1770, 2) = "05", "May", LEFT(L1770, 2) = "06", "Jun", LEFT(L1770, 2) = "07", "Jul", LEFT(L1770, 2) = "08", "Aug", LEFT(L1770, 2) = "09", "Sep", LEFT(L1770, 2) = "10", "Oct", LEFT(L1770, 2) = "11", "Nov", LEFT(L1770, 2) = "12", "Dec")</f>
        <v>Jul</v>
      </c>
      <c r="N1770" s="9" t="str">
        <f t="shared" si="193"/>
        <v>2014</v>
      </c>
      <c r="O1770" t="b">
        <v>1</v>
      </c>
      <c r="P1770">
        <v>15</v>
      </c>
      <c r="Q1770" t="b">
        <v>0</v>
      </c>
      <c r="R1770" t="s">
        <v>8284</v>
      </c>
      <c r="S1770" s="6">
        <f t="shared" si="189"/>
        <v>3.7400000000000003E-2</v>
      </c>
      <c r="T1770" s="8">
        <f t="shared" si="190"/>
        <v>12.466666666666667</v>
      </c>
      <c r="U1770" t="str">
        <f t="shared" si="194"/>
        <v>photography</v>
      </c>
      <c r="V1770" t="str">
        <f t="shared" si="195"/>
        <v>photobooks</v>
      </c>
    </row>
    <row r="1771" spans="1:22" ht="48" x14ac:dyDescent="0.2">
      <c r="A1771">
        <v>1769</v>
      </c>
      <c r="B1771" s="3" t="s">
        <v>1770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2">
        <f t="shared" si="191"/>
        <v>42017.818969907406</v>
      </c>
      <c r="K1771">
        <v>1418585959</v>
      </c>
      <c r="L1771" s="12" t="str">
        <f t="shared" si="192"/>
        <v>12/14/2014</v>
      </c>
      <c r="M1771" s="9" t="str" cm="1">
        <f t="array" ref="M1771">_xlfn.IFS(LEFT(L1771, 2) = "01", "Jan", LEFT(L1771, 2) = "02", "Feb", LEFT(L1771, 2) = "03", "Mar", LEFT(L1771, 2) = "04", "Apr", LEFT(L1771, 2) = "05", "May", LEFT(L1771, 2) = "06", "Jun", LEFT(L1771, 2) = "07", "Jul", LEFT(L1771, 2) = "08", "Aug", LEFT(L1771, 2) = "09", "Sep", LEFT(L1771, 2) = "10", "Oct", LEFT(L1771, 2) = "11", "Nov", LEFT(L1771, 2) = "12", "Dec")</f>
        <v>Dec</v>
      </c>
      <c r="N1771" s="9" t="str">
        <f t="shared" si="193"/>
        <v>2014</v>
      </c>
      <c r="O1771" t="b">
        <v>1</v>
      </c>
      <c r="P1771">
        <v>22</v>
      </c>
      <c r="Q1771" t="b">
        <v>0</v>
      </c>
      <c r="R1771" t="s">
        <v>8284</v>
      </c>
      <c r="S1771" s="6">
        <f t="shared" si="189"/>
        <v>2.7025E-2</v>
      </c>
      <c r="T1771" s="8">
        <f t="shared" si="190"/>
        <v>49.136363636363633</v>
      </c>
      <c r="U1771" t="str">
        <f t="shared" si="194"/>
        <v>photography</v>
      </c>
      <c r="V1771" t="str">
        <f t="shared" si="195"/>
        <v>photobooks</v>
      </c>
    </row>
    <row r="1772" spans="1:22" ht="48" x14ac:dyDescent="0.2">
      <c r="A1772">
        <v>1770</v>
      </c>
      <c r="B1772" s="3" t="s">
        <v>1771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2">
        <f t="shared" si="191"/>
        <v>41926.780023148152</v>
      </c>
      <c r="K1772">
        <v>1410288194</v>
      </c>
      <c r="L1772" s="12" t="str">
        <f t="shared" si="192"/>
        <v>09/09/2014</v>
      </c>
      <c r="M1772" s="9" t="str" cm="1">
        <f t="array" ref="M1772">_xlfn.IFS(LEFT(L1772, 2) = "01", "Jan", LEFT(L1772, 2) = "02", "Feb", LEFT(L1772, 2) = "03", "Mar", LEFT(L1772, 2) = "04", "Apr", LEFT(L1772, 2) = "05", "May", LEFT(L1772, 2) = "06", "Jun", LEFT(L1772, 2) = "07", "Jul", LEFT(L1772, 2) = "08", "Aug", LEFT(L1772, 2) = "09", "Sep", LEFT(L1772, 2) = "10", "Oct", LEFT(L1772, 2) = "11", "Nov", LEFT(L1772, 2) = "12", "Dec")</f>
        <v>Sep</v>
      </c>
      <c r="N1772" s="9" t="str">
        <f t="shared" si="193"/>
        <v>2014</v>
      </c>
      <c r="O1772" t="b">
        <v>1</v>
      </c>
      <c r="P1772">
        <v>92</v>
      </c>
      <c r="Q1772" t="b">
        <v>0</v>
      </c>
      <c r="R1772" t="s">
        <v>8284</v>
      </c>
      <c r="S1772" s="6">
        <f t="shared" si="189"/>
        <v>0.56514285714285717</v>
      </c>
      <c r="T1772" s="8">
        <f t="shared" si="190"/>
        <v>150.5</v>
      </c>
      <c r="U1772" t="str">
        <f t="shared" si="194"/>
        <v>photography</v>
      </c>
      <c r="V1772" t="str">
        <f t="shared" si="195"/>
        <v>photobooks</v>
      </c>
    </row>
    <row r="1773" spans="1:22" ht="48" x14ac:dyDescent="0.2">
      <c r="A1773">
        <v>1771</v>
      </c>
      <c r="B1773" s="3" t="s">
        <v>1772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2">
        <f t="shared" si="191"/>
        <v>41935.979629629634</v>
      </c>
      <c r="K1773">
        <v>1411515040</v>
      </c>
      <c r="L1773" s="12" t="str">
        <f t="shared" si="192"/>
        <v>09/23/2014</v>
      </c>
      <c r="M1773" s="9" t="str" cm="1">
        <f t="array" ref="M1773">_xlfn.IFS(LEFT(L1773, 2) = "01", "Jan", LEFT(L1773, 2) = "02", "Feb", LEFT(L1773, 2) = "03", "Mar", LEFT(L1773, 2) = "04", "Apr", LEFT(L1773, 2) = "05", "May", LEFT(L1773, 2) = "06", "Jun", LEFT(L1773, 2) = "07", "Jul", LEFT(L1773, 2) = "08", "Aug", LEFT(L1773, 2) = "09", "Sep", LEFT(L1773, 2) = "10", "Oct", LEFT(L1773, 2) = "11", "Nov", LEFT(L1773, 2) = "12", "Dec")</f>
        <v>Sep</v>
      </c>
      <c r="N1773" s="9" t="str">
        <f t="shared" si="193"/>
        <v>2014</v>
      </c>
      <c r="O1773" t="b">
        <v>1</v>
      </c>
      <c r="P1773">
        <v>25</v>
      </c>
      <c r="Q1773" t="b">
        <v>0</v>
      </c>
      <c r="R1773" t="s">
        <v>8284</v>
      </c>
      <c r="S1773" s="6">
        <f t="shared" si="189"/>
        <v>0.21309523809523809</v>
      </c>
      <c r="T1773" s="8">
        <f t="shared" si="190"/>
        <v>35.799999999999997</v>
      </c>
      <c r="U1773" t="str">
        <f t="shared" si="194"/>
        <v>photography</v>
      </c>
      <c r="V1773" t="str">
        <f t="shared" si="195"/>
        <v>photobooks</v>
      </c>
    </row>
    <row r="1774" spans="1:22" ht="32" x14ac:dyDescent="0.2">
      <c r="A1774">
        <v>1772</v>
      </c>
      <c r="B1774" s="3" t="s">
        <v>1773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2">
        <f t="shared" si="191"/>
        <v>41826.718009259261</v>
      </c>
      <c r="K1774">
        <v>1399482836</v>
      </c>
      <c r="L1774" s="12" t="str">
        <f t="shared" si="192"/>
        <v>05/07/2014</v>
      </c>
      <c r="M1774" s="9" t="str" cm="1">
        <f t="array" ref="M1774">_xlfn.IFS(LEFT(L1774, 2) = "01", "Jan", LEFT(L1774, 2) = "02", "Feb", LEFT(L1774, 2) = "03", "Mar", LEFT(L1774, 2) = "04", "Apr", LEFT(L1774, 2) = "05", "May", LEFT(L1774, 2) = "06", "Jun", LEFT(L1774, 2) = "07", "Jul", LEFT(L1774, 2) = "08", "Aug", LEFT(L1774, 2) = "09", "Sep", LEFT(L1774, 2) = "10", "Oct", LEFT(L1774, 2) = "11", "Nov", LEFT(L1774, 2) = "12", "Dec")</f>
        <v>May</v>
      </c>
      <c r="N1774" s="9" t="str">
        <f t="shared" si="193"/>
        <v>2014</v>
      </c>
      <c r="O1774" t="b">
        <v>1</v>
      </c>
      <c r="P1774">
        <v>19</v>
      </c>
      <c r="Q1774" t="b">
        <v>0</v>
      </c>
      <c r="R1774" t="s">
        <v>8284</v>
      </c>
      <c r="S1774" s="6">
        <f t="shared" si="189"/>
        <v>0.156</v>
      </c>
      <c r="T1774" s="8">
        <f t="shared" si="190"/>
        <v>45.157894736842103</v>
      </c>
      <c r="U1774" t="str">
        <f t="shared" si="194"/>
        <v>photography</v>
      </c>
      <c r="V1774" t="str">
        <f t="shared" si="195"/>
        <v>photobooks</v>
      </c>
    </row>
    <row r="1775" spans="1:22" ht="48" x14ac:dyDescent="0.2">
      <c r="A1775">
        <v>1773</v>
      </c>
      <c r="B1775" s="3" t="s">
        <v>1774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2">
        <f t="shared" si="191"/>
        <v>42023.760393518518</v>
      </c>
      <c r="K1775">
        <v>1417803298</v>
      </c>
      <c r="L1775" s="12" t="str">
        <f t="shared" si="192"/>
        <v>12/05/2014</v>
      </c>
      <c r="M1775" s="9" t="str" cm="1">
        <f t="array" ref="M1775">_xlfn.IFS(LEFT(L1775, 2) = "01", "Jan", LEFT(L1775, 2) = "02", "Feb", LEFT(L1775, 2) = "03", "Mar", LEFT(L1775, 2) = "04", "Apr", LEFT(L1775, 2) = "05", "May", LEFT(L1775, 2) = "06", "Jun", LEFT(L1775, 2) = "07", "Jul", LEFT(L1775, 2) = "08", "Aug", LEFT(L1775, 2) = "09", "Sep", LEFT(L1775, 2) = "10", "Oct", LEFT(L1775, 2) = "11", "Nov", LEFT(L1775, 2) = "12", "Dec")</f>
        <v>Dec</v>
      </c>
      <c r="N1775" s="9" t="str">
        <f t="shared" si="193"/>
        <v>2014</v>
      </c>
      <c r="O1775" t="b">
        <v>1</v>
      </c>
      <c r="P1775">
        <v>19</v>
      </c>
      <c r="Q1775" t="b">
        <v>0</v>
      </c>
      <c r="R1775" t="s">
        <v>8284</v>
      </c>
      <c r="S1775" s="6">
        <f t="shared" si="189"/>
        <v>6.2566666666666673E-2</v>
      </c>
      <c r="T1775" s="8">
        <f t="shared" si="190"/>
        <v>98.78947368421052</v>
      </c>
      <c r="U1775" t="str">
        <f t="shared" si="194"/>
        <v>photography</v>
      </c>
      <c r="V1775" t="str">
        <f t="shared" si="195"/>
        <v>photobooks</v>
      </c>
    </row>
    <row r="1776" spans="1:22" ht="48" x14ac:dyDescent="0.2">
      <c r="A1776">
        <v>1774</v>
      </c>
      <c r="B1776" s="3" t="s">
        <v>1775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2">
        <f t="shared" si="191"/>
        <v>41972.624305555553</v>
      </c>
      <c r="K1776">
        <v>1413609292</v>
      </c>
      <c r="L1776" s="12" t="str">
        <f t="shared" si="192"/>
        <v>10/18/2014</v>
      </c>
      <c r="M1776" s="9" t="str" cm="1">
        <f t="array" ref="M1776">_xlfn.IFS(LEFT(L1776, 2) = "01", "Jan", LEFT(L1776, 2) = "02", "Feb", LEFT(L1776, 2) = "03", "Mar", LEFT(L1776, 2) = "04", "Apr", LEFT(L1776, 2) = "05", "May", LEFT(L1776, 2) = "06", "Jun", LEFT(L1776, 2) = "07", "Jul", LEFT(L1776, 2) = "08", "Aug", LEFT(L1776, 2) = "09", "Sep", LEFT(L1776, 2) = "10", "Oct", LEFT(L1776, 2) = "11", "Nov", LEFT(L1776, 2) = "12", "Dec")</f>
        <v>Oct</v>
      </c>
      <c r="N1776" s="9" t="str">
        <f t="shared" si="193"/>
        <v>2014</v>
      </c>
      <c r="O1776" t="b">
        <v>1</v>
      </c>
      <c r="P1776">
        <v>13</v>
      </c>
      <c r="Q1776" t="b">
        <v>0</v>
      </c>
      <c r="R1776" t="s">
        <v>8284</v>
      </c>
      <c r="S1776" s="6">
        <f t="shared" si="189"/>
        <v>0.4592</v>
      </c>
      <c r="T1776" s="8">
        <f t="shared" si="190"/>
        <v>88.307692307692307</v>
      </c>
      <c r="U1776" t="str">
        <f t="shared" si="194"/>
        <v>photography</v>
      </c>
      <c r="V1776" t="str">
        <f t="shared" si="195"/>
        <v>photobooks</v>
      </c>
    </row>
    <row r="1777" spans="1:22" ht="48" x14ac:dyDescent="0.2">
      <c r="A1777">
        <v>1775</v>
      </c>
      <c r="B1777" s="3" t="s">
        <v>1776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2">
        <f t="shared" si="191"/>
        <v>41936.976388888892</v>
      </c>
      <c r="K1777">
        <v>1410305160</v>
      </c>
      <c r="L1777" s="12" t="str">
        <f t="shared" si="192"/>
        <v>09/09/2014</v>
      </c>
      <c r="M1777" s="9" t="str" cm="1">
        <f t="array" ref="M1777">_xlfn.IFS(LEFT(L1777, 2) = "01", "Jan", LEFT(L1777, 2) = "02", "Feb", LEFT(L1777, 2) = "03", "Mar", LEFT(L1777, 2) = "04", "Apr", LEFT(L1777, 2) = "05", "May", LEFT(L1777, 2) = "06", "Jun", LEFT(L1777, 2) = "07", "Jul", LEFT(L1777, 2) = "08", "Aug", LEFT(L1777, 2) = "09", "Sep", LEFT(L1777, 2) = "10", "Oct", LEFT(L1777, 2) = "11", "Nov", LEFT(L1777, 2) = "12", "Dec")</f>
        <v>Sep</v>
      </c>
      <c r="N1777" s="9" t="str">
        <f t="shared" si="193"/>
        <v>2014</v>
      </c>
      <c r="O1777" t="b">
        <v>1</v>
      </c>
      <c r="P1777">
        <v>124</v>
      </c>
      <c r="Q1777" t="b">
        <v>0</v>
      </c>
      <c r="R1777" t="s">
        <v>8284</v>
      </c>
      <c r="S1777" s="6">
        <f t="shared" si="189"/>
        <v>0.65101538461538466</v>
      </c>
      <c r="T1777" s="8">
        <f t="shared" si="190"/>
        <v>170.62903225806451</v>
      </c>
      <c r="U1777" t="str">
        <f t="shared" si="194"/>
        <v>photography</v>
      </c>
      <c r="V1777" t="str">
        <f t="shared" si="195"/>
        <v>photobooks</v>
      </c>
    </row>
    <row r="1778" spans="1:22" ht="48" x14ac:dyDescent="0.2">
      <c r="A1778">
        <v>1776</v>
      </c>
      <c r="B1778" s="3" t="s">
        <v>1777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2">
        <f t="shared" si="191"/>
        <v>41941.95684027778</v>
      </c>
      <c r="K1778">
        <v>1411513071</v>
      </c>
      <c r="L1778" s="12" t="str">
        <f t="shared" si="192"/>
        <v>09/23/2014</v>
      </c>
      <c r="M1778" s="9" t="str" cm="1">
        <f t="array" ref="M1778">_xlfn.IFS(LEFT(L1778, 2) = "01", "Jan", LEFT(L1778, 2) = "02", "Feb", LEFT(L1778, 2) = "03", "Mar", LEFT(L1778, 2) = "04", "Apr", LEFT(L1778, 2) = "05", "May", LEFT(L1778, 2) = "06", "Jun", LEFT(L1778, 2) = "07", "Jul", LEFT(L1778, 2) = "08", "Aug", LEFT(L1778, 2) = "09", "Sep", LEFT(L1778, 2) = "10", "Oct", LEFT(L1778, 2) = "11", "Nov", LEFT(L1778, 2) = "12", "Dec")</f>
        <v>Sep</v>
      </c>
      <c r="N1778" s="9" t="str">
        <f t="shared" si="193"/>
        <v>2014</v>
      </c>
      <c r="O1778" t="b">
        <v>1</v>
      </c>
      <c r="P1778">
        <v>4</v>
      </c>
      <c r="Q1778" t="b">
        <v>0</v>
      </c>
      <c r="R1778" t="s">
        <v>8284</v>
      </c>
      <c r="S1778" s="6">
        <f t="shared" si="189"/>
        <v>6.7000000000000004E-2</v>
      </c>
      <c r="T1778" s="8">
        <f t="shared" si="190"/>
        <v>83.75</v>
      </c>
      <c r="U1778" t="str">
        <f t="shared" si="194"/>
        <v>photography</v>
      </c>
      <c r="V1778" t="str">
        <f t="shared" si="195"/>
        <v>photobooks</v>
      </c>
    </row>
    <row r="1779" spans="1:22" ht="48" x14ac:dyDescent="0.2">
      <c r="A1779">
        <v>1777</v>
      </c>
      <c r="B1779" s="3" t="s">
        <v>1778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2">
        <f t="shared" si="191"/>
        <v>42055.357094907406</v>
      </c>
      <c r="K1779">
        <v>1421829253</v>
      </c>
      <c r="L1779" s="12" t="str">
        <f t="shared" si="192"/>
        <v>01/21/2015</v>
      </c>
      <c r="M1779" s="9" t="str" cm="1">
        <f t="array" ref="M1779">_xlfn.IFS(LEFT(L1779, 2) = "01", "Jan", LEFT(L1779, 2) = "02", "Feb", LEFT(L1779, 2) = "03", "Mar", LEFT(L1779, 2) = "04", "Apr", LEFT(L1779, 2) = "05", "May", LEFT(L1779, 2) = "06", "Jun", LEFT(L1779, 2) = "07", "Jul", LEFT(L1779, 2) = "08", "Aug", LEFT(L1779, 2) = "09", "Sep", LEFT(L1779, 2) = "10", "Oct", LEFT(L1779, 2) = "11", "Nov", LEFT(L1779, 2) = "12", "Dec")</f>
        <v>Jan</v>
      </c>
      <c r="N1779" s="9" t="str">
        <f t="shared" si="193"/>
        <v>2015</v>
      </c>
      <c r="O1779" t="b">
        <v>1</v>
      </c>
      <c r="P1779">
        <v>10</v>
      </c>
      <c r="Q1779" t="b">
        <v>0</v>
      </c>
      <c r="R1779" t="s">
        <v>8284</v>
      </c>
      <c r="S1779" s="6">
        <f t="shared" si="189"/>
        <v>0.135625</v>
      </c>
      <c r="T1779" s="8">
        <f t="shared" si="190"/>
        <v>65.099999999999994</v>
      </c>
      <c r="U1779" t="str">
        <f t="shared" si="194"/>
        <v>photography</v>
      </c>
      <c r="V1779" t="str">
        <f t="shared" si="195"/>
        <v>photobooks</v>
      </c>
    </row>
    <row r="1780" spans="1:22" ht="48" x14ac:dyDescent="0.2">
      <c r="A1780">
        <v>1778</v>
      </c>
      <c r="B1780" s="3" t="s">
        <v>1779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2">
        <f t="shared" si="191"/>
        <v>42090.821701388893</v>
      </c>
      <c r="K1780">
        <v>1423600995</v>
      </c>
      <c r="L1780" s="12" t="str">
        <f t="shared" si="192"/>
        <v>02/10/2015</v>
      </c>
      <c r="M1780" s="9" t="str" cm="1">
        <f t="array" ref="M1780">_xlfn.IFS(LEFT(L1780, 2) = "01", "Jan", LEFT(L1780, 2) = "02", "Feb", LEFT(L1780, 2) = "03", "Mar", LEFT(L1780, 2) = "04", "Apr", LEFT(L1780, 2) = "05", "May", LEFT(L1780, 2) = "06", "Jun", LEFT(L1780, 2) = "07", "Jul", LEFT(L1780, 2) = "08", "Aug", LEFT(L1780, 2) = "09", "Sep", LEFT(L1780, 2) = "10", "Oct", LEFT(L1780, 2) = "11", "Nov", LEFT(L1780, 2) = "12", "Dec")</f>
        <v>Feb</v>
      </c>
      <c r="N1780" s="9" t="str">
        <f t="shared" si="193"/>
        <v>2015</v>
      </c>
      <c r="O1780" t="b">
        <v>1</v>
      </c>
      <c r="P1780">
        <v>15</v>
      </c>
      <c r="Q1780" t="b">
        <v>0</v>
      </c>
      <c r="R1780" t="s">
        <v>8284</v>
      </c>
      <c r="S1780" s="6">
        <f t="shared" si="189"/>
        <v>1.9900000000000001E-2</v>
      </c>
      <c r="T1780" s="8">
        <f t="shared" si="190"/>
        <v>66.333333333333329</v>
      </c>
      <c r="U1780" t="str">
        <f t="shared" si="194"/>
        <v>photography</v>
      </c>
      <c r="V1780" t="str">
        <f t="shared" si="195"/>
        <v>photobooks</v>
      </c>
    </row>
    <row r="1781" spans="1:22" ht="48" x14ac:dyDescent="0.2">
      <c r="A1781">
        <v>1779</v>
      </c>
      <c r="B1781" s="3" t="s">
        <v>1780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2">
        <f t="shared" si="191"/>
        <v>42615.691898148143</v>
      </c>
      <c r="K1781">
        <v>1470242180</v>
      </c>
      <c r="L1781" s="12" t="str">
        <f t="shared" si="192"/>
        <v>08/03/2016</v>
      </c>
      <c r="M1781" s="9" t="str" cm="1">
        <f t="array" ref="M1781">_xlfn.IFS(LEFT(L1781, 2) = "01", "Jan", LEFT(L1781, 2) = "02", "Feb", LEFT(L1781, 2) = "03", "Mar", LEFT(L1781, 2) = "04", "Apr", LEFT(L1781, 2) = "05", "May", LEFT(L1781, 2) = "06", "Jun", LEFT(L1781, 2) = "07", "Jul", LEFT(L1781, 2) = "08", "Aug", LEFT(L1781, 2) = "09", "Sep", LEFT(L1781, 2) = "10", "Oct", LEFT(L1781, 2) = "11", "Nov", LEFT(L1781, 2) = "12", "Dec")</f>
        <v>Aug</v>
      </c>
      <c r="N1781" s="9" t="str">
        <f t="shared" si="193"/>
        <v>2016</v>
      </c>
      <c r="O1781" t="b">
        <v>1</v>
      </c>
      <c r="P1781">
        <v>38</v>
      </c>
      <c r="Q1781" t="b">
        <v>0</v>
      </c>
      <c r="R1781" t="s">
        <v>8284</v>
      </c>
      <c r="S1781" s="6">
        <f t="shared" si="189"/>
        <v>0.36236363636363639</v>
      </c>
      <c r="T1781" s="8">
        <f t="shared" si="190"/>
        <v>104.89473684210526</v>
      </c>
      <c r="U1781" t="str">
        <f t="shared" si="194"/>
        <v>photography</v>
      </c>
      <c r="V1781" t="str">
        <f t="shared" si="195"/>
        <v>photobooks</v>
      </c>
    </row>
    <row r="1782" spans="1:22" ht="48" x14ac:dyDescent="0.2">
      <c r="A1782">
        <v>1780</v>
      </c>
      <c r="B1782" s="3" t="s">
        <v>1781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2">
        <f t="shared" si="191"/>
        <v>42553.600810185191</v>
      </c>
      <c r="K1782">
        <v>1462285510</v>
      </c>
      <c r="L1782" s="12" t="str">
        <f t="shared" si="192"/>
        <v>05/03/2016</v>
      </c>
      <c r="M1782" s="9" t="str" cm="1">
        <f t="array" ref="M1782">_xlfn.IFS(LEFT(L1782, 2) = "01", "Jan", LEFT(L1782, 2) = "02", "Feb", LEFT(L1782, 2) = "03", "Mar", LEFT(L1782, 2) = "04", "Apr", LEFT(L1782, 2) = "05", "May", LEFT(L1782, 2) = "06", "Jun", LEFT(L1782, 2) = "07", "Jul", LEFT(L1782, 2) = "08", "Aug", LEFT(L1782, 2) = "09", "Sep", LEFT(L1782, 2) = "10", "Oct", LEFT(L1782, 2) = "11", "Nov", LEFT(L1782, 2) = "12", "Dec")</f>
        <v>May</v>
      </c>
      <c r="N1782" s="9" t="str">
        <f t="shared" si="193"/>
        <v>2016</v>
      </c>
      <c r="O1782" t="b">
        <v>1</v>
      </c>
      <c r="P1782">
        <v>152</v>
      </c>
      <c r="Q1782" t="b">
        <v>0</v>
      </c>
      <c r="R1782" t="s">
        <v>8284</v>
      </c>
      <c r="S1782" s="6">
        <f t="shared" si="189"/>
        <v>0.39743333333333336</v>
      </c>
      <c r="T1782" s="8">
        <f t="shared" si="190"/>
        <v>78.440789473684205</v>
      </c>
      <c r="U1782" t="str">
        <f t="shared" si="194"/>
        <v>photography</v>
      </c>
      <c r="V1782" t="str">
        <f t="shared" si="195"/>
        <v>photobooks</v>
      </c>
    </row>
    <row r="1783" spans="1:22" ht="48" x14ac:dyDescent="0.2">
      <c r="A1783">
        <v>1781</v>
      </c>
      <c r="B1783" s="3" t="s">
        <v>1782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2">
        <f t="shared" si="191"/>
        <v>42628.617418981477</v>
      </c>
      <c r="K1783">
        <v>1471272545</v>
      </c>
      <c r="L1783" s="12" t="str">
        <f t="shared" si="192"/>
        <v>08/15/2016</v>
      </c>
      <c r="M1783" s="9" t="str" cm="1">
        <f t="array" ref="M1783">_xlfn.IFS(LEFT(L1783, 2) = "01", "Jan", LEFT(L1783, 2) = "02", "Feb", LEFT(L1783, 2) = "03", "Mar", LEFT(L1783, 2) = "04", "Apr", LEFT(L1783, 2) = "05", "May", LEFT(L1783, 2) = "06", "Jun", LEFT(L1783, 2) = "07", "Jul", LEFT(L1783, 2) = "08", "Aug", LEFT(L1783, 2) = "09", "Sep", LEFT(L1783, 2) = "10", "Oct", LEFT(L1783, 2) = "11", "Nov", LEFT(L1783, 2) = "12", "Dec")</f>
        <v>Aug</v>
      </c>
      <c r="N1783" s="9" t="str">
        <f t="shared" si="193"/>
        <v>2016</v>
      </c>
      <c r="O1783" t="b">
        <v>1</v>
      </c>
      <c r="P1783">
        <v>24</v>
      </c>
      <c r="Q1783" t="b">
        <v>0</v>
      </c>
      <c r="R1783" t="s">
        <v>8284</v>
      </c>
      <c r="S1783" s="6">
        <f t="shared" si="189"/>
        <v>0.25763636363636366</v>
      </c>
      <c r="T1783" s="8">
        <f t="shared" si="190"/>
        <v>59.041666666666664</v>
      </c>
      <c r="U1783" t="str">
        <f t="shared" si="194"/>
        <v>photography</v>
      </c>
      <c r="V1783" t="str">
        <f t="shared" si="195"/>
        <v>photobooks</v>
      </c>
    </row>
    <row r="1784" spans="1:22" ht="48" x14ac:dyDescent="0.2">
      <c r="A1784">
        <v>1782</v>
      </c>
      <c r="B1784" s="3" t="s">
        <v>1783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2">
        <f t="shared" si="191"/>
        <v>42421.575104166666</v>
      </c>
      <c r="K1784">
        <v>1453211289</v>
      </c>
      <c r="L1784" s="12" t="str">
        <f t="shared" si="192"/>
        <v>01/19/2016</v>
      </c>
      <c r="M1784" s="9" t="str" cm="1">
        <f t="array" ref="M1784">_xlfn.IFS(LEFT(L1784, 2) = "01", "Jan", LEFT(L1784, 2) = "02", "Feb", LEFT(L1784, 2) = "03", "Mar", LEFT(L1784, 2) = "04", "Apr", LEFT(L1784, 2) = "05", "May", LEFT(L1784, 2) = "06", "Jun", LEFT(L1784, 2) = "07", "Jul", LEFT(L1784, 2) = "08", "Aug", LEFT(L1784, 2) = "09", "Sep", LEFT(L1784, 2) = "10", "Oct", LEFT(L1784, 2) = "11", "Nov", LEFT(L1784, 2) = "12", "Dec")</f>
        <v>Jan</v>
      </c>
      <c r="N1784" s="9" t="str">
        <f t="shared" si="193"/>
        <v>2016</v>
      </c>
      <c r="O1784" t="b">
        <v>1</v>
      </c>
      <c r="P1784">
        <v>76</v>
      </c>
      <c r="Q1784" t="b">
        <v>0</v>
      </c>
      <c r="R1784" t="s">
        <v>8284</v>
      </c>
      <c r="S1784" s="6">
        <f t="shared" si="189"/>
        <v>0.15491428571428573</v>
      </c>
      <c r="T1784" s="8">
        <f t="shared" si="190"/>
        <v>71.34210526315789</v>
      </c>
      <c r="U1784" t="str">
        <f t="shared" si="194"/>
        <v>photography</v>
      </c>
      <c r="V1784" t="str">
        <f t="shared" si="195"/>
        <v>photobooks</v>
      </c>
    </row>
    <row r="1785" spans="1:22" ht="48" x14ac:dyDescent="0.2">
      <c r="A1785">
        <v>1783</v>
      </c>
      <c r="B1785" s="3" t="s">
        <v>1784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2">
        <f t="shared" si="191"/>
        <v>42145.949976851851</v>
      </c>
      <c r="K1785">
        <v>1429656478</v>
      </c>
      <c r="L1785" s="12" t="str">
        <f t="shared" si="192"/>
        <v>04/21/2015</v>
      </c>
      <c r="M1785" s="9" t="str" cm="1">
        <f t="array" ref="M1785">_xlfn.IFS(LEFT(L1785, 2) = "01", "Jan", LEFT(L1785, 2) = "02", "Feb", LEFT(L1785, 2) = "03", "Mar", LEFT(L1785, 2) = "04", "Apr", LEFT(L1785, 2) = "05", "May", LEFT(L1785, 2) = "06", "Jun", LEFT(L1785, 2) = "07", "Jul", LEFT(L1785, 2) = "08", "Aug", LEFT(L1785, 2) = "09", "Sep", LEFT(L1785, 2) = "10", "Oct", LEFT(L1785, 2) = "11", "Nov", LEFT(L1785, 2) = "12", "Dec")</f>
        <v>Apr</v>
      </c>
      <c r="N1785" s="9" t="str">
        <f t="shared" si="193"/>
        <v>2015</v>
      </c>
      <c r="O1785" t="b">
        <v>1</v>
      </c>
      <c r="P1785">
        <v>185</v>
      </c>
      <c r="Q1785" t="b">
        <v>0</v>
      </c>
      <c r="R1785" t="s">
        <v>8284</v>
      </c>
      <c r="S1785" s="6">
        <f t="shared" si="189"/>
        <v>0.236925</v>
      </c>
      <c r="T1785" s="8">
        <f t="shared" si="190"/>
        <v>51.227027027027027</v>
      </c>
      <c r="U1785" t="str">
        <f t="shared" si="194"/>
        <v>photography</v>
      </c>
      <c r="V1785" t="str">
        <f t="shared" si="195"/>
        <v>photobooks</v>
      </c>
    </row>
    <row r="1786" spans="1:22" ht="48" x14ac:dyDescent="0.2">
      <c r="A1786">
        <v>1784</v>
      </c>
      <c r="B1786" s="3" t="s">
        <v>1785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2">
        <f t="shared" si="191"/>
        <v>42035.142361111109</v>
      </c>
      <c r="K1786">
        <v>1419954240</v>
      </c>
      <c r="L1786" s="12" t="str">
        <f t="shared" si="192"/>
        <v>12/30/2014</v>
      </c>
      <c r="M1786" s="9" t="str" cm="1">
        <f t="array" ref="M1786">_xlfn.IFS(LEFT(L1786, 2) = "01", "Jan", LEFT(L1786, 2) = "02", "Feb", LEFT(L1786, 2) = "03", "Mar", LEFT(L1786, 2) = "04", "Apr", LEFT(L1786, 2) = "05", "May", LEFT(L1786, 2) = "06", "Jun", LEFT(L1786, 2) = "07", "Jul", LEFT(L1786, 2) = "08", "Aug", LEFT(L1786, 2) = "09", "Sep", LEFT(L1786, 2) = "10", "Oct", LEFT(L1786, 2) = "11", "Nov", LEFT(L1786, 2) = "12", "Dec")</f>
        <v>Dec</v>
      </c>
      <c r="N1786" s="9" t="str">
        <f t="shared" si="193"/>
        <v>2014</v>
      </c>
      <c r="O1786" t="b">
        <v>1</v>
      </c>
      <c r="P1786">
        <v>33</v>
      </c>
      <c r="Q1786" t="b">
        <v>0</v>
      </c>
      <c r="R1786" t="s">
        <v>8284</v>
      </c>
      <c r="S1786" s="6">
        <f t="shared" si="189"/>
        <v>0.39760000000000001</v>
      </c>
      <c r="T1786" s="8">
        <f t="shared" si="190"/>
        <v>60.242424242424242</v>
      </c>
      <c r="U1786" t="str">
        <f t="shared" si="194"/>
        <v>photography</v>
      </c>
      <c r="V1786" t="str">
        <f t="shared" si="195"/>
        <v>photobooks</v>
      </c>
    </row>
    <row r="1787" spans="1:22" ht="48" x14ac:dyDescent="0.2">
      <c r="A1787">
        <v>1785</v>
      </c>
      <c r="B1787" s="3" t="s">
        <v>1786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2">
        <f t="shared" si="191"/>
        <v>41928</v>
      </c>
      <c r="K1787">
        <v>1410750855</v>
      </c>
      <c r="L1787" s="12" t="str">
        <f t="shared" si="192"/>
        <v>09/15/2014</v>
      </c>
      <c r="M1787" s="9" t="str" cm="1">
        <f t="array" ref="M1787">_xlfn.IFS(LEFT(L1787, 2) = "01", "Jan", LEFT(L1787, 2) = "02", "Feb", LEFT(L1787, 2) = "03", "Mar", LEFT(L1787, 2) = "04", "Apr", LEFT(L1787, 2) = "05", "May", LEFT(L1787, 2) = "06", "Jun", LEFT(L1787, 2) = "07", "Jul", LEFT(L1787, 2) = "08", "Aug", LEFT(L1787, 2) = "09", "Sep", LEFT(L1787, 2) = "10", "Oct", LEFT(L1787, 2) = "11", "Nov", LEFT(L1787, 2) = "12", "Dec")</f>
        <v>Sep</v>
      </c>
      <c r="N1787" s="9" t="str">
        <f t="shared" si="193"/>
        <v>2014</v>
      </c>
      <c r="O1787" t="b">
        <v>1</v>
      </c>
      <c r="P1787">
        <v>108</v>
      </c>
      <c r="Q1787" t="b">
        <v>0</v>
      </c>
      <c r="R1787" t="s">
        <v>8284</v>
      </c>
      <c r="S1787" s="6">
        <f t="shared" si="189"/>
        <v>0.20220833333333332</v>
      </c>
      <c r="T1787" s="8">
        <f t="shared" si="190"/>
        <v>44.935185185185183</v>
      </c>
      <c r="U1787" t="str">
        <f t="shared" si="194"/>
        <v>photography</v>
      </c>
      <c r="V1787" t="str">
        <f t="shared" si="195"/>
        <v>photobooks</v>
      </c>
    </row>
    <row r="1788" spans="1:22" ht="48" x14ac:dyDescent="0.2">
      <c r="A1788">
        <v>1786</v>
      </c>
      <c r="B1788" s="3" t="s">
        <v>1787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2">
        <f t="shared" si="191"/>
        <v>41988.550659722227</v>
      </c>
      <c r="K1788">
        <v>1416057177</v>
      </c>
      <c r="L1788" s="12" t="str">
        <f t="shared" si="192"/>
        <v>11/15/2014</v>
      </c>
      <c r="M1788" s="9" t="str" cm="1">
        <f t="array" ref="M1788">_xlfn.IFS(LEFT(L1788, 2) = "01", "Jan", LEFT(L1788, 2) = "02", "Feb", LEFT(L1788, 2) = "03", "Mar", LEFT(L1788, 2) = "04", "Apr", LEFT(L1788, 2) = "05", "May", LEFT(L1788, 2) = "06", "Jun", LEFT(L1788, 2) = "07", "Jul", LEFT(L1788, 2) = "08", "Aug", LEFT(L1788, 2) = "09", "Sep", LEFT(L1788, 2) = "10", "Oct", LEFT(L1788, 2) = "11", "Nov", LEFT(L1788, 2) = "12", "Dec")</f>
        <v>Nov</v>
      </c>
      <c r="N1788" s="9" t="str">
        <f t="shared" si="193"/>
        <v>2014</v>
      </c>
      <c r="O1788" t="b">
        <v>1</v>
      </c>
      <c r="P1788">
        <v>29</v>
      </c>
      <c r="Q1788" t="b">
        <v>0</v>
      </c>
      <c r="R1788" t="s">
        <v>8284</v>
      </c>
      <c r="S1788" s="6">
        <f t="shared" si="189"/>
        <v>0.47631578947368419</v>
      </c>
      <c r="T1788" s="8">
        <f t="shared" si="190"/>
        <v>31.206896551724139</v>
      </c>
      <c r="U1788" t="str">
        <f t="shared" si="194"/>
        <v>photography</v>
      </c>
      <c r="V1788" t="str">
        <f t="shared" si="195"/>
        <v>photobooks</v>
      </c>
    </row>
    <row r="1789" spans="1:22" ht="48" x14ac:dyDescent="0.2">
      <c r="A1789">
        <v>1787</v>
      </c>
      <c r="B1789" s="3" t="s">
        <v>1788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2">
        <f t="shared" si="191"/>
        <v>42098.613854166666</v>
      </c>
      <c r="K1789">
        <v>1425570237</v>
      </c>
      <c r="L1789" s="12" t="str">
        <f t="shared" si="192"/>
        <v>03/05/2015</v>
      </c>
      <c r="M1789" s="9" t="str" cm="1">
        <f t="array" ref="M1789">_xlfn.IFS(LEFT(L1789, 2) = "01", "Jan", LEFT(L1789, 2) = "02", "Feb", LEFT(L1789, 2) = "03", "Mar", LEFT(L1789, 2) = "04", "Apr", LEFT(L1789, 2) = "05", "May", LEFT(L1789, 2) = "06", "Jun", LEFT(L1789, 2) = "07", "Jul", LEFT(L1789, 2) = "08", "Aug", LEFT(L1789, 2) = "09", "Sep", LEFT(L1789, 2) = "10", "Oct", LEFT(L1789, 2) = "11", "Nov", LEFT(L1789, 2) = "12", "Dec")</f>
        <v>Mar</v>
      </c>
      <c r="N1789" s="9" t="str">
        <f t="shared" si="193"/>
        <v>2015</v>
      </c>
      <c r="O1789" t="b">
        <v>1</v>
      </c>
      <c r="P1789">
        <v>24</v>
      </c>
      <c r="Q1789" t="b">
        <v>0</v>
      </c>
      <c r="R1789" t="s">
        <v>8284</v>
      </c>
      <c r="S1789" s="6">
        <f t="shared" si="189"/>
        <v>0.15329999999999999</v>
      </c>
      <c r="T1789" s="8">
        <f t="shared" si="190"/>
        <v>63.875</v>
      </c>
      <c r="U1789" t="str">
        <f t="shared" si="194"/>
        <v>photography</v>
      </c>
      <c r="V1789" t="str">
        <f t="shared" si="195"/>
        <v>photobooks</v>
      </c>
    </row>
    <row r="1790" spans="1:22" ht="48" x14ac:dyDescent="0.2">
      <c r="A1790">
        <v>1788</v>
      </c>
      <c r="B1790" s="3" t="s">
        <v>1789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2">
        <f t="shared" si="191"/>
        <v>41943.94840277778</v>
      </c>
      <c r="K1790">
        <v>1412203542</v>
      </c>
      <c r="L1790" s="12" t="str">
        <f t="shared" si="192"/>
        <v>10/01/2014</v>
      </c>
      <c r="M1790" s="9" t="str" cm="1">
        <f t="array" ref="M1790">_xlfn.IFS(LEFT(L1790, 2) = "01", "Jan", LEFT(L1790, 2) = "02", "Feb", LEFT(L1790, 2) = "03", "Mar", LEFT(L1790, 2) = "04", "Apr", LEFT(L1790, 2) = "05", "May", LEFT(L1790, 2) = "06", "Jun", LEFT(L1790, 2) = "07", "Jul", LEFT(L1790, 2) = "08", "Aug", LEFT(L1790, 2) = "09", "Sep", LEFT(L1790, 2) = "10", "Oct", LEFT(L1790, 2) = "11", "Nov", LEFT(L1790, 2) = "12", "Dec")</f>
        <v>Oct</v>
      </c>
      <c r="N1790" s="9" t="str">
        <f t="shared" si="193"/>
        <v>2014</v>
      </c>
      <c r="O1790" t="b">
        <v>1</v>
      </c>
      <c r="P1790">
        <v>4</v>
      </c>
      <c r="Q1790" t="b">
        <v>0</v>
      </c>
      <c r="R1790" t="s">
        <v>8284</v>
      </c>
      <c r="S1790" s="6">
        <f t="shared" si="189"/>
        <v>1.3818181818181818E-2</v>
      </c>
      <c r="T1790" s="8">
        <f t="shared" si="190"/>
        <v>19</v>
      </c>
      <c r="U1790" t="str">
        <f t="shared" si="194"/>
        <v>photography</v>
      </c>
      <c r="V1790" t="str">
        <f t="shared" si="195"/>
        <v>photobooks</v>
      </c>
    </row>
    <row r="1791" spans="1:22" ht="48" x14ac:dyDescent="0.2">
      <c r="A1791">
        <v>1789</v>
      </c>
      <c r="B1791" s="3" t="s">
        <v>1790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2">
        <f t="shared" si="191"/>
        <v>42016.250034722223</v>
      </c>
      <c r="K1791">
        <v>1415858403</v>
      </c>
      <c r="L1791" s="12" t="str">
        <f t="shared" si="192"/>
        <v>11/13/2014</v>
      </c>
      <c r="M1791" s="9" t="str" cm="1">
        <f t="array" ref="M1791">_xlfn.IFS(LEFT(L1791, 2) = "01", "Jan", LEFT(L1791, 2) = "02", "Feb", LEFT(L1791, 2) = "03", "Mar", LEFT(L1791, 2) = "04", "Apr", LEFT(L1791, 2) = "05", "May", LEFT(L1791, 2) = "06", "Jun", LEFT(L1791, 2) = "07", "Jul", LEFT(L1791, 2) = "08", "Aug", LEFT(L1791, 2) = "09", "Sep", LEFT(L1791, 2) = "10", "Oct", LEFT(L1791, 2) = "11", "Nov", LEFT(L1791, 2) = "12", "Dec")</f>
        <v>Nov</v>
      </c>
      <c r="N1791" s="9" t="str">
        <f t="shared" si="193"/>
        <v>2014</v>
      </c>
      <c r="O1791" t="b">
        <v>1</v>
      </c>
      <c r="P1791">
        <v>4</v>
      </c>
      <c r="Q1791" t="b">
        <v>0</v>
      </c>
      <c r="R1791" t="s">
        <v>8284</v>
      </c>
      <c r="S1791" s="6">
        <f t="shared" si="189"/>
        <v>5.0000000000000001E-3</v>
      </c>
      <c r="T1791" s="8">
        <f t="shared" si="190"/>
        <v>10</v>
      </c>
      <c r="U1791" t="str">
        <f t="shared" si="194"/>
        <v>photography</v>
      </c>
      <c r="V1791" t="str">
        <f t="shared" si="195"/>
        <v>photobooks</v>
      </c>
    </row>
    <row r="1792" spans="1:22" ht="48" x14ac:dyDescent="0.2">
      <c r="A1792">
        <v>1790</v>
      </c>
      <c r="B1792" s="3" t="s">
        <v>1791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2">
        <f t="shared" si="191"/>
        <v>42040.674513888895</v>
      </c>
      <c r="K1792">
        <v>1420560678</v>
      </c>
      <c r="L1792" s="12" t="str">
        <f t="shared" si="192"/>
        <v>01/06/2015</v>
      </c>
      <c r="M1792" s="9" t="str" cm="1">
        <f t="array" ref="M1792">_xlfn.IFS(LEFT(L1792, 2) = "01", "Jan", LEFT(L1792, 2) = "02", "Feb", LEFT(L1792, 2) = "03", "Mar", LEFT(L1792, 2) = "04", "Apr", LEFT(L1792, 2) = "05", "May", LEFT(L1792, 2) = "06", "Jun", LEFT(L1792, 2) = "07", "Jul", LEFT(L1792, 2) = "08", "Aug", LEFT(L1792, 2) = "09", "Sep", LEFT(L1792, 2) = "10", "Oct", LEFT(L1792, 2) = "11", "Nov", LEFT(L1792, 2) = "12", "Dec")</f>
        <v>Jan</v>
      </c>
      <c r="N1792" s="9" t="str">
        <f t="shared" si="193"/>
        <v>2015</v>
      </c>
      <c r="O1792" t="b">
        <v>1</v>
      </c>
      <c r="P1792">
        <v>15</v>
      </c>
      <c r="Q1792" t="b">
        <v>0</v>
      </c>
      <c r="R1792" t="s">
        <v>8284</v>
      </c>
      <c r="S1792" s="6">
        <f t="shared" si="189"/>
        <v>4.9575757575757579E-2</v>
      </c>
      <c r="T1792" s="8">
        <f t="shared" si="190"/>
        <v>109.06666666666666</v>
      </c>
      <c r="U1792" t="str">
        <f t="shared" si="194"/>
        <v>photography</v>
      </c>
      <c r="V1792" t="str">
        <f t="shared" si="195"/>
        <v>photobooks</v>
      </c>
    </row>
    <row r="1793" spans="1:22" ht="32" x14ac:dyDescent="0.2">
      <c r="A1793">
        <v>1791</v>
      </c>
      <c r="B1793" s="3" t="s">
        <v>1792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2">
        <f t="shared" si="191"/>
        <v>42033.740335648152</v>
      </c>
      <c r="K1793">
        <v>1417369565</v>
      </c>
      <c r="L1793" s="12" t="str">
        <f t="shared" si="192"/>
        <v>11/30/2014</v>
      </c>
      <c r="M1793" s="9" t="str" cm="1">
        <f t="array" ref="M1793">_xlfn.IFS(LEFT(L1793, 2) = "01", "Jan", LEFT(L1793, 2) = "02", "Feb", LEFT(L1793, 2) = "03", "Mar", LEFT(L1793, 2) = "04", "Apr", LEFT(L1793, 2) = "05", "May", LEFT(L1793, 2) = "06", "Jun", LEFT(L1793, 2) = "07", "Jul", LEFT(L1793, 2) = "08", "Aug", LEFT(L1793, 2) = "09", "Sep", LEFT(L1793, 2) = "10", "Oct", LEFT(L1793, 2) = "11", "Nov", LEFT(L1793, 2) = "12", "Dec")</f>
        <v>Nov</v>
      </c>
      <c r="N1793" s="9" t="str">
        <f t="shared" si="193"/>
        <v>2014</v>
      </c>
      <c r="O1793" t="b">
        <v>1</v>
      </c>
      <c r="P1793">
        <v>4</v>
      </c>
      <c r="Q1793" t="b">
        <v>0</v>
      </c>
      <c r="R1793" t="s">
        <v>8284</v>
      </c>
      <c r="S1793" s="6">
        <f t="shared" si="189"/>
        <v>3.5666666666666666E-2</v>
      </c>
      <c r="T1793" s="8">
        <f t="shared" si="190"/>
        <v>26.75</v>
      </c>
      <c r="U1793" t="str">
        <f t="shared" si="194"/>
        <v>photography</v>
      </c>
      <c r="V1793" t="str">
        <f t="shared" si="195"/>
        <v>photobooks</v>
      </c>
    </row>
    <row r="1794" spans="1:22" ht="32" x14ac:dyDescent="0.2">
      <c r="A1794">
        <v>1792</v>
      </c>
      <c r="B1794" s="3" t="s">
        <v>1793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2">
        <f t="shared" si="191"/>
        <v>42226.290972222225</v>
      </c>
      <c r="K1794">
        <v>1435970682</v>
      </c>
      <c r="L1794" s="12" t="str">
        <f t="shared" si="192"/>
        <v>07/04/2015</v>
      </c>
      <c r="M1794" s="9" t="str" cm="1">
        <f t="array" ref="M1794">_xlfn.IFS(LEFT(L1794, 2) = "01", "Jan", LEFT(L1794, 2) = "02", "Feb", LEFT(L1794, 2) = "03", "Mar", LEFT(L1794, 2) = "04", "Apr", LEFT(L1794, 2) = "05", "May", LEFT(L1794, 2) = "06", "Jun", LEFT(L1794, 2) = "07", "Jul", LEFT(L1794, 2) = "08", "Aug", LEFT(L1794, 2) = "09", "Sep", LEFT(L1794, 2) = "10", "Oct", LEFT(L1794, 2) = "11", "Nov", LEFT(L1794, 2) = "12", "Dec")</f>
        <v>Jul</v>
      </c>
      <c r="N1794" s="9" t="str">
        <f t="shared" si="193"/>
        <v>2015</v>
      </c>
      <c r="O1794" t="b">
        <v>1</v>
      </c>
      <c r="P1794">
        <v>139</v>
      </c>
      <c r="Q1794" t="b">
        <v>0</v>
      </c>
      <c r="R1794" t="s">
        <v>8284</v>
      </c>
      <c r="S1794" s="6">
        <f t="shared" ref="S1794:S1857" si="196">E1794/D1794</f>
        <v>0.61124000000000001</v>
      </c>
      <c r="T1794" s="8">
        <f t="shared" ref="T1794:T1857" si="197">IFERROR(E1794/P1794, 0)</f>
        <v>109.93525179856115</v>
      </c>
      <c r="U1794" t="str">
        <f t="shared" si="194"/>
        <v>photography</v>
      </c>
      <c r="V1794" t="str">
        <f t="shared" si="195"/>
        <v>photobooks</v>
      </c>
    </row>
    <row r="1795" spans="1:22" ht="48" x14ac:dyDescent="0.2">
      <c r="A1795">
        <v>1793</v>
      </c>
      <c r="B1795" s="3" t="s">
        <v>1794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2">
        <f t="shared" ref="J1795:J1858" si="198">(((I1795/60)/60)/24)+DATE(1970,1,1)</f>
        <v>41970.933333333334</v>
      </c>
      <c r="K1795">
        <v>1414531440</v>
      </c>
      <c r="L1795" s="12" t="str">
        <f t="shared" ref="L1795:L1858" si="199">TEXT((((K1795/60)/60)/24)+DATE(1970,1,1), "mm/dd/yyyy")</f>
        <v>10/28/2014</v>
      </c>
      <c r="M1795" s="9" t="str" cm="1">
        <f t="array" ref="M1795">_xlfn.IFS(LEFT(L1795, 2) = "01", "Jan", LEFT(L1795, 2) = "02", "Feb", LEFT(L1795, 2) = "03", "Mar", LEFT(L1795, 2) = "04", "Apr", LEFT(L1795, 2) = "05", "May", LEFT(L1795, 2) = "06", "Jun", LEFT(L1795, 2) = "07", "Jul", LEFT(L1795, 2) = "08", "Aug", LEFT(L1795, 2) = "09", "Sep", LEFT(L1795, 2) = "10", "Oct", LEFT(L1795, 2) = "11", "Nov", LEFT(L1795, 2) = "12", "Dec")</f>
        <v>Oct</v>
      </c>
      <c r="N1795" s="9" t="str">
        <f t="shared" ref="N1795:N1858" si="200">RIGHT(L1795, 4)</f>
        <v>2014</v>
      </c>
      <c r="O1795" t="b">
        <v>1</v>
      </c>
      <c r="P1795">
        <v>2</v>
      </c>
      <c r="Q1795" t="b">
        <v>0</v>
      </c>
      <c r="R1795" t="s">
        <v>8284</v>
      </c>
      <c r="S1795" s="6">
        <f t="shared" si="196"/>
        <v>1.3333333333333334E-2</v>
      </c>
      <c r="T1795" s="8">
        <f t="shared" si="197"/>
        <v>20</v>
      </c>
      <c r="U1795" t="str">
        <f t="shared" ref="U1795:U1858" si="201">LEFT(R1795, SEARCH("/", R1795) - 1)</f>
        <v>photography</v>
      </c>
      <c r="V1795" t="str">
        <f t="shared" ref="V1795:V1858" si="202">RIGHT(R1795, LEN(R1795) - SEARCH("/", R1795) )</f>
        <v>photobooks</v>
      </c>
    </row>
    <row r="1796" spans="1:22" ht="48" x14ac:dyDescent="0.2">
      <c r="A1796">
        <v>1794</v>
      </c>
      <c r="B1796" s="3" t="s">
        <v>1795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2">
        <f t="shared" si="198"/>
        <v>42046.551180555558</v>
      </c>
      <c r="K1796">
        <v>1420636422</v>
      </c>
      <c r="L1796" s="12" t="str">
        <f t="shared" si="199"/>
        <v>01/07/2015</v>
      </c>
      <c r="M1796" s="9" t="str" cm="1">
        <f t="array" ref="M1796">_xlfn.IFS(LEFT(L1796, 2) = "01", "Jan", LEFT(L1796, 2) = "02", "Feb", LEFT(L1796, 2) = "03", "Mar", LEFT(L1796, 2) = "04", "Apr", LEFT(L1796, 2) = "05", "May", LEFT(L1796, 2) = "06", "Jun", LEFT(L1796, 2) = "07", "Jul", LEFT(L1796, 2) = "08", "Aug", LEFT(L1796, 2) = "09", "Sep", LEFT(L1796, 2) = "10", "Oct", LEFT(L1796, 2) = "11", "Nov", LEFT(L1796, 2) = "12", "Dec")</f>
        <v>Jan</v>
      </c>
      <c r="N1796" s="9" t="str">
        <f t="shared" si="200"/>
        <v>2015</v>
      </c>
      <c r="O1796" t="b">
        <v>1</v>
      </c>
      <c r="P1796">
        <v>18</v>
      </c>
      <c r="Q1796" t="b">
        <v>0</v>
      </c>
      <c r="R1796" t="s">
        <v>8284</v>
      </c>
      <c r="S1796" s="6">
        <f t="shared" si="196"/>
        <v>0.11077777777777778</v>
      </c>
      <c r="T1796" s="8">
        <f t="shared" si="197"/>
        <v>55.388888888888886</v>
      </c>
      <c r="U1796" t="str">
        <f t="shared" si="201"/>
        <v>photography</v>
      </c>
      <c r="V1796" t="str">
        <f t="shared" si="202"/>
        <v>photobooks</v>
      </c>
    </row>
    <row r="1797" spans="1:22" ht="48" x14ac:dyDescent="0.2">
      <c r="A1797">
        <v>1795</v>
      </c>
      <c r="B1797" s="3" t="s">
        <v>1796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2">
        <f t="shared" si="198"/>
        <v>42657.666666666672</v>
      </c>
      <c r="K1797">
        <v>1473922541</v>
      </c>
      <c r="L1797" s="12" t="str">
        <f t="shared" si="199"/>
        <v>09/15/2016</v>
      </c>
      <c r="M1797" s="9" t="str" cm="1">
        <f t="array" ref="M1797">_xlfn.IFS(LEFT(L1797, 2) = "01", "Jan", LEFT(L1797, 2) = "02", "Feb", LEFT(L1797, 2) = "03", "Mar", LEFT(L1797, 2) = "04", "Apr", LEFT(L1797, 2) = "05", "May", LEFT(L1797, 2) = "06", "Jun", LEFT(L1797, 2) = "07", "Jul", LEFT(L1797, 2) = "08", "Aug", LEFT(L1797, 2) = "09", "Sep", LEFT(L1797, 2) = "10", "Oct", LEFT(L1797, 2) = "11", "Nov", LEFT(L1797, 2) = "12", "Dec")</f>
        <v>Sep</v>
      </c>
      <c r="N1797" s="9" t="str">
        <f t="shared" si="200"/>
        <v>2016</v>
      </c>
      <c r="O1797" t="b">
        <v>1</v>
      </c>
      <c r="P1797">
        <v>81</v>
      </c>
      <c r="Q1797" t="b">
        <v>0</v>
      </c>
      <c r="R1797" t="s">
        <v>8284</v>
      </c>
      <c r="S1797" s="6">
        <f t="shared" si="196"/>
        <v>0.38735714285714284</v>
      </c>
      <c r="T1797" s="8">
        <f t="shared" si="197"/>
        <v>133.90123456790124</v>
      </c>
      <c r="U1797" t="str">
        <f t="shared" si="201"/>
        <v>photography</v>
      </c>
      <c r="V1797" t="str">
        <f t="shared" si="202"/>
        <v>photobooks</v>
      </c>
    </row>
    <row r="1798" spans="1:22" ht="48" x14ac:dyDescent="0.2">
      <c r="A1798">
        <v>1796</v>
      </c>
      <c r="B1798" s="3" t="s">
        <v>1797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2">
        <f t="shared" si="198"/>
        <v>42575.439421296294</v>
      </c>
      <c r="K1798">
        <v>1464172366</v>
      </c>
      <c r="L1798" s="12" t="str">
        <f t="shared" si="199"/>
        <v>05/25/2016</v>
      </c>
      <c r="M1798" s="9" t="str" cm="1">
        <f t="array" ref="M1798">_xlfn.IFS(LEFT(L1798, 2) = "01", "Jan", LEFT(L1798, 2) = "02", "Feb", LEFT(L1798, 2) = "03", "Mar", LEFT(L1798, 2) = "04", "Apr", LEFT(L1798, 2) = "05", "May", LEFT(L1798, 2) = "06", "Jun", LEFT(L1798, 2) = "07", "Jul", LEFT(L1798, 2) = "08", "Aug", LEFT(L1798, 2) = "09", "Sep", LEFT(L1798, 2) = "10", "Oct", LEFT(L1798, 2) = "11", "Nov", LEFT(L1798, 2) = "12", "Dec")</f>
        <v>May</v>
      </c>
      <c r="N1798" s="9" t="str">
        <f t="shared" si="200"/>
        <v>2016</v>
      </c>
      <c r="O1798" t="b">
        <v>1</v>
      </c>
      <c r="P1798">
        <v>86</v>
      </c>
      <c r="Q1798" t="b">
        <v>0</v>
      </c>
      <c r="R1798" t="s">
        <v>8284</v>
      </c>
      <c r="S1798" s="6">
        <f t="shared" si="196"/>
        <v>0.22052631578947368</v>
      </c>
      <c r="T1798" s="8">
        <f t="shared" si="197"/>
        <v>48.720930232558139</v>
      </c>
      <c r="U1798" t="str">
        <f t="shared" si="201"/>
        <v>photography</v>
      </c>
      <c r="V1798" t="str">
        <f t="shared" si="202"/>
        <v>photobooks</v>
      </c>
    </row>
    <row r="1799" spans="1:22" ht="48" x14ac:dyDescent="0.2">
      <c r="A1799">
        <v>1797</v>
      </c>
      <c r="B1799" s="3" t="s">
        <v>1798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2">
        <f t="shared" si="198"/>
        <v>42719.56931712963</v>
      </c>
      <c r="K1799">
        <v>1479217189</v>
      </c>
      <c r="L1799" s="12" t="str">
        <f t="shared" si="199"/>
        <v>11/15/2016</v>
      </c>
      <c r="M1799" s="9" t="str" cm="1">
        <f t="array" ref="M1799">_xlfn.IFS(LEFT(L1799, 2) = "01", "Jan", LEFT(L1799, 2) = "02", "Feb", LEFT(L1799, 2) = "03", "Mar", LEFT(L1799, 2) = "04", "Apr", LEFT(L1799, 2) = "05", "May", LEFT(L1799, 2) = "06", "Jun", LEFT(L1799, 2) = "07", "Jul", LEFT(L1799, 2) = "08", "Aug", LEFT(L1799, 2) = "09", "Sep", LEFT(L1799, 2) = "10", "Oct", LEFT(L1799, 2) = "11", "Nov", LEFT(L1799, 2) = "12", "Dec")</f>
        <v>Nov</v>
      </c>
      <c r="N1799" s="9" t="str">
        <f t="shared" si="200"/>
        <v>2016</v>
      </c>
      <c r="O1799" t="b">
        <v>1</v>
      </c>
      <c r="P1799">
        <v>140</v>
      </c>
      <c r="Q1799" t="b">
        <v>0</v>
      </c>
      <c r="R1799" t="s">
        <v>8284</v>
      </c>
      <c r="S1799" s="6">
        <f t="shared" si="196"/>
        <v>0.67549999999999999</v>
      </c>
      <c r="T1799" s="8">
        <f t="shared" si="197"/>
        <v>48.25</v>
      </c>
      <c r="U1799" t="str">
        <f t="shared" si="201"/>
        <v>photography</v>
      </c>
      <c r="V1799" t="str">
        <f t="shared" si="202"/>
        <v>photobooks</v>
      </c>
    </row>
    <row r="1800" spans="1:22" ht="48" x14ac:dyDescent="0.2">
      <c r="A1800">
        <v>1798</v>
      </c>
      <c r="B1800" s="3" t="s">
        <v>1799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2">
        <f t="shared" si="198"/>
        <v>42404.32677083333</v>
      </c>
      <c r="K1800">
        <v>1449388233</v>
      </c>
      <c r="L1800" s="12" t="str">
        <f t="shared" si="199"/>
        <v>12/06/2015</v>
      </c>
      <c r="M1800" s="9" t="str" cm="1">
        <f t="array" ref="M1800">_xlfn.IFS(LEFT(L1800, 2) = "01", "Jan", LEFT(L1800, 2) = "02", "Feb", LEFT(L1800, 2) = "03", "Mar", LEFT(L1800, 2) = "04", "Apr", LEFT(L1800, 2) = "05", "May", LEFT(L1800, 2) = "06", "Jun", LEFT(L1800, 2) = "07", "Jul", LEFT(L1800, 2) = "08", "Aug", LEFT(L1800, 2) = "09", "Sep", LEFT(L1800, 2) = "10", "Oct", LEFT(L1800, 2) = "11", "Nov", LEFT(L1800, 2) = "12", "Dec")</f>
        <v>Dec</v>
      </c>
      <c r="N1800" s="9" t="str">
        <f t="shared" si="200"/>
        <v>2015</v>
      </c>
      <c r="O1800" t="b">
        <v>1</v>
      </c>
      <c r="P1800">
        <v>37</v>
      </c>
      <c r="Q1800" t="b">
        <v>0</v>
      </c>
      <c r="R1800" t="s">
        <v>8284</v>
      </c>
      <c r="S1800" s="6">
        <f t="shared" si="196"/>
        <v>0.136375</v>
      </c>
      <c r="T1800" s="8">
        <f t="shared" si="197"/>
        <v>58.972972972972975</v>
      </c>
      <c r="U1800" t="str">
        <f t="shared" si="201"/>
        <v>photography</v>
      </c>
      <c r="V1800" t="str">
        <f t="shared" si="202"/>
        <v>photobooks</v>
      </c>
    </row>
    <row r="1801" spans="1:22" ht="32" x14ac:dyDescent="0.2">
      <c r="A1801">
        <v>1799</v>
      </c>
      <c r="B1801" s="3" t="s">
        <v>1800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2">
        <f t="shared" si="198"/>
        <v>41954.884351851855</v>
      </c>
      <c r="K1801">
        <v>1414008808</v>
      </c>
      <c r="L1801" s="12" t="str">
        <f t="shared" si="199"/>
        <v>10/22/2014</v>
      </c>
      <c r="M1801" s="9" t="str" cm="1">
        <f t="array" ref="M1801">_xlfn.IFS(LEFT(L1801, 2) = "01", "Jan", LEFT(L1801, 2) = "02", "Feb", LEFT(L1801, 2) = "03", "Mar", LEFT(L1801, 2) = "04", "Apr", LEFT(L1801, 2) = "05", "May", LEFT(L1801, 2) = "06", "Jun", LEFT(L1801, 2) = "07", "Jul", LEFT(L1801, 2) = "08", "Aug", LEFT(L1801, 2) = "09", "Sep", LEFT(L1801, 2) = "10", "Oct", LEFT(L1801, 2) = "11", "Nov", LEFT(L1801, 2) = "12", "Dec")</f>
        <v>Oct</v>
      </c>
      <c r="N1801" s="9" t="str">
        <f t="shared" si="200"/>
        <v>2014</v>
      </c>
      <c r="O1801" t="b">
        <v>1</v>
      </c>
      <c r="P1801">
        <v>6</v>
      </c>
      <c r="Q1801" t="b">
        <v>0</v>
      </c>
      <c r="R1801" t="s">
        <v>8284</v>
      </c>
      <c r="S1801" s="6">
        <f t="shared" si="196"/>
        <v>1.7457500000000001E-2</v>
      </c>
      <c r="T1801" s="8">
        <f t="shared" si="197"/>
        <v>11.638333333333334</v>
      </c>
      <c r="U1801" t="str">
        <f t="shared" si="201"/>
        <v>photography</v>
      </c>
      <c r="V1801" t="str">
        <f t="shared" si="202"/>
        <v>photobooks</v>
      </c>
    </row>
    <row r="1802" spans="1:22" ht="48" x14ac:dyDescent="0.2">
      <c r="A1802">
        <v>1800</v>
      </c>
      <c r="B1802" s="3" t="s">
        <v>1801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2">
        <f t="shared" si="198"/>
        <v>42653.606134259258</v>
      </c>
      <c r="K1802">
        <v>1473517970</v>
      </c>
      <c r="L1802" s="12" t="str">
        <f t="shared" si="199"/>
        <v>09/10/2016</v>
      </c>
      <c r="M1802" s="9" t="str" cm="1">
        <f t="array" ref="M1802">_xlfn.IFS(LEFT(L1802, 2) = "01", "Jan", LEFT(L1802, 2) = "02", "Feb", LEFT(L1802, 2) = "03", "Mar", LEFT(L1802, 2) = "04", "Apr", LEFT(L1802, 2) = "05", "May", LEFT(L1802, 2) = "06", "Jun", LEFT(L1802, 2) = "07", "Jul", LEFT(L1802, 2) = "08", "Aug", LEFT(L1802, 2) = "09", "Sep", LEFT(L1802, 2) = "10", "Oct", LEFT(L1802, 2) = "11", "Nov", LEFT(L1802, 2) = "12", "Dec")</f>
        <v>Sep</v>
      </c>
      <c r="N1802" s="9" t="str">
        <f t="shared" si="200"/>
        <v>2016</v>
      </c>
      <c r="O1802" t="b">
        <v>1</v>
      </c>
      <c r="P1802">
        <v>113</v>
      </c>
      <c r="Q1802" t="b">
        <v>0</v>
      </c>
      <c r="R1802" t="s">
        <v>8284</v>
      </c>
      <c r="S1802" s="6">
        <f t="shared" si="196"/>
        <v>0.20449632511889321</v>
      </c>
      <c r="T1802" s="8">
        <f t="shared" si="197"/>
        <v>83.716814159292042</v>
      </c>
      <c r="U1802" t="str">
        <f t="shared" si="201"/>
        <v>photography</v>
      </c>
      <c r="V1802" t="str">
        <f t="shared" si="202"/>
        <v>photobooks</v>
      </c>
    </row>
    <row r="1803" spans="1:22" ht="48" x14ac:dyDescent="0.2">
      <c r="A1803">
        <v>1801</v>
      </c>
      <c r="B1803" s="3" t="s">
        <v>1802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2">
        <f t="shared" si="198"/>
        <v>42353.506944444445</v>
      </c>
      <c r="K1803">
        <v>1447429868</v>
      </c>
      <c r="L1803" s="12" t="str">
        <f t="shared" si="199"/>
        <v>11/13/2015</v>
      </c>
      <c r="M1803" s="9" t="str" cm="1">
        <f t="array" ref="M1803">_xlfn.IFS(LEFT(L1803, 2) = "01", "Jan", LEFT(L1803, 2) = "02", "Feb", LEFT(L1803, 2) = "03", "Mar", LEFT(L1803, 2) = "04", "Apr", LEFT(L1803, 2) = "05", "May", LEFT(L1803, 2) = "06", "Jun", LEFT(L1803, 2) = "07", "Jul", LEFT(L1803, 2) = "08", "Aug", LEFT(L1803, 2) = "09", "Sep", LEFT(L1803, 2) = "10", "Oct", LEFT(L1803, 2) = "11", "Nov", LEFT(L1803, 2) = "12", "Dec")</f>
        <v>Nov</v>
      </c>
      <c r="N1803" s="9" t="str">
        <f t="shared" si="200"/>
        <v>2015</v>
      </c>
      <c r="O1803" t="b">
        <v>1</v>
      </c>
      <c r="P1803">
        <v>37</v>
      </c>
      <c r="Q1803" t="b">
        <v>0</v>
      </c>
      <c r="R1803" t="s">
        <v>8284</v>
      </c>
      <c r="S1803" s="6">
        <f t="shared" si="196"/>
        <v>0.13852941176470587</v>
      </c>
      <c r="T1803" s="8">
        <f t="shared" si="197"/>
        <v>63.648648648648646</v>
      </c>
      <c r="U1803" t="str">
        <f t="shared" si="201"/>
        <v>photography</v>
      </c>
      <c r="V1803" t="str">
        <f t="shared" si="202"/>
        <v>photobooks</v>
      </c>
    </row>
    <row r="1804" spans="1:22" ht="32" x14ac:dyDescent="0.2">
      <c r="A1804">
        <v>1802</v>
      </c>
      <c r="B1804" s="3" t="s">
        <v>1803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2">
        <f t="shared" si="198"/>
        <v>42182.915972222225</v>
      </c>
      <c r="K1804">
        <v>1433416830</v>
      </c>
      <c r="L1804" s="12" t="str">
        <f t="shared" si="199"/>
        <v>06/04/2015</v>
      </c>
      <c r="M1804" s="9" t="str" cm="1">
        <f t="array" ref="M1804">_xlfn.IFS(LEFT(L1804, 2) = "01", "Jan", LEFT(L1804, 2) = "02", "Feb", LEFT(L1804, 2) = "03", "Mar", LEFT(L1804, 2) = "04", "Apr", LEFT(L1804, 2) = "05", "May", LEFT(L1804, 2) = "06", "Jun", LEFT(L1804, 2) = "07", "Jul", LEFT(L1804, 2) = "08", "Aug", LEFT(L1804, 2) = "09", "Sep", LEFT(L1804, 2) = "10", "Oct", LEFT(L1804, 2) = "11", "Nov", LEFT(L1804, 2) = "12", "Dec")</f>
        <v>Jun</v>
      </c>
      <c r="N1804" s="9" t="str">
        <f t="shared" si="200"/>
        <v>2015</v>
      </c>
      <c r="O1804" t="b">
        <v>1</v>
      </c>
      <c r="P1804">
        <v>18</v>
      </c>
      <c r="Q1804" t="b">
        <v>0</v>
      </c>
      <c r="R1804" t="s">
        <v>8284</v>
      </c>
      <c r="S1804" s="6">
        <f t="shared" si="196"/>
        <v>0.48485714285714288</v>
      </c>
      <c r="T1804" s="8">
        <f t="shared" si="197"/>
        <v>94.277777777777771</v>
      </c>
      <c r="U1804" t="str">
        <f t="shared" si="201"/>
        <v>photography</v>
      </c>
      <c r="V1804" t="str">
        <f t="shared" si="202"/>
        <v>photobooks</v>
      </c>
    </row>
    <row r="1805" spans="1:22" ht="48" x14ac:dyDescent="0.2">
      <c r="A1805">
        <v>1803</v>
      </c>
      <c r="B1805" s="3" t="s">
        <v>1804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2">
        <f t="shared" si="198"/>
        <v>42049.071550925932</v>
      </c>
      <c r="K1805">
        <v>1421199782</v>
      </c>
      <c r="L1805" s="12" t="str">
        <f t="shared" si="199"/>
        <v>01/14/2015</v>
      </c>
      <c r="M1805" s="9" t="str" cm="1">
        <f t="array" ref="M1805">_xlfn.IFS(LEFT(L1805, 2) = "01", "Jan", LEFT(L1805, 2) = "02", "Feb", LEFT(L1805, 2) = "03", "Mar", LEFT(L1805, 2) = "04", "Apr", LEFT(L1805, 2) = "05", "May", LEFT(L1805, 2) = "06", "Jun", LEFT(L1805, 2) = "07", "Jul", LEFT(L1805, 2) = "08", "Aug", LEFT(L1805, 2) = "09", "Sep", LEFT(L1805, 2) = "10", "Oct", LEFT(L1805, 2) = "11", "Nov", LEFT(L1805, 2) = "12", "Dec")</f>
        <v>Jan</v>
      </c>
      <c r="N1805" s="9" t="str">
        <f t="shared" si="200"/>
        <v>2015</v>
      </c>
      <c r="O1805" t="b">
        <v>1</v>
      </c>
      <c r="P1805">
        <v>75</v>
      </c>
      <c r="Q1805" t="b">
        <v>0</v>
      </c>
      <c r="R1805" t="s">
        <v>8284</v>
      </c>
      <c r="S1805" s="6">
        <f t="shared" si="196"/>
        <v>0.308</v>
      </c>
      <c r="T1805" s="8">
        <f t="shared" si="197"/>
        <v>71.86666666666666</v>
      </c>
      <c r="U1805" t="str">
        <f t="shared" si="201"/>
        <v>photography</v>
      </c>
      <c r="V1805" t="str">
        <f t="shared" si="202"/>
        <v>photobooks</v>
      </c>
    </row>
    <row r="1806" spans="1:22" ht="48" x14ac:dyDescent="0.2">
      <c r="A1806">
        <v>1804</v>
      </c>
      <c r="B1806" s="3" t="s">
        <v>1805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2">
        <f t="shared" si="198"/>
        <v>42322.719953703709</v>
      </c>
      <c r="K1806">
        <v>1444061804</v>
      </c>
      <c r="L1806" s="12" t="str">
        <f t="shared" si="199"/>
        <v>10/05/2015</v>
      </c>
      <c r="M1806" s="9" t="str" cm="1">
        <f t="array" ref="M1806">_xlfn.IFS(LEFT(L1806, 2) = "01", "Jan", LEFT(L1806, 2) = "02", "Feb", LEFT(L1806, 2) = "03", "Mar", LEFT(L1806, 2) = "04", "Apr", LEFT(L1806, 2) = "05", "May", LEFT(L1806, 2) = "06", "Jun", LEFT(L1806, 2) = "07", "Jul", LEFT(L1806, 2) = "08", "Aug", LEFT(L1806, 2) = "09", "Sep", LEFT(L1806, 2) = "10", "Oct", LEFT(L1806, 2) = "11", "Nov", LEFT(L1806, 2) = "12", "Dec")</f>
        <v>Oct</v>
      </c>
      <c r="N1806" s="9" t="str">
        <f t="shared" si="200"/>
        <v>2015</v>
      </c>
      <c r="O1806" t="b">
        <v>1</v>
      </c>
      <c r="P1806">
        <v>52</v>
      </c>
      <c r="Q1806" t="b">
        <v>0</v>
      </c>
      <c r="R1806" t="s">
        <v>8284</v>
      </c>
      <c r="S1806" s="6">
        <f t="shared" si="196"/>
        <v>0.35174193548387095</v>
      </c>
      <c r="T1806" s="8">
        <f t="shared" si="197"/>
        <v>104.84615384615384</v>
      </c>
      <c r="U1806" t="str">
        <f t="shared" si="201"/>
        <v>photography</v>
      </c>
      <c r="V1806" t="str">
        <f t="shared" si="202"/>
        <v>photobooks</v>
      </c>
    </row>
    <row r="1807" spans="1:22" ht="48" x14ac:dyDescent="0.2">
      <c r="A1807">
        <v>1805</v>
      </c>
      <c r="B1807" s="3" t="s">
        <v>1806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2">
        <f t="shared" si="198"/>
        <v>42279.75</v>
      </c>
      <c r="K1807">
        <v>1441048658</v>
      </c>
      <c r="L1807" s="12" t="str">
        <f t="shared" si="199"/>
        <v>08/31/2015</v>
      </c>
      <c r="M1807" s="9" t="str" cm="1">
        <f t="array" ref="M1807">_xlfn.IFS(LEFT(L1807, 2) = "01", "Jan", LEFT(L1807, 2) = "02", "Feb", LEFT(L1807, 2) = "03", "Mar", LEFT(L1807, 2) = "04", "Apr", LEFT(L1807, 2) = "05", "May", LEFT(L1807, 2) = "06", "Jun", LEFT(L1807, 2) = "07", "Jul", LEFT(L1807, 2) = "08", "Aug", LEFT(L1807, 2) = "09", "Sep", LEFT(L1807, 2) = "10", "Oct", LEFT(L1807, 2) = "11", "Nov", LEFT(L1807, 2) = "12", "Dec")</f>
        <v>Aug</v>
      </c>
      <c r="N1807" s="9" t="str">
        <f t="shared" si="200"/>
        <v>2015</v>
      </c>
      <c r="O1807" t="b">
        <v>1</v>
      </c>
      <c r="P1807">
        <v>122</v>
      </c>
      <c r="Q1807" t="b">
        <v>0</v>
      </c>
      <c r="R1807" t="s">
        <v>8284</v>
      </c>
      <c r="S1807" s="6">
        <f t="shared" si="196"/>
        <v>0.36404444444444445</v>
      </c>
      <c r="T1807" s="8">
        <f t="shared" si="197"/>
        <v>67.139344262295083</v>
      </c>
      <c r="U1807" t="str">
        <f t="shared" si="201"/>
        <v>photography</v>
      </c>
      <c r="V1807" t="str">
        <f t="shared" si="202"/>
        <v>photobooks</v>
      </c>
    </row>
    <row r="1808" spans="1:22" ht="48" x14ac:dyDescent="0.2">
      <c r="A1808">
        <v>1806</v>
      </c>
      <c r="B1808" s="3" t="s">
        <v>1807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2">
        <f t="shared" si="198"/>
        <v>41912.638298611113</v>
      </c>
      <c r="K1808">
        <v>1409066349</v>
      </c>
      <c r="L1808" s="12" t="str">
        <f t="shared" si="199"/>
        <v>08/26/2014</v>
      </c>
      <c r="M1808" s="9" t="str" cm="1">
        <f t="array" ref="M1808">_xlfn.IFS(LEFT(L1808, 2) = "01", "Jan", LEFT(L1808, 2) = "02", "Feb", LEFT(L1808, 2) = "03", "Mar", LEFT(L1808, 2) = "04", "Apr", LEFT(L1808, 2) = "05", "May", LEFT(L1808, 2) = "06", "Jun", LEFT(L1808, 2) = "07", "Jul", LEFT(L1808, 2) = "08", "Aug", LEFT(L1808, 2) = "09", "Sep", LEFT(L1808, 2) = "10", "Oct", LEFT(L1808, 2) = "11", "Nov", LEFT(L1808, 2) = "12", "Dec")</f>
        <v>Aug</v>
      </c>
      <c r="N1808" s="9" t="str">
        <f t="shared" si="200"/>
        <v>2014</v>
      </c>
      <c r="O1808" t="b">
        <v>1</v>
      </c>
      <c r="P1808">
        <v>8</v>
      </c>
      <c r="Q1808" t="b">
        <v>0</v>
      </c>
      <c r="R1808" t="s">
        <v>8284</v>
      </c>
      <c r="S1808" s="6">
        <f t="shared" si="196"/>
        <v>2.955E-2</v>
      </c>
      <c r="T1808" s="8">
        <f t="shared" si="197"/>
        <v>73.875</v>
      </c>
      <c r="U1808" t="str">
        <f t="shared" si="201"/>
        <v>photography</v>
      </c>
      <c r="V1808" t="str">
        <f t="shared" si="202"/>
        <v>photobooks</v>
      </c>
    </row>
    <row r="1809" spans="1:22" ht="32" x14ac:dyDescent="0.2">
      <c r="A1809">
        <v>1807</v>
      </c>
      <c r="B1809" s="3" t="s">
        <v>1808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2">
        <f t="shared" si="198"/>
        <v>41910.068437499998</v>
      </c>
      <c r="K1809">
        <v>1409276313</v>
      </c>
      <c r="L1809" s="12" t="str">
        <f t="shared" si="199"/>
        <v>08/29/2014</v>
      </c>
      <c r="M1809" s="9" t="str" cm="1">
        <f t="array" ref="M1809">_xlfn.IFS(LEFT(L1809, 2) = "01", "Jan", LEFT(L1809, 2) = "02", "Feb", LEFT(L1809, 2) = "03", "Mar", LEFT(L1809, 2) = "04", "Apr", LEFT(L1809, 2) = "05", "May", LEFT(L1809, 2) = "06", "Jun", LEFT(L1809, 2) = "07", "Jul", LEFT(L1809, 2) = "08", "Aug", LEFT(L1809, 2) = "09", "Sep", LEFT(L1809, 2) = "10", "Oct", LEFT(L1809, 2) = "11", "Nov", LEFT(L1809, 2) = "12", "Dec")</f>
        <v>Aug</v>
      </c>
      <c r="N1809" s="9" t="str">
        <f t="shared" si="200"/>
        <v>2014</v>
      </c>
      <c r="O1809" t="b">
        <v>1</v>
      </c>
      <c r="P1809">
        <v>8</v>
      </c>
      <c r="Q1809" t="b">
        <v>0</v>
      </c>
      <c r="R1809" t="s">
        <v>8284</v>
      </c>
      <c r="S1809" s="6">
        <f t="shared" si="196"/>
        <v>0.1106</v>
      </c>
      <c r="T1809" s="8">
        <f t="shared" si="197"/>
        <v>69.125</v>
      </c>
      <c r="U1809" t="str">
        <f t="shared" si="201"/>
        <v>photography</v>
      </c>
      <c r="V1809" t="str">
        <f t="shared" si="202"/>
        <v>photobooks</v>
      </c>
    </row>
    <row r="1810" spans="1:22" ht="48" x14ac:dyDescent="0.2">
      <c r="A1810">
        <v>1808</v>
      </c>
      <c r="B1810" s="3" t="s">
        <v>1809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2">
        <f t="shared" si="198"/>
        <v>42777.680902777778</v>
      </c>
      <c r="K1810">
        <v>1483806030</v>
      </c>
      <c r="L1810" s="12" t="str">
        <f t="shared" si="199"/>
        <v>01/07/2017</v>
      </c>
      <c r="M1810" s="9" t="str" cm="1">
        <f t="array" ref="M1810">_xlfn.IFS(LEFT(L1810, 2) = "01", "Jan", LEFT(L1810, 2) = "02", "Feb", LEFT(L1810, 2) = "03", "Mar", LEFT(L1810, 2) = "04", "Apr", LEFT(L1810, 2) = "05", "May", LEFT(L1810, 2) = "06", "Jun", LEFT(L1810, 2) = "07", "Jul", LEFT(L1810, 2) = "08", "Aug", LEFT(L1810, 2) = "09", "Sep", LEFT(L1810, 2) = "10", "Oct", LEFT(L1810, 2) = "11", "Nov", LEFT(L1810, 2) = "12", "Dec")</f>
        <v>Jan</v>
      </c>
      <c r="N1810" s="9" t="str">
        <f t="shared" si="200"/>
        <v>2017</v>
      </c>
      <c r="O1810" t="b">
        <v>1</v>
      </c>
      <c r="P1810">
        <v>96</v>
      </c>
      <c r="Q1810" t="b">
        <v>0</v>
      </c>
      <c r="R1810" t="s">
        <v>8284</v>
      </c>
      <c r="S1810" s="6">
        <f t="shared" si="196"/>
        <v>0.41407142857142859</v>
      </c>
      <c r="T1810" s="8">
        <f t="shared" si="197"/>
        <v>120.77083333333333</v>
      </c>
      <c r="U1810" t="str">
        <f t="shared" si="201"/>
        <v>photography</v>
      </c>
      <c r="V1810" t="str">
        <f t="shared" si="202"/>
        <v>photobooks</v>
      </c>
    </row>
    <row r="1811" spans="1:22" ht="48" x14ac:dyDescent="0.2">
      <c r="A1811">
        <v>1809</v>
      </c>
      <c r="B1811" s="3" t="s">
        <v>1810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2">
        <f t="shared" si="198"/>
        <v>42064.907858796301</v>
      </c>
      <c r="K1811">
        <v>1422222439</v>
      </c>
      <c r="L1811" s="12" t="str">
        <f t="shared" si="199"/>
        <v>01/25/2015</v>
      </c>
      <c r="M1811" s="9" t="str" cm="1">
        <f t="array" ref="M1811">_xlfn.IFS(LEFT(L1811, 2) = "01", "Jan", LEFT(L1811, 2) = "02", "Feb", LEFT(L1811, 2) = "03", "Mar", LEFT(L1811, 2) = "04", "Apr", LEFT(L1811, 2) = "05", "May", LEFT(L1811, 2) = "06", "Jun", LEFT(L1811, 2) = "07", "Jul", LEFT(L1811, 2) = "08", "Aug", LEFT(L1811, 2) = "09", "Sep", LEFT(L1811, 2) = "10", "Oct", LEFT(L1811, 2) = "11", "Nov", LEFT(L1811, 2) = "12", "Dec")</f>
        <v>Jan</v>
      </c>
      <c r="N1811" s="9" t="str">
        <f t="shared" si="200"/>
        <v>2015</v>
      </c>
      <c r="O1811" t="b">
        <v>1</v>
      </c>
      <c r="P1811">
        <v>9</v>
      </c>
      <c r="Q1811" t="b">
        <v>0</v>
      </c>
      <c r="R1811" t="s">
        <v>8284</v>
      </c>
      <c r="S1811" s="6">
        <f t="shared" si="196"/>
        <v>0.10857142857142857</v>
      </c>
      <c r="T1811" s="8">
        <f t="shared" si="197"/>
        <v>42.222222222222221</v>
      </c>
      <c r="U1811" t="str">
        <f t="shared" si="201"/>
        <v>photography</v>
      </c>
      <c r="V1811" t="str">
        <f t="shared" si="202"/>
        <v>photobooks</v>
      </c>
    </row>
    <row r="1812" spans="1:22" ht="48" x14ac:dyDescent="0.2">
      <c r="A1812">
        <v>1810</v>
      </c>
      <c r="B1812" s="3" t="s">
        <v>1811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2">
        <f t="shared" si="198"/>
        <v>41872.91002314815</v>
      </c>
      <c r="K1812">
        <v>1407621026</v>
      </c>
      <c r="L1812" s="12" t="str">
        <f t="shared" si="199"/>
        <v>08/09/2014</v>
      </c>
      <c r="M1812" s="9" t="str" cm="1">
        <f t="array" ref="M1812">_xlfn.IFS(LEFT(L1812, 2) = "01", "Jan", LEFT(L1812, 2) = "02", "Feb", LEFT(L1812, 2) = "03", "Mar", LEFT(L1812, 2) = "04", "Apr", LEFT(L1812, 2) = "05", "May", LEFT(L1812, 2) = "06", "Jun", LEFT(L1812, 2) = "07", "Jul", LEFT(L1812, 2) = "08", "Aug", LEFT(L1812, 2) = "09", "Sep", LEFT(L1812, 2) = "10", "Oct", LEFT(L1812, 2) = "11", "Nov", LEFT(L1812, 2) = "12", "Dec")</f>
        <v>Aug</v>
      </c>
      <c r="N1812" s="9" t="str">
        <f t="shared" si="200"/>
        <v>2014</v>
      </c>
      <c r="O1812" t="b">
        <v>0</v>
      </c>
      <c r="P1812">
        <v>2</v>
      </c>
      <c r="Q1812" t="b">
        <v>0</v>
      </c>
      <c r="R1812" t="s">
        <v>8284</v>
      </c>
      <c r="S1812" s="6">
        <f t="shared" si="196"/>
        <v>3.3333333333333333E-2</v>
      </c>
      <c r="T1812" s="8">
        <f t="shared" si="197"/>
        <v>7.5</v>
      </c>
      <c r="U1812" t="str">
        <f t="shared" si="201"/>
        <v>photography</v>
      </c>
      <c r="V1812" t="str">
        <f t="shared" si="202"/>
        <v>photobooks</v>
      </c>
    </row>
    <row r="1813" spans="1:22" ht="32" x14ac:dyDescent="0.2">
      <c r="A1813">
        <v>1811</v>
      </c>
      <c r="B1813" s="3" t="s">
        <v>1812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2">
        <f t="shared" si="198"/>
        <v>41936.166666666664</v>
      </c>
      <c r="K1813">
        <v>1408962270</v>
      </c>
      <c r="L1813" s="12" t="str">
        <f t="shared" si="199"/>
        <v>08/25/2014</v>
      </c>
      <c r="M1813" s="9" t="str" cm="1">
        <f t="array" ref="M1813">_xlfn.IFS(LEFT(L1813, 2) = "01", "Jan", LEFT(L1813, 2) = "02", "Feb", LEFT(L1813, 2) = "03", "Mar", LEFT(L1813, 2) = "04", "Apr", LEFT(L1813, 2) = "05", "May", LEFT(L1813, 2) = "06", "Jun", LEFT(L1813, 2) = "07", "Jul", LEFT(L1813, 2) = "08", "Aug", LEFT(L1813, 2) = "09", "Sep", LEFT(L1813, 2) = "10", "Oct", LEFT(L1813, 2) = "11", "Nov", LEFT(L1813, 2) = "12", "Dec")</f>
        <v>Aug</v>
      </c>
      <c r="N1813" s="9" t="str">
        <f t="shared" si="200"/>
        <v>2014</v>
      </c>
      <c r="O1813" t="b">
        <v>0</v>
      </c>
      <c r="P1813">
        <v>26</v>
      </c>
      <c r="Q1813" t="b">
        <v>0</v>
      </c>
      <c r="R1813" t="s">
        <v>8284</v>
      </c>
      <c r="S1813" s="6">
        <f t="shared" si="196"/>
        <v>7.407407407407407E-4</v>
      </c>
      <c r="T1813" s="8">
        <f t="shared" si="197"/>
        <v>1.5384615384615385</v>
      </c>
      <c r="U1813" t="str">
        <f t="shared" si="201"/>
        <v>photography</v>
      </c>
      <c r="V1813" t="str">
        <f t="shared" si="202"/>
        <v>photobooks</v>
      </c>
    </row>
    <row r="1814" spans="1:22" ht="48" x14ac:dyDescent="0.2">
      <c r="A1814">
        <v>1812</v>
      </c>
      <c r="B1814" s="3" t="s">
        <v>1813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2">
        <f t="shared" si="198"/>
        <v>42554.318703703699</v>
      </c>
      <c r="K1814">
        <v>1464939536</v>
      </c>
      <c r="L1814" s="12" t="str">
        <f t="shared" si="199"/>
        <v>06/03/2016</v>
      </c>
      <c r="M1814" s="9" t="str" cm="1">
        <f t="array" ref="M1814">_xlfn.IFS(LEFT(L1814, 2) = "01", "Jan", LEFT(L1814, 2) = "02", "Feb", LEFT(L1814, 2) = "03", "Mar", LEFT(L1814, 2) = "04", "Apr", LEFT(L1814, 2) = "05", "May", LEFT(L1814, 2) = "06", "Jun", LEFT(L1814, 2) = "07", "Jul", LEFT(L1814, 2) = "08", "Aug", LEFT(L1814, 2) = "09", "Sep", LEFT(L1814, 2) = "10", "Oct", LEFT(L1814, 2) = "11", "Nov", LEFT(L1814, 2) = "12", "Dec")</f>
        <v>Jun</v>
      </c>
      <c r="N1814" s="9" t="str">
        <f t="shared" si="200"/>
        <v>2016</v>
      </c>
      <c r="O1814" t="b">
        <v>0</v>
      </c>
      <c r="P1814">
        <v>23</v>
      </c>
      <c r="Q1814" t="b">
        <v>0</v>
      </c>
      <c r="R1814" t="s">
        <v>8284</v>
      </c>
      <c r="S1814" s="6">
        <f t="shared" si="196"/>
        <v>0.13307692307692306</v>
      </c>
      <c r="T1814" s="8">
        <f t="shared" si="197"/>
        <v>37.608695652173914</v>
      </c>
      <c r="U1814" t="str">
        <f t="shared" si="201"/>
        <v>photography</v>
      </c>
      <c r="V1814" t="str">
        <f t="shared" si="202"/>
        <v>photobooks</v>
      </c>
    </row>
    <row r="1815" spans="1:22" ht="48" x14ac:dyDescent="0.2">
      <c r="A1815">
        <v>1813</v>
      </c>
      <c r="B1815" s="3" t="s">
        <v>1814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2">
        <f t="shared" si="198"/>
        <v>41859.889027777775</v>
      </c>
      <c r="K1815">
        <v>1404940812</v>
      </c>
      <c r="L1815" s="12" t="str">
        <f t="shared" si="199"/>
        <v>07/09/2014</v>
      </c>
      <c r="M1815" s="9" t="str" cm="1">
        <f t="array" ref="M1815">_xlfn.IFS(LEFT(L1815, 2) = "01", "Jan", LEFT(L1815, 2) = "02", "Feb", LEFT(L1815, 2) = "03", "Mar", LEFT(L1815, 2) = "04", "Apr", LEFT(L1815, 2) = "05", "May", LEFT(L1815, 2) = "06", "Jun", LEFT(L1815, 2) = "07", "Jul", LEFT(L1815, 2) = "08", "Aug", LEFT(L1815, 2) = "09", "Sep", LEFT(L1815, 2) = "10", "Oct", LEFT(L1815, 2) = "11", "Nov", LEFT(L1815, 2) = "12", "Dec")</f>
        <v>Jul</v>
      </c>
      <c r="N1815" s="9" t="str">
        <f t="shared" si="200"/>
        <v>2014</v>
      </c>
      <c r="O1815" t="b">
        <v>0</v>
      </c>
      <c r="P1815">
        <v>0</v>
      </c>
      <c r="Q1815" t="b">
        <v>0</v>
      </c>
      <c r="R1815" t="s">
        <v>8284</v>
      </c>
      <c r="S1815" s="6">
        <f t="shared" si="196"/>
        <v>0</v>
      </c>
      <c r="T1815" s="8">
        <f t="shared" si="197"/>
        <v>0</v>
      </c>
      <c r="U1815" t="str">
        <f t="shared" si="201"/>
        <v>photography</v>
      </c>
      <c r="V1815" t="str">
        <f t="shared" si="202"/>
        <v>photobooks</v>
      </c>
    </row>
    <row r="1816" spans="1:22" ht="48" x14ac:dyDescent="0.2">
      <c r="A1816">
        <v>1814</v>
      </c>
      <c r="B1816" s="3" t="s">
        <v>1815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2">
        <f t="shared" si="198"/>
        <v>42063.314074074078</v>
      </c>
      <c r="K1816">
        <v>1422516736</v>
      </c>
      <c r="L1816" s="12" t="str">
        <f t="shared" si="199"/>
        <v>01/29/2015</v>
      </c>
      <c r="M1816" s="9" t="str" cm="1">
        <f t="array" ref="M1816">_xlfn.IFS(LEFT(L1816, 2) = "01", "Jan", LEFT(L1816, 2) = "02", "Feb", LEFT(L1816, 2) = "03", "Mar", LEFT(L1816, 2) = "04", "Apr", LEFT(L1816, 2) = "05", "May", LEFT(L1816, 2) = "06", "Jun", LEFT(L1816, 2) = "07", "Jul", LEFT(L1816, 2) = "08", "Aug", LEFT(L1816, 2) = "09", "Sep", LEFT(L1816, 2) = "10", "Oct", LEFT(L1816, 2) = "11", "Nov", LEFT(L1816, 2) = "12", "Dec")</f>
        <v>Jan</v>
      </c>
      <c r="N1816" s="9" t="str">
        <f t="shared" si="200"/>
        <v>2015</v>
      </c>
      <c r="O1816" t="b">
        <v>0</v>
      </c>
      <c r="P1816">
        <v>140</v>
      </c>
      <c r="Q1816" t="b">
        <v>0</v>
      </c>
      <c r="R1816" t="s">
        <v>8284</v>
      </c>
      <c r="S1816" s="6">
        <f t="shared" si="196"/>
        <v>0.49183333333333334</v>
      </c>
      <c r="T1816" s="8">
        <f t="shared" si="197"/>
        <v>42.157142857142858</v>
      </c>
      <c r="U1816" t="str">
        <f t="shared" si="201"/>
        <v>photography</v>
      </c>
      <c r="V1816" t="str">
        <f t="shared" si="202"/>
        <v>photobooks</v>
      </c>
    </row>
    <row r="1817" spans="1:22" ht="48" x14ac:dyDescent="0.2">
      <c r="A1817">
        <v>1815</v>
      </c>
      <c r="B1817" s="3" t="s">
        <v>1816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2">
        <f t="shared" si="198"/>
        <v>42186.906678240746</v>
      </c>
      <c r="K1817">
        <v>1434577537</v>
      </c>
      <c r="L1817" s="12" t="str">
        <f t="shared" si="199"/>
        <v>06/17/2015</v>
      </c>
      <c r="M1817" s="9" t="str" cm="1">
        <f t="array" ref="M1817">_xlfn.IFS(LEFT(L1817, 2) = "01", "Jan", LEFT(L1817, 2) = "02", "Feb", LEFT(L1817, 2) = "03", "Mar", LEFT(L1817, 2) = "04", "Apr", LEFT(L1817, 2) = "05", "May", LEFT(L1817, 2) = "06", "Jun", LEFT(L1817, 2) = "07", "Jul", LEFT(L1817, 2) = "08", "Aug", LEFT(L1817, 2) = "09", "Sep", LEFT(L1817, 2) = "10", "Oct", LEFT(L1817, 2) = "11", "Nov", LEFT(L1817, 2) = "12", "Dec")</f>
        <v>Jun</v>
      </c>
      <c r="N1817" s="9" t="str">
        <f t="shared" si="200"/>
        <v>2015</v>
      </c>
      <c r="O1817" t="b">
        <v>0</v>
      </c>
      <c r="P1817">
        <v>0</v>
      </c>
      <c r="Q1817" t="b">
        <v>0</v>
      </c>
      <c r="R1817" t="s">
        <v>8284</v>
      </c>
      <c r="S1817" s="6">
        <f t="shared" si="196"/>
        <v>0</v>
      </c>
      <c r="T1817" s="8">
        <f t="shared" si="197"/>
        <v>0</v>
      </c>
      <c r="U1817" t="str">
        <f t="shared" si="201"/>
        <v>photography</v>
      </c>
      <c r="V1817" t="str">
        <f t="shared" si="202"/>
        <v>photobooks</v>
      </c>
    </row>
    <row r="1818" spans="1:22" ht="48" x14ac:dyDescent="0.2">
      <c r="A1818">
        <v>1816</v>
      </c>
      <c r="B1818" s="3" t="s">
        <v>1817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2">
        <f t="shared" si="198"/>
        <v>42576.791666666672</v>
      </c>
      <c r="K1818">
        <v>1467061303</v>
      </c>
      <c r="L1818" s="12" t="str">
        <f t="shared" si="199"/>
        <v>06/27/2016</v>
      </c>
      <c r="M1818" s="9" t="str" cm="1">
        <f t="array" ref="M1818">_xlfn.IFS(LEFT(L1818, 2) = "01", "Jan", LEFT(L1818, 2) = "02", "Feb", LEFT(L1818, 2) = "03", "Mar", LEFT(L1818, 2) = "04", "Apr", LEFT(L1818, 2) = "05", "May", LEFT(L1818, 2) = "06", "Jun", LEFT(L1818, 2) = "07", "Jul", LEFT(L1818, 2) = "08", "Aug", LEFT(L1818, 2) = "09", "Sep", LEFT(L1818, 2) = "10", "Oct", LEFT(L1818, 2) = "11", "Nov", LEFT(L1818, 2) = "12", "Dec")</f>
        <v>Jun</v>
      </c>
      <c r="N1818" s="9" t="str">
        <f t="shared" si="200"/>
        <v>2016</v>
      </c>
      <c r="O1818" t="b">
        <v>0</v>
      </c>
      <c r="P1818">
        <v>6</v>
      </c>
      <c r="Q1818" t="b">
        <v>0</v>
      </c>
      <c r="R1818" t="s">
        <v>8284</v>
      </c>
      <c r="S1818" s="6">
        <f t="shared" si="196"/>
        <v>2.036E-2</v>
      </c>
      <c r="T1818" s="8">
        <f t="shared" si="197"/>
        <v>84.833333333333329</v>
      </c>
      <c r="U1818" t="str">
        <f t="shared" si="201"/>
        <v>photography</v>
      </c>
      <c r="V1818" t="str">
        <f t="shared" si="202"/>
        <v>photobooks</v>
      </c>
    </row>
    <row r="1819" spans="1:22" ht="32" x14ac:dyDescent="0.2">
      <c r="A1819">
        <v>1817</v>
      </c>
      <c r="B1819" s="3" t="s">
        <v>1818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2">
        <f t="shared" si="198"/>
        <v>42765.290972222225</v>
      </c>
      <c r="K1819">
        <v>1480607607</v>
      </c>
      <c r="L1819" s="12" t="str">
        <f t="shared" si="199"/>
        <v>12/01/2016</v>
      </c>
      <c r="M1819" s="9" t="str" cm="1">
        <f t="array" ref="M1819">_xlfn.IFS(LEFT(L1819, 2) = "01", "Jan", LEFT(L1819, 2) = "02", "Feb", LEFT(L1819, 2) = "03", "Mar", LEFT(L1819, 2) = "04", "Apr", LEFT(L1819, 2) = "05", "May", LEFT(L1819, 2) = "06", "Jun", LEFT(L1819, 2) = "07", "Jul", LEFT(L1819, 2) = "08", "Aug", LEFT(L1819, 2) = "09", "Sep", LEFT(L1819, 2) = "10", "Oct", LEFT(L1819, 2) = "11", "Nov", LEFT(L1819, 2) = "12", "Dec")</f>
        <v>Dec</v>
      </c>
      <c r="N1819" s="9" t="str">
        <f t="shared" si="200"/>
        <v>2016</v>
      </c>
      <c r="O1819" t="b">
        <v>0</v>
      </c>
      <c r="P1819">
        <v>100</v>
      </c>
      <c r="Q1819" t="b">
        <v>0</v>
      </c>
      <c r="R1819" t="s">
        <v>8284</v>
      </c>
      <c r="S1819" s="6">
        <f t="shared" si="196"/>
        <v>0.52327777777777773</v>
      </c>
      <c r="T1819" s="8">
        <f t="shared" si="197"/>
        <v>94.19</v>
      </c>
      <c r="U1819" t="str">
        <f t="shared" si="201"/>
        <v>photography</v>
      </c>
      <c r="V1819" t="str">
        <f t="shared" si="202"/>
        <v>photobooks</v>
      </c>
    </row>
    <row r="1820" spans="1:22" ht="32" x14ac:dyDescent="0.2">
      <c r="A1820">
        <v>1818</v>
      </c>
      <c r="B1820" s="3" t="s">
        <v>1819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2">
        <f t="shared" si="198"/>
        <v>42097.192708333328</v>
      </c>
      <c r="K1820">
        <v>1425447450</v>
      </c>
      <c r="L1820" s="12" t="str">
        <f t="shared" si="199"/>
        <v>03/04/2015</v>
      </c>
      <c r="M1820" s="9" t="str" cm="1">
        <f t="array" ref="M1820">_xlfn.IFS(LEFT(L1820, 2) = "01", "Jan", LEFT(L1820, 2) = "02", "Feb", LEFT(L1820, 2) = "03", "Mar", LEFT(L1820, 2) = "04", "Apr", LEFT(L1820, 2) = "05", "May", LEFT(L1820, 2) = "06", "Jun", LEFT(L1820, 2) = "07", "Jul", LEFT(L1820, 2) = "08", "Aug", LEFT(L1820, 2) = "09", "Sep", LEFT(L1820, 2) = "10", "Oct", LEFT(L1820, 2) = "11", "Nov", LEFT(L1820, 2) = "12", "Dec")</f>
        <v>Mar</v>
      </c>
      <c r="N1820" s="9" t="str">
        <f t="shared" si="200"/>
        <v>2015</v>
      </c>
      <c r="O1820" t="b">
        <v>0</v>
      </c>
      <c r="P1820">
        <v>0</v>
      </c>
      <c r="Q1820" t="b">
        <v>0</v>
      </c>
      <c r="R1820" t="s">
        <v>8284</v>
      </c>
      <c r="S1820" s="6">
        <f t="shared" si="196"/>
        <v>0</v>
      </c>
      <c r="T1820" s="8">
        <f t="shared" si="197"/>
        <v>0</v>
      </c>
      <c r="U1820" t="str">
        <f t="shared" si="201"/>
        <v>photography</v>
      </c>
      <c r="V1820" t="str">
        <f t="shared" si="202"/>
        <v>photobooks</v>
      </c>
    </row>
    <row r="1821" spans="1:22" ht="48" x14ac:dyDescent="0.2">
      <c r="A1821">
        <v>1819</v>
      </c>
      <c r="B1821" s="3" t="s">
        <v>1820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2">
        <f t="shared" si="198"/>
        <v>41850.752268518518</v>
      </c>
      <c r="K1821">
        <v>1404151396</v>
      </c>
      <c r="L1821" s="12" t="str">
        <f t="shared" si="199"/>
        <v>06/30/2014</v>
      </c>
      <c r="M1821" s="9" t="str" cm="1">
        <f t="array" ref="M1821">_xlfn.IFS(LEFT(L1821, 2) = "01", "Jan", LEFT(L1821, 2) = "02", "Feb", LEFT(L1821, 2) = "03", "Mar", LEFT(L1821, 2) = "04", "Apr", LEFT(L1821, 2) = "05", "May", LEFT(L1821, 2) = "06", "Jun", LEFT(L1821, 2) = "07", "Jul", LEFT(L1821, 2) = "08", "Aug", LEFT(L1821, 2) = "09", "Sep", LEFT(L1821, 2) = "10", "Oct", LEFT(L1821, 2) = "11", "Nov", LEFT(L1821, 2) = "12", "Dec")</f>
        <v>Jun</v>
      </c>
      <c r="N1821" s="9" t="str">
        <f t="shared" si="200"/>
        <v>2014</v>
      </c>
      <c r="O1821" t="b">
        <v>0</v>
      </c>
      <c r="P1821">
        <v>4</v>
      </c>
      <c r="Q1821" t="b">
        <v>0</v>
      </c>
      <c r="R1821" t="s">
        <v>8284</v>
      </c>
      <c r="S1821" s="6">
        <f t="shared" si="196"/>
        <v>2.0833333333333332E-2</v>
      </c>
      <c r="T1821" s="8">
        <f t="shared" si="197"/>
        <v>6.25</v>
      </c>
      <c r="U1821" t="str">
        <f t="shared" si="201"/>
        <v>photography</v>
      </c>
      <c r="V1821" t="str">
        <f t="shared" si="202"/>
        <v>photobooks</v>
      </c>
    </row>
    <row r="1822" spans="1:22" ht="48" x14ac:dyDescent="0.2">
      <c r="A1822">
        <v>1820</v>
      </c>
      <c r="B1822" s="3" t="s">
        <v>1821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2">
        <f t="shared" si="198"/>
        <v>42095.042708333334</v>
      </c>
      <c r="K1822">
        <v>1425261690</v>
      </c>
      <c r="L1822" s="12" t="str">
        <f t="shared" si="199"/>
        <v>03/02/2015</v>
      </c>
      <c r="M1822" s="9" t="str" cm="1">
        <f t="array" ref="M1822">_xlfn.IFS(LEFT(L1822, 2) = "01", "Jan", LEFT(L1822, 2) = "02", "Feb", LEFT(L1822, 2) = "03", "Mar", LEFT(L1822, 2) = "04", "Apr", LEFT(L1822, 2) = "05", "May", LEFT(L1822, 2) = "06", "Jun", LEFT(L1822, 2) = "07", "Jul", LEFT(L1822, 2) = "08", "Aug", LEFT(L1822, 2) = "09", "Sep", LEFT(L1822, 2) = "10", "Oct", LEFT(L1822, 2) = "11", "Nov", LEFT(L1822, 2) = "12", "Dec")</f>
        <v>Mar</v>
      </c>
      <c r="N1822" s="9" t="str">
        <f t="shared" si="200"/>
        <v>2015</v>
      </c>
      <c r="O1822" t="b">
        <v>0</v>
      </c>
      <c r="P1822">
        <v>8</v>
      </c>
      <c r="Q1822" t="b">
        <v>0</v>
      </c>
      <c r="R1822" t="s">
        <v>8284</v>
      </c>
      <c r="S1822" s="6">
        <f t="shared" si="196"/>
        <v>6.565384615384616E-2</v>
      </c>
      <c r="T1822" s="8">
        <f t="shared" si="197"/>
        <v>213.375</v>
      </c>
      <c r="U1822" t="str">
        <f t="shared" si="201"/>
        <v>photography</v>
      </c>
      <c r="V1822" t="str">
        <f t="shared" si="202"/>
        <v>photobooks</v>
      </c>
    </row>
    <row r="1823" spans="1:22" ht="48" x14ac:dyDescent="0.2">
      <c r="A1823">
        <v>1821</v>
      </c>
      <c r="B1823" s="3" t="s">
        <v>1822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2">
        <f t="shared" si="198"/>
        <v>40971.319062499999</v>
      </c>
      <c r="K1823">
        <v>1326872367</v>
      </c>
      <c r="L1823" s="12" t="str">
        <f t="shared" si="199"/>
        <v>01/18/2012</v>
      </c>
      <c r="M1823" s="9" t="str" cm="1">
        <f t="array" ref="M1823">_xlfn.IFS(LEFT(L1823, 2) = "01", "Jan", LEFT(L1823, 2) = "02", "Feb", LEFT(L1823, 2) = "03", "Mar", LEFT(L1823, 2) = "04", "Apr", LEFT(L1823, 2) = "05", "May", LEFT(L1823, 2) = "06", "Jun", LEFT(L1823, 2) = "07", "Jul", LEFT(L1823, 2) = "08", "Aug", LEFT(L1823, 2) = "09", "Sep", LEFT(L1823, 2) = "10", "Oct", LEFT(L1823, 2) = "11", "Nov", LEFT(L1823, 2) = "12", "Dec")</f>
        <v>Jan</v>
      </c>
      <c r="N1823" s="9" t="str">
        <f t="shared" si="200"/>
        <v>2012</v>
      </c>
      <c r="O1823" t="b">
        <v>0</v>
      </c>
      <c r="P1823">
        <v>57</v>
      </c>
      <c r="Q1823" t="b">
        <v>1</v>
      </c>
      <c r="R1823" t="s">
        <v>8275</v>
      </c>
      <c r="S1823" s="6">
        <f t="shared" si="196"/>
        <v>1.3489</v>
      </c>
      <c r="T1823" s="8">
        <f t="shared" si="197"/>
        <v>59.162280701754383</v>
      </c>
      <c r="U1823" t="str">
        <f t="shared" si="201"/>
        <v>music</v>
      </c>
      <c r="V1823" t="str">
        <f t="shared" si="202"/>
        <v>rock</v>
      </c>
    </row>
    <row r="1824" spans="1:22" ht="32" x14ac:dyDescent="0.2">
      <c r="A1824">
        <v>1822</v>
      </c>
      <c r="B1824" s="3" t="s">
        <v>1823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2">
        <f t="shared" si="198"/>
        <v>41670.792361111111</v>
      </c>
      <c r="K1824">
        <v>1388084862</v>
      </c>
      <c r="L1824" s="12" t="str">
        <f t="shared" si="199"/>
        <v>12/26/2013</v>
      </c>
      <c r="M1824" s="9" t="str" cm="1">
        <f t="array" ref="M1824">_xlfn.IFS(LEFT(L1824, 2) = "01", "Jan", LEFT(L1824, 2) = "02", "Feb", LEFT(L1824, 2) = "03", "Mar", LEFT(L1824, 2) = "04", "Apr", LEFT(L1824, 2) = "05", "May", LEFT(L1824, 2) = "06", "Jun", LEFT(L1824, 2) = "07", "Jul", LEFT(L1824, 2) = "08", "Aug", LEFT(L1824, 2) = "09", "Sep", LEFT(L1824, 2) = "10", "Oct", LEFT(L1824, 2) = "11", "Nov", LEFT(L1824, 2) = "12", "Dec")</f>
        <v>Dec</v>
      </c>
      <c r="N1824" s="9" t="str">
        <f t="shared" si="200"/>
        <v>2013</v>
      </c>
      <c r="O1824" t="b">
        <v>0</v>
      </c>
      <c r="P1824">
        <v>11</v>
      </c>
      <c r="Q1824" t="b">
        <v>1</v>
      </c>
      <c r="R1824" t="s">
        <v>8275</v>
      </c>
      <c r="S1824" s="6">
        <f t="shared" si="196"/>
        <v>1</v>
      </c>
      <c r="T1824" s="8">
        <f t="shared" si="197"/>
        <v>27.272727272727273</v>
      </c>
      <c r="U1824" t="str">
        <f t="shared" si="201"/>
        <v>music</v>
      </c>
      <c r="V1824" t="str">
        <f t="shared" si="202"/>
        <v>rock</v>
      </c>
    </row>
    <row r="1825" spans="1:22" ht="48" x14ac:dyDescent="0.2">
      <c r="A1825">
        <v>1823</v>
      </c>
      <c r="B1825" s="3" t="s">
        <v>1824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2">
        <f t="shared" si="198"/>
        <v>41206.684907407405</v>
      </c>
      <c r="K1825">
        <v>1348503976</v>
      </c>
      <c r="L1825" s="12" t="str">
        <f t="shared" si="199"/>
        <v>09/24/2012</v>
      </c>
      <c r="M1825" s="9" t="str" cm="1">
        <f t="array" ref="M1825">_xlfn.IFS(LEFT(L1825, 2) = "01", "Jan", LEFT(L1825, 2) = "02", "Feb", LEFT(L1825, 2) = "03", "Mar", LEFT(L1825, 2) = "04", "Apr", LEFT(L1825, 2) = "05", "May", LEFT(L1825, 2) = "06", "Jun", LEFT(L1825, 2) = "07", "Jul", LEFT(L1825, 2) = "08", "Aug", LEFT(L1825, 2) = "09", "Sep", LEFT(L1825, 2) = "10", "Oct", LEFT(L1825, 2) = "11", "Nov", LEFT(L1825, 2) = "12", "Dec")</f>
        <v>Sep</v>
      </c>
      <c r="N1825" s="9" t="str">
        <f t="shared" si="200"/>
        <v>2012</v>
      </c>
      <c r="O1825" t="b">
        <v>0</v>
      </c>
      <c r="P1825">
        <v>33</v>
      </c>
      <c r="Q1825" t="b">
        <v>1</v>
      </c>
      <c r="R1825" t="s">
        <v>8275</v>
      </c>
      <c r="S1825" s="6">
        <f t="shared" si="196"/>
        <v>1.1585714285714286</v>
      </c>
      <c r="T1825" s="8">
        <f t="shared" si="197"/>
        <v>24.575757575757574</v>
      </c>
      <c r="U1825" t="str">
        <f t="shared" si="201"/>
        <v>music</v>
      </c>
      <c r="V1825" t="str">
        <f t="shared" si="202"/>
        <v>rock</v>
      </c>
    </row>
    <row r="1826" spans="1:22" ht="16" x14ac:dyDescent="0.2">
      <c r="A1826">
        <v>1824</v>
      </c>
      <c r="B1826" s="3" t="s">
        <v>1825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2">
        <f t="shared" si="198"/>
        <v>41647.088888888888</v>
      </c>
      <c r="K1826">
        <v>1387403967</v>
      </c>
      <c r="L1826" s="12" t="str">
        <f t="shared" si="199"/>
        <v>12/18/2013</v>
      </c>
      <c r="M1826" s="9" t="str" cm="1">
        <f t="array" ref="M1826">_xlfn.IFS(LEFT(L1826, 2) = "01", "Jan", LEFT(L1826, 2) = "02", "Feb", LEFT(L1826, 2) = "03", "Mar", LEFT(L1826, 2) = "04", "Apr", LEFT(L1826, 2) = "05", "May", LEFT(L1826, 2) = "06", "Jun", LEFT(L1826, 2) = "07", "Jul", LEFT(L1826, 2) = "08", "Aug", LEFT(L1826, 2) = "09", "Sep", LEFT(L1826, 2) = "10", "Oct", LEFT(L1826, 2) = "11", "Nov", LEFT(L1826, 2) = "12", "Dec")</f>
        <v>Dec</v>
      </c>
      <c r="N1826" s="9" t="str">
        <f t="shared" si="200"/>
        <v>2013</v>
      </c>
      <c r="O1826" t="b">
        <v>0</v>
      </c>
      <c r="P1826">
        <v>40</v>
      </c>
      <c r="Q1826" t="b">
        <v>1</v>
      </c>
      <c r="R1826" t="s">
        <v>8275</v>
      </c>
      <c r="S1826" s="6">
        <f t="shared" si="196"/>
        <v>1.0006666666666666</v>
      </c>
      <c r="T1826" s="8">
        <f t="shared" si="197"/>
        <v>75.05</v>
      </c>
      <c r="U1826" t="str">
        <f t="shared" si="201"/>
        <v>music</v>
      </c>
      <c r="V1826" t="str">
        <f t="shared" si="202"/>
        <v>rock</v>
      </c>
    </row>
    <row r="1827" spans="1:22" ht="48" x14ac:dyDescent="0.2">
      <c r="A1827">
        <v>1825</v>
      </c>
      <c r="B1827" s="3" t="s">
        <v>1826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2">
        <f t="shared" si="198"/>
        <v>41466.83452546296</v>
      </c>
      <c r="K1827">
        <v>1371585703</v>
      </c>
      <c r="L1827" s="12" t="str">
        <f t="shared" si="199"/>
        <v>06/18/2013</v>
      </c>
      <c r="M1827" s="9" t="str" cm="1">
        <f t="array" ref="M1827">_xlfn.IFS(LEFT(L1827, 2) = "01", "Jan", LEFT(L1827, 2) = "02", "Feb", LEFT(L1827, 2) = "03", "Mar", LEFT(L1827, 2) = "04", "Apr", LEFT(L1827, 2) = "05", "May", LEFT(L1827, 2) = "06", "Jun", LEFT(L1827, 2) = "07", "Jul", LEFT(L1827, 2) = "08", "Aug", LEFT(L1827, 2) = "09", "Sep", LEFT(L1827, 2) = "10", "Oct", LEFT(L1827, 2) = "11", "Nov", LEFT(L1827, 2) = "12", "Dec")</f>
        <v>Jun</v>
      </c>
      <c r="N1827" s="9" t="str">
        <f t="shared" si="200"/>
        <v>2013</v>
      </c>
      <c r="O1827" t="b">
        <v>0</v>
      </c>
      <c r="P1827">
        <v>50</v>
      </c>
      <c r="Q1827" t="b">
        <v>1</v>
      </c>
      <c r="R1827" t="s">
        <v>8275</v>
      </c>
      <c r="S1827" s="6">
        <f t="shared" si="196"/>
        <v>1.0505</v>
      </c>
      <c r="T1827" s="8">
        <f t="shared" si="197"/>
        <v>42.02</v>
      </c>
      <c r="U1827" t="str">
        <f t="shared" si="201"/>
        <v>music</v>
      </c>
      <c r="V1827" t="str">
        <f t="shared" si="202"/>
        <v>rock</v>
      </c>
    </row>
    <row r="1828" spans="1:22" ht="16" x14ac:dyDescent="0.2">
      <c r="A1828">
        <v>1826</v>
      </c>
      <c r="B1828" s="3" t="s">
        <v>1827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2">
        <f t="shared" si="198"/>
        <v>41687.923807870371</v>
      </c>
      <c r="K1828">
        <v>1390083017</v>
      </c>
      <c r="L1828" s="12" t="str">
        <f t="shared" si="199"/>
        <v>01/18/2014</v>
      </c>
      <c r="M1828" s="9" t="str" cm="1">
        <f t="array" ref="M1828">_xlfn.IFS(LEFT(L1828, 2) = "01", "Jan", LEFT(L1828, 2) = "02", "Feb", LEFT(L1828, 2) = "03", "Mar", LEFT(L1828, 2) = "04", "Apr", LEFT(L1828, 2) = "05", "May", LEFT(L1828, 2) = "06", "Jun", LEFT(L1828, 2) = "07", "Jul", LEFT(L1828, 2) = "08", "Aug", LEFT(L1828, 2) = "09", "Sep", LEFT(L1828, 2) = "10", "Oct", LEFT(L1828, 2) = "11", "Nov", LEFT(L1828, 2) = "12", "Dec")</f>
        <v>Jan</v>
      </c>
      <c r="N1828" s="9" t="str">
        <f t="shared" si="200"/>
        <v>2014</v>
      </c>
      <c r="O1828" t="b">
        <v>0</v>
      </c>
      <c r="P1828">
        <v>38</v>
      </c>
      <c r="Q1828" t="b">
        <v>1</v>
      </c>
      <c r="R1828" t="s">
        <v>8275</v>
      </c>
      <c r="S1828" s="6">
        <f t="shared" si="196"/>
        <v>1.01</v>
      </c>
      <c r="T1828" s="8">
        <f t="shared" si="197"/>
        <v>53.157894736842103</v>
      </c>
      <c r="U1828" t="str">
        <f t="shared" si="201"/>
        <v>music</v>
      </c>
      <c r="V1828" t="str">
        <f t="shared" si="202"/>
        <v>rock</v>
      </c>
    </row>
    <row r="1829" spans="1:22" ht="48" x14ac:dyDescent="0.2">
      <c r="A1829">
        <v>1827</v>
      </c>
      <c r="B1829" s="3" t="s">
        <v>1828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2">
        <f t="shared" si="198"/>
        <v>40605.325937499998</v>
      </c>
      <c r="K1829">
        <v>1294818561</v>
      </c>
      <c r="L1829" s="12" t="str">
        <f t="shared" si="199"/>
        <v>01/12/2011</v>
      </c>
      <c r="M1829" s="9" t="str" cm="1">
        <f t="array" ref="M1829">_xlfn.IFS(LEFT(L1829, 2) = "01", "Jan", LEFT(L1829, 2) = "02", "Feb", LEFT(L1829, 2) = "03", "Mar", LEFT(L1829, 2) = "04", "Apr", LEFT(L1829, 2) = "05", "May", LEFT(L1829, 2) = "06", "Jun", LEFT(L1829, 2) = "07", "Jul", LEFT(L1829, 2) = "08", "Aug", LEFT(L1829, 2) = "09", "Sep", LEFT(L1829, 2) = "10", "Oct", LEFT(L1829, 2) = "11", "Nov", LEFT(L1829, 2) = "12", "Dec")</f>
        <v>Jan</v>
      </c>
      <c r="N1829" s="9" t="str">
        <f t="shared" si="200"/>
        <v>2011</v>
      </c>
      <c r="O1829" t="b">
        <v>0</v>
      </c>
      <c r="P1829">
        <v>96</v>
      </c>
      <c r="Q1829" t="b">
        <v>1</v>
      </c>
      <c r="R1829" t="s">
        <v>8275</v>
      </c>
      <c r="S1829" s="6">
        <f t="shared" si="196"/>
        <v>1.0066250000000001</v>
      </c>
      <c r="T1829" s="8">
        <f t="shared" si="197"/>
        <v>83.885416666666671</v>
      </c>
      <c r="U1829" t="str">
        <f t="shared" si="201"/>
        <v>music</v>
      </c>
      <c r="V1829" t="str">
        <f t="shared" si="202"/>
        <v>rock</v>
      </c>
    </row>
    <row r="1830" spans="1:22" ht="48" x14ac:dyDescent="0.2">
      <c r="A1830">
        <v>1828</v>
      </c>
      <c r="B1830" s="3" t="s">
        <v>1829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2">
        <f t="shared" si="198"/>
        <v>41768.916666666664</v>
      </c>
      <c r="K1830">
        <v>1396906530</v>
      </c>
      <c r="L1830" s="12" t="str">
        <f t="shared" si="199"/>
        <v>04/07/2014</v>
      </c>
      <c r="M1830" s="9" t="str" cm="1">
        <f t="array" ref="M1830">_xlfn.IFS(LEFT(L1830, 2) = "01", "Jan", LEFT(L1830, 2) = "02", "Feb", LEFT(L1830, 2) = "03", "Mar", LEFT(L1830, 2) = "04", "Apr", LEFT(L1830, 2) = "05", "May", LEFT(L1830, 2) = "06", "Jun", LEFT(L1830, 2) = "07", "Jul", LEFT(L1830, 2) = "08", "Aug", LEFT(L1830, 2) = "09", "Sep", LEFT(L1830, 2) = "10", "Oct", LEFT(L1830, 2) = "11", "Nov", LEFT(L1830, 2) = "12", "Dec")</f>
        <v>Apr</v>
      </c>
      <c r="N1830" s="9" t="str">
        <f t="shared" si="200"/>
        <v>2014</v>
      </c>
      <c r="O1830" t="b">
        <v>0</v>
      </c>
      <c r="P1830">
        <v>48</v>
      </c>
      <c r="Q1830" t="b">
        <v>1</v>
      </c>
      <c r="R1830" t="s">
        <v>8275</v>
      </c>
      <c r="S1830" s="6">
        <f t="shared" si="196"/>
        <v>1.0016</v>
      </c>
      <c r="T1830" s="8">
        <f t="shared" si="197"/>
        <v>417.33333333333331</v>
      </c>
      <c r="U1830" t="str">
        <f t="shared" si="201"/>
        <v>music</v>
      </c>
      <c r="V1830" t="str">
        <f t="shared" si="202"/>
        <v>rock</v>
      </c>
    </row>
    <row r="1831" spans="1:22" ht="48" x14ac:dyDescent="0.2">
      <c r="A1831">
        <v>1829</v>
      </c>
      <c r="B1831" s="3" t="s">
        <v>1830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2">
        <f t="shared" si="198"/>
        <v>40564.916666666664</v>
      </c>
      <c r="K1831">
        <v>1291428371</v>
      </c>
      <c r="L1831" s="12" t="str">
        <f t="shared" si="199"/>
        <v>12/04/2010</v>
      </c>
      <c r="M1831" s="9" t="str" cm="1">
        <f t="array" ref="M1831">_xlfn.IFS(LEFT(L1831, 2) = "01", "Jan", LEFT(L1831, 2) = "02", "Feb", LEFT(L1831, 2) = "03", "Mar", LEFT(L1831, 2) = "04", "Apr", LEFT(L1831, 2) = "05", "May", LEFT(L1831, 2) = "06", "Jun", LEFT(L1831, 2) = "07", "Jul", LEFT(L1831, 2) = "08", "Aug", LEFT(L1831, 2) = "09", "Sep", LEFT(L1831, 2) = "10", "Oct", LEFT(L1831, 2) = "11", "Nov", LEFT(L1831, 2) = "12", "Dec")</f>
        <v>Dec</v>
      </c>
      <c r="N1831" s="9" t="str">
        <f t="shared" si="200"/>
        <v>2010</v>
      </c>
      <c r="O1831" t="b">
        <v>0</v>
      </c>
      <c r="P1831">
        <v>33</v>
      </c>
      <c r="Q1831" t="b">
        <v>1</v>
      </c>
      <c r="R1831" t="s">
        <v>8275</v>
      </c>
      <c r="S1831" s="6">
        <f t="shared" si="196"/>
        <v>1.6668333333333334</v>
      </c>
      <c r="T1831" s="8">
        <f t="shared" si="197"/>
        <v>75.765151515151516</v>
      </c>
      <c r="U1831" t="str">
        <f t="shared" si="201"/>
        <v>music</v>
      </c>
      <c r="V1831" t="str">
        <f t="shared" si="202"/>
        <v>rock</v>
      </c>
    </row>
    <row r="1832" spans="1:22" ht="48" x14ac:dyDescent="0.2">
      <c r="A1832">
        <v>1830</v>
      </c>
      <c r="B1832" s="3" t="s">
        <v>1831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2">
        <f t="shared" si="198"/>
        <v>41694.684108796297</v>
      </c>
      <c r="K1832">
        <v>1390667107</v>
      </c>
      <c r="L1832" s="12" t="str">
        <f t="shared" si="199"/>
        <v>01/25/2014</v>
      </c>
      <c r="M1832" s="9" t="str" cm="1">
        <f t="array" ref="M1832">_xlfn.IFS(LEFT(L1832, 2) = "01", "Jan", LEFT(L1832, 2) = "02", "Feb", LEFT(L1832, 2) = "03", "Mar", LEFT(L1832, 2) = "04", "Apr", LEFT(L1832, 2) = "05", "May", LEFT(L1832, 2) = "06", "Jun", LEFT(L1832, 2) = "07", "Jul", LEFT(L1832, 2) = "08", "Aug", LEFT(L1832, 2) = "09", "Sep", LEFT(L1832, 2) = "10", "Oct", LEFT(L1832, 2) = "11", "Nov", LEFT(L1832, 2) = "12", "Dec")</f>
        <v>Jan</v>
      </c>
      <c r="N1832" s="9" t="str">
        <f t="shared" si="200"/>
        <v>2014</v>
      </c>
      <c r="O1832" t="b">
        <v>0</v>
      </c>
      <c r="P1832">
        <v>226</v>
      </c>
      <c r="Q1832" t="b">
        <v>1</v>
      </c>
      <c r="R1832" t="s">
        <v>8275</v>
      </c>
      <c r="S1832" s="6">
        <f t="shared" si="196"/>
        <v>1.0153333333333334</v>
      </c>
      <c r="T1832" s="8">
        <f t="shared" si="197"/>
        <v>67.389380530973455</v>
      </c>
      <c r="U1832" t="str">
        <f t="shared" si="201"/>
        <v>music</v>
      </c>
      <c r="V1832" t="str">
        <f t="shared" si="202"/>
        <v>rock</v>
      </c>
    </row>
    <row r="1833" spans="1:22" ht="48" x14ac:dyDescent="0.2">
      <c r="A1833">
        <v>1831</v>
      </c>
      <c r="B1833" s="3" t="s">
        <v>1832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2">
        <f t="shared" si="198"/>
        <v>41041.996099537035</v>
      </c>
      <c r="K1833">
        <v>1335570863</v>
      </c>
      <c r="L1833" s="12" t="str">
        <f t="shared" si="199"/>
        <v>04/27/2012</v>
      </c>
      <c r="M1833" s="9" t="str" cm="1">
        <f t="array" ref="M1833">_xlfn.IFS(LEFT(L1833, 2) = "01", "Jan", LEFT(L1833, 2) = "02", "Feb", LEFT(L1833, 2) = "03", "Mar", LEFT(L1833, 2) = "04", "Apr", LEFT(L1833, 2) = "05", "May", LEFT(L1833, 2) = "06", "Jun", LEFT(L1833, 2) = "07", "Jul", LEFT(L1833, 2) = "08", "Aug", LEFT(L1833, 2) = "09", "Sep", LEFT(L1833, 2) = "10", "Oct", LEFT(L1833, 2) = "11", "Nov", LEFT(L1833, 2) = "12", "Dec")</f>
        <v>Apr</v>
      </c>
      <c r="N1833" s="9" t="str">
        <f t="shared" si="200"/>
        <v>2012</v>
      </c>
      <c r="O1833" t="b">
        <v>0</v>
      </c>
      <c r="P1833">
        <v>14</v>
      </c>
      <c r="Q1833" t="b">
        <v>1</v>
      </c>
      <c r="R1833" t="s">
        <v>8275</v>
      </c>
      <c r="S1833" s="6">
        <f t="shared" si="196"/>
        <v>1.03</v>
      </c>
      <c r="T1833" s="8">
        <f t="shared" si="197"/>
        <v>73.571428571428569</v>
      </c>
      <c r="U1833" t="str">
        <f t="shared" si="201"/>
        <v>music</v>
      </c>
      <c r="V1833" t="str">
        <f t="shared" si="202"/>
        <v>rock</v>
      </c>
    </row>
    <row r="1834" spans="1:22" ht="48" x14ac:dyDescent="0.2">
      <c r="A1834">
        <v>1832</v>
      </c>
      <c r="B1834" s="3" t="s">
        <v>1833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2">
        <f t="shared" si="198"/>
        <v>40606.539664351854</v>
      </c>
      <c r="K1834">
        <v>1296651427</v>
      </c>
      <c r="L1834" s="12" t="str">
        <f t="shared" si="199"/>
        <v>02/02/2011</v>
      </c>
      <c r="M1834" s="9" t="str" cm="1">
        <f t="array" ref="M1834">_xlfn.IFS(LEFT(L1834, 2) = "01", "Jan", LEFT(L1834, 2) = "02", "Feb", LEFT(L1834, 2) = "03", "Mar", LEFT(L1834, 2) = "04", "Apr", LEFT(L1834, 2) = "05", "May", LEFT(L1834, 2) = "06", "Jun", LEFT(L1834, 2) = "07", "Jul", LEFT(L1834, 2) = "08", "Aug", LEFT(L1834, 2) = "09", "Sep", LEFT(L1834, 2) = "10", "Oct", LEFT(L1834, 2) = "11", "Nov", LEFT(L1834, 2) = "12", "Dec")</f>
        <v>Feb</v>
      </c>
      <c r="N1834" s="9" t="str">
        <f t="shared" si="200"/>
        <v>2011</v>
      </c>
      <c r="O1834" t="b">
        <v>0</v>
      </c>
      <c r="P1834">
        <v>20</v>
      </c>
      <c r="Q1834" t="b">
        <v>1</v>
      </c>
      <c r="R1834" t="s">
        <v>8275</v>
      </c>
      <c r="S1834" s="6">
        <f t="shared" si="196"/>
        <v>1.4285714285714286</v>
      </c>
      <c r="T1834" s="8">
        <f t="shared" si="197"/>
        <v>25</v>
      </c>
      <c r="U1834" t="str">
        <f t="shared" si="201"/>
        <v>music</v>
      </c>
      <c r="V1834" t="str">
        <f t="shared" si="202"/>
        <v>rock</v>
      </c>
    </row>
    <row r="1835" spans="1:22" ht="48" x14ac:dyDescent="0.2">
      <c r="A1835">
        <v>1833</v>
      </c>
      <c r="B1835" s="3" t="s">
        <v>1834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2">
        <f t="shared" si="198"/>
        <v>41335.332638888889</v>
      </c>
      <c r="K1835">
        <v>1359421403</v>
      </c>
      <c r="L1835" s="12" t="str">
        <f t="shared" si="199"/>
        <v>01/29/2013</v>
      </c>
      <c r="M1835" s="9" t="str" cm="1">
        <f t="array" ref="M1835">_xlfn.IFS(LEFT(L1835, 2) = "01", "Jan", LEFT(L1835, 2) = "02", "Feb", LEFT(L1835, 2) = "03", "Mar", LEFT(L1835, 2) = "04", "Apr", LEFT(L1835, 2) = "05", "May", LEFT(L1835, 2) = "06", "Jun", LEFT(L1835, 2) = "07", "Jul", LEFT(L1835, 2) = "08", "Aug", LEFT(L1835, 2) = "09", "Sep", LEFT(L1835, 2) = "10", "Oct", LEFT(L1835, 2) = "11", "Nov", LEFT(L1835, 2) = "12", "Dec")</f>
        <v>Jan</v>
      </c>
      <c r="N1835" s="9" t="str">
        <f t="shared" si="200"/>
        <v>2013</v>
      </c>
      <c r="O1835" t="b">
        <v>0</v>
      </c>
      <c r="P1835">
        <v>25</v>
      </c>
      <c r="Q1835" t="b">
        <v>1</v>
      </c>
      <c r="R1835" t="s">
        <v>8275</v>
      </c>
      <c r="S1835" s="6">
        <f t="shared" si="196"/>
        <v>2.625</v>
      </c>
      <c r="T1835" s="8">
        <f t="shared" si="197"/>
        <v>42</v>
      </c>
      <c r="U1835" t="str">
        <f t="shared" si="201"/>
        <v>music</v>
      </c>
      <c r="V1835" t="str">
        <f t="shared" si="202"/>
        <v>rock</v>
      </c>
    </row>
    <row r="1836" spans="1:22" ht="32" x14ac:dyDescent="0.2">
      <c r="A1836">
        <v>1834</v>
      </c>
      <c r="B1836" s="3" t="s">
        <v>1835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2">
        <f t="shared" si="198"/>
        <v>42028.964062500003</v>
      </c>
      <c r="K1836">
        <v>1418684895</v>
      </c>
      <c r="L1836" s="12" t="str">
        <f t="shared" si="199"/>
        <v>12/15/2014</v>
      </c>
      <c r="M1836" s="9" t="str" cm="1">
        <f t="array" ref="M1836">_xlfn.IFS(LEFT(L1836, 2) = "01", "Jan", LEFT(L1836, 2) = "02", "Feb", LEFT(L1836, 2) = "03", "Mar", LEFT(L1836, 2) = "04", "Apr", LEFT(L1836, 2) = "05", "May", LEFT(L1836, 2) = "06", "Jun", LEFT(L1836, 2) = "07", "Jul", LEFT(L1836, 2) = "08", "Aug", LEFT(L1836, 2) = "09", "Sep", LEFT(L1836, 2) = "10", "Oct", LEFT(L1836, 2) = "11", "Nov", LEFT(L1836, 2) = "12", "Dec")</f>
        <v>Dec</v>
      </c>
      <c r="N1836" s="9" t="str">
        <f t="shared" si="200"/>
        <v>2014</v>
      </c>
      <c r="O1836" t="b">
        <v>0</v>
      </c>
      <c r="P1836">
        <v>90</v>
      </c>
      <c r="Q1836" t="b">
        <v>1</v>
      </c>
      <c r="R1836" t="s">
        <v>8275</v>
      </c>
      <c r="S1836" s="6">
        <f t="shared" si="196"/>
        <v>1.1805000000000001</v>
      </c>
      <c r="T1836" s="8">
        <f t="shared" si="197"/>
        <v>131.16666666666666</v>
      </c>
      <c r="U1836" t="str">
        <f t="shared" si="201"/>
        <v>music</v>
      </c>
      <c r="V1836" t="str">
        <f t="shared" si="202"/>
        <v>rock</v>
      </c>
    </row>
    <row r="1837" spans="1:22" ht="64" x14ac:dyDescent="0.2">
      <c r="A1837">
        <v>1835</v>
      </c>
      <c r="B1837" s="3" t="s">
        <v>1836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2">
        <f t="shared" si="198"/>
        <v>42460.660543981481</v>
      </c>
      <c r="K1837">
        <v>1456851071</v>
      </c>
      <c r="L1837" s="12" t="str">
        <f t="shared" si="199"/>
        <v>03/01/2016</v>
      </c>
      <c r="M1837" s="9" t="str" cm="1">
        <f t="array" ref="M1837">_xlfn.IFS(LEFT(L1837, 2) = "01", "Jan", LEFT(L1837, 2) = "02", "Feb", LEFT(L1837, 2) = "03", "Mar", LEFT(L1837, 2) = "04", "Apr", LEFT(L1837, 2) = "05", "May", LEFT(L1837, 2) = "06", "Jun", LEFT(L1837, 2) = "07", "Jul", LEFT(L1837, 2) = "08", "Aug", LEFT(L1837, 2) = "09", "Sep", LEFT(L1837, 2) = "10", "Oct", LEFT(L1837, 2) = "11", "Nov", LEFT(L1837, 2) = "12", "Dec")</f>
        <v>Mar</v>
      </c>
      <c r="N1837" s="9" t="str">
        <f t="shared" si="200"/>
        <v>2016</v>
      </c>
      <c r="O1837" t="b">
        <v>0</v>
      </c>
      <c r="P1837">
        <v>11</v>
      </c>
      <c r="Q1837" t="b">
        <v>1</v>
      </c>
      <c r="R1837" t="s">
        <v>8275</v>
      </c>
      <c r="S1837" s="6">
        <f t="shared" si="196"/>
        <v>1.04</v>
      </c>
      <c r="T1837" s="8">
        <f t="shared" si="197"/>
        <v>47.272727272727273</v>
      </c>
      <c r="U1837" t="str">
        <f t="shared" si="201"/>
        <v>music</v>
      </c>
      <c r="V1837" t="str">
        <f t="shared" si="202"/>
        <v>rock</v>
      </c>
    </row>
    <row r="1838" spans="1:22" ht="16" x14ac:dyDescent="0.2">
      <c r="A1838">
        <v>1836</v>
      </c>
      <c r="B1838" s="3" t="s">
        <v>1837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2">
        <f t="shared" si="198"/>
        <v>41322.809363425928</v>
      </c>
      <c r="K1838">
        <v>1359660329</v>
      </c>
      <c r="L1838" s="12" t="str">
        <f t="shared" si="199"/>
        <v>01/31/2013</v>
      </c>
      <c r="M1838" s="9" t="str" cm="1">
        <f t="array" ref="M1838">_xlfn.IFS(LEFT(L1838, 2) = "01", "Jan", LEFT(L1838, 2) = "02", "Feb", LEFT(L1838, 2) = "03", "Mar", LEFT(L1838, 2) = "04", "Apr", LEFT(L1838, 2) = "05", "May", LEFT(L1838, 2) = "06", "Jun", LEFT(L1838, 2) = "07", "Jul", LEFT(L1838, 2) = "08", "Aug", LEFT(L1838, 2) = "09", "Sep", LEFT(L1838, 2) = "10", "Oct", LEFT(L1838, 2) = "11", "Nov", LEFT(L1838, 2) = "12", "Dec")</f>
        <v>Jan</v>
      </c>
      <c r="N1838" s="9" t="str">
        <f t="shared" si="200"/>
        <v>2013</v>
      </c>
      <c r="O1838" t="b">
        <v>0</v>
      </c>
      <c r="P1838">
        <v>55</v>
      </c>
      <c r="Q1838" t="b">
        <v>1</v>
      </c>
      <c r="R1838" t="s">
        <v>8275</v>
      </c>
      <c r="S1838" s="6">
        <f t="shared" si="196"/>
        <v>2.0034000000000001</v>
      </c>
      <c r="T1838" s="8">
        <f t="shared" si="197"/>
        <v>182.12727272727273</v>
      </c>
      <c r="U1838" t="str">
        <f t="shared" si="201"/>
        <v>music</v>
      </c>
      <c r="V1838" t="str">
        <f t="shared" si="202"/>
        <v>rock</v>
      </c>
    </row>
    <row r="1839" spans="1:22" ht="48" x14ac:dyDescent="0.2">
      <c r="A1839">
        <v>1837</v>
      </c>
      <c r="B1839" s="3" t="s">
        <v>1838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2">
        <f t="shared" si="198"/>
        <v>40986.006192129629</v>
      </c>
      <c r="K1839">
        <v>1326848935</v>
      </c>
      <c r="L1839" s="12" t="str">
        <f t="shared" si="199"/>
        <v>01/18/2012</v>
      </c>
      <c r="M1839" s="9" t="str" cm="1">
        <f t="array" ref="M1839">_xlfn.IFS(LEFT(L1839, 2) = "01", "Jan", LEFT(L1839, 2) = "02", "Feb", LEFT(L1839, 2) = "03", "Mar", LEFT(L1839, 2) = "04", "Apr", LEFT(L1839, 2) = "05", "May", LEFT(L1839, 2) = "06", "Jun", LEFT(L1839, 2) = "07", "Jul", LEFT(L1839, 2) = "08", "Aug", LEFT(L1839, 2) = "09", "Sep", LEFT(L1839, 2) = "10", "Oct", LEFT(L1839, 2) = "11", "Nov", LEFT(L1839, 2) = "12", "Dec")</f>
        <v>Jan</v>
      </c>
      <c r="N1839" s="9" t="str">
        <f t="shared" si="200"/>
        <v>2012</v>
      </c>
      <c r="O1839" t="b">
        <v>0</v>
      </c>
      <c r="P1839">
        <v>30</v>
      </c>
      <c r="Q1839" t="b">
        <v>1</v>
      </c>
      <c r="R1839" t="s">
        <v>8275</v>
      </c>
      <c r="S1839" s="6">
        <f t="shared" si="196"/>
        <v>3.0683333333333334</v>
      </c>
      <c r="T1839" s="8">
        <f t="shared" si="197"/>
        <v>61.366666666666667</v>
      </c>
      <c r="U1839" t="str">
        <f t="shared" si="201"/>
        <v>music</v>
      </c>
      <c r="V1839" t="str">
        <f t="shared" si="202"/>
        <v>rock</v>
      </c>
    </row>
    <row r="1840" spans="1:22" ht="48" x14ac:dyDescent="0.2">
      <c r="A1840">
        <v>1838</v>
      </c>
      <c r="B1840" s="3" t="s">
        <v>1839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2">
        <f t="shared" si="198"/>
        <v>40817.125</v>
      </c>
      <c r="K1840">
        <v>1314989557</v>
      </c>
      <c r="L1840" s="12" t="str">
        <f t="shared" si="199"/>
        <v>09/02/2011</v>
      </c>
      <c r="M1840" s="9" t="str" cm="1">
        <f t="array" ref="M1840">_xlfn.IFS(LEFT(L1840, 2) = "01", "Jan", LEFT(L1840, 2) = "02", "Feb", LEFT(L1840, 2) = "03", "Mar", LEFT(L1840, 2) = "04", "Apr", LEFT(L1840, 2) = "05", "May", LEFT(L1840, 2) = "06", "Jun", LEFT(L1840, 2) = "07", "Jul", LEFT(L1840, 2) = "08", "Aug", LEFT(L1840, 2) = "09", "Sep", LEFT(L1840, 2) = "10", "Oct", LEFT(L1840, 2) = "11", "Nov", LEFT(L1840, 2) = "12", "Dec")</f>
        <v>Sep</v>
      </c>
      <c r="N1840" s="9" t="str">
        <f t="shared" si="200"/>
        <v>2011</v>
      </c>
      <c r="O1840" t="b">
        <v>0</v>
      </c>
      <c r="P1840">
        <v>28</v>
      </c>
      <c r="Q1840" t="b">
        <v>1</v>
      </c>
      <c r="R1840" t="s">
        <v>8275</v>
      </c>
      <c r="S1840" s="6">
        <f t="shared" si="196"/>
        <v>1.00149</v>
      </c>
      <c r="T1840" s="8">
        <f t="shared" si="197"/>
        <v>35.767499999999998</v>
      </c>
      <c r="U1840" t="str">
        <f t="shared" si="201"/>
        <v>music</v>
      </c>
      <c r="V1840" t="str">
        <f t="shared" si="202"/>
        <v>rock</v>
      </c>
    </row>
    <row r="1841" spans="1:22" ht="48" x14ac:dyDescent="0.2">
      <c r="A1841">
        <v>1839</v>
      </c>
      <c r="B1841" s="3" t="s">
        <v>1840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2">
        <f t="shared" si="198"/>
        <v>42644.722013888888</v>
      </c>
      <c r="K1841">
        <v>1472750382</v>
      </c>
      <c r="L1841" s="12" t="str">
        <f t="shared" si="199"/>
        <v>09/01/2016</v>
      </c>
      <c r="M1841" s="9" t="str" cm="1">
        <f t="array" ref="M1841">_xlfn.IFS(LEFT(L1841, 2) = "01", "Jan", LEFT(L1841, 2) = "02", "Feb", LEFT(L1841, 2) = "03", "Mar", LEFT(L1841, 2) = "04", "Apr", LEFT(L1841, 2) = "05", "May", LEFT(L1841, 2) = "06", "Jun", LEFT(L1841, 2) = "07", "Jul", LEFT(L1841, 2) = "08", "Aug", LEFT(L1841, 2) = "09", "Sep", LEFT(L1841, 2) = "10", "Oct", LEFT(L1841, 2) = "11", "Nov", LEFT(L1841, 2) = "12", "Dec")</f>
        <v>Sep</v>
      </c>
      <c r="N1841" s="9" t="str">
        <f t="shared" si="200"/>
        <v>2016</v>
      </c>
      <c r="O1841" t="b">
        <v>0</v>
      </c>
      <c r="P1841">
        <v>45</v>
      </c>
      <c r="Q1841" t="b">
        <v>1</v>
      </c>
      <c r="R1841" t="s">
        <v>8275</v>
      </c>
      <c r="S1841" s="6">
        <f t="shared" si="196"/>
        <v>2.0529999999999999</v>
      </c>
      <c r="T1841" s="8">
        <f t="shared" si="197"/>
        <v>45.62222222222222</v>
      </c>
      <c r="U1841" t="str">
        <f t="shared" si="201"/>
        <v>music</v>
      </c>
      <c r="V1841" t="str">
        <f t="shared" si="202"/>
        <v>rock</v>
      </c>
    </row>
    <row r="1842" spans="1:22" ht="48" x14ac:dyDescent="0.2">
      <c r="A1842">
        <v>1840</v>
      </c>
      <c r="B1842" s="3" t="s">
        <v>1841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2">
        <f t="shared" si="198"/>
        <v>41401.207638888889</v>
      </c>
      <c r="K1842">
        <v>1366251510</v>
      </c>
      <c r="L1842" s="12" t="str">
        <f t="shared" si="199"/>
        <v>04/18/2013</v>
      </c>
      <c r="M1842" s="9" t="str" cm="1">
        <f t="array" ref="M1842">_xlfn.IFS(LEFT(L1842, 2) = "01", "Jan", LEFT(L1842, 2) = "02", "Feb", LEFT(L1842, 2) = "03", "Mar", LEFT(L1842, 2) = "04", "Apr", LEFT(L1842, 2) = "05", "May", LEFT(L1842, 2) = "06", "Jun", LEFT(L1842, 2) = "07", "Jul", LEFT(L1842, 2) = "08", "Aug", LEFT(L1842, 2) = "09", "Sep", LEFT(L1842, 2) = "10", "Oct", LEFT(L1842, 2) = "11", "Nov", LEFT(L1842, 2) = "12", "Dec")</f>
        <v>Apr</v>
      </c>
      <c r="N1842" s="9" t="str">
        <f t="shared" si="200"/>
        <v>2013</v>
      </c>
      <c r="O1842" t="b">
        <v>0</v>
      </c>
      <c r="P1842">
        <v>13</v>
      </c>
      <c r="Q1842" t="b">
        <v>1</v>
      </c>
      <c r="R1842" t="s">
        <v>8275</v>
      </c>
      <c r="S1842" s="6">
        <f t="shared" si="196"/>
        <v>1.0888888888888888</v>
      </c>
      <c r="T1842" s="8">
        <f t="shared" si="197"/>
        <v>75.384615384615387</v>
      </c>
      <c r="U1842" t="str">
        <f t="shared" si="201"/>
        <v>music</v>
      </c>
      <c r="V1842" t="str">
        <f t="shared" si="202"/>
        <v>rock</v>
      </c>
    </row>
    <row r="1843" spans="1:22" ht="32" x14ac:dyDescent="0.2">
      <c r="A1843">
        <v>1841</v>
      </c>
      <c r="B1843" s="3" t="s">
        <v>1842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2">
        <f t="shared" si="198"/>
        <v>41779.207638888889</v>
      </c>
      <c r="K1843">
        <v>1397679445</v>
      </c>
      <c r="L1843" s="12" t="str">
        <f t="shared" si="199"/>
        <v>04/16/2014</v>
      </c>
      <c r="M1843" s="9" t="str" cm="1">
        <f t="array" ref="M1843">_xlfn.IFS(LEFT(L1843, 2) = "01", "Jan", LEFT(L1843, 2) = "02", "Feb", LEFT(L1843, 2) = "03", "Mar", LEFT(L1843, 2) = "04", "Apr", LEFT(L1843, 2) = "05", "May", LEFT(L1843, 2) = "06", "Jun", LEFT(L1843, 2) = "07", "Jul", LEFT(L1843, 2) = "08", "Aug", LEFT(L1843, 2) = "09", "Sep", LEFT(L1843, 2) = "10", "Oct", LEFT(L1843, 2) = "11", "Nov", LEFT(L1843, 2) = "12", "Dec")</f>
        <v>Apr</v>
      </c>
      <c r="N1843" s="9" t="str">
        <f t="shared" si="200"/>
        <v>2014</v>
      </c>
      <c r="O1843" t="b">
        <v>0</v>
      </c>
      <c r="P1843">
        <v>40</v>
      </c>
      <c r="Q1843" t="b">
        <v>1</v>
      </c>
      <c r="R1843" t="s">
        <v>8275</v>
      </c>
      <c r="S1843" s="6">
        <f t="shared" si="196"/>
        <v>1.0175000000000001</v>
      </c>
      <c r="T1843" s="8">
        <f t="shared" si="197"/>
        <v>50.875</v>
      </c>
      <c r="U1843" t="str">
        <f t="shared" si="201"/>
        <v>music</v>
      </c>
      <c r="V1843" t="str">
        <f t="shared" si="202"/>
        <v>rock</v>
      </c>
    </row>
    <row r="1844" spans="1:22" ht="48" x14ac:dyDescent="0.2">
      <c r="A1844">
        <v>1842</v>
      </c>
      <c r="B1844" s="3" t="s">
        <v>1843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2">
        <f t="shared" si="198"/>
        <v>42065.249305555553</v>
      </c>
      <c r="K1844">
        <v>1422371381</v>
      </c>
      <c r="L1844" s="12" t="str">
        <f t="shared" si="199"/>
        <v>01/27/2015</v>
      </c>
      <c r="M1844" s="9" t="str" cm="1">
        <f t="array" ref="M1844">_xlfn.IFS(LEFT(L1844, 2) = "01", "Jan", LEFT(L1844, 2) = "02", "Feb", LEFT(L1844, 2) = "03", "Mar", LEFT(L1844, 2) = "04", "Apr", LEFT(L1844, 2) = "05", "May", LEFT(L1844, 2) = "06", "Jun", LEFT(L1844, 2) = "07", "Jul", LEFT(L1844, 2) = "08", "Aug", LEFT(L1844, 2) = "09", "Sep", LEFT(L1844, 2) = "10", "Oct", LEFT(L1844, 2) = "11", "Nov", LEFT(L1844, 2) = "12", "Dec")</f>
        <v>Jan</v>
      </c>
      <c r="N1844" s="9" t="str">
        <f t="shared" si="200"/>
        <v>2015</v>
      </c>
      <c r="O1844" t="b">
        <v>0</v>
      </c>
      <c r="P1844">
        <v>21</v>
      </c>
      <c r="Q1844" t="b">
        <v>1</v>
      </c>
      <c r="R1844" t="s">
        <v>8275</v>
      </c>
      <c r="S1844" s="6">
        <f t="shared" si="196"/>
        <v>1.2524999999999999</v>
      </c>
      <c r="T1844" s="8">
        <f t="shared" si="197"/>
        <v>119.28571428571429</v>
      </c>
      <c r="U1844" t="str">
        <f t="shared" si="201"/>
        <v>music</v>
      </c>
      <c r="V1844" t="str">
        <f t="shared" si="202"/>
        <v>rock</v>
      </c>
    </row>
    <row r="1845" spans="1:22" ht="48" x14ac:dyDescent="0.2">
      <c r="A1845">
        <v>1843</v>
      </c>
      <c r="B1845" s="3" t="s">
        <v>1844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2">
        <f t="shared" si="198"/>
        <v>40594.994837962964</v>
      </c>
      <c r="K1845">
        <v>1295653954</v>
      </c>
      <c r="L1845" s="12" t="str">
        <f t="shared" si="199"/>
        <v>01/21/2011</v>
      </c>
      <c r="M1845" s="9" t="str" cm="1">
        <f t="array" ref="M1845">_xlfn.IFS(LEFT(L1845, 2) = "01", "Jan", LEFT(L1845, 2) = "02", "Feb", LEFT(L1845, 2) = "03", "Mar", LEFT(L1845, 2) = "04", "Apr", LEFT(L1845, 2) = "05", "May", LEFT(L1845, 2) = "06", "Jun", LEFT(L1845, 2) = "07", "Jul", LEFT(L1845, 2) = "08", "Aug", LEFT(L1845, 2) = "09", "Sep", LEFT(L1845, 2) = "10", "Oct", LEFT(L1845, 2) = "11", "Nov", LEFT(L1845, 2) = "12", "Dec")</f>
        <v>Jan</v>
      </c>
      <c r="N1845" s="9" t="str">
        <f t="shared" si="200"/>
        <v>2011</v>
      </c>
      <c r="O1845" t="b">
        <v>0</v>
      </c>
      <c r="P1845">
        <v>134</v>
      </c>
      <c r="Q1845" t="b">
        <v>1</v>
      </c>
      <c r="R1845" t="s">
        <v>8275</v>
      </c>
      <c r="S1845" s="6">
        <f t="shared" si="196"/>
        <v>1.2400610000000001</v>
      </c>
      <c r="T1845" s="8">
        <f t="shared" si="197"/>
        <v>92.541865671641801</v>
      </c>
      <c r="U1845" t="str">
        <f t="shared" si="201"/>
        <v>music</v>
      </c>
      <c r="V1845" t="str">
        <f t="shared" si="202"/>
        <v>rock</v>
      </c>
    </row>
    <row r="1846" spans="1:22" ht="48" x14ac:dyDescent="0.2">
      <c r="A1846">
        <v>1844</v>
      </c>
      <c r="B1846" s="3" t="s">
        <v>1845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2">
        <f t="shared" si="198"/>
        <v>40705.125</v>
      </c>
      <c r="K1846">
        <v>1304464914</v>
      </c>
      <c r="L1846" s="12" t="str">
        <f t="shared" si="199"/>
        <v>05/03/2011</v>
      </c>
      <c r="M1846" s="9" t="str" cm="1">
        <f t="array" ref="M1846">_xlfn.IFS(LEFT(L1846, 2) = "01", "Jan", LEFT(L1846, 2) = "02", "Feb", LEFT(L1846, 2) = "03", "Mar", LEFT(L1846, 2) = "04", "Apr", LEFT(L1846, 2) = "05", "May", LEFT(L1846, 2) = "06", "Jun", LEFT(L1846, 2) = "07", "Jul", LEFT(L1846, 2) = "08", "Aug", LEFT(L1846, 2) = "09", "Sep", LEFT(L1846, 2) = "10", "Oct", LEFT(L1846, 2) = "11", "Nov", LEFT(L1846, 2) = "12", "Dec")</f>
        <v>May</v>
      </c>
      <c r="N1846" s="9" t="str">
        <f t="shared" si="200"/>
        <v>2011</v>
      </c>
      <c r="O1846" t="b">
        <v>0</v>
      </c>
      <c r="P1846">
        <v>20</v>
      </c>
      <c r="Q1846" t="b">
        <v>1</v>
      </c>
      <c r="R1846" t="s">
        <v>8275</v>
      </c>
      <c r="S1846" s="6">
        <f t="shared" si="196"/>
        <v>1.014</v>
      </c>
      <c r="T1846" s="8">
        <f t="shared" si="197"/>
        <v>76.05</v>
      </c>
      <c r="U1846" t="str">
        <f t="shared" si="201"/>
        <v>music</v>
      </c>
      <c r="V1846" t="str">
        <f t="shared" si="202"/>
        <v>rock</v>
      </c>
    </row>
    <row r="1847" spans="1:22" ht="96" x14ac:dyDescent="0.2">
      <c r="A1847">
        <v>1845</v>
      </c>
      <c r="B1847" s="3" t="s">
        <v>1846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2">
        <f t="shared" si="198"/>
        <v>42538.204861111109</v>
      </c>
      <c r="K1847">
        <v>1464854398</v>
      </c>
      <c r="L1847" s="12" t="str">
        <f t="shared" si="199"/>
        <v>06/02/2016</v>
      </c>
      <c r="M1847" s="9" t="str" cm="1">
        <f t="array" ref="M1847">_xlfn.IFS(LEFT(L1847, 2) = "01", "Jan", LEFT(L1847, 2) = "02", "Feb", LEFT(L1847, 2) = "03", "Mar", LEFT(L1847, 2) = "04", "Apr", LEFT(L1847, 2) = "05", "May", LEFT(L1847, 2) = "06", "Jun", LEFT(L1847, 2) = "07", "Jul", LEFT(L1847, 2) = "08", "Aug", LEFT(L1847, 2) = "09", "Sep", LEFT(L1847, 2) = "10", "Oct", LEFT(L1847, 2) = "11", "Nov", LEFT(L1847, 2) = "12", "Dec")</f>
        <v>Jun</v>
      </c>
      <c r="N1847" s="9" t="str">
        <f t="shared" si="200"/>
        <v>2016</v>
      </c>
      <c r="O1847" t="b">
        <v>0</v>
      </c>
      <c r="P1847">
        <v>19</v>
      </c>
      <c r="Q1847" t="b">
        <v>1</v>
      </c>
      <c r="R1847" t="s">
        <v>8275</v>
      </c>
      <c r="S1847" s="6">
        <f t="shared" si="196"/>
        <v>1</v>
      </c>
      <c r="T1847" s="8">
        <f t="shared" si="197"/>
        <v>52.631578947368418</v>
      </c>
      <c r="U1847" t="str">
        <f t="shared" si="201"/>
        <v>music</v>
      </c>
      <c r="V1847" t="str">
        <f t="shared" si="202"/>
        <v>rock</v>
      </c>
    </row>
    <row r="1848" spans="1:22" ht="48" x14ac:dyDescent="0.2">
      <c r="A1848">
        <v>1846</v>
      </c>
      <c r="B1848" s="3" t="s">
        <v>1847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2">
        <f t="shared" si="198"/>
        <v>41258.650196759263</v>
      </c>
      <c r="K1848">
        <v>1352993777</v>
      </c>
      <c r="L1848" s="12" t="str">
        <f t="shared" si="199"/>
        <v>11/15/2012</v>
      </c>
      <c r="M1848" s="9" t="str" cm="1">
        <f t="array" ref="M1848">_xlfn.IFS(LEFT(L1848, 2) = "01", "Jan", LEFT(L1848, 2) = "02", "Feb", LEFT(L1848, 2) = "03", "Mar", LEFT(L1848, 2) = "04", "Apr", LEFT(L1848, 2) = "05", "May", LEFT(L1848, 2) = "06", "Jun", LEFT(L1848, 2) = "07", "Jul", LEFT(L1848, 2) = "08", "Aug", LEFT(L1848, 2) = "09", "Sep", LEFT(L1848, 2) = "10", "Oct", LEFT(L1848, 2) = "11", "Nov", LEFT(L1848, 2) = "12", "Dec")</f>
        <v>Nov</v>
      </c>
      <c r="N1848" s="9" t="str">
        <f t="shared" si="200"/>
        <v>2012</v>
      </c>
      <c r="O1848" t="b">
        <v>0</v>
      </c>
      <c r="P1848">
        <v>209</v>
      </c>
      <c r="Q1848" t="b">
        <v>1</v>
      </c>
      <c r="R1848" t="s">
        <v>8275</v>
      </c>
      <c r="S1848" s="6">
        <f t="shared" si="196"/>
        <v>1.3792666666666666</v>
      </c>
      <c r="T1848" s="8">
        <f t="shared" si="197"/>
        <v>98.990430622009569</v>
      </c>
      <c r="U1848" t="str">
        <f t="shared" si="201"/>
        <v>music</v>
      </c>
      <c r="V1848" t="str">
        <f t="shared" si="202"/>
        <v>rock</v>
      </c>
    </row>
    <row r="1849" spans="1:22" ht="48" x14ac:dyDescent="0.2">
      <c r="A1849">
        <v>1847</v>
      </c>
      <c r="B1849" s="3" t="s">
        <v>1848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2">
        <f t="shared" si="198"/>
        <v>42115.236481481479</v>
      </c>
      <c r="K1849">
        <v>1427780432</v>
      </c>
      <c r="L1849" s="12" t="str">
        <f t="shared" si="199"/>
        <v>03/31/2015</v>
      </c>
      <c r="M1849" s="9" t="str" cm="1">
        <f t="array" ref="M1849">_xlfn.IFS(LEFT(L1849, 2) = "01", "Jan", LEFT(L1849, 2) = "02", "Feb", LEFT(L1849, 2) = "03", "Mar", LEFT(L1849, 2) = "04", "Apr", LEFT(L1849, 2) = "05", "May", LEFT(L1849, 2) = "06", "Jun", LEFT(L1849, 2) = "07", "Jul", LEFT(L1849, 2) = "08", "Aug", LEFT(L1849, 2) = "09", "Sep", LEFT(L1849, 2) = "10", "Oct", LEFT(L1849, 2) = "11", "Nov", LEFT(L1849, 2) = "12", "Dec")</f>
        <v>Mar</v>
      </c>
      <c r="N1849" s="9" t="str">
        <f t="shared" si="200"/>
        <v>2015</v>
      </c>
      <c r="O1849" t="b">
        <v>0</v>
      </c>
      <c r="P1849">
        <v>38</v>
      </c>
      <c r="Q1849" t="b">
        <v>1</v>
      </c>
      <c r="R1849" t="s">
        <v>8275</v>
      </c>
      <c r="S1849" s="6">
        <f t="shared" si="196"/>
        <v>1.2088000000000001</v>
      </c>
      <c r="T1849" s="8">
        <f t="shared" si="197"/>
        <v>79.526315789473685</v>
      </c>
      <c r="U1849" t="str">
        <f t="shared" si="201"/>
        <v>music</v>
      </c>
      <c r="V1849" t="str">
        <f t="shared" si="202"/>
        <v>rock</v>
      </c>
    </row>
    <row r="1850" spans="1:22" ht="48" x14ac:dyDescent="0.2">
      <c r="A1850">
        <v>1848</v>
      </c>
      <c r="B1850" s="3" t="s">
        <v>1849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2">
        <f t="shared" si="198"/>
        <v>40755.290972222225</v>
      </c>
      <c r="K1850">
        <v>1306608888</v>
      </c>
      <c r="L1850" s="12" t="str">
        <f t="shared" si="199"/>
        <v>05/28/2011</v>
      </c>
      <c r="M1850" s="9" t="str" cm="1">
        <f t="array" ref="M1850">_xlfn.IFS(LEFT(L1850, 2) = "01", "Jan", LEFT(L1850, 2) = "02", "Feb", LEFT(L1850, 2) = "03", "Mar", LEFT(L1850, 2) = "04", "Apr", LEFT(L1850, 2) = "05", "May", LEFT(L1850, 2) = "06", "Jun", LEFT(L1850, 2) = "07", "Jul", LEFT(L1850, 2) = "08", "Aug", LEFT(L1850, 2) = "09", "Sep", LEFT(L1850, 2) = "10", "Oct", LEFT(L1850, 2) = "11", "Nov", LEFT(L1850, 2) = "12", "Dec")</f>
        <v>May</v>
      </c>
      <c r="N1850" s="9" t="str">
        <f t="shared" si="200"/>
        <v>2011</v>
      </c>
      <c r="O1850" t="b">
        <v>0</v>
      </c>
      <c r="P1850">
        <v>24</v>
      </c>
      <c r="Q1850" t="b">
        <v>1</v>
      </c>
      <c r="R1850" t="s">
        <v>8275</v>
      </c>
      <c r="S1850" s="6">
        <f t="shared" si="196"/>
        <v>1.0736666666666668</v>
      </c>
      <c r="T1850" s="8">
        <f t="shared" si="197"/>
        <v>134.20833333333334</v>
      </c>
      <c r="U1850" t="str">
        <f t="shared" si="201"/>
        <v>music</v>
      </c>
      <c r="V1850" t="str">
        <f t="shared" si="202"/>
        <v>rock</v>
      </c>
    </row>
    <row r="1851" spans="1:22" ht="32" x14ac:dyDescent="0.2">
      <c r="A1851">
        <v>1849</v>
      </c>
      <c r="B1851" s="3" t="s">
        <v>1850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2">
        <f t="shared" si="198"/>
        <v>41199.845590277779</v>
      </c>
      <c r="K1851">
        <v>1347913059</v>
      </c>
      <c r="L1851" s="12" t="str">
        <f t="shared" si="199"/>
        <v>09/17/2012</v>
      </c>
      <c r="M1851" s="9" t="str" cm="1">
        <f t="array" ref="M1851">_xlfn.IFS(LEFT(L1851, 2) = "01", "Jan", LEFT(L1851, 2) = "02", "Feb", LEFT(L1851, 2) = "03", "Mar", LEFT(L1851, 2) = "04", "Apr", LEFT(L1851, 2) = "05", "May", LEFT(L1851, 2) = "06", "Jun", LEFT(L1851, 2) = "07", "Jul", LEFT(L1851, 2) = "08", "Aug", LEFT(L1851, 2) = "09", "Sep", LEFT(L1851, 2) = "10", "Oct", LEFT(L1851, 2) = "11", "Nov", LEFT(L1851, 2) = "12", "Dec")</f>
        <v>Sep</v>
      </c>
      <c r="N1851" s="9" t="str">
        <f t="shared" si="200"/>
        <v>2012</v>
      </c>
      <c r="O1851" t="b">
        <v>0</v>
      </c>
      <c r="P1851">
        <v>8</v>
      </c>
      <c r="Q1851" t="b">
        <v>1</v>
      </c>
      <c r="R1851" t="s">
        <v>8275</v>
      </c>
      <c r="S1851" s="6">
        <f t="shared" si="196"/>
        <v>1.0033333333333334</v>
      </c>
      <c r="T1851" s="8">
        <f t="shared" si="197"/>
        <v>37.625</v>
      </c>
      <c r="U1851" t="str">
        <f t="shared" si="201"/>
        <v>music</v>
      </c>
      <c r="V1851" t="str">
        <f t="shared" si="202"/>
        <v>rock</v>
      </c>
    </row>
    <row r="1852" spans="1:22" ht="48" x14ac:dyDescent="0.2">
      <c r="A1852">
        <v>1850</v>
      </c>
      <c r="B1852" s="3" t="s">
        <v>1851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2">
        <f t="shared" si="198"/>
        <v>41830.959490740745</v>
      </c>
      <c r="K1852">
        <v>1402441300</v>
      </c>
      <c r="L1852" s="12" t="str">
        <f t="shared" si="199"/>
        <v>06/10/2014</v>
      </c>
      <c r="M1852" s="9" t="str" cm="1">
        <f t="array" ref="M1852">_xlfn.IFS(LEFT(L1852, 2) = "01", "Jan", LEFT(L1852, 2) = "02", "Feb", LEFT(L1852, 2) = "03", "Mar", LEFT(L1852, 2) = "04", "Apr", LEFT(L1852, 2) = "05", "May", LEFT(L1852, 2) = "06", "Jun", LEFT(L1852, 2) = "07", "Jul", LEFT(L1852, 2) = "08", "Aug", LEFT(L1852, 2) = "09", "Sep", LEFT(L1852, 2) = "10", "Oct", LEFT(L1852, 2) = "11", "Nov", LEFT(L1852, 2) = "12", "Dec")</f>
        <v>Jun</v>
      </c>
      <c r="N1852" s="9" t="str">
        <f t="shared" si="200"/>
        <v>2014</v>
      </c>
      <c r="O1852" t="b">
        <v>0</v>
      </c>
      <c r="P1852">
        <v>179</v>
      </c>
      <c r="Q1852" t="b">
        <v>1</v>
      </c>
      <c r="R1852" t="s">
        <v>8275</v>
      </c>
      <c r="S1852" s="6">
        <f t="shared" si="196"/>
        <v>1.0152222222222222</v>
      </c>
      <c r="T1852" s="8">
        <f t="shared" si="197"/>
        <v>51.044692737430168</v>
      </c>
      <c r="U1852" t="str">
        <f t="shared" si="201"/>
        <v>music</v>
      </c>
      <c r="V1852" t="str">
        <f t="shared" si="202"/>
        <v>rock</v>
      </c>
    </row>
    <row r="1853" spans="1:22" ht="48" x14ac:dyDescent="0.2">
      <c r="A1853">
        <v>1851</v>
      </c>
      <c r="B1853" s="3" t="s">
        <v>1852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2">
        <f t="shared" si="198"/>
        <v>41848.041666666664</v>
      </c>
      <c r="K1853">
        <v>1404769538</v>
      </c>
      <c r="L1853" s="12" t="str">
        <f t="shared" si="199"/>
        <v>07/07/2014</v>
      </c>
      <c r="M1853" s="9" t="str" cm="1">
        <f t="array" ref="M1853">_xlfn.IFS(LEFT(L1853, 2) = "01", "Jan", LEFT(L1853, 2) = "02", "Feb", LEFT(L1853, 2) = "03", "Mar", LEFT(L1853, 2) = "04", "Apr", LEFT(L1853, 2) = "05", "May", LEFT(L1853, 2) = "06", "Jun", LEFT(L1853, 2) = "07", "Jul", LEFT(L1853, 2) = "08", "Aug", LEFT(L1853, 2) = "09", "Sep", LEFT(L1853, 2) = "10", "Oct", LEFT(L1853, 2) = "11", "Nov", LEFT(L1853, 2) = "12", "Dec")</f>
        <v>Jul</v>
      </c>
      <c r="N1853" s="9" t="str">
        <f t="shared" si="200"/>
        <v>2014</v>
      </c>
      <c r="O1853" t="b">
        <v>0</v>
      </c>
      <c r="P1853">
        <v>26</v>
      </c>
      <c r="Q1853" t="b">
        <v>1</v>
      </c>
      <c r="R1853" t="s">
        <v>8275</v>
      </c>
      <c r="S1853" s="6">
        <f t="shared" si="196"/>
        <v>1.0007692307692309</v>
      </c>
      <c r="T1853" s="8">
        <f t="shared" si="197"/>
        <v>50.03846153846154</v>
      </c>
      <c r="U1853" t="str">
        <f t="shared" si="201"/>
        <v>music</v>
      </c>
      <c r="V1853" t="str">
        <f t="shared" si="202"/>
        <v>rock</v>
      </c>
    </row>
    <row r="1854" spans="1:22" ht="48" x14ac:dyDescent="0.2">
      <c r="A1854">
        <v>1852</v>
      </c>
      <c r="B1854" s="3" t="s">
        <v>1853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2">
        <f t="shared" si="198"/>
        <v>42119</v>
      </c>
      <c r="K1854">
        <v>1426703452</v>
      </c>
      <c r="L1854" s="12" t="str">
        <f t="shared" si="199"/>
        <v>03/18/2015</v>
      </c>
      <c r="M1854" s="9" t="str" cm="1">
        <f t="array" ref="M1854">_xlfn.IFS(LEFT(L1854, 2) = "01", "Jan", LEFT(L1854, 2) = "02", "Feb", LEFT(L1854, 2) = "03", "Mar", LEFT(L1854, 2) = "04", "Apr", LEFT(L1854, 2) = "05", "May", LEFT(L1854, 2) = "06", "Jun", LEFT(L1854, 2) = "07", "Jul", LEFT(L1854, 2) = "08", "Aug", LEFT(L1854, 2) = "09", "Sep", LEFT(L1854, 2) = "10", "Oct", LEFT(L1854, 2) = "11", "Nov", LEFT(L1854, 2) = "12", "Dec")</f>
        <v>Mar</v>
      </c>
      <c r="N1854" s="9" t="str">
        <f t="shared" si="200"/>
        <v>2015</v>
      </c>
      <c r="O1854" t="b">
        <v>0</v>
      </c>
      <c r="P1854">
        <v>131</v>
      </c>
      <c r="Q1854" t="b">
        <v>1</v>
      </c>
      <c r="R1854" t="s">
        <v>8275</v>
      </c>
      <c r="S1854" s="6">
        <f t="shared" si="196"/>
        <v>1.1696666666666666</v>
      </c>
      <c r="T1854" s="8">
        <f t="shared" si="197"/>
        <v>133.93129770992365</v>
      </c>
      <c r="U1854" t="str">
        <f t="shared" si="201"/>
        <v>music</v>
      </c>
      <c r="V1854" t="str">
        <f t="shared" si="202"/>
        <v>rock</v>
      </c>
    </row>
    <row r="1855" spans="1:22" ht="48" x14ac:dyDescent="0.2">
      <c r="A1855">
        <v>1853</v>
      </c>
      <c r="B1855" s="3" t="s">
        <v>1854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2">
        <f t="shared" si="198"/>
        <v>41227.102048611108</v>
      </c>
      <c r="K1855">
        <v>1348536417</v>
      </c>
      <c r="L1855" s="12" t="str">
        <f t="shared" si="199"/>
        <v>09/25/2012</v>
      </c>
      <c r="M1855" s="9" t="str" cm="1">
        <f t="array" ref="M1855">_xlfn.IFS(LEFT(L1855, 2) = "01", "Jan", LEFT(L1855, 2) = "02", "Feb", LEFT(L1855, 2) = "03", "Mar", LEFT(L1855, 2) = "04", "Apr", LEFT(L1855, 2) = "05", "May", LEFT(L1855, 2) = "06", "Jun", LEFT(L1855, 2) = "07", "Jul", LEFT(L1855, 2) = "08", "Aug", LEFT(L1855, 2) = "09", "Sep", LEFT(L1855, 2) = "10", "Oct", LEFT(L1855, 2) = "11", "Nov", LEFT(L1855, 2) = "12", "Dec")</f>
        <v>Sep</v>
      </c>
      <c r="N1855" s="9" t="str">
        <f t="shared" si="200"/>
        <v>2012</v>
      </c>
      <c r="O1855" t="b">
        <v>0</v>
      </c>
      <c r="P1855">
        <v>14</v>
      </c>
      <c r="Q1855" t="b">
        <v>1</v>
      </c>
      <c r="R1855" t="s">
        <v>8275</v>
      </c>
      <c r="S1855" s="6">
        <f t="shared" si="196"/>
        <v>1.01875</v>
      </c>
      <c r="T1855" s="8">
        <f t="shared" si="197"/>
        <v>58.214285714285715</v>
      </c>
      <c r="U1855" t="str">
        <f t="shared" si="201"/>
        <v>music</v>
      </c>
      <c r="V1855" t="str">
        <f t="shared" si="202"/>
        <v>rock</v>
      </c>
    </row>
    <row r="1856" spans="1:22" ht="48" x14ac:dyDescent="0.2">
      <c r="A1856">
        <v>1854</v>
      </c>
      <c r="B1856" s="3" t="s">
        <v>1855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2">
        <f t="shared" si="198"/>
        <v>41418.021261574075</v>
      </c>
      <c r="K1856">
        <v>1366763437</v>
      </c>
      <c r="L1856" s="12" t="str">
        <f t="shared" si="199"/>
        <v>04/24/2013</v>
      </c>
      <c r="M1856" s="9" t="str" cm="1">
        <f t="array" ref="M1856">_xlfn.IFS(LEFT(L1856, 2) = "01", "Jan", LEFT(L1856, 2) = "02", "Feb", LEFT(L1856, 2) = "03", "Mar", LEFT(L1856, 2) = "04", "Apr", LEFT(L1856, 2) = "05", "May", LEFT(L1856, 2) = "06", "Jun", LEFT(L1856, 2) = "07", "Jul", LEFT(L1856, 2) = "08", "Aug", LEFT(L1856, 2) = "09", "Sep", LEFT(L1856, 2) = "10", "Oct", LEFT(L1856, 2) = "11", "Nov", LEFT(L1856, 2) = "12", "Dec")</f>
        <v>Apr</v>
      </c>
      <c r="N1856" s="9" t="str">
        <f t="shared" si="200"/>
        <v>2013</v>
      </c>
      <c r="O1856" t="b">
        <v>0</v>
      </c>
      <c r="P1856">
        <v>174</v>
      </c>
      <c r="Q1856" t="b">
        <v>1</v>
      </c>
      <c r="R1856" t="s">
        <v>8275</v>
      </c>
      <c r="S1856" s="6">
        <f t="shared" si="196"/>
        <v>1.0212366666666666</v>
      </c>
      <c r="T1856" s="8">
        <f t="shared" si="197"/>
        <v>88.037643678160919</v>
      </c>
      <c r="U1856" t="str">
        <f t="shared" si="201"/>
        <v>music</v>
      </c>
      <c r="V1856" t="str">
        <f t="shared" si="202"/>
        <v>rock</v>
      </c>
    </row>
    <row r="1857" spans="1:22" ht="48" x14ac:dyDescent="0.2">
      <c r="A1857">
        <v>1855</v>
      </c>
      <c r="B1857" s="3" t="s">
        <v>1856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2">
        <f t="shared" si="198"/>
        <v>41645.538657407407</v>
      </c>
      <c r="K1857">
        <v>1385124940</v>
      </c>
      <c r="L1857" s="12" t="str">
        <f t="shared" si="199"/>
        <v>11/22/2013</v>
      </c>
      <c r="M1857" s="9" t="str" cm="1">
        <f t="array" ref="M1857">_xlfn.IFS(LEFT(L1857, 2) = "01", "Jan", LEFT(L1857, 2) = "02", "Feb", LEFT(L1857, 2) = "03", "Mar", LEFT(L1857, 2) = "04", "Apr", LEFT(L1857, 2) = "05", "May", LEFT(L1857, 2) = "06", "Jun", LEFT(L1857, 2) = "07", "Jul", LEFT(L1857, 2) = "08", "Aug", LEFT(L1857, 2) = "09", "Sep", LEFT(L1857, 2) = "10", "Oct", LEFT(L1857, 2) = "11", "Nov", LEFT(L1857, 2) = "12", "Dec")</f>
        <v>Nov</v>
      </c>
      <c r="N1857" s="9" t="str">
        <f t="shared" si="200"/>
        <v>2013</v>
      </c>
      <c r="O1857" t="b">
        <v>0</v>
      </c>
      <c r="P1857">
        <v>191</v>
      </c>
      <c r="Q1857" t="b">
        <v>1</v>
      </c>
      <c r="R1857" t="s">
        <v>8275</v>
      </c>
      <c r="S1857" s="6">
        <f t="shared" si="196"/>
        <v>1.5405897142857143</v>
      </c>
      <c r="T1857" s="8">
        <f t="shared" si="197"/>
        <v>70.576753926701571</v>
      </c>
      <c r="U1857" t="str">
        <f t="shared" si="201"/>
        <v>music</v>
      </c>
      <c r="V1857" t="str">
        <f t="shared" si="202"/>
        <v>rock</v>
      </c>
    </row>
    <row r="1858" spans="1:22" ht="48" x14ac:dyDescent="0.2">
      <c r="A1858">
        <v>1856</v>
      </c>
      <c r="B1858" s="3" t="s">
        <v>1857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2">
        <f t="shared" si="198"/>
        <v>41838.854999999996</v>
      </c>
      <c r="K1858">
        <v>1403901072</v>
      </c>
      <c r="L1858" s="12" t="str">
        <f t="shared" si="199"/>
        <v>06/27/2014</v>
      </c>
      <c r="M1858" s="9" t="str" cm="1">
        <f t="array" ref="M1858">_xlfn.IFS(LEFT(L1858, 2) = "01", "Jan", LEFT(L1858, 2) = "02", "Feb", LEFT(L1858, 2) = "03", "Mar", LEFT(L1858, 2) = "04", "Apr", LEFT(L1858, 2) = "05", "May", LEFT(L1858, 2) = "06", "Jun", LEFT(L1858, 2) = "07", "Jul", LEFT(L1858, 2) = "08", "Aug", LEFT(L1858, 2) = "09", "Sep", LEFT(L1858, 2) = "10", "Oct", LEFT(L1858, 2) = "11", "Nov", LEFT(L1858, 2) = "12", "Dec")</f>
        <v>Jun</v>
      </c>
      <c r="N1858" s="9" t="str">
        <f t="shared" si="200"/>
        <v>2014</v>
      </c>
      <c r="O1858" t="b">
        <v>0</v>
      </c>
      <c r="P1858">
        <v>38</v>
      </c>
      <c r="Q1858" t="b">
        <v>1</v>
      </c>
      <c r="R1858" t="s">
        <v>8275</v>
      </c>
      <c r="S1858" s="6">
        <f t="shared" ref="S1858:S1921" si="203">E1858/D1858</f>
        <v>1.0125</v>
      </c>
      <c r="T1858" s="8">
        <f t="shared" ref="T1858:T1921" si="204">IFERROR(E1858/P1858, 0)</f>
        <v>53.289473684210527</v>
      </c>
      <c r="U1858" t="str">
        <f t="shared" si="201"/>
        <v>music</v>
      </c>
      <c r="V1858" t="str">
        <f t="shared" si="202"/>
        <v>rock</v>
      </c>
    </row>
    <row r="1859" spans="1:22" ht="48" x14ac:dyDescent="0.2">
      <c r="A1859">
        <v>1857</v>
      </c>
      <c r="B1859" s="3" t="s">
        <v>1858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2">
        <f t="shared" ref="J1859:J1922" si="205">(((I1859/60)/60)/24)+DATE(1970,1,1)</f>
        <v>41894.76866898148</v>
      </c>
      <c r="K1859">
        <v>1407954413</v>
      </c>
      <c r="L1859" s="12" t="str">
        <f t="shared" ref="L1859:L1922" si="206">TEXT((((K1859/60)/60)/24)+DATE(1970,1,1), "mm/dd/yyyy")</f>
        <v>08/13/2014</v>
      </c>
      <c r="M1859" s="9" t="str" cm="1">
        <f t="array" ref="M1859">_xlfn.IFS(LEFT(L1859, 2) = "01", "Jan", LEFT(L1859, 2) = "02", "Feb", LEFT(L1859, 2) = "03", "Mar", LEFT(L1859, 2) = "04", "Apr", LEFT(L1859, 2) = "05", "May", LEFT(L1859, 2) = "06", "Jun", LEFT(L1859, 2) = "07", "Jul", LEFT(L1859, 2) = "08", "Aug", LEFT(L1859, 2) = "09", "Sep", LEFT(L1859, 2) = "10", "Oct", LEFT(L1859, 2) = "11", "Nov", LEFT(L1859, 2) = "12", "Dec")</f>
        <v>Aug</v>
      </c>
      <c r="N1859" s="9" t="str">
        <f t="shared" ref="N1859:N1922" si="207">RIGHT(L1859, 4)</f>
        <v>2014</v>
      </c>
      <c r="O1859" t="b">
        <v>0</v>
      </c>
      <c r="P1859">
        <v>22</v>
      </c>
      <c r="Q1859" t="b">
        <v>1</v>
      </c>
      <c r="R1859" t="s">
        <v>8275</v>
      </c>
      <c r="S1859" s="6">
        <f t="shared" si="203"/>
        <v>1</v>
      </c>
      <c r="T1859" s="8">
        <f t="shared" si="204"/>
        <v>136.36363636363637</v>
      </c>
      <c r="U1859" t="str">
        <f t="shared" ref="U1859:U1922" si="208">LEFT(R1859, SEARCH("/", R1859) - 1)</f>
        <v>music</v>
      </c>
      <c r="V1859" t="str">
        <f t="shared" ref="V1859:V1922" si="209">RIGHT(R1859, LEN(R1859) - SEARCH("/", R1859) )</f>
        <v>rock</v>
      </c>
    </row>
    <row r="1860" spans="1:22" ht="48" x14ac:dyDescent="0.2">
      <c r="A1860">
        <v>1858</v>
      </c>
      <c r="B1860" s="3" t="s">
        <v>1859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2">
        <f t="shared" si="205"/>
        <v>40893.242141203707</v>
      </c>
      <c r="K1860">
        <v>1318826921</v>
      </c>
      <c r="L1860" s="12" t="str">
        <f t="shared" si="206"/>
        <v>10/17/2011</v>
      </c>
      <c r="M1860" s="9" t="str" cm="1">
        <f t="array" ref="M1860">_xlfn.IFS(LEFT(L1860, 2) = "01", "Jan", LEFT(L1860, 2) = "02", "Feb", LEFT(L1860, 2) = "03", "Mar", LEFT(L1860, 2) = "04", "Apr", LEFT(L1860, 2) = "05", "May", LEFT(L1860, 2) = "06", "Jun", LEFT(L1860, 2) = "07", "Jul", LEFT(L1860, 2) = "08", "Aug", LEFT(L1860, 2) = "09", "Sep", LEFT(L1860, 2) = "10", "Oct", LEFT(L1860, 2) = "11", "Nov", LEFT(L1860, 2) = "12", "Dec")</f>
        <v>Oct</v>
      </c>
      <c r="N1860" s="9" t="str">
        <f t="shared" si="207"/>
        <v>2011</v>
      </c>
      <c r="O1860" t="b">
        <v>0</v>
      </c>
      <c r="P1860">
        <v>149</v>
      </c>
      <c r="Q1860" t="b">
        <v>1</v>
      </c>
      <c r="R1860" t="s">
        <v>8275</v>
      </c>
      <c r="S1860" s="6">
        <f t="shared" si="203"/>
        <v>1.0874800874800874</v>
      </c>
      <c r="T1860" s="8">
        <f t="shared" si="204"/>
        <v>40.547315436241611</v>
      </c>
      <c r="U1860" t="str">
        <f t="shared" si="208"/>
        <v>music</v>
      </c>
      <c r="V1860" t="str">
        <f t="shared" si="209"/>
        <v>rock</v>
      </c>
    </row>
    <row r="1861" spans="1:22" ht="32" x14ac:dyDescent="0.2">
      <c r="A1861">
        <v>1859</v>
      </c>
      <c r="B1861" s="3" t="s">
        <v>1860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2">
        <f t="shared" si="205"/>
        <v>40808.770011574074</v>
      </c>
      <c r="K1861">
        <v>1314124129</v>
      </c>
      <c r="L1861" s="12" t="str">
        <f t="shared" si="206"/>
        <v>08/23/2011</v>
      </c>
      <c r="M1861" s="9" t="str" cm="1">
        <f t="array" ref="M1861">_xlfn.IFS(LEFT(L1861, 2) = "01", "Jan", LEFT(L1861, 2) = "02", "Feb", LEFT(L1861, 2) = "03", "Mar", LEFT(L1861, 2) = "04", "Apr", LEFT(L1861, 2) = "05", "May", LEFT(L1861, 2) = "06", "Jun", LEFT(L1861, 2) = "07", "Jul", LEFT(L1861, 2) = "08", "Aug", LEFT(L1861, 2) = "09", "Sep", LEFT(L1861, 2) = "10", "Oct", LEFT(L1861, 2) = "11", "Nov", LEFT(L1861, 2) = "12", "Dec")</f>
        <v>Aug</v>
      </c>
      <c r="N1861" s="9" t="str">
        <f t="shared" si="207"/>
        <v>2011</v>
      </c>
      <c r="O1861" t="b">
        <v>0</v>
      </c>
      <c r="P1861">
        <v>56</v>
      </c>
      <c r="Q1861" t="b">
        <v>1</v>
      </c>
      <c r="R1861" t="s">
        <v>8275</v>
      </c>
      <c r="S1861" s="6">
        <f t="shared" si="203"/>
        <v>1.3183333333333334</v>
      </c>
      <c r="T1861" s="8">
        <f t="shared" si="204"/>
        <v>70.625</v>
      </c>
      <c r="U1861" t="str">
        <f t="shared" si="208"/>
        <v>music</v>
      </c>
      <c r="V1861" t="str">
        <f t="shared" si="209"/>
        <v>rock</v>
      </c>
    </row>
    <row r="1862" spans="1:22" ht="48" x14ac:dyDescent="0.2">
      <c r="A1862">
        <v>1860</v>
      </c>
      <c r="B1862" s="3" t="s">
        <v>1861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2">
        <f t="shared" si="205"/>
        <v>41676.709305555552</v>
      </c>
      <c r="K1862">
        <v>1389891684</v>
      </c>
      <c r="L1862" s="12" t="str">
        <f t="shared" si="206"/>
        <v>01/16/2014</v>
      </c>
      <c r="M1862" s="9" t="str" cm="1">
        <f t="array" ref="M1862">_xlfn.IFS(LEFT(L1862, 2) = "01", "Jan", LEFT(L1862, 2) = "02", "Feb", LEFT(L1862, 2) = "03", "Mar", LEFT(L1862, 2) = "04", "Apr", LEFT(L1862, 2) = "05", "May", LEFT(L1862, 2) = "06", "Jun", LEFT(L1862, 2) = "07", "Jul", LEFT(L1862, 2) = "08", "Aug", LEFT(L1862, 2) = "09", "Sep", LEFT(L1862, 2) = "10", "Oct", LEFT(L1862, 2) = "11", "Nov", LEFT(L1862, 2) = "12", "Dec")</f>
        <v>Jan</v>
      </c>
      <c r="N1862" s="9" t="str">
        <f t="shared" si="207"/>
        <v>2014</v>
      </c>
      <c r="O1862" t="b">
        <v>0</v>
      </c>
      <c r="P1862">
        <v>19</v>
      </c>
      <c r="Q1862" t="b">
        <v>1</v>
      </c>
      <c r="R1862" t="s">
        <v>8275</v>
      </c>
      <c r="S1862" s="6">
        <f t="shared" si="203"/>
        <v>1.3346666666666667</v>
      </c>
      <c r="T1862" s="8">
        <f t="shared" si="204"/>
        <v>52.684210526315788</v>
      </c>
      <c r="U1862" t="str">
        <f t="shared" si="208"/>
        <v>music</v>
      </c>
      <c r="V1862" t="str">
        <f t="shared" si="209"/>
        <v>rock</v>
      </c>
    </row>
    <row r="1863" spans="1:22" ht="48" x14ac:dyDescent="0.2">
      <c r="A1863">
        <v>1861</v>
      </c>
      <c r="B1863" s="3" t="s">
        <v>1862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2">
        <f t="shared" si="205"/>
        <v>42030.300243055557</v>
      </c>
      <c r="K1863">
        <v>1419664341</v>
      </c>
      <c r="L1863" s="12" t="str">
        <f t="shared" si="206"/>
        <v>12/27/2014</v>
      </c>
      <c r="M1863" s="9" t="str" cm="1">
        <f t="array" ref="M1863">_xlfn.IFS(LEFT(L1863, 2) = "01", "Jan", LEFT(L1863, 2) = "02", "Feb", LEFT(L1863, 2) = "03", "Mar", LEFT(L1863, 2) = "04", "Apr", LEFT(L1863, 2) = "05", "May", LEFT(L1863, 2) = "06", "Jun", LEFT(L1863, 2) = "07", "Jul", LEFT(L1863, 2) = "08", "Aug", LEFT(L1863, 2) = "09", "Sep", LEFT(L1863, 2) = "10", "Oct", LEFT(L1863, 2) = "11", "Nov", LEFT(L1863, 2) = "12", "Dec")</f>
        <v>Dec</v>
      </c>
      <c r="N1863" s="9" t="str">
        <f t="shared" si="207"/>
        <v>2014</v>
      </c>
      <c r="O1863" t="b">
        <v>0</v>
      </c>
      <c r="P1863">
        <v>0</v>
      </c>
      <c r="Q1863" t="b">
        <v>0</v>
      </c>
      <c r="R1863" t="s">
        <v>8282</v>
      </c>
      <c r="S1863" s="6">
        <f t="shared" si="203"/>
        <v>0</v>
      </c>
      <c r="T1863" s="8">
        <f t="shared" si="204"/>
        <v>0</v>
      </c>
      <c r="U1863" t="str">
        <f t="shared" si="208"/>
        <v>games</v>
      </c>
      <c r="V1863" t="str">
        <f t="shared" si="209"/>
        <v>mobile games</v>
      </c>
    </row>
    <row r="1864" spans="1:22" ht="48" x14ac:dyDescent="0.2">
      <c r="A1864">
        <v>1862</v>
      </c>
      <c r="B1864" s="3" t="s">
        <v>1863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2">
        <f t="shared" si="205"/>
        <v>42802.3125</v>
      </c>
      <c r="K1864">
        <v>1484912974</v>
      </c>
      <c r="L1864" s="12" t="str">
        <f t="shared" si="206"/>
        <v>01/20/2017</v>
      </c>
      <c r="M1864" s="9" t="str" cm="1">
        <f t="array" ref="M1864">_xlfn.IFS(LEFT(L1864, 2) = "01", "Jan", LEFT(L1864, 2) = "02", "Feb", LEFT(L1864, 2) = "03", "Mar", LEFT(L1864, 2) = "04", "Apr", LEFT(L1864, 2) = "05", "May", LEFT(L1864, 2) = "06", "Jun", LEFT(L1864, 2) = "07", "Jul", LEFT(L1864, 2) = "08", "Aug", LEFT(L1864, 2) = "09", "Sep", LEFT(L1864, 2) = "10", "Oct", LEFT(L1864, 2) = "11", "Nov", LEFT(L1864, 2) = "12", "Dec")</f>
        <v>Jan</v>
      </c>
      <c r="N1864" s="9" t="str">
        <f t="shared" si="207"/>
        <v>2017</v>
      </c>
      <c r="O1864" t="b">
        <v>0</v>
      </c>
      <c r="P1864">
        <v>16</v>
      </c>
      <c r="Q1864" t="b">
        <v>0</v>
      </c>
      <c r="R1864" t="s">
        <v>8282</v>
      </c>
      <c r="S1864" s="6">
        <f t="shared" si="203"/>
        <v>8.0833333333333326E-2</v>
      </c>
      <c r="T1864" s="8">
        <f t="shared" si="204"/>
        <v>90.9375</v>
      </c>
      <c r="U1864" t="str">
        <f t="shared" si="208"/>
        <v>games</v>
      </c>
      <c r="V1864" t="str">
        <f t="shared" si="209"/>
        <v>mobile games</v>
      </c>
    </row>
    <row r="1865" spans="1:22" ht="48" x14ac:dyDescent="0.2">
      <c r="A1865">
        <v>1863</v>
      </c>
      <c r="B1865" s="3" t="s">
        <v>1864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2">
        <f t="shared" si="205"/>
        <v>41802.797280092593</v>
      </c>
      <c r="K1865">
        <v>1400008085</v>
      </c>
      <c r="L1865" s="12" t="str">
        <f t="shared" si="206"/>
        <v>05/13/2014</v>
      </c>
      <c r="M1865" s="9" t="str" cm="1">
        <f t="array" ref="M1865">_xlfn.IFS(LEFT(L1865, 2) = "01", "Jan", LEFT(L1865, 2) = "02", "Feb", LEFT(L1865, 2) = "03", "Mar", LEFT(L1865, 2) = "04", "Apr", LEFT(L1865, 2) = "05", "May", LEFT(L1865, 2) = "06", "Jun", LEFT(L1865, 2) = "07", "Jul", LEFT(L1865, 2) = "08", "Aug", LEFT(L1865, 2) = "09", "Sep", LEFT(L1865, 2) = "10", "Oct", LEFT(L1865, 2) = "11", "Nov", LEFT(L1865, 2) = "12", "Dec")</f>
        <v>May</v>
      </c>
      <c r="N1865" s="9" t="str">
        <f t="shared" si="207"/>
        <v>2014</v>
      </c>
      <c r="O1865" t="b">
        <v>0</v>
      </c>
      <c r="P1865">
        <v>2</v>
      </c>
      <c r="Q1865" t="b">
        <v>0</v>
      </c>
      <c r="R1865" t="s">
        <v>8282</v>
      </c>
      <c r="S1865" s="6">
        <f t="shared" si="203"/>
        <v>4.0000000000000001E-3</v>
      </c>
      <c r="T1865" s="8">
        <f t="shared" si="204"/>
        <v>5</v>
      </c>
      <c r="U1865" t="str">
        <f t="shared" si="208"/>
        <v>games</v>
      </c>
      <c r="V1865" t="str">
        <f t="shared" si="209"/>
        <v>mobile games</v>
      </c>
    </row>
    <row r="1866" spans="1:22" ht="48" x14ac:dyDescent="0.2">
      <c r="A1866">
        <v>1864</v>
      </c>
      <c r="B1866" s="3" t="s">
        <v>1865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2">
        <f t="shared" si="205"/>
        <v>41763.716435185182</v>
      </c>
      <c r="K1866">
        <v>1396631500</v>
      </c>
      <c r="L1866" s="12" t="str">
        <f t="shared" si="206"/>
        <v>04/04/2014</v>
      </c>
      <c r="M1866" s="9" t="str" cm="1">
        <f t="array" ref="M1866">_xlfn.IFS(LEFT(L1866, 2) = "01", "Jan", LEFT(L1866, 2) = "02", "Feb", LEFT(L1866, 2) = "03", "Mar", LEFT(L1866, 2) = "04", "Apr", LEFT(L1866, 2) = "05", "May", LEFT(L1866, 2) = "06", "Jun", LEFT(L1866, 2) = "07", "Jul", LEFT(L1866, 2) = "08", "Aug", LEFT(L1866, 2) = "09", "Sep", LEFT(L1866, 2) = "10", "Oct", LEFT(L1866, 2) = "11", "Nov", LEFT(L1866, 2) = "12", "Dec")</f>
        <v>Apr</v>
      </c>
      <c r="N1866" s="9" t="str">
        <f t="shared" si="207"/>
        <v>2014</v>
      </c>
      <c r="O1866" t="b">
        <v>0</v>
      </c>
      <c r="P1866">
        <v>48</v>
      </c>
      <c r="Q1866" t="b">
        <v>0</v>
      </c>
      <c r="R1866" t="s">
        <v>8282</v>
      </c>
      <c r="S1866" s="6">
        <f t="shared" si="203"/>
        <v>0.42892307692307691</v>
      </c>
      <c r="T1866" s="8">
        <f t="shared" si="204"/>
        <v>58.083333333333336</v>
      </c>
      <c r="U1866" t="str">
        <f t="shared" si="208"/>
        <v>games</v>
      </c>
      <c r="V1866" t="str">
        <f t="shared" si="209"/>
        <v>mobile games</v>
      </c>
    </row>
    <row r="1867" spans="1:22" ht="48" x14ac:dyDescent="0.2">
      <c r="A1867">
        <v>1865</v>
      </c>
      <c r="B1867" s="3" t="s">
        <v>1866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2">
        <f t="shared" si="205"/>
        <v>42680.409108796302</v>
      </c>
      <c r="K1867">
        <v>1475398147</v>
      </c>
      <c r="L1867" s="12" t="str">
        <f t="shared" si="206"/>
        <v>10/02/2016</v>
      </c>
      <c r="M1867" s="9" t="str" cm="1">
        <f t="array" ref="M1867">_xlfn.IFS(LEFT(L1867, 2) = "01", "Jan", LEFT(L1867, 2) = "02", "Feb", LEFT(L1867, 2) = "03", "Mar", LEFT(L1867, 2) = "04", "Apr", LEFT(L1867, 2) = "05", "May", LEFT(L1867, 2) = "06", "Jun", LEFT(L1867, 2) = "07", "Jul", LEFT(L1867, 2) = "08", "Aug", LEFT(L1867, 2) = "09", "Sep", LEFT(L1867, 2) = "10", "Oct", LEFT(L1867, 2) = "11", "Nov", LEFT(L1867, 2) = "12", "Dec")</f>
        <v>Oct</v>
      </c>
      <c r="N1867" s="9" t="str">
        <f t="shared" si="207"/>
        <v>2016</v>
      </c>
      <c r="O1867" t="b">
        <v>0</v>
      </c>
      <c r="P1867">
        <v>2</v>
      </c>
      <c r="Q1867" t="b">
        <v>0</v>
      </c>
      <c r="R1867" t="s">
        <v>8282</v>
      </c>
      <c r="S1867" s="6">
        <f t="shared" si="203"/>
        <v>3.6363636363636364E-5</v>
      </c>
      <c r="T1867" s="8">
        <f t="shared" si="204"/>
        <v>2</v>
      </c>
      <c r="U1867" t="str">
        <f t="shared" si="208"/>
        <v>games</v>
      </c>
      <c r="V1867" t="str">
        <f t="shared" si="209"/>
        <v>mobile games</v>
      </c>
    </row>
    <row r="1868" spans="1:22" ht="48" x14ac:dyDescent="0.2">
      <c r="A1868">
        <v>1866</v>
      </c>
      <c r="B1868" s="3" t="s">
        <v>1867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2">
        <f t="shared" si="205"/>
        <v>42795.166666666672</v>
      </c>
      <c r="K1868">
        <v>1483768497</v>
      </c>
      <c r="L1868" s="12" t="str">
        <f t="shared" si="206"/>
        <v>01/07/2017</v>
      </c>
      <c r="M1868" s="9" t="str" cm="1">
        <f t="array" ref="M1868">_xlfn.IFS(LEFT(L1868, 2) = "01", "Jan", LEFT(L1868, 2) = "02", "Feb", LEFT(L1868, 2) = "03", "Mar", LEFT(L1868, 2) = "04", "Apr", LEFT(L1868, 2) = "05", "May", LEFT(L1868, 2) = "06", "Jun", LEFT(L1868, 2) = "07", "Jul", LEFT(L1868, 2) = "08", "Aug", LEFT(L1868, 2) = "09", "Sep", LEFT(L1868, 2) = "10", "Oct", LEFT(L1868, 2) = "11", "Nov", LEFT(L1868, 2) = "12", "Dec")</f>
        <v>Jan</v>
      </c>
      <c r="N1868" s="9" t="str">
        <f t="shared" si="207"/>
        <v>2017</v>
      </c>
      <c r="O1868" t="b">
        <v>0</v>
      </c>
      <c r="P1868">
        <v>2</v>
      </c>
      <c r="Q1868" t="b">
        <v>0</v>
      </c>
      <c r="R1868" t="s">
        <v>8282</v>
      </c>
      <c r="S1868" s="6">
        <f t="shared" si="203"/>
        <v>5.0000000000000001E-3</v>
      </c>
      <c r="T1868" s="8">
        <f t="shared" si="204"/>
        <v>62.5</v>
      </c>
      <c r="U1868" t="str">
        <f t="shared" si="208"/>
        <v>games</v>
      </c>
      <c r="V1868" t="str">
        <f t="shared" si="209"/>
        <v>mobile games</v>
      </c>
    </row>
    <row r="1869" spans="1:22" ht="48" x14ac:dyDescent="0.2">
      <c r="A1869">
        <v>1867</v>
      </c>
      <c r="B1869" s="3" t="s">
        <v>1868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2">
        <f t="shared" si="205"/>
        <v>42679.924907407403</v>
      </c>
      <c r="K1869">
        <v>1475791912</v>
      </c>
      <c r="L1869" s="12" t="str">
        <f t="shared" si="206"/>
        <v>10/06/2016</v>
      </c>
      <c r="M1869" s="9" t="str" cm="1">
        <f t="array" ref="M1869">_xlfn.IFS(LEFT(L1869, 2) = "01", "Jan", LEFT(L1869, 2) = "02", "Feb", LEFT(L1869, 2) = "03", "Mar", LEFT(L1869, 2) = "04", "Apr", LEFT(L1869, 2) = "05", "May", LEFT(L1869, 2) = "06", "Jun", LEFT(L1869, 2) = "07", "Jul", LEFT(L1869, 2) = "08", "Aug", LEFT(L1869, 2) = "09", "Sep", LEFT(L1869, 2) = "10", "Oct", LEFT(L1869, 2) = "11", "Nov", LEFT(L1869, 2) = "12", "Dec")</f>
        <v>Oct</v>
      </c>
      <c r="N1869" s="9" t="str">
        <f t="shared" si="207"/>
        <v>2016</v>
      </c>
      <c r="O1869" t="b">
        <v>0</v>
      </c>
      <c r="P1869">
        <v>1</v>
      </c>
      <c r="Q1869" t="b">
        <v>0</v>
      </c>
      <c r="R1869" t="s">
        <v>8282</v>
      </c>
      <c r="S1869" s="6">
        <f t="shared" si="203"/>
        <v>5.0000000000000001E-4</v>
      </c>
      <c r="T1869" s="8">
        <f t="shared" si="204"/>
        <v>10</v>
      </c>
      <c r="U1869" t="str">
        <f t="shared" si="208"/>
        <v>games</v>
      </c>
      <c r="V1869" t="str">
        <f t="shared" si="209"/>
        <v>mobile games</v>
      </c>
    </row>
    <row r="1870" spans="1:22" ht="48" x14ac:dyDescent="0.2">
      <c r="A1870">
        <v>1868</v>
      </c>
      <c r="B1870" s="3" t="s">
        <v>1869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2">
        <f t="shared" si="205"/>
        <v>42353.332638888889</v>
      </c>
      <c r="K1870">
        <v>1448044925</v>
      </c>
      <c r="L1870" s="12" t="str">
        <f t="shared" si="206"/>
        <v>11/20/2015</v>
      </c>
      <c r="M1870" s="9" t="str" cm="1">
        <f t="array" ref="M1870">_xlfn.IFS(LEFT(L1870, 2) = "01", "Jan", LEFT(L1870, 2) = "02", "Feb", LEFT(L1870, 2) = "03", "Mar", LEFT(L1870, 2) = "04", "Apr", LEFT(L1870, 2) = "05", "May", LEFT(L1870, 2) = "06", "Jun", LEFT(L1870, 2) = "07", "Jul", LEFT(L1870, 2) = "08", "Aug", LEFT(L1870, 2) = "09", "Sep", LEFT(L1870, 2) = "10", "Oct", LEFT(L1870, 2) = "11", "Nov", LEFT(L1870, 2) = "12", "Dec")</f>
        <v>Nov</v>
      </c>
      <c r="N1870" s="9" t="str">
        <f t="shared" si="207"/>
        <v>2015</v>
      </c>
      <c r="O1870" t="b">
        <v>0</v>
      </c>
      <c r="P1870">
        <v>17</v>
      </c>
      <c r="Q1870" t="b">
        <v>0</v>
      </c>
      <c r="R1870" t="s">
        <v>8282</v>
      </c>
      <c r="S1870" s="6">
        <f t="shared" si="203"/>
        <v>4.8680000000000001E-2</v>
      </c>
      <c r="T1870" s="8">
        <f t="shared" si="204"/>
        <v>71.588235294117652</v>
      </c>
      <c r="U1870" t="str">
        <f t="shared" si="208"/>
        <v>games</v>
      </c>
      <c r="V1870" t="str">
        <f t="shared" si="209"/>
        <v>mobile games</v>
      </c>
    </row>
    <row r="1871" spans="1:22" ht="48" x14ac:dyDescent="0.2">
      <c r="A1871">
        <v>1869</v>
      </c>
      <c r="B1871" s="3" t="s">
        <v>1870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2">
        <f t="shared" si="205"/>
        <v>42739.002881944441</v>
      </c>
      <c r="K1871">
        <v>1480896249</v>
      </c>
      <c r="L1871" s="12" t="str">
        <f t="shared" si="206"/>
        <v>12/05/2016</v>
      </c>
      <c r="M1871" s="9" t="str" cm="1">
        <f t="array" ref="M1871">_xlfn.IFS(LEFT(L1871, 2) = "01", "Jan", LEFT(L1871, 2) = "02", "Feb", LEFT(L1871, 2) = "03", "Mar", LEFT(L1871, 2) = "04", "Apr", LEFT(L1871, 2) = "05", "May", LEFT(L1871, 2) = "06", "Jun", LEFT(L1871, 2) = "07", "Jul", LEFT(L1871, 2) = "08", "Aug", LEFT(L1871, 2) = "09", "Sep", LEFT(L1871, 2) = "10", "Oct", LEFT(L1871, 2) = "11", "Nov", LEFT(L1871, 2) = "12", "Dec")</f>
        <v>Dec</v>
      </c>
      <c r="N1871" s="9" t="str">
        <f t="shared" si="207"/>
        <v>2016</v>
      </c>
      <c r="O1871" t="b">
        <v>0</v>
      </c>
      <c r="P1871">
        <v>0</v>
      </c>
      <c r="Q1871" t="b">
        <v>0</v>
      </c>
      <c r="R1871" t="s">
        <v>8282</v>
      </c>
      <c r="S1871" s="6">
        <f t="shared" si="203"/>
        <v>0</v>
      </c>
      <c r="T1871" s="8">
        <f t="shared" si="204"/>
        <v>0</v>
      </c>
      <c r="U1871" t="str">
        <f t="shared" si="208"/>
        <v>games</v>
      </c>
      <c r="V1871" t="str">
        <f t="shared" si="209"/>
        <v>mobile games</v>
      </c>
    </row>
    <row r="1872" spans="1:22" ht="48" x14ac:dyDescent="0.2">
      <c r="A1872">
        <v>1870</v>
      </c>
      <c r="B1872" s="3" t="s">
        <v>1871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2">
        <f t="shared" si="205"/>
        <v>42400.178472222222</v>
      </c>
      <c r="K1872">
        <v>1451723535</v>
      </c>
      <c r="L1872" s="12" t="str">
        <f t="shared" si="206"/>
        <v>01/02/2016</v>
      </c>
      <c r="M1872" s="9" t="str" cm="1">
        <f t="array" ref="M1872">_xlfn.IFS(LEFT(L1872, 2) = "01", "Jan", LEFT(L1872, 2) = "02", "Feb", LEFT(L1872, 2) = "03", "Mar", LEFT(L1872, 2) = "04", "Apr", LEFT(L1872, 2) = "05", "May", LEFT(L1872, 2) = "06", "Jun", LEFT(L1872, 2) = "07", "Jul", LEFT(L1872, 2) = "08", "Aug", LEFT(L1872, 2) = "09", "Sep", LEFT(L1872, 2) = "10", "Oct", LEFT(L1872, 2) = "11", "Nov", LEFT(L1872, 2) = "12", "Dec")</f>
        <v>Jan</v>
      </c>
      <c r="N1872" s="9" t="str">
        <f t="shared" si="207"/>
        <v>2016</v>
      </c>
      <c r="O1872" t="b">
        <v>0</v>
      </c>
      <c r="P1872">
        <v>11</v>
      </c>
      <c r="Q1872" t="b">
        <v>0</v>
      </c>
      <c r="R1872" t="s">
        <v>8282</v>
      </c>
      <c r="S1872" s="6">
        <f t="shared" si="203"/>
        <v>0.10314285714285715</v>
      </c>
      <c r="T1872" s="8">
        <f t="shared" si="204"/>
        <v>32.81818181818182</v>
      </c>
      <c r="U1872" t="str">
        <f t="shared" si="208"/>
        <v>games</v>
      </c>
      <c r="V1872" t="str">
        <f t="shared" si="209"/>
        <v>mobile games</v>
      </c>
    </row>
    <row r="1873" spans="1:22" ht="48" x14ac:dyDescent="0.2">
      <c r="A1873">
        <v>1871</v>
      </c>
      <c r="B1873" s="3" t="s">
        <v>1872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2">
        <f t="shared" si="205"/>
        <v>41963.825243055559</v>
      </c>
      <c r="K1873">
        <v>1413053301</v>
      </c>
      <c r="L1873" s="12" t="str">
        <f t="shared" si="206"/>
        <v>10/11/2014</v>
      </c>
      <c r="M1873" s="9" t="str" cm="1">
        <f t="array" ref="M1873">_xlfn.IFS(LEFT(L1873, 2) = "01", "Jan", LEFT(L1873, 2) = "02", "Feb", LEFT(L1873, 2) = "03", "Mar", LEFT(L1873, 2) = "04", "Apr", LEFT(L1873, 2) = "05", "May", LEFT(L1873, 2) = "06", "Jun", LEFT(L1873, 2) = "07", "Jul", LEFT(L1873, 2) = "08", "Aug", LEFT(L1873, 2) = "09", "Sep", LEFT(L1873, 2) = "10", "Oct", LEFT(L1873, 2) = "11", "Nov", LEFT(L1873, 2) = "12", "Dec")</f>
        <v>Oct</v>
      </c>
      <c r="N1873" s="9" t="str">
        <f t="shared" si="207"/>
        <v>2014</v>
      </c>
      <c r="O1873" t="b">
        <v>0</v>
      </c>
      <c r="P1873">
        <v>95</v>
      </c>
      <c r="Q1873" t="b">
        <v>0</v>
      </c>
      <c r="R1873" t="s">
        <v>8282</v>
      </c>
      <c r="S1873" s="6">
        <f t="shared" si="203"/>
        <v>0.7178461538461538</v>
      </c>
      <c r="T1873" s="8">
        <f t="shared" si="204"/>
        <v>49.11578947368421</v>
      </c>
      <c r="U1873" t="str">
        <f t="shared" si="208"/>
        <v>games</v>
      </c>
      <c r="V1873" t="str">
        <f t="shared" si="209"/>
        <v>mobile games</v>
      </c>
    </row>
    <row r="1874" spans="1:22" ht="48" x14ac:dyDescent="0.2">
      <c r="A1874">
        <v>1872</v>
      </c>
      <c r="B1874" s="3" t="s">
        <v>1873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2">
        <f t="shared" si="205"/>
        <v>42185.129652777774</v>
      </c>
      <c r="K1874">
        <v>1433041602</v>
      </c>
      <c r="L1874" s="12" t="str">
        <f t="shared" si="206"/>
        <v>05/31/2015</v>
      </c>
      <c r="M1874" s="9" t="str" cm="1">
        <f t="array" ref="M1874">_xlfn.IFS(LEFT(L1874, 2) = "01", "Jan", LEFT(L1874, 2) = "02", "Feb", LEFT(L1874, 2) = "03", "Mar", LEFT(L1874, 2) = "04", "Apr", LEFT(L1874, 2) = "05", "May", LEFT(L1874, 2) = "06", "Jun", LEFT(L1874, 2) = "07", "Jul", LEFT(L1874, 2) = "08", "Aug", LEFT(L1874, 2) = "09", "Sep", LEFT(L1874, 2) = "10", "Oct", LEFT(L1874, 2) = "11", "Nov", LEFT(L1874, 2) = "12", "Dec")</f>
        <v>May</v>
      </c>
      <c r="N1874" s="9" t="str">
        <f t="shared" si="207"/>
        <v>2015</v>
      </c>
      <c r="O1874" t="b">
        <v>0</v>
      </c>
      <c r="P1874">
        <v>13</v>
      </c>
      <c r="Q1874" t="b">
        <v>0</v>
      </c>
      <c r="R1874" t="s">
        <v>8282</v>
      </c>
      <c r="S1874" s="6">
        <f t="shared" si="203"/>
        <v>1.06E-2</v>
      </c>
      <c r="T1874" s="8">
        <f t="shared" si="204"/>
        <v>16.307692307692307</v>
      </c>
      <c r="U1874" t="str">
        <f t="shared" si="208"/>
        <v>games</v>
      </c>
      <c r="V1874" t="str">
        <f t="shared" si="209"/>
        <v>mobile games</v>
      </c>
    </row>
    <row r="1875" spans="1:22" ht="48" x14ac:dyDescent="0.2">
      <c r="A1875">
        <v>1873</v>
      </c>
      <c r="B1875" s="3" t="s">
        <v>1874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2">
        <f t="shared" si="205"/>
        <v>42193.697916666672</v>
      </c>
      <c r="K1875">
        <v>1433861210</v>
      </c>
      <c r="L1875" s="12" t="str">
        <f t="shared" si="206"/>
        <v>06/09/2015</v>
      </c>
      <c r="M1875" s="9" t="str" cm="1">
        <f t="array" ref="M1875">_xlfn.IFS(LEFT(L1875, 2) = "01", "Jan", LEFT(L1875, 2) = "02", "Feb", LEFT(L1875, 2) = "03", "Mar", LEFT(L1875, 2) = "04", "Apr", LEFT(L1875, 2) = "05", "May", LEFT(L1875, 2) = "06", "Jun", LEFT(L1875, 2) = "07", "Jul", LEFT(L1875, 2) = "08", "Aug", LEFT(L1875, 2) = "09", "Sep", LEFT(L1875, 2) = "10", "Oct", LEFT(L1875, 2) = "11", "Nov", LEFT(L1875, 2) = "12", "Dec")</f>
        <v>Jun</v>
      </c>
      <c r="N1875" s="9" t="str">
        <f t="shared" si="207"/>
        <v>2015</v>
      </c>
      <c r="O1875" t="b">
        <v>0</v>
      </c>
      <c r="P1875">
        <v>2</v>
      </c>
      <c r="Q1875" t="b">
        <v>0</v>
      </c>
      <c r="R1875" t="s">
        <v>8282</v>
      </c>
      <c r="S1875" s="6">
        <f t="shared" si="203"/>
        <v>4.4999999999999997E-3</v>
      </c>
      <c r="T1875" s="8">
        <f t="shared" si="204"/>
        <v>18</v>
      </c>
      <c r="U1875" t="str">
        <f t="shared" si="208"/>
        <v>games</v>
      </c>
      <c r="V1875" t="str">
        <f t="shared" si="209"/>
        <v>mobile games</v>
      </c>
    </row>
    <row r="1876" spans="1:22" ht="48" x14ac:dyDescent="0.2">
      <c r="A1876">
        <v>1874</v>
      </c>
      <c r="B1876" s="3" t="s">
        <v>1875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2">
        <f t="shared" si="205"/>
        <v>42549.969131944439</v>
      </c>
      <c r="K1876">
        <v>1465427733</v>
      </c>
      <c r="L1876" s="12" t="str">
        <f t="shared" si="206"/>
        <v>06/08/2016</v>
      </c>
      <c r="M1876" s="9" t="str" cm="1">
        <f t="array" ref="M1876">_xlfn.IFS(LEFT(L1876, 2) = "01", "Jan", LEFT(L1876, 2) = "02", "Feb", LEFT(L1876, 2) = "03", "Mar", LEFT(L1876, 2) = "04", "Apr", LEFT(L1876, 2) = "05", "May", LEFT(L1876, 2) = "06", "Jun", LEFT(L1876, 2) = "07", "Jul", LEFT(L1876, 2) = "08", "Aug", LEFT(L1876, 2) = "09", "Sep", LEFT(L1876, 2) = "10", "Oct", LEFT(L1876, 2) = "11", "Nov", LEFT(L1876, 2) = "12", "Dec")</f>
        <v>Jun</v>
      </c>
      <c r="N1876" s="9" t="str">
        <f t="shared" si="207"/>
        <v>2016</v>
      </c>
      <c r="O1876" t="b">
        <v>0</v>
      </c>
      <c r="P1876">
        <v>2</v>
      </c>
      <c r="Q1876" t="b">
        <v>0</v>
      </c>
      <c r="R1876" t="s">
        <v>8282</v>
      </c>
      <c r="S1876" s="6">
        <f t="shared" si="203"/>
        <v>1.6249999999999999E-4</v>
      </c>
      <c r="T1876" s="8">
        <f t="shared" si="204"/>
        <v>13</v>
      </c>
      <c r="U1876" t="str">
        <f t="shared" si="208"/>
        <v>games</v>
      </c>
      <c r="V1876" t="str">
        <f t="shared" si="209"/>
        <v>mobile games</v>
      </c>
    </row>
    <row r="1877" spans="1:22" ht="32" x14ac:dyDescent="0.2">
      <c r="A1877">
        <v>1875</v>
      </c>
      <c r="B1877" s="3" t="s">
        <v>1876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2">
        <f t="shared" si="205"/>
        <v>42588.899398148147</v>
      </c>
      <c r="K1877">
        <v>1465335308</v>
      </c>
      <c r="L1877" s="12" t="str">
        <f t="shared" si="206"/>
        <v>06/07/2016</v>
      </c>
      <c r="M1877" s="9" t="str" cm="1">
        <f t="array" ref="M1877">_xlfn.IFS(LEFT(L1877, 2) = "01", "Jan", LEFT(L1877, 2) = "02", "Feb", LEFT(L1877, 2) = "03", "Mar", LEFT(L1877, 2) = "04", "Apr", LEFT(L1877, 2) = "05", "May", LEFT(L1877, 2) = "06", "Jun", LEFT(L1877, 2) = "07", "Jul", LEFT(L1877, 2) = "08", "Aug", LEFT(L1877, 2) = "09", "Sep", LEFT(L1877, 2) = "10", "Oct", LEFT(L1877, 2) = "11", "Nov", LEFT(L1877, 2) = "12", "Dec")</f>
        <v>Jun</v>
      </c>
      <c r="N1877" s="9" t="str">
        <f t="shared" si="207"/>
        <v>2016</v>
      </c>
      <c r="O1877" t="b">
        <v>0</v>
      </c>
      <c r="P1877">
        <v>3</v>
      </c>
      <c r="Q1877" t="b">
        <v>0</v>
      </c>
      <c r="R1877" t="s">
        <v>8282</v>
      </c>
      <c r="S1877" s="6">
        <f t="shared" si="203"/>
        <v>5.1000000000000004E-3</v>
      </c>
      <c r="T1877" s="8">
        <f t="shared" si="204"/>
        <v>17</v>
      </c>
      <c r="U1877" t="str">
        <f t="shared" si="208"/>
        <v>games</v>
      </c>
      <c r="V1877" t="str">
        <f t="shared" si="209"/>
        <v>mobile games</v>
      </c>
    </row>
    <row r="1878" spans="1:22" ht="48" x14ac:dyDescent="0.2">
      <c r="A1878">
        <v>1876</v>
      </c>
      <c r="B1878" s="3" t="s">
        <v>1877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2">
        <f t="shared" si="205"/>
        <v>41806.284780092588</v>
      </c>
      <c r="K1878">
        <v>1400309405</v>
      </c>
      <c r="L1878" s="12" t="str">
        <f t="shared" si="206"/>
        <v>05/17/2014</v>
      </c>
      <c r="M1878" s="9" t="str" cm="1">
        <f t="array" ref="M1878">_xlfn.IFS(LEFT(L1878, 2) = "01", "Jan", LEFT(L1878, 2) = "02", "Feb", LEFT(L1878, 2) = "03", "Mar", LEFT(L1878, 2) = "04", "Apr", LEFT(L1878, 2) = "05", "May", LEFT(L1878, 2) = "06", "Jun", LEFT(L1878, 2) = "07", "Jul", LEFT(L1878, 2) = "08", "Aug", LEFT(L1878, 2) = "09", "Sep", LEFT(L1878, 2) = "10", "Oct", LEFT(L1878, 2) = "11", "Nov", LEFT(L1878, 2) = "12", "Dec")</f>
        <v>May</v>
      </c>
      <c r="N1878" s="9" t="str">
        <f t="shared" si="207"/>
        <v>2014</v>
      </c>
      <c r="O1878" t="b">
        <v>0</v>
      </c>
      <c r="P1878">
        <v>0</v>
      </c>
      <c r="Q1878" t="b">
        <v>0</v>
      </c>
      <c r="R1878" t="s">
        <v>8282</v>
      </c>
      <c r="S1878" s="6">
        <f t="shared" si="203"/>
        <v>0</v>
      </c>
      <c r="T1878" s="8">
        <f t="shared" si="204"/>
        <v>0</v>
      </c>
      <c r="U1878" t="str">
        <f t="shared" si="208"/>
        <v>games</v>
      </c>
      <c r="V1878" t="str">
        <f t="shared" si="209"/>
        <v>mobile games</v>
      </c>
    </row>
    <row r="1879" spans="1:22" ht="32" x14ac:dyDescent="0.2">
      <c r="A1879">
        <v>1877</v>
      </c>
      <c r="B1879" s="3" t="s">
        <v>1878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2">
        <f t="shared" si="205"/>
        <v>42064.029224537036</v>
      </c>
      <c r="K1879">
        <v>1422664925</v>
      </c>
      <c r="L1879" s="12" t="str">
        <f t="shared" si="206"/>
        <v>01/31/2015</v>
      </c>
      <c r="M1879" s="9" t="str" cm="1">
        <f t="array" ref="M1879">_xlfn.IFS(LEFT(L1879, 2) = "01", "Jan", LEFT(L1879, 2) = "02", "Feb", LEFT(L1879, 2) = "03", "Mar", LEFT(L1879, 2) = "04", "Apr", LEFT(L1879, 2) = "05", "May", LEFT(L1879, 2) = "06", "Jun", LEFT(L1879, 2) = "07", "Jul", LEFT(L1879, 2) = "08", "Aug", LEFT(L1879, 2) = "09", "Sep", LEFT(L1879, 2) = "10", "Oct", LEFT(L1879, 2) = "11", "Nov", LEFT(L1879, 2) = "12", "Dec")</f>
        <v>Jan</v>
      </c>
      <c r="N1879" s="9" t="str">
        <f t="shared" si="207"/>
        <v>2015</v>
      </c>
      <c r="O1879" t="b">
        <v>0</v>
      </c>
      <c r="P1879">
        <v>0</v>
      </c>
      <c r="Q1879" t="b">
        <v>0</v>
      </c>
      <c r="R1879" t="s">
        <v>8282</v>
      </c>
      <c r="S1879" s="6">
        <f t="shared" si="203"/>
        <v>0</v>
      </c>
      <c r="T1879" s="8">
        <f t="shared" si="204"/>
        <v>0</v>
      </c>
      <c r="U1879" t="str">
        <f t="shared" si="208"/>
        <v>games</v>
      </c>
      <c r="V1879" t="str">
        <f t="shared" si="209"/>
        <v>mobile games</v>
      </c>
    </row>
    <row r="1880" spans="1:22" ht="48" x14ac:dyDescent="0.2">
      <c r="A1880">
        <v>1878</v>
      </c>
      <c r="B1880" s="3" t="s">
        <v>1879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2">
        <f t="shared" si="205"/>
        <v>41803.008738425924</v>
      </c>
      <c r="K1880">
        <v>1400026355</v>
      </c>
      <c r="L1880" s="12" t="str">
        <f t="shared" si="206"/>
        <v>05/14/2014</v>
      </c>
      <c r="M1880" s="9" t="str" cm="1">
        <f t="array" ref="M1880">_xlfn.IFS(LEFT(L1880, 2) = "01", "Jan", LEFT(L1880, 2) = "02", "Feb", LEFT(L1880, 2) = "03", "Mar", LEFT(L1880, 2) = "04", "Apr", LEFT(L1880, 2) = "05", "May", LEFT(L1880, 2) = "06", "Jun", LEFT(L1880, 2) = "07", "Jul", LEFT(L1880, 2) = "08", "Aug", LEFT(L1880, 2) = "09", "Sep", LEFT(L1880, 2) = "10", "Oct", LEFT(L1880, 2) = "11", "Nov", LEFT(L1880, 2) = "12", "Dec")</f>
        <v>May</v>
      </c>
      <c r="N1880" s="9" t="str">
        <f t="shared" si="207"/>
        <v>2014</v>
      </c>
      <c r="O1880" t="b">
        <v>0</v>
      </c>
      <c r="P1880">
        <v>0</v>
      </c>
      <c r="Q1880" t="b">
        <v>0</v>
      </c>
      <c r="R1880" t="s">
        <v>8282</v>
      </c>
      <c r="S1880" s="6">
        <f t="shared" si="203"/>
        <v>0</v>
      </c>
      <c r="T1880" s="8">
        <f t="shared" si="204"/>
        <v>0</v>
      </c>
      <c r="U1880" t="str">
        <f t="shared" si="208"/>
        <v>games</v>
      </c>
      <c r="V1880" t="str">
        <f t="shared" si="209"/>
        <v>mobile games</v>
      </c>
    </row>
    <row r="1881" spans="1:22" ht="48" x14ac:dyDescent="0.2">
      <c r="A1881">
        <v>1879</v>
      </c>
      <c r="B1881" s="3" t="s">
        <v>1880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2">
        <f t="shared" si="205"/>
        <v>42443.607974537037</v>
      </c>
      <c r="K1881">
        <v>1455377729</v>
      </c>
      <c r="L1881" s="12" t="str">
        <f t="shared" si="206"/>
        <v>02/13/2016</v>
      </c>
      <c r="M1881" s="9" t="str" cm="1">
        <f t="array" ref="M1881">_xlfn.IFS(LEFT(L1881, 2) = "01", "Jan", LEFT(L1881, 2) = "02", "Feb", LEFT(L1881, 2) = "03", "Mar", LEFT(L1881, 2) = "04", "Apr", LEFT(L1881, 2) = "05", "May", LEFT(L1881, 2) = "06", "Jun", LEFT(L1881, 2) = "07", "Jul", LEFT(L1881, 2) = "08", "Aug", LEFT(L1881, 2) = "09", "Sep", LEFT(L1881, 2) = "10", "Oct", LEFT(L1881, 2) = "11", "Nov", LEFT(L1881, 2) = "12", "Dec")</f>
        <v>Feb</v>
      </c>
      <c r="N1881" s="9" t="str">
        <f t="shared" si="207"/>
        <v>2016</v>
      </c>
      <c r="O1881" t="b">
        <v>0</v>
      </c>
      <c r="P1881">
        <v>2</v>
      </c>
      <c r="Q1881" t="b">
        <v>0</v>
      </c>
      <c r="R1881" t="s">
        <v>8282</v>
      </c>
      <c r="S1881" s="6">
        <f t="shared" si="203"/>
        <v>1.1999999999999999E-3</v>
      </c>
      <c r="T1881" s="8">
        <f t="shared" si="204"/>
        <v>3</v>
      </c>
      <c r="U1881" t="str">
        <f t="shared" si="208"/>
        <v>games</v>
      </c>
      <c r="V1881" t="str">
        <f t="shared" si="209"/>
        <v>mobile games</v>
      </c>
    </row>
    <row r="1882" spans="1:22" ht="32" x14ac:dyDescent="0.2">
      <c r="A1882">
        <v>1880</v>
      </c>
      <c r="B1882" s="3" t="s">
        <v>1881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2">
        <f t="shared" si="205"/>
        <v>42459.525231481486</v>
      </c>
      <c r="K1882">
        <v>1456839380</v>
      </c>
      <c r="L1882" s="12" t="str">
        <f t="shared" si="206"/>
        <v>03/01/2016</v>
      </c>
      <c r="M1882" s="9" t="str" cm="1">
        <f t="array" ref="M1882">_xlfn.IFS(LEFT(L1882, 2) = "01", "Jan", LEFT(L1882, 2) = "02", "Feb", LEFT(L1882, 2) = "03", "Mar", LEFT(L1882, 2) = "04", "Apr", LEFT(L1882, 2) = "05", "May", LEFT(L1882, 2) = "06", "Jun", LEFT(L1882, 2) = "07", "Jul", LEFT(L1882, 2) = "08", "Aug", LEFT(L1882, 2) = "09", "Sep", LEFT(L1882, 2) = "10", "Oct", LEFT(L1882, 2) = "11", "Nov", LEFT(L1882, 2) = "12", "Dec")</f>
        <v>Mar</v>
      </c>
      <c r="N1882" s="9" t="str">
        <f t="shared" si="207"/>
        <v>2016</v>
      </c>
      <c r="O1882" t="b">
        <v>0</v>
      </c>
      <c r="P1882">
        <v>24</v>
      </c>
      <c r="Q1882" t="b">
        <v>0</v>
      </c>
      <c r="R1882" t="s">
        <v>8282</v>
      </c>
      <c r="S1882" s="6">
        <f t="shared" si="203"/>
        <v>0.20080000000000001</v>
      </c>
      <c r="T1882" s="8">
        <f t="shared" si="204"/>
        <v>41.833333333333336</v>
      </c>
      <c r="U1882" t="str">
        <f t="shared" si="208"/>
        <v>games</v>
      </c>
      <c r="V1882" t="str">
        <f t="shared" si="209"/>
        <v>mobile games</v>
      </c>
    </row>
    <row r="1883" spans="1:22" ht="48" x14ac:dyDescent="0.2">
      <c r="A1883">
        <v>1881</v>
      </c>
      <c r="B1883" s="3" t="s">
        <v>1882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2">
        <f t="shared" si="205"/>
        <v>42073.110983796301</v>
      </c>
      <c r="K1883">
        <v>1423366789</v>
      </c>
      <c r="L1883" s="12" t="str">
        <f t="shared" si="206"/>
        <v>02/08/2015</v>
      </c>
      <c r="M1883" s="9" t="str" cm="1">
        <f t="array" ref="M1883">_xlfn.IFS(LEFT(L1883, 2) = "01", "Jan", LEFT(L1883, 2) = "02", "Feb", LEFT(L1883, 2) = "03", "Mar", LEFT(L1883, 2) = "04", "Apr", LEFT(L1883, 2) = "05", "May", LEFT(L1883, 2) = "06", "Jun", LEFT(L1883, 2) = "07", "Jul", LEFT(L1883, 2) = "08", "Aug", LEFT(L1883, 2) = "09", "Sep", LEFT(L1883, 2) = "10", "Oct", LEFT(L1883, 2) = "11", "Nov", LEFT(L1883, 2) = "12", "Dec")</f>
        <v>Feb</v>
      </c>
      <c r="N1883" s="9" t="str">
        <f t="shared" si="207"/>
        <v>2015</v>
      </c>
      <c r="O1883" t="b">
        <v>0</v>
      </c>
      <c r="P1883">
        <v>70</v>
      </c>
      <c r="Q1883" t="b">
        <v>1</v>
      </c>
      <c r="R1883" t="s">
        <v>8278</v>
      </c>
      <c r="S1883" s="6">
        <f t="shared" si="203"/>
        <v>1.726845</v>
      </c>
      <c r="T1883" s="8">
        <f t="shared" si="204"/>
        <v>49.338428571428572</v>
      </c>
      <c r="U1883" t="str">
        <f t="shared" si="208"/>
        <v>music</v>
      </c>
      <c r="V1883" t="str">
        <f t="shared" si="209"/>
        <v>indie rock</v>
      </c>
    </row>
    <row r="1884" spans="1:22" ht="48" x14ac:dyDescent="0.2">
      <c r="A1884">
        <v>1882</v>
      </c>
      <c r="B1884" s="3" t="s">
        <v>1883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2">
        <f t="shared" si="205"/>
        <v>41100.991666666669</v>
      </c>
      <c r="K1884">
        <v>1339109212</v>
      </c>
      <c r="L1884" s="12" t="str">
        <f t="shared" si="206"/>
        <v>06/07/2012</v>
      </c>
      <c r="M1884" s="9" t="str" cm="1">
        <f t="array" ref="M1884">_xlfn.IFS(LEFT(L1884, 2) = "01", "Jan", LEFT(L1884, 2) = "02", "Feb", LEFT(L1884, 2) = "03", "Mar", LEFT(L1884, 2) = "04", "Apr", LEFT(L1884, 2) = "05", "May", LEFT(L1884, 2) = "06", "Jun", LEFT(L1884, 2) = "07", "Jul", LEFT(L1884, 2) = "08", "Aug", LEFT(L1884, 2) = "09", "Sep", LEFT(L1884, 2) = "10", "Oct", LEFT(L1884, 2) = "11", "Nov", LEFT(L1884, 2) = "12", "Dec")</f>
        <v>Jun</v>
      </c>
      <c r="N1884" s="9" t="str">
        <f t="shared" si="207"/>
        <v>2012</v>
      </c>
      <c r="O1884" t="b">
        <v>0</v>
      </c>
      <c r="P1884">
        <v>81</v>
      </c>
      <c r="Q1884" t="b">
        <v>1</v>
      </c>
      <c r="R1884" t="s">
        <v>8278</v>
      </c>
      <c r="S1884" s="6">
        <f t="shared" si="203"/>
        <v>1.008955223880597</v>
      </c>
      <c r="T1884" s="8">
        <f t="shared" si="204"/>
        <v>41.728395061728392</v>
      </c>
      <c r="U1884" t="str">
        <f t="shared" si="208"/>
        <v>music</v>
      </c>
      <c r="V1884" t="str">
        <f t="shared" si="209"/>
        <v>indie rock</v>
      </c>
    </row>
    <row r="1885" spans="1:22" ht="48" x14ac:dyDescent="0.2">
      <c r="A1885">
        <v>1883</v>
      </c>
      <c r="B1885" s="3" t="s">
        <v>1884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2">
        <f t="shared" si="205"/>
        <v>41007.906342592592</v>
      </c>
      <c r="K1885">
        <v>1331333108</v>
      </c>
      <c r="L1885" s="12" t="str">
        <f t="shared" si="206"/>
        <v>03/09/2012</v>
      </c>
      <c r="M1885" s="9" t="str" cm="1">
        <f t="array" ref="M1885">_xlfn.IFS(LEFT(L1885, 2) = "01", "Jan", LEFT(L1885, 2) = "02", "Feb", LEFT(L1885, 2) = "03", "Mar", LEFT(L1885, 2) = "04", "Apr", LEFT(L1885, 2) = "05", "May", LEFT(L1885, 2) = "06", "Jun", LEFT(L1885, 2) = "07", "Jul", LEFT(L1885, 2) = "08", "Aug", LEFT(L1885, 2) = "09", "Sep", LEFT(L1885, 2) = "10", "Oct", LEFT(L1885, 2) = "11", "Nov", LEFT(L1885, 2) = "12", "Dec")</f>
        <v>Mar</v>
      </c>
      <c r="N1885" s="9" t="str">
        <f t="shared" si="207"/>
        <v>2012</v>
      </c>
      <c r="O1885" t="b">
        <v>0</v>
      </c>
      <c r="P1885">
        <v>32</v>
      </c>
      <c r="Q1885" t="b">
        <v>1</v>
      </c>
      <c r="R1885" t="s">
        <v>8278</v>
      </c>
      <c r="S1885" s="6">
        <f t="shared" si="203"/>
        <v>1.0480480480480481</v>
      </c>
      <c r="T1885" s="8">
        <f t="shared" si="204"/>
        <v>32.71875</v>
      </c>
      <c r="U1885" t="str">
        <f t="shared" si="208"/>
        <v>music</v>
      </c>
      <c r="V1885" t="str">
        <f t="shared" si="209"/>
        <v>indie rock</v>
      </c>
    </row>
    <row r="1886" spans="1:22" ht="48" x14ac:dyDescent="0.2">
      <c r="A1886">
        <v>1884</v>
      </c>
      <c r="B1886" s="3" t="s">
        <v>1885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2">
        <f t="shared" si="205"/>
        <v>41240.5</v>
      </c>
      <c r="K1886">
        <v>1350967535</v>
      </c>
      <c r="L1886" s="12" t="str">
        <f t="shared" si="206"/>
        <v>10/23/2012</v>
      </c>
      <c r="M1886" s="9" t="str" cm="1">
        <f t="array" ref="M1886">_xlfn.IFS(LEFT(L1886, 2) = "01", "Jan", LEFT(L1886, 2) = "02", "Feb", LEFT(L1886, 2) = "03", "Mar", LEFT(L1886, 2) = "04", "Apr", LEFT(L1886, 2) = "05", "May", LEFT(L1886, 2) = "06", "Jun", LEFT(L1886, 2) = "07", "Jul", LEFT(L1886, 2) = "08", "Aug", LEFT(L1886, 2) = "09", "Sep", LEFT(L1886, 2) = "10", "Oct", LEFT(L1886, 2) = "11", "Nov", LEFT(L1886, 2) = "12", "Dec")</f>
        <v>Oct</v>
      </c>
      <c r="N1886" s="9" t="str">
        <f t="shared" si="207"/>
        <v>2012</v>
      </c>
      <c r="O1886" t="b">
        <v>0</v>
      </c>
      <c r="P1886">
        <v>26</v>
      </c>
      <c r="Q1886" t="b">
        <v>1</v>
      </c>
      <c r="R1886" t="s">
        <v>8278</v>
      </c>
      <c r="S1886" s="6">
        <f t="shared" si="203"/>
        <v>1.351</v>
      </c>
      <c r="T1886" s="8">
        <f t="shared" si="204"/>
        <v>51.96153846153846</v>
      </c>
      <c r="U1886" t="str">
        <f t="shared" si="208"/>
        <v>music</v>
      </c>
      <c r="V1886" t="str">
        <f t="shared" si="209"/>
        <v>indie rock</v>
      </c>
    </row>
    <row r="1887" spans="1:22" ht="48" x14ac:dyDescent="0.2">
      <c r="A1887">
        <v>1885</v>
      </c>
      <c r="B1887" s="3" t="s">
        <v>1886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2">
        <f t="shared" si="205"/>
        <v>41131.916666666664</v>
      </c>
      <c r="K1887">
        <v>1341800110</v>
      </c>
      <c r="L1887" s="12" t="str">
        <f t="shared" si="206"/>
        <v>07/09/2012</v>
      </c>
      <c r="M1887" s="9" t="str" cm="1">
        <f t="array" ref="M1887">_xlfn.IFS(LEFT(L1887, 2) = "01", "Jan", LEFT(L1887, 2) = "02", "Feb", LEFT(L1887, 2) = "03", "Mar", LEFT(L1887, 2) = "04", "Apr", LEFT(L1887, 2) = "05", "May", LEFT(L1887, 2) = "06", "Jun", LEFT(L1887, 2) = "07", "Jul", LEFT(L1887, 2) = "08", "Aug", LEFT(L1887, 2) = "09", "Sep", LEFT(L1887, 2) = "10", "Oct", LEFT(L1887, 2) = "11", "Nov", LEFT(L1887, 2) = "12", "Dec")</f>
        <v>Jul</v>
      </c>
      <c r="N1887" s="9" t="str">
        <f t="shared" si="207"/>
        <v>2012</v>
      </c>
      <c r="O1887" t="b">
        <v>0</v>
      </c>
      <c r="P1887">
        <v>105</v>
      </c>
      <c r="Q1887" t="b">
        <v>1</v>
      </c>
      <c r="R1887" t="s">
        <v>8278</v>
      </c>
      <c r="S1887" s="6">
        <f t="shared" si="203"/>
        <v>1.1632786885245903</v>
      </c>
      <c r="T1887" s="8">
        <f t="shared" si="204"/>
        <v>50.685714285714283</v>
      </c>
      <c r="U1887" t="str">
        <f t="shared" si="208"/>
        <v>music</v>
      </c>
      <c r="V1887" t="str">
        <f t="shared" si="209"/>
        <v>indie rock</v>
      </c>
    </row>
    <row r="1888" spans="1:22" ht="48" x14ac:dyDescent="0.2">
      <c r="A1888">
        <v>1886</v>
      </c>
      <c r="B1888" s="3" t="s">
        <v>1887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2">
        <f t="shared" si="205"/>
        <v>41955.94835648148</v>
      </c>
      <c r="K1888">
        <v>1413236738</v>
      </c>
      <c r="L1888" s="12" t="str">
        <f t="shared" si="206"/>
        <v>10/13/2014</v>
      </c>
      <c r="M1888" s="9" t="str" cm="1">
        <f t="array" ref="M1888">_xlfn.IFS(LEFT(L1888, 2) = "01", "Jan", LEFT(L1888, 2) = "02", "Feb", LEFT(L1888, 2) = "03", "Mar", LEFT(L1888, 2) = "04", "Apr", LEFT(L1888, 2) = "05", "May", LEFT(L1888, 2) = "06", "Jun", LEFT(L1888, 2) = "07", "Jul", LEFT(L1888, 2) = "08", "Aug", LEFT(L1888, 2) = "09", "Sep", LEFT(L1888, 2) = "10", "Oct", LEFT(L1888, 2) = "11", "Nov", LEFT(L1888, 2) = "12", "Dec")</f>
        <v>Oct</v>
      </c>
      <c r="N1888" s="9" t="str">
        <f t="shared" si="207"/>
        <v>2014</v>
      </c>
      <c r="O1888" t="b">
        <v>0</v>
      </c>
      <c r="P1888">
        <v>29</v>
      </c>
      <c r="Q1888" t="b">
        <v>1</v>
      </c>
      <c r="R1888" t="s">
        <v>8278</v>
      </c>
      <c r="S1888" s="6">
        <f t="shared" si="203"/>
        <v>1.0208333333333333</v>
      </c>
      <c r="T1888" s="8">
        <f t="shared" si="204"/>
        <v>42.241379310344826</v>
      </c>
      <c r="U1888" t="str">
        <f t="shared" si="208"/>
        <v>music</v>
      </c>
      <c r="V1888" t="str">
        <f t="shared" si="209"/>
        <v>indie rock</v>
      </c>
    </row>
    <row r="1889" spans="1:22" ht="48" x14ac:dyDescent="0.2">
      <c r="A1889">
        <v>1887</v>
      </c>
      <c r="B1889" s="3" t="s">
        <v>1888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2">
        <f t="shared" si="205"/>
        <v>42341.895833333328</v>
      </c>
      <c r="K1889">
        <v>1447614732</v>
      </c>
      <c r="L1889" s="12" t="str">
        <f t="shared" si="206"/>
        <v>11/15/2015</v>
      </c>
      <c r="M1889" s="9" t="str" cm="1">
        <f t="array" ref="M1889">_xlfn.IFS(LEFT(L1889, 2) = "01", "Jan", LEFT(L1889, 2) = "02", "Feb", LEFT(L1889, 2) = "03", "Mar", LEFT(L1889, 2) = "04", "Apr", LEFT(L1889, 2) = "05", "May", LEFT(L1889, 2) = "06", "Jun", LEFT(L1889, 2) = "07", "Jul", LEFT(L1889, 2) = "08", "Aug", LEFT(L1889, 2) = "09", "Sep", LEFT(L1889, 2) = "10", "Oct", LEFT(L1889, 2) = "11", "Nov", LEFT(L1889, 2) = "12", "Dec")</f>
        <v>Nov</v>
      </c>
      <c r="N1889" s="9" t="str">
        <f t="shared" si="207"/>
        <v>2015</v>
      </c>
      <c r="O1889" t="b">
        <v>0</v>
      </c>
      <c r="P1889">
        <v>8</v>
      </c>
      <c r="Q1889" t="b">
        <v>1</v>
      </c>
      <c r="R1889" t="s">
        <v>8278</v>
      </c>
      <c r="S1889" s="6">
        <f t="shared" si="203"/>
        <v>1.1116666666666666</v>
      </c>
      <c r="T1889" s="8">
        <f t="shared" si="204"/>
        <v>416.875</v>
      </c>
      <c r="U1889" t="str">
        <f t="shared" si="208"/>
        <v>music</v>
      </c>
      <c r="V1889" t="str">
        <f t="shared" si="209"/>
        <v>indie rock</v>
      </c>
    </row>
    <row r="1890" spans="1:22" ht="48" x14ac:dyDescent="0.2">
      <c r="A1890">
        <v>1888</v>
      </c>
      <c r="B1890" s="3" t="s">
        <v>1889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2">
        <f t="shared" si="205"/>
        <v>40330.207638888889</v>
      </c>
      <c r="K1890">
        <v>1272692732</v>
      </c>
      <c r="L1890" s="12" t="str">
        <f t="shared" si="206"/>
        <v>05/01/2010</v>
      </c>
      <c r="M1890" s="9" t="str" cm="1">
        <f t="array" ref="M1890">_xlfn.IFS(LEFT(L1890, 2) = "01", "Jan", LEFT(L1890, 2) = "02", "Feb", LEFT(L1890, 2) = "03", "Mar", LEFT(L1890, 2) = "04", "Apr", LEFT(L1890, 2) = "05", "May", LEFT(L1890, 2) = "06", "Jun", LEFT(L1890, 2) = "07", "Jul", LEFT(L1890, 2) = "08", "Aug", LEFT(L1890, 2) = "09", "Sep", LEFT(L1890, 2) = "10", "Oct", LEFT(L1890, 2) = "11", "Nov", LEFT(L1890, 2) = "12", "Dec")</f>
        <v>May</v>
      </c>
      <c r="N1890" s="9" t="str">
        <f t="shared" si="207"/>
        <v>2010</v>
      </c>
      <c r="O1890" t="b">
        <v>0</v>
      </c>
      <c r="P1890">
        <v>89</v>
      </c>
      <c r="Q1890" t="b">
        <v>1</v>
      </c>
      <c r="R1890" t="s">
        <v>8278</v>
      </c>
      <c r="S1890" s="6">
        <f t="shared" si="203"/>
        <v>1.6608000000000001</v>
      </c>
      <c r="T1890" s="8">
        <f t="shared" si="204"/>
        <v>46.651685393258425</v>
      </c>
      <c r="U1890" t="str">
        <f t="shared" si="208"/>
        <v>music</v>
      </c>
      <c r="V1890" t="str">
        <f t="shared" si="209"/>
        <v>indie rock</v>
      </c>
    </row>
    <row r="1891" spans="1:22" ht="48" x14ac:dyDescent="0.2">
      <c r="A1891">
        <v>1889</v>
      </c>
      <c r="B1891" s="3" t="s">
        <v>1890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2">
        <f t="shared" si="205"/>
        <v>41344.751689814817</v>
      </c>
      <c r="K1891">
        <v>1359140546</v>
      </c>
      <c r="L1891" s="12" t="str">
        <f t="shared" si="206"/>
        <v>01/25/2013</v>
      </c>
      <c r="M1891" s="9" t="str" cm="1">
        <f t="array" ref="M1891">_xlfn.IFS(LEFT(L1891, 2) = "01", "Jan", LEFT(L1891, 2) = "02", "Feb", LEFT(L1891, 2) = "03", "Mar", LEFT(L1891, 2) = "04", "Apr", LEFT(L1891, 2) = "05", "May", LEFT(L1891, 2) = "06", "Jun", LEFT(L1891, 2) = "07", "Jul", LEFT(L1891, 2) = "08", "Aug", LEFT(L1891, 2) = "09", "Sep", LEFT(L1891, 2) = "10", "Oct", LEFT(L1891, 2) = "11", "Nov", LEFT(L1891, 2) = "12", "Dec")</f>
        <v>Jan</v>
      </c>
      <c r="N1891" s="9" t="str">
        <f t="shared" si="207"/>
        <v>2013</v>
      </c>
      <c r="O1891" t="b">
        <v>0</v>
      </c>
      <c r="P1891">
        <v>44</v>
      </c>
      <c r="Q1891" t="b">
        <v>1</v>
      </c>
      <c r="R1891" t="s">
        <v>8278</v>
      </c>
      <c r="S1891" s="6">
        <f t="shared" si="203"/>
        <v>1.0660000000000001</v>
      </c>
      <c r="T1891" s="8">
        <f t="shared" si="204"/>
        <v>48.454545454545453</v>
      </c>
      <c r="U1891" t="str">
        <f t="shared" si="208"/>
        <v>music</v>
      </c>
      <c r="V1891" t="str">
        <f t="shared" si="209"/>
        <v>indie rock</v>
      </c>
    </row>
    <row r="1892" spans="1:22" ht="48" x14ac:dyDescent="0.2">
      <c r="A1892">
        <v>1890</v>
      </c>
      <c r="B1892" s="3" t="s">
        <v>1891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2">
        <f t="shared" si="205"/>
        <v>41258.786203703705</v>
      </c>
      <c r="K1892">
        <v>1353005528</v>
      </c>
      <c r="L1892" s="12" t="str">
        <f t="shared" si="206"/>
        <v>11/15/2012</v>
      </c>
      <c r="M1892" s="9" t="str" cm="1">
        <f t="array" ref="M1892">_xlfn.IFS(LEFT(L1892, 2) = "01", "Jan", LEFT(L1892, 2) = "02", "Feb", LEFT(L1892, 2) = "03", "Mar", LEFT(L1892, 2) = "04", "Apr", LEFT(L1892, 2) = "05", "May", LEFT(L1892, 2) = "06", "Jun", LEFT(L1892, 2) = "07", "Jul", LEFT(L1892, 2) = "08", "Aug", LEFT(L1892, 2) = "09", "Sep", LEFT(L1892, 2) = "10", "Oct", LEFT(L1892, 2) = "11", "Nov", LEFT(L1892, 2) = "12", "Dec")</f>
        <v>Nov</v>
      </c>
      <c r="N1892" s="9" t="str">
        <f t="shared" si="207"/>
        <v>2012</v>
      </c>
      <c r="O1892" t="b">
        <v>0</v>
      </c>
      <c r="P1892">
        <v>246</v>
      </c>
      <c r="Q1892" t="b">
        <v>1</v>
      </c>
      <c r="R1892" t="s">
        <v>8278</v>
      </c>
      <c r="S1892" s="6">
        <f t="shared" si="203"/>
        <v>1.4458441666666668</v>
      </c>
      <c r="T1892" s="8">
        <f t="shared" si="204"/>
        <v>70.5289837398374</v>
      </c>
      <c r="U1892" t="str">
        <f t="shared" si="208"/>
        <v>music</v>
      </c>
      <c r="V1892" t="str">
        <f t="shared" si="209"/>
        <v>indie rock</v>
      </c>
    </row>
    <row r="1893" spans="1:22" ht="64" x14ac:dyDescent="0.2">
      <c r="A1893">
        <v>1891</v>
      </c>
      <c r="B1893" s="3" t="s">
        <v>1892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2">
        <f t="shared" si="205"/>
        <v>40381.25</v>
      </c>
      <c r="K1893">
        <v>1275851354</v>
      </c>
      <c r="L1893" s="12" t="str">
        <f t="shared" si="206"/>
        <v>06/06/2010</v>
      </c>
      <c r="M1893" s="9" t="str" cm="1">
        <f t="array" ref="M1893">_xlfn.IFS(LEFT(L1893, 2) = "01", "Jan", LEFT(L1893, 2) = "02", "Feb", LEFT(L1893, 2) = "03", "Mar", LEFT(L1893, 2) = "04", "Apr", LEFT(L1893, 2) = "05", "May", LEFT(L1893, 2) = "06", "Jun", LEFT(L1893, 2) = "07", "Jul", LEFT(L1893, 2) = "08", "Aug", LEFT(L1893, 2) = "09", "Sep", LEFT(L1893, 2) = "10", "Oct", LEFT(L1893, 2) = "11", "Nov", LEFT(L1893, 2) = "12", "Dec")</f>
        <v>Jun</v>
      </c>
      <c r="N1893" s="9" t="str">
        <f t="shared" si="207"/>
        <v>2010</v>
      </c>
      <c r="O1893" t="b">
        <v>0</v>
      </c>
      <c r="P1893">
        <v>120</v>
      </c>
      <c r="Q1893" t="b">
        <v>1</v>
      </c>
      <c r="R1893" t="s">
        <v>8278</v>
      </c>
      <c r="S1893" s="6">
        <f t="shared" si="203"/>
        <v>1.0555000000000001</v>
      </c>
      <c r="T1893" s="8">
        <f t="shared" si="204"/>
        <v>87.958333333333329</v>
      </c>
      <c r="U1893" t="str">
        <f t="shared" si="208"/>
        <v>music</v>
      </c>
      <c r="V1893" t="str">
        <f t="shared" si="209"/>
        <v>indie rock</v>
      </c>
    </row>
    <row r="1894" spans="1:22" ht="32" x14ac:dyDescent="0.2">
      <c r="A1894">
        <v>1892</v>
      </c>
      <c r="B1894" s="3" t="s">
        <v>1893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2">
        <f t="shared" si="205"/>
        <v>40701.637511574074</v>
      </c>
      <c r="K1894">
        <v>1304867881</v>
      </c>
      <c r="L1894" s="12" t="str">
        <f t="shared" si="206"/>
        <v>05/08/2011</v>
      </c>
      <c r="M1894" s="9" t="str" cm="1">
        <f t="array" ref="M1894">_xlfn.IFS(LEFT(L1894, 2) = "01", "Jan", LEFT(L1894, 2) = "02", "Feb", LEFT(L1894, 2) = "03", "Mar", LEFT(L1894, 2) = "04", "Apr", LEFT(L1894, 2) = "05", "May", LEFT(L1894, 2) = "06", "Jun", LEFT(L1894, 2) = "07", "Jul", LEFT(L1894, 2) = "08", "Aug", LEFT(L1894, 2) = "09", "Sep", LEFT(L1894, 2) = "10", "Oct", LEFT(L1894, 2) = "11", "Nov", LEFT(L1894, 2) = "12", "Dec")</f>
        <v>May</v>
      </c>
      <c r="N1894" s="9" t="str">
        <f t="shared" si="207"/>
        <v>2011</v>
      </c>
      <c r="O1894" t="b">
        <v>0</v>
      </c>
      <c r="P1894">
        <v>26</v>
      </c>
      <c r="Q1894" t="b">
        <v>1</v>
      </c>
      <c r="R1894" t="s">
        <v>8278</v>
      </c>
      <c r="S1894" s="6">
        <f t="shared" si="203"/>
        <v>1.3660000000000001</v>
      </c>
      <c r="T1894" s="8">
        <f t="shared" si="204"/>
        <v>26.26923076923077</v>
      </c>
      <c r="U1894" t="str">
        <f t="shared" si="208"/>
        <v>music</v>
      </c>
      <c r="V1894" t="str">
        <f t="shared" si="209"/>
        <v>indie rock</v>
      </c>
    </row>
    <row r="1895" spans="1:22" ht="48" x14ac:dyDescent="0.2">
      <c r="A1895">
        <v>1893</v>
      </c>
      <c r="B1895" s="3" t="s">
        <v>1894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2">
        <f t="shared" si="205"/>
        <v>40649.165972222225</v>
      </c>
      <c r="K1895">
        <v>1301524585</v>
      </c>
      <c r="L1895" s="12" t="str">
        <f t="shared" si="206"/>
        <v>03/30/2011</v>
      </c>
      <c r="M1895" s="9" t="str" cm="1">
        <f t="array" ref="M1895">_xlfn.IFS(LEFT(L1895, 2) = "01", "Jan", LEFT(L1895, 2) = "02", "Feb", LEFT(L1895, 2) = "03", "Mar", LEFT(L1895, 2) = "04", "Apr", LEFT(L1895, 2) = "05", "May", LEFT(L1895, 2) = "06", "Jun", LEFT(L1895, 2) = "07", "Jul", LEFT(L1895, 2) = "08", "Aug", LEFT(L1895, 2) = "09", "Sep", LEFT(L1895, 2) = "10", "Oct", LEFT(L1895, 2) = "11", "Nov", LEFT(L1895, 2) = "12", "Dec")</f>
        <v>Mar</v>
      </c>
      <c r="N1895" s="9" t="str">
        <f t="shared" si="207"/>
        <v>2011</v>
      </c>
      <c r="O1895" t="b">
        <v>0</v>
      </c>
      <c r="P1895">
        <v>45</v>
      </c>
      <c r="Q1895" t="b">
        <v>1</v>
      </c>
      <c r="R1895" t="s">
        <v>8278</v>
      </c>
      <c r="S1895" s="6">
        <f t="shared" si="203"/>
        <v>1.04</v>
      </c>
      <c r="T1895" s="8">
        <f t="shared" si="204"/>
        <v>57.777777777777779</v>
      </c>
      <c r="U1895" t="str">
        <f t="shared" si="208"/>
        <v>music</v>
      </c>
      <c r="V1895" t="str">
        <f t="shared" si="209"/>
        <v>indie rock</v>
      </c>
    </row>
    <row r="1896" spans="1:22" ht="16" x14ac:dyDescent="0.2">
      <c r="A1896">
        <v>1894</v>
      </c>
      <c r="B1896" s="3" t="s">
        <v>1895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2">
        <f t="shared" si="205"/>
        <v>40951.904895833337</v>
      </c>
      <c r="K1896">
        <v>1326404583</v>
      </c>
      <c r="L1896" s="12" t="str">
        <f t="shared" si="206"/>
        <v>01/12/2012</v>
      </c>
      <c r="M1896" s="9" t="str" cm="1">
        <f t="array" ref="M1896">_xlfn.IFS(LEFT(L1896, 2) = "01", "Jan", LEFT(L1896, 2) = "02", "Feb", LEFT(L1896, 2) = "03", "Mar", LEFT(L1896, 2) = "04", "Apr", LEFT(L1896, 2) = "05", "May", LEFT(L1896, 2) = "06", "Jun", LEFT(L1896, 2) = "07", "Jul", LEFT(L1896, 2) = "08", "Aug", LEFT(L1896, 2) = "09", "Sep", LEFT(L1896, 2) = "10", "Oct", LEFT(L1896, 2) = "11", "Nov", LEFT(L1896, 2) = "12", "Dec")</f>
        <v>Jan</v>
      </c>
      <c r="N1896" s="9" t="str">
        <f t="shared" si="207"/>
        <v>2012</v>
      </c>
      <c r="O1896" t="b">
        <v>0</v>
      </c>
      <c r="P1896">
        <v>20</v>
      </c>
      <c r="Q1896" t="b">
        <v>1</v>
      </c>
      <c r="R1896" t="s">
        <v>8278</v>
      </c>
      <c r="S1896" s="6">
        <f t="shared" si="203"/>
        <v>1.145</v>
      </c>
      <c r="T1896" s="8">
        <f t="shared" si="204"/>
        <v>57.25</v>
      </c>
      <c r="U1896" t="str">
        <f t="shared" si="208"/>
        <v>music</v>
      </c>
      <c r="V1896" t="str">
        <f t="shared" si="209"/>
        <v>indie rock</v>
      </c>
    </row>
    <row r="1897" spans="1:22" ht="48" x14ac:dyDescent="0.2">
      <c r="A1897">
        <v>1895</v>
      </c>
      <c r="B1897" s="3" t="s">
        <v>1896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2">
        <f t="shared" si="205"/>
        <v>42297.746782407412</v>
      </c>
      <c r="K1897">
        <v>1442771722</v>
      </c>
      <c r="L1897" s="12" t="str">
        <f t="shared" si="206"/>
        <v>09/20/2015</v>
      </c>
      <c r="M1897" s="9" t="str" cm="1">
        <f t="array" ref="M1897">_xlfn.IFS(LEFT(L1897, 2) = "01", "Jan", LEFT(L1897, 2) = "02", "Feb", LEFT(L1897, 2) = "03", "Mar", LEFT(L1897, 2) = "04", "Apr", LEFT(L1897, 2) = "05", "May", LEFT(L1897, 2) = "06", "Jun", LEFT(L1897, 2) = "07", "Jul", LEFT(L1897, 2) = "08", "Aug", LEFT(L1897, 2) = "09", "Sep", LEFT(L1897, 2) = "10", "Oct", LEFT(L1897, 2) = "11", "Nov", LEFT(L1897, 2) = "12", "Dec")</f>
        <v>Sep</v>
      </c>
      <c r="N1897" s="9" t="str">
        <f t="shared" si="207"/>
        <v>2015</v>
      </c>
      <c r="O1897" t="b">
        <v>0</v>
      </c>
      <c r="P1897">
        <v>47</v>
      </c>
      <c r="Q1897" t="b">
        <v>1</v>
      </c>
      <c r="R1897" t="s">
        <v>8278</v>
      </c>
      <c r="S1897" s="6">
        <f t="shared" si="203"/>
        <v>1.0171957671957672</v>
      </c>
      <c r="T1897" s="8">
        <f t="shared" si="204"/>
        <v>196.34042553191489</v>
      </c>
      <c r="U1897" t="str">
        <f t="shared" si="208"/>
        <v>music</v>
      </c>
      <c r="V1897" t="str">
        <f t="shared" si="209"/>
        <v>indie rock</v>
      </c>
    </row>
    <row r="1898" spans="1:22" ht="48" x14ac:dyDescent="0.2">
      <c r="A1898">
        <v>1896</v>
      </c>
      <c r="B1898" s="3" t="s">
        <v>1897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2">
        <f t="shared" si="205"/>
        <v>41011.710243055553</v>
      </c>
      <c r="K1898">
        <v>1331658165</v>
      </c>
      <c r="L1898" s="12" t="str">
        <f t="shared" si="206"/>
        <v>03/13/2012</v>
      </c>
      <c r="M1898" s="9" t="str" cm="1">
        <f t="array" ref="M1898">_xlfn.IFS(LEFT(L1898, 2) = "01", "Jan", LEFT(L1898, 2) = "02", "Feb", LEFT(L1898, 2) = "03", "Mar", LEFT(L1898, 2) = "04", "Apr", LEFT(L1898, 2) = "05", "May", LEFT(L1898, 2) = "06", "Jun", LEFT(L1898, 2) = "07", "Jul", LEFT(L1898, 2) = "08", "Aug", LEFT(L1898, 2) = "09", "Sep", LEFT(L1898, 2) = "10", "Oct", LEFT(L1898, 2) = "11", "Nov", LEFT(L1898, 2) = "12", "Dec")</f>
        <v>Mar</v>
      </c>
      <c r="N1898" s="9" t="str">
        <f t="shared" si="207"/>
        <v>2012</v>
      </c>
      <c r="O1898" t="b">
        <v>0</v>
      </c>
      <c r="P1898">
        <v>13</v>
      </c>
      <c r="Q1898" t="b">
        <v>1</v>
      </c>
      <c r="R1898" t="s">
        <v>8278</v>
      </c>
      <c r="S1898" s="6">
        <f t="shared" si="203"/>
        <v>1.2394678492239468</v>
      </c>
      <c r="T1898" s="8">
        <f t="shared" si="204"/>
        <v>43</v>
      </c>
      <c r="U1898" t="str">
        <f t="shared" si="208"/>
        <v>music</v>
      </c>
      <c r="V1898" t="str">
        <f t="shared" si="209"/>
        <v>indie rock</v>
      </c>
    </row>
    <row r="1899" spans="1:22" ht="48" x14ac:dyDescent="0.2">
      <c r="A1899">
        <v>1897</v>
      </c>
      <c r="B1899" s="3" t="s">
        <v>1898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2">
        <f t="shared" si="205"/>
        <v>41702.875</v>
      </c>
      <c r="K1899">
        <v>1392040806</v>
      </c>
      <c r="L1899" s="12" t="str">
        <f t="shared" si="206"/>
        <v>02/10/2014</v>
      </c>
      <c r="M1899" s="9" t="str" cm="1">
        <f t="array" ref="M1899">_xlfn.IFS(LEFT(L1899, 2) = "01", "Jan", LEFT(L1899, 2) = "02", "Feb", LEFT(L1899, 2) = "03", "Mar", LEFT(L1899, 2) = "04", "Apr", LEFT(L1899, 2) = "05", "May", LEFT(L1899, 2) = "06", "Jun", LEFT(L1899, 2) = "07", "Jul", LEFT(L1899, 2) = "08", "Aug", LEFT(L1899, 2) = "09", "Sep", LEFT(L1899, 2) = "10", "Oct", LEFT(L1899, 2) = "11", "Nov", LEFT(L1899, 2) = "12", "Dec")</f>
        <v>Feb</v>
      </c>
      <c r="N1899" s="9" t="str">
        <f t="shared" si="207"/>
        <v>2014</v>
      </c>
      <c r="O1899" t="b">
        <v>0</v>
      </c>
      <c r="P1899">
        <v>183</v>
      </c>
      <c r="Q1899" t="b">
        <v>1</v>
      </c>
      <c r="R1899" t="s">
        <v>8278</v>
      </c>
      <c r="S1899" s="6">
        <f t="shared" si="203"/>
        <v>1.0245669291338582</v>
      </c>
      <c r="T1899" s="8">
        <f t="shared" si="204"/>
        <v>35.551912568306008</v>
      </c>
      <c r="U1899" t="str">
        <f t="shared" si="208"/>
        <v>music</v>
      </c>
      <c r="V1899" t="str">
        <f t="shared" si="209"/>
        <v>indie rock</v>
      </c>
    </row>
    <row r="1900" spans="1:22" ht="48" x14ac:dyDescent="0.2">
      <c r="A1900">
        <v>1898</v>
      </c>
      <c r="B1900" s="3" t="s">
        <v>1899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2">
        <f t="shared" si="205"/>
        <v>42401.75</v>
      </c>
      <c r="K1900">
        <v>1451277473</v>
      </c>
      <c r="L1900" s="12" t="str">
        <f t="shared" si="206"/>
        <v>12/28/2015</v>
      </c>
      <c r="M1900" s="9" t="str" cm="1">
        <f t="array" ref="M1900">_xlfn.IFS(LEFT(L1900, 2) = "01", "Jan", LEFT(L1900, 2) = "02", "Feb", LEFT(L1900, 2) = "03", "Mar", LEFT(L1900, 2) = "04", "Apr", LEFT(L1900, 2) = "05", "May", LEFT(L1900, 2) = "06", "Jun", LEFT(L1900, 2) = "07", "Jul", LEFT(L1900, 2) = "08", "Aug", LEFT(L1900, 2) = "09", "Sep", LEFT(L1900, 2) = "10", "Oct", LEFT(L1900, 2) = "11", "Nov", LEFT(L1900, 2) = "12", "Dec")</f>
        <v>Dec</v>
      </c>
      <c r="N1900" s="9" t="str">
        <f t="shared" si="207"/>
        <v>2015</v>
      </c>
      <c r="O1900" t="b">
        <v>0</v>
      </c>
      <c r="P1900">
        <v>21</v>
      </c>
      <c r="Q1900" t="b">
        <v>1</v>
      </c>
      <c r="R1900" t="s">
        <v>8278</v>
      </c>
      <c r="S1900" s="6">
        <f t="shared" si="203"/>
        <v>1.4450000000000001</v>
      </c>
      <c r="T1900" s="8">
        <f t="shared" si="204"/>
        <v>68.80952380952381</v>
      </c>
      <c r="U1900" t="str">
        <f t="shared" si="208"/>
        <v>music</v>
      </c>
      <c r="V1900" t="str">
        <f t="shared" si="209"/>
        <v>indie rock</v>
      </c>
    </row>
    <row r="1901" spans="1:22" ht="48" x14ac:dyDescent="0.2">
      <c r="A1901">
        <v>1899</v>
      </c>
      <c r="B1901" s="3" t="s">
        <v>1900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2">
        <f t="shared" si="205"/>
        <v>42088.90006944444</v>
      </c>
      <c r="K1901">
        <v>1424730966</v>
      </c>
      <c r="L1901" s="12" t="str">
        <f t="shared" si="206"/>
        <v>02/23/2015</v>
      </c>
      <c r="M1901" s="9" t="str" cm="1">
        <f t="array" ref="M1901">_xlfn.IFS(LEFT(L1901, 2) = "01", "Jan", LEFT(L1901, 2) = "02", "Feb", LEFT(L1901, 2) = "03", "Mar", LEFT(L1901, 2) = "04", "Apr", LEFT(L1901, 2) = "05", "May", LEFT(L1901, 2) = "06", "Jun", LEFT(L1901, 2) = "07", "Jul", LEFT(L1901, 2) = "08", "Aug", LEFT(L1901, 2) = "09", "Sep", LEFT(L1901, 2) = "10", "Oct", LEFT(L1901, 2) = "11", "Nov", LEFT(L1901, 2) = "12", "Dec")</f>
        <v>Feb</v>
      </c>
      <c r="N1901" s="9" t="str">
        <f t="shared" si="207"/>
        <v>2015</v>
      </c>
      <c r="O1901" t="b">
        <v>0</v>
      </c>
      <c r="P1901">
        <v>42</v>
      </c>
      <c r="Q1901" t="b">
        <v>1</v>
      </c>
      <c r="R1901" t="s">
        <v>8278</v>
      </c>
      <c r="S1901" s="6">
        <f t="shared" si="203"/>
        <v>1.3333333333333333</v>
      </c>
      <c r="T1901" s="8">
        <f t="shared" si="204"/>
        <v>28.571428571428573</v>
      </c>
      <c r="U1901" t="str">
        <f t="shared" si="208"/>
        <v>music</v>
      </c>
      <c r="V1901" t="str">
        <f t="shared" si="209"/>
        <v>indie rock</v>
      </c>
    </row>
    <row r="1902" spans="1:22" ht="48" x14ac:dyDescent="0.2">
      <c r="A1902">
        <v>1900</v>
      </c>
      <c r="B1902" s="3" t="s">
        <v>1901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2">
        <f t="shared" si="205"/>
        <v>41188.415972222225</v>
      </c>
      <c r="K1902">
        <v>1347137731</v>
      </c>
      <c r="L1902" s="12" t="str">
        <f t="shared" si="206"/>
        <v>09/08/2012</v>
      </c>
      <c r="M1902" s="9" t="str" cm="1">
        <f t="array" ref="M1902">_xlfn.IFS(LEFT(L1902, 2) = "01", "Jan", LEFT(L1902, 2) = "02", "Feb", LEFT(L1902, 2) = "03", "Mar", LEFT(L1902, 2) = "04", "Apr", LEFT(L1902, 2) = "05", "May", LEFT(L1902, 2) = "06", "Jun", LEFT(L1902, 2) = "07", "Jul", LEFT(L1902, 2) = "08", "Aug", LEFT(L1902, 2) = "09", "Sep", LEFT(L1902, 2) = "10", "Oct", LEFT(L1902, 2) = "11", "Nov", LEFT(L1902, 2) = "12", "Dec")</f>
        <v>Sep</v>
      </c>
      <c r="N1902" s="9" t="str">
        <f t="shared" si="207"/>
        <v>2012</v>
      </c>
      <c r="O1902" t="b">
        <v>0</v>
      </c>
      <c r="P1902">
        <v>54</v>
      </c>
      <c r="Q1902" t="b">
        <v>1</v>
      </c>
      <c r="R1902" t="s">
        <v>8278</v>
      </c>
      <c r="S1902" s="6">
        <f t="shared" si="203"/>
        <v>1.0936440000000001</v>
      </c>
      <c r="T1902" s="8">
        <f t="shared" si="204"/>
        <v>50.631666666666668</v>
      </c>
      <c r="U1902" t="str">
        <f t="shared" si="208"/>
        <v>music</v>
      </c>
      <c r="V1902" t="str">
        <f t="shared" si="209"/>
        <v>indie rock</v>
      </c>
    </row>
    <row r="1903" spans="1:22" ht="48" x14ac:dyDescent="0.2">
      <c r="A1903">
        <v>1901</v>
      </c>
      <c r="B1903" s="3" t="s">
        <v>1902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2">
        <f t="shared" si="205"/>
        <v>42146.541666666672</v>
      </c>
      <c r="K1903">
        <v>1429707729</v>
      </c>
      <c r="L1903" s="12" t="str">
        <f t="shared" si="206"/>
        <v>04/22/2015</v>
      </c>
      <c r="M1903" s="9" t="str" cm="1">
        <f t="array" ref="M1903">_xlfn.IFS(LEFT(L1903, 2) = "01", "Jan", LEFT(L1903, 2) = "02", "Feb", LEFT(L1903, 2) = "03", "Mar", LEFT(L1903, 2) = "04", "Apr", LEFT(L1903, 2) = "05", "May", LEFT(L1903, 2) = "06", "Jun", LEFT(L1903, 2) = "07", "Jul", LEFT(L1903, 2) = "08", "Aug", LEFT(L1903, 2) = "09", "Sep", LEFT(L1903, 2) = "10", "Oct", LEFT(L1903, 2) = "11", "Nov", LEFT(L1903, 2) = "12", "Dec")</f>
        <v>Apr</v>
      </c>
      <c r="N1903" s="9" t="str">
        <f t="shared" si="207"/>
        <v>2015</v>
      </c>
      <c r="O1903" t="b">
        <v>0</v>
      </c>
      <c r="P1903">
        <v>25</v>
      </c>
      <c r="Q1903" t="b">
        <v>0</v>
      </c>
      <c r="R1903" t="s">
        <v>8293</v>
      </c>
      <c r="S1903" s="6">
        <f t="shared" si="203"/>
        <v>2.696969696969697E-2</v>
      </c>
      <c r="T1903" s="8">
        <f t="shared" si="204"/>
        <v>106.8</v>
      </c>
      <c r="U1903" t="str">
        <f t="shared" si="208"/>
        <v>technology</v>
      </c>
      <c r="V1903" t="str">
        <f t="shared" si="209"/>
        <v>gadgets</v>
      </c>
    </row>
    <row r="1904" spans="1:22" ht="48" x14ac:dyDescent="0.2">
      <c r="A1904">
        <v>1902</v>
      </c>
      <c r="B1904" s="3" t="s">
        <v>1903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2">
        <f t="shared" si="205"/>
        <v>42067.789895833332</v>
      </c>
      <c r="K1904">
        <v>1422903447</v>
      </c>
      <c r="L1904" s="12" t="str">
        <f t="shared" si="206"/>
        <v>02/02/2015</v>
      </c>
      <c r="M1904" s="9" t="str" cm="1">
        <f t="array" ref="M1904">_xlfn.IFS(LEFT(L1904, 2) = "01", "Jan", LEFT(L1904, 2) = "02", "Feb", LEFT(L1904, 2) = "03", "Mar", LEFT(L1904, 2) = "04", "Apr", LEFT(L1904, 2) = "05", "May", LEFT(L1904, 2) = "06", "Jun", LEFT(L1904, 2) = "07", "Jul", LEFT(L1904, 2) = "08", "Aug", LEFT(L1904, 2) = "09", "Sep", LEFT(L1904, 2) = "10", "Oct", LEFT(L1904, 2) = "11", "Nov", LEFT(L1904, 2) = "12", "Dec")</f>
        <v>Feb</v>
      </c>
      <c r="N1904" s="9" t="str">
        <f t="shared" si="207"/>
        <v>2015</v>
      </c>
      <c r="O1904" t="b">
        <v>0</v>
      </c>
      <c r="P1904">
        <v>3</v>
      </c>
      <c r="Q1904" t="b">
        <v>0</v>
      </c>
      <c r="R1904" t="s">
        <v>8293</v>
      </c>
      <c r="S1904" s="6">
        <f t="shared" si="203"/>
        <v>1.2E-2</v>
      </c>
      <c r="T1904" s="8">
        <f t="shared" si="204"/>
        <v>4</v>
      </c>
      <c r="U1904" t="str">
        <f t="shared" si="208"/>
        <v>technology</v>
      </c>
      <c r="V1904" t="str">
        <f t="shared" si="209"/>
        <v>gadgets</v>
      </c>
    </row>
    <row r="1905" spans="1:22" ht="48" x14ac:dyDescent="0.2">
      <c r="A1905">
        <v>1903</v>
      </c>
      <c r="B1905" s="3" t="s">
        <v>1904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2">
        <f t="shared" si="205"/>
        <v>42762.770729166667</v>
      </c>
      <c r="K1905">
        <v>1480357791</v>
      </c>
      <c r="L1905" s="12" t="str">
        <f t="shared" si="206"/>
        <v>11/28/2016</v>
      </c>
      <c r="M1905" s="9" t="str" cm="1">
        <f t="array" ref="M1905">_xlfn.IFS(LEFT(L1905, 2) = "01", "Jan", LEFT(L1905, 2) = "02", "Feb", LEFT(L1905, 2) = "03", "Mar", LEFT(L1905, 2) = "04", "Apr", LEFT(L1905, 2) = "05", "May", LEFT(L1905, 2) = "06", "Jun", LEFT(L1905, 2) = "07", "Jul", LEFT(L1905, 2) = "08", "Aug", LEFT(L1905, 2) = "09", "Sep", LEFT(L1905, 2) = "10", "Oct", LEFT(L1905, 2) = "11", "Nov", LEFT(L1905, 2) = "12", "Dec")</f>
        <v>Nov</v>
      </c>
      <c r="N1905" s="9" t="str">
        <f t="shared" si="207"/>
        <v>2016</v>
      </c>
      <c r="O1905" t="b">
        <v>0</v>
      </c>
      <c r="P1905">
        <v>41</v>
      </c>
      <c r="Q1905" t="b">
        <v>0</v>
      </c>
      <c r="R1905" t="s">
        <v>8293</v>
      </c>
      <c r="S1905" s="6">
        <f t="shared" si="203"/>
        <v>0.46600000000000003</v>
      </c>
      <c r="T1905" s="8">
        <f t="shared" si="204"/>
        <v>34.097560975609753</v>
      </c>
      <c r="U1905" t="str">
        <f t="shared" si="208"/>
        <v>technology</v>
      </c>
      <c r="V1905" t="str">
        <f t="shared" si="209"/>
        <v>gadgets</v>
      </c>
    </row>
    <row r="1906" spans="1:22" ht="48" x14ac:dyDescent="0.2">
      <c r="A1906">
        <v>1904</v>
      </c>
      <c r="B1906" s="3" t="s">
        <v>1905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2">
        <f t="shared" si="205"/>
        <v>42371.685428240744</v>
      </c>
      <c r="K1906">
        <v>1447864021</v>
      </c>
      <c r="L1906" s="12" t="str">
        <f t="shared" si="206"/>
        <v>11/18/2015</v>
      </c>
      <c r="M1906" s="9" t="str" cm="1">
        <f t="array" ref="M1906">_xlfn.IFS(LEFT(L1906, 2) = "01", "Jan", LEFT(L1906, 2) = "02", "Feb", LEFT(L1906, 2) = "03", "Mar", LEFT(L1906, 2) = "04", "Apr", LEFT(L1906, 2) = "05", "May", LEFT(L1906, 2) = "06", "Jun", LEFT(L1906, 2) = "07", "Jul", LEFT(L1906, 2) = "08", "Aug", LEFT(L1906, 2) = "09", "Sep", LEFT(L1906, 2) = "10", "Oct", LEFT(L1906, 2) = "11", "Nov", LEFT(L1906, 2) = "12", "Dec")</f>
        <v>Nov</v>
      </c>
      <c r="N1906" s="9" t="str">
        <f t="shared" si="207"/>
        <v>2015</v>
      </c>
      <c r="O1906" t="b">
        <v>0</v>
      </c>
      <c r="P1906">
        <v>2</v>
      </c>
      <c r="Q1906" t="b">
        <v>0</v>
      </c>
      <c r="R1906" t="s">
        <v>8293</v>
      </c>
      <c r="S1906" s="6">
        <f t="shared" si="203"/>
        <v>1E-3</v>
      </c>
      <c r="T1906" s="8">
        <f t="shared" si="204"/>
        <v>25</v>
      </c>
      <c r="U1906" t="str">
        <f t="shared" si="208"/>
        <v>technology</v>
      </c>
      <c r="V1906" t="str">
        <f t="shared" si="209"/>
        <v>gadgets</v>
      </c>
    </row>
    <row r="1907" spans="1:22" ht="48" x14ac:dyDescent="0.2">
      <c r="A1907">
        <v>1905</v>
      </c>
      <c r="B1907" s="3" t="s">
        <v>1906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2">
        <f t="shared" si="205"/>
        <v>41889.925856481481</v>
      </c>
      <c r="K1907">
        <v>1407535994</v>
      </c>
      <c r="L1907" s="12" t="str">
        <f t="shared" si="206"/>
        <v>08/08/2014</v>
      </c>
      <c r="M1907" s="9" t="str" cm="1">
        <f t="array" ref="M1907">_xlfn.IFS(LEFT(L1907, 2) = "01", "Jan", LEFT(L1907, 2) = "02", "Feb", LEFT(L1907, 2) = "03", "Mar", LEFT(L1907, 2) = "04", "Apr", LEFT(L1907, 2) = "05", "May", LEFT(L1907, 2) = "06", "Jun", LEFT(L1907, 2) = "07", "Jul", LEFT(L1907, 2) = "08", "Aug", LEFT(L1907, 2) = "09", "Sep", LEFT(L1907, 2) = "10", "Oct", LEFT(L1907, 2) = "11", "Nov", LEFT(L1907, 2) = "12", "Dec")</f>
        <v>Aug</v>
      </c>
      <c r="N1907" s="9" t="str">
        <f t="shared" si="207"/>
        <v>2014</v>
      </c>
      <c r="O1907" t="b">
        <v>0</v>
      </c>
      <c r="P1907">
        <v>4</v>
      </c>
      <c r="Q1907" t="b">
        <v>0</v>
      </c>
      <c r="R1907" t="s">
        <v>8293</v>
      </c>
      <c r="S1907" s="6">
        <f t="shared" si="203"/>
        <v>1.6800000000000001E-3</v>
      </c>
      <c r="T1907" s="8">
        <f t="shared" si="204"/>
        <v>10.5</v>
      </c>
      <c r="U1907" t="str">
        <f t="shared" si="208"/>
        <v>technology</v>
      </c>
      <c r="V1907" t="str">
        <f t="shared" si="209"/>
        <v>gadgets</v>
      </c>
    </row>
    <row r="1908" spans="1:22" ht="48" x14ac:dyDescent="0.2">
      <c r="A1908">
        <v>1906</v>
      </c>
      <c r="B1908" s="3" t="s">
        <v>1907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2">
        <f t="shared" si="205"/>
        <v>42544.671099537038</v>
      </c>
      <c r="K1908">
        <v>1464105983</v>
      </c>
      <c r="L1908" s="12" t="str">
        <f t="shared" si="206"/>
        <v>05/24/2016</v>
      </c>
      <c r="M1908" s="9" t="str" cm="1">
        <f t="array" ref="M1908">_xlfn.IFS(LEFT(L1908, 2) = "01", "Jan", LEFT(L1908, 2) = "02", "Feb", LEFT(L1908, 2) = "03", "Mar", LEFT(L1908, 2) = "04", "Apr", LEFT(L1908, 2) = "05", "May", LEFT(L1908, 2) = "06", "Jun", LEFT(L1908, 2) = "07", "Jul", LEFT(L1908, 2) = "08", "Aug", LEFT(L1908, 2) = "09", "Sep", LEFT(L1908, 2) = "10", "Oct", LEFT(L1908, 2) = "11", "Nov", LEFT(L1908, 2) = "12", "Dec")</f>
        <v>May</v>
      </c>
      <c r="N1908" s="9" t="str">
        <f t="shared" si="207"/>
        <v>2016</v>
      </c>
      <c r="O1908" t="b">
        <v>0</v>
      </c>
      <c r="P1908">
        <v>99</v>
      </c>
      <c r="Q1908" t="b">
        <v>0</v>
      </c>
      <c r="R1908" t="s">
        <v>8293</v>
      </c>
      <c r="S1908" s="6">
        <f t="shared" si="203"/>
        <v>0.42759999999999998</v>
      </c>
      <c r="T1908" s="8">
        <f t="shared" si="204"/>
        <v>215.95959595959596</v>
      </c>
      <c r="U1908" t="str">
        <f t="shared" si="208"/>
        <v>technology</v>
      </c>
      <c r="V1908" t="str">
        <f t="shared" si="209"/>
        <v>gadgets</v>
      </c>
    </row>
    <row r="1909" spans="1:22" ht="48" x14ac:dyDescent="0.2">
      <c r="A1909">
        <v>1907</v>
      </c>
      <c r="B1909" s="3" t="s">
        <v>1908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2">
        <f t="shared" si="205"/>
        <v>41782.587094907409</v>
      </c>
      <c r="K1909">
        <v>1399557925</v>
      </c>
      <c r="L1909" s="12" t="str">
        <f t="shared" si="206"/>
        <v>05/08/2014</v>
      </c>
      <c r="M1909" s="9" t="str" cm="1">
        <f t="array" ref="M1909">_xlfn.IFS(LEFT(L1909, 2) = "01", "Jan", LEFT(L1909, 2) = "02", "Feb", LEFT(L1909, 2) = "03", "Mar", LEFT(L1909, 2) = "04", "Apr", LEFT(L1909, 2) = "05", "May", LEFT(L1909, 2) = "06", "Jun", LEFT(L1909, 2) = "07", "Jul", LEFT(L1909, 2) = "08", "Aug", LEFT(L1909, 2) = "09", "Sep", LEFT(L1909, 2) = "10", "Oct", LEFT(L1909, 2) = "11", "Nov", LEFT(L1909, 2) = "12", "Dec")</f>
        <v>May</v>
      </c>
      <c r="N1909" s="9" t="str">
        <f t="shared" si="207"/>
        <v>2014</v>
      </c>
      <c r="O1909" t="b">
        <v>0</v>
      </c>
      <c r="P1909">
        <v>4</v>
      </c>
      <c r="Q1909" t="b">
        <v>0</v>
      </c>
      <c r="R1909" t="s">
        <v>8293</v>
      </c>
      <c r="S1909" s="6">
        <f t="shared" si="203"/>
        <v>2.8333333333333335E-3</v>
      </c>
      <c r="T1909" s="8">
        <f t="shared" si="204"/>
        <v>21.25</v>
      </c>
      <c r="U1909" t="str">
        <f t="shared" si="208"/>
        <v>technology</v>
      </c>
      <c r="V1909" t="str">
        <f t="shared" si="209"/>
        <v>gadgets</v>
      </c>
    </row>
    <row r="1910" spans="1:22" ht="48" x14ac:dyDescent="0.2">
      <c r="A1910">
        <v>1908</v>
      </c>
      <c r="B1910" s="3" t="s">
        <v>1909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2">
        <f t="shared" si="205"/>
        <v>42733.917824074073</v>
      </c>
      <c r="K1910">
        <v>1480456900</v>
      </c>
      <c r="L1910" s="12" t="str">
        <f t="shared" si="206"/>
        <v>11/29/2016</v>
      </c>
      <c r="M1910" s="9" t="str" cm="1">
        <f t="array" ref="M1910">_xlfn.IFS(LEFT(L1910, 2) = "01", "Jan", LEFT(L1910, 2) = "02", "Feb", LEFT(L1910, 2) = "03", "Mar", LEFT(L1910, 2) = "04", "Apr", LEFT(L1910, 2) = "05", "May", LEFT(L1910, 2) = "06", "Jun", LEFT(L1910, 2) = "07", "Jul", LEFT(L1910, 2) = "08", "Aug", LEFT(L1910, 2) = "09", "Sep", LEFT(L1910, 2) = "10", "Oct", LEFT(L1910, 2) = "11", "Nov", LEFT(L1910, 2) = "12", "Dec")</f>
        <v>Nov</v>
      </c>
      <c r="N1910" s="9" t="str">
        <f t="shared" si="207"/>
        <v>2016</v>
      </c>
      <c r="O1910" t="b">
        <v>0</v>
      </c>
      <c r="P1910">
        <v>4</v>
      </c>
      <c r="Q1910" t="b">
        <v>0</v>
      </c>
      <c r="R1910" t="s">
        <v>8293</v>
      </c>
      <c r="S1910" s="6">
        <f t="shared" si="203"/>
        <v>1.7319999999999999E-2</v>
      </c>
      <c r="T1910" s="8">
        <f t="shared" si="204"/>
        <v>108.25</v>
      </c>
      <c r="U1910" t="str">
        <f t="shared" si="208"/>
        <v>technology</v>
      </c>
      <c r="V1910" t="str">
        <f t="shared" si="209"/>
        <v>gadgets</v>
      </c>
    </row>
    <row r="1911" spans="1:22" ht="48" x14ac:dyDescent="0.2">
      <c r="A1911">
        <v>1909</v>
      </c>
      <c r="B1911" s="3" t="s">
        <v>1910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2">
        <f t="shared" si="205"/>
        <v>41935.429155092592</v>
      </c>
      <c r="K1911">
        <v>1411467479</v>
      </c>
      <c r="L1911" s="12" t="str">
        <f t="shared" si="206"/>
        <v>09/23/2014</v>
      </c>
      <c r="M1911" s="9" t="str" cm="1">
        <f t="array" ref="M1911">_xlfn.IFS(LEFT(L1911, 2) = "01", "Jan", LEFT(L1911, 2) = "02", "Feb", LEFT(L1911, 2) = "03", "Mar", LEFT(L1911, 2) = "04", "Apr", LEFT(L1911, 2) = "05", "May", LEFT(L1911, 2) = "06", "Jun", LEFT(L1911, 2) = "07", "Jul", LEFT(L1911, 2) = "08", "Aug", LEFT(L1911, 2) = "09", "Sep", LEFT(L1911, 2) = "10", "Oct", LEFT(L1911, 2) = "11", "Nov", LEFT(L1911, 2) = "12", "Dec")</f>
        <v>Sep</v>
      </c>
      <c r="N1911" s="9" t="str">
        <f t="shared" si="207"/>
        <v>2014</v>
      </c>
      <c r="O1911" t="b">
        <v>0</v>
      </c>
      <c r="P1911">
        <v>38</v>
      </c>
      <c r="Q1911" t="b">
        <v>0</v>
      </c>
      <c r="R1911" t="s">
        <v>8293</v>
      </c>
      <c r="S1911" s="6">
        <f t="shared" si="203"/>
        <v>0.14111428571428572</v>
      </c>
      <c r="T1911" s="8">
        <f t="shared" si="204"/>
        <v>129.97368421052633</v>
      </c>
      <c r="U1911" t="str">
        <f t="shared" si="208"/>
        <v>technology</v>
      </c>
      <c r="V1911" t="str">
        <f t="shared" si="209"/>
        <v>gadgets</v>
      </c>
    </row>
    <row r="1912" spans="1:22" ht="48" x14ac:dyDescent="0.2">
      <c r="A1912">
        <v>1910</v>
      </c>
      <c r="B1912" s="3" t="s">
        <v>1911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2">
        <f t="shared" si="205"/>
        <v>42308.947916666672</v>
      </c>
      <c r="K1912">
        <v>1442531217</v>
      </c>
      <c r="L1912" s="12" t="str">
        <f t="shared" si="206"/>
        <v>09/17/2015</v>
      </c>
      <c r="M1912" s="9" t="str" cm="1">
        <f t="array" ref="M1912">_xlfn.IFS(LEFT(L1912, 2) = "01", "Jan", LEFT(L1912, 2) = "02", "Feb", LEFT(L1912, 2) = "03", "Mar", LEFT(L1912, 2) = "04", "Apr", LEFT(L1912, 2) = "05", "May", LEFT(L1912, 2) = "06", "Jun", LEFT(L1912, 2) = "07", "Jul", LEFT(L1912, 2) = "08", "Aug", LEFT(L1912, 2) = "09", "Sep", LEFT(L1912, 2) = "10", "Oct", LEFT(L1912, 2) = "11", "Nov", LEFT(L1912, 2) = "12", "Dec")</f>
        <v>Sep</v>
      </c>
      <c r="N1912" s="9" t="str">
        <f t="shared" si="207"/>
        <v>2015</v>
      </c>
      <c r="O1912" t="b">
        <v>0</v>
      </c>
      <c r="P1912">
        <v>285</v>
      </c>
      <c r="Q1912" t="b">
        <v>0</v>
      </c>
      <c r="R1912" t="s">
        <v>8293</v>
      </c>
      <c r="S1912" s="6">
        <f t="shared" si="203"/>
        <v>0.39395294117647056</v>
      </c>
      <c r="T1912" s="8">
        <f t="shared" si="204"/>
        <v>117.49473684210527</v>
      </c>
      <c r="U1912" t="str">
        <f t="shared" si="208"/>
        <v>technology</v>
      </c>
      <c r="V1912" t="str">
        <f t="shared" si="209"/>
        <v>gadgets</v>
      </c>
    </row>
    <row r="1913" spans="1:22" ht="48" x14ac:dyDescent="0.2">
      <c r="A1913">
        <v>1911</v>
      </c>
      <c r="B1913" s="3" t="s">
        <v>1912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2">
        <f t="shared" si="205"/>
        <v>41860.033958333333</v>
      </c>
      <c r="K1913">
        <v>1404953334</v>
      </c>
      <c r="L1913" s="12" t="str">
        <f t="shared" si="206"/>
        <v>07/10/2014</v>
      </c>
      <c r="M1913" s="9" t="str" cm="1">
        <f t="array" ref="M1913">_xlfn.IFS(LEFT(L1913, 2) = "01", "Jan", LEFT(L1913, 2) = "02", "Feb", LEFT(L1913, 2) = "03", "Mar", LEFT(L1913, 2) = "04", "Apr", LEFT(L1913, 2) = "05", "May", LEFT(L1913, 2) = "06", "Jun", LEFT(L1913, 2) = "07", "Jul", LEFT(L1913, 2) = "08", "Aug", LEFT(L1913, 2) = "09", "Sep", LEFT(L1913, 2) = "10", "Oct", LEFT(L1913, 2) = "11", "Nov", LEFT(L1913, 2) = "12", "Dec")</f>
        <v>Jul</v>
      </c>
      <c r="N1913" s="9" t="str">
        <f t="shared" si="207"/>
        <v>2014</v>
      </c>
      <c r="O1913" t="b">
        <v>0</v>
      </c>
      <c r="P1913">
        <v>1</v>
      </c>
      <c r="Q1913" t="b">
        <v>0</v>
      </c>
      <c r="R1913" t="s">
        <v>8293</v>
      </c>
      <c r="S1913" s="6">
        <f t="shared" si="203"/>
        <v>2.3529411764705883E-4</v>
      </c>
      <c r="T1913" s="8">
        <f t="shared" si="204"/>
        <v>10</v>
      </c>
      <c r="U1913" t="str">
        <f t="shared" si="208"/>
        <v>technology</v>
      </c>
      <c r="V1913" t="str">
        <f t="shared" si="209"/>
        <v>gadgets</v>
      </c>
    </row>
    <row r="1914" spans="1:22" ht="48" x14ac:dyDescent="0.2">
      <c r="A1914">
        <v>1912</v>
      </c>
      <c r="B1914" s="3" t="s">
        <v>1913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2">
        <f t="shared" si="205"/>
        <v>42159.226388888885</v>
      </c>
      <c r="K1914">
        <v>1430803560</v>
      </c>
      <c r="L1914" s="12" t="str">
        <f t="shared" si="206"/>
        <v>05/05/2015</v>
      </c>
      <c r="M1914" s="9" t="str" cm="1">
        <f t="array" ref="M1914">_xlfn.IFS(LEFT(L1914, 2) = "01", "Jan", LEFT(L1914, 2) = "02", "Feb", LEFT(L1914, 2) = "03", "Mar", LEFT(L1914, 2) = "04", "Apr", LEFT(L1914, 2) = "05", "May", LEFT(L1914, 2) = "06", "Jun", LEFT(L1914, 2) = "07", "Jul", LEFT(L1914, 2) = "08", "Aug", LEFT(L1914, 2) = "09", "Sep", LEFT(L1914, 2) = "10", "Oct", LEFT(L1914, 2) = "11", "Nov", LEFT(L1914, 2) = "12", "Dec")</f>
        <v>May</v>
      </c>
      <c r="N1914" s="9" t="str">
        <f t="shared" si="207"/>
        <v>2015</v>
      </c>
      <c r="O1914" t="b">
        <v>0</v>
      </c>
      <c r="P1914">
        <v>42</v>
      </c>
      <c r="Q1914" t="b">
        <v>0</v>
      </c>
      <c r="R1914" t="s">
        <v>8293</v>
      </c>
      <c r="S1914" s="6">
        <f t="shared" si="203"/>
        <v>0.59299999999999997</v>
      </c>
      <c r="T1914" s="8">
        <f t="shared" si="204"/>
        <v>70.595238095238102</v>
      </c>
      <c r="U1914" t="str">
        <f t="shared" si="208"/>
        <v>technology</v>
      </c>
      <c r="V1914" t="str">
        <f t="shared" si="209"/>
        <v>gadgets</v>
      </c>
    </row>
    <row r="1915" spans="1:22" ht="32" x14ac:dyDescent="0.2">
      <c r="A1915">
        <v>1913</v>
      </c>
      <c r="B1915" s="3" t="s">
        <v>1914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2">
        <f t="shared" si="205"/>
        <v>41920.511319444442</v>
      </c>
      <c r="K1915">
        <v>1410178578</v>
      </c>
      <c r="L1915" s="12" t="str">
        <f t="shared" si="206"/>
        <v>09/08/2014</v>
      </c>
      <c r="M1915" s="9" t="str" cm="1">
        <f t="array" ref="M1915">_xlfn.IFS(LEFT(L1915, 2) = "01", "Jan", LEFT(L1915, 2) = "02", "Feb", LEFT(L1915, 2) = "03", "Mar", LEFT(L1915, 2) = "04", "Apr", LEFT(L1915, 2) = "05", "May", LEFT(L1915, 2) = "06", "Jun", LEFT(L1915, 2) = "07", "Jul", LEFT(L1915, 2) = "08", "Aug", LEFT(L1915, 2) = "09", "Sep", LEFT(L1915, 2) = "10", "Oct", LEFT(L1915, 2) = "11", "Nov", LEFT(L1915, 2) = "12", "Dec")</f>
        <v>Sep</v>
      </c>
      <c r="N1915" s="9" t="str">
        <f t="shared" si="207"/>
        <v>2014</v>
      </c>
      <c r="O1915" t="b">
        <v>0</v>
      </c>
      <c r="P1915">
        <v>26</v>
      </c>
      <c r="Q1915" t="b">
        <v>0</v>
      </c>
      <c r="R1915" t="s">
        <v>8293</v>
      </c>
      <c r="S1915" s="6">
        <f t="shared" si="203"/>
        <v>1.3270833333333334E-2</v>
      </c>
      <c r="T1915" s="8">
        <f t="shared" si="204"/>
        <v>24.5</v>
      </c>
      <c r="U1915" t="str">
        <f t="shared" si="208"/>
        <v>technology</v>
      </c>
      <c r="V1915" t="str">
        <f t="shared" si="209"/>
        <v>gadgets</v>
      </c>
    </row>
    <row r="1916" spans="1:22" ht="48" x14ac:dyDescent="0.2">
      <c r="A1916">
        <v>1914</v>
      </c>
      <c r="B1916" s="3" t="s">
        <v>1915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2">
        <f t="shared" si="205"/>
        <v>41944.165972222225</v>
      </c>
      <c r="K1916">
        <v>1413519073</v>
      </c>
      <c r="L1916" s="12" t="str">
        <f t="shared" si="206"/>
        <v>10/17/2014</v>
      </c>
      <c r="M1916" s="9" t="str" cm="1">
        <f t="array" ref="M1916">_xlfn.IFS(LEFT(L1916, 2) = "01", "Jan", LEFT(L1916, 2) = "02", "Feb", LEFT(L1916, 2) = "03", "Mar", LEFT(L1916, 2) = "04", "Apr", LEFT(L1916, 2) = "05", "May", LEFT(L1916, 2) = "06", "Jun", LEFT(L1916, 2) = "07", "Jul", LEFT(L1916, 2) = "08", "Aug", LEFT(L1916, 2) = "09", "Sep", LEFT(L1916, 2) = "10", "Oct", LEFT(L1916, 2) = "11", "Nov", LEFT(L1916, 2) = "12", "Dec")</f>
        <v>Oct</v>
      </c>
      <c r="N1916" s="9" t="str">
        <f t="shared" si="207"/>
        <v>2014</v>
      </c>
      <c r="O1916" t="b">
        <v>0</v>
      </c>
      <c r="P1916">
        <v>2</v>
      </c>
      <c r="Q1916" t="b">
        <v>0</v>
      </c>
      <c r="R1916" t="s">
        <v>8293</v>
      </c>
      <c r="S1916" s="6">
        <f t="shared" si="203"/>
        <v>9.0090090090090086E-2</v>
      </c>
      <c r="T1916" s="8">
        <f t="shared" si="204"/>
        <v>30</v>
      </c>
      <c r="U1916" t="str">
        <f t="shared" si="208"/>
        <v>technology</v>
      </c>
      <c r="V1916" t="str">
        <f t="shared" si="209"/>
        <v>gadgets</v>
      </c>
    </row>
    <row r="1917" spans="1:22" ht="48" x14ac:dyDescent="0.2">
      <c r="A1917">
        <v>1915</v>
      </c>
      <c r="B1917" s="3" t="s">
        <v>1916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2">
        <f t="shared" si="205"/>
        <v>41884.04886574074</v>
      </c>
      <c r="K1917">
        <v>1407892222</v>
      </c>
      <c r="L1917" s="12" t="str">
        <f t="shared" si="206"/>
        <v>08/13/2014</v>
      </c>
      <c r="M1917" s="9" t="str" cm="1">
        <f t="array" ref="M1917">_xlfn.IFS(LEFT(L1917, 2) = "01", "Jan", LEFT(L1917, 2) = "02", "Feb", LEFT(L1917, 2) = "03", "Mar", LEFT(L1917, 2) = "04", "Apr", LEFT(L1917, 2) = "05", "May", LEFT(L1917, 2) = "06", "Jun", LEFT(L1917, 2) = "07", "Jul", LEFT(L1917, 2) = "08", "Aug", LEFT(L1917, 2) = "09", "Sep", LEFT(L1917, 2) = "10", "Oct", LEFT(L1917, 2) = "11", "Nov", LEFT(L1917, 2) = "12", "Dec")</f>
        <v>Aug</v>
      </c>
      <c r="N1917" s="9" t="str">
        <f t="shared" si="207"/>
        <v>2014</v>
      </c>
      <c r="O1917" t="b">
        <v>0</v>
      </c>
      <c r="P1917">
        <v>4</v>
      </c>
      <c r="Q1917" t="b">
        <v>0</v>
      </c>
      <c r="R1917" t="s">
        <v>8293</v>
      </c>
      <c r="S1917" s="6">
        <f t="shared" si="203"/>
        <v>1.6E-2</v>
      </c>
      <c r="T1917" s="8">
        <f t="shared" si="204"/>
        <v>2</v>
      </c>
      <c r="U1917" t="str">
        <f t="shared" si="208"/>
        <v>technology</v>
      </c>
      <c r="V1917" t="str">
        <f t="shared" si="209"/>
        <v>gadgets</v>
      </c>
    </row>
    <row r="1918" spans="1:22" ht="32" x14ac:dyDescent="0.2">
      <c r="A1918">
        <v>1916</v>
      </c>
      <c r="B1918" s="3" t="s">
        <v>1917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2">
        <f t="shared" si="205"/>
        <v>42681.758969907409</v>
      </c>
      <c r="K1918">
        <v>1476378775</v>
      </c>
      <c r="L1918" s="12" t="str">
        <f t="shared" si="206"/>
        <v>10/13/2016</v>
      </c>
      <c r="M1918" s="9" t="str" cm="1">
        <f t="array" ref="M1918">_xlfn.IFS(LEFT(L1918, 2) = "01", "Jan", LEFT(L1918, 2) = "02", "Feb", LEFT(L1918, 2) = "03", "Mar", LEFT(L1918, 2) = "04", "Apr", LEFT(L1918, 2) = "05", "May", LEFT(L1918, 2) = "06", "Jun", LEFT(L1918, 2) = "07", "Jul", LEFT(L1918, 2) = "08", "Aug", LEFT(L1918, 2) = "09", "Sep", LEFT(L1918, 2) = "10", "Oct", LEFT(L1918, 2) = "11", "Nov", LEFT(L1918, 2) = "12", "Dec")</f>
        <v>Oct</v>
      </c>
      <c r="N1918" s="9" t="str">
        <f t="shared" si="207"/>
        <v>2016</v>
      </c>
      <c r="O1918" t="b">
        <v>0</v>
      </c>
      <c r="P1918">
        <v>6</v>
      </c>
      <c r="Q1918" t="b">
        <v>0</v>
      </c>
      <c r="R1918" t="s">
        <v>8293</v>
      </c>
      <c r="S1918" s="6">
        <f t="shared" si="203"/>
        <v>5.1000000000000004E-3</v>
      </c>
      <c r="T1918" s="8">
        <f t="shared" si="204"/>
        <v>17</v>
      </c>
      <c r="U1918" t="str">
        <f t="shared" si="208"/>
        <v>technology</v>
      </c>
      <c r="V1918" t="str">
        <f t="shared" si="209"/>
        <v>gadgets</v>
      </c>
    </row>
    <row r="1919" spans="1:22" ht="32" x14ac:dyDescent="0.2">
      <c r="A1919">
        <v>1917</v>
      </c>
      <c r="B1919" s="3" t="s">
        <v>1918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2">
        <f t="shared" si="205"/>
        <v>42776.270057870366</v>
      </c>
      <c r="K1919">
        <v>1484116133</v>
      </c>
      <c r="L1919" s="12" t="str">
        <f t="shared" si="206"/>
        <v>01/11/2017</v>
      </c>
      <c r="M1919" s="9" t="str" cm="1">
        <f t="array" ref="M1919">_xlfn.IFS(LEFT(L1919, 2) = "01", "Jan", LEFT(L1919, 2) = "02", "Feb", LEFT(L1919, 2) = "03", "Mar", LEFT(L1919, 2) = "04", "Apr", LEFT(L1919, 2) = "05", "May", LEFT(L1919, 2) = "06", "Jun", LEFT(L1919, 2) = "07", "Jul", LEFT(L1919, 2) = "08", "Aug", LEFT(L1919, 2) = "09", "Sep", LEFT(L1919, 2) = "10", "Oct", LEFT(L1919, 2) = "11", "Nov", LEFT(L1919, 2) = "12", "Dec")</f>
        <v>Jan</v>
      </c>
      <c r="N1919" s="9" t="str">
        <f t="shared" si="207"/>
        <v>2017</v>
      </c>
      <c r="O1919" t="b">
        <v>0</v>
      </c>
      <c r="P1919">
        <v>70</v>
      </c>
      <c r="Q1919" t="b">
        <v>0</v>
      </c>
      <c r="R1919" t="s">
        <v>8293</v>
      </c>
      <c r="S1919" s="6">
        <f t="shared" si="203"/>
        <v>0.52570512820512816</v>
      </c>
      <c r="T1919" s="8">
        <f t="shared" si="204"/>
        <v>2928.9285714285716</v>
      </c>
      <c r="U1919" t="str">
        <f t="shared" si="208"/>
        <v>technology</v>
      </c>
      <c r="V1919" t="str">
        <f t="shared" si="209"/>
        <v>gadgets</v>
      </c>
    </row>
    <row r="1920" spans="1:22" ht="48" x14ac:dyDescent="0.2">
      <c r="A1920">
        <v>1918</v>
      </c>
      <c r="B1920" s="3" t="s">
        <v>1919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2">
        <f t="shared" si="205"/>
        <v>41863.789942129632</v>
      </c>
      <c r="K1920">
        <v>1404845851</v>
      </c>
      <c r="L1920" s="12" t="str">
        <f t="shared" si="206"/>
        <v>07/08/2014</v>
      </c>
      <c r="M1920" s="9" t="str" cm="1">
        <f t="array" ref="M1920">_xlfn.IFS(LEFT(L1920, 2) = "01", "Jan", LEFT(L1920, 2) = "02", "Feb", LEFT(L1920, 2) = "03", "Mar", LEFT(L1920, 2) = "04", "Apr", LEFT(L1920, 2) = "05", "May", LEFT(L1920, 2) = "06", "Jun", LEFT(L1920, 2) = "07", "Jul", LEFT(L1920, 2) = "08", "Aug", LEFT(L1920, 2) = "09", "Sep", LEFT(L1920, 2) = "10", "Oct", LEFT(L1920, 2) = "11", "Nov", LEFT(L1920, 2) = "12", "Dec")</f>
        <v>Jul</v>
      </c>
      <c r="N1920" s="9" t="str">
        <f t="shared" si="207"/>
        <v>2014</v>
      </c>
      <c r="O1920" t="b">
        <v>0</v>
      </c>
      <c r="P1920">
        <v>9</v>
      </c>
      <c r="Q1920" t="b">
        <v>0</v>
      </c>
      <c r="R1920" t="s">
        <v>8293</v>
      </c>
      <c r="S1920" s="6">
        <f t="shared" si="203"/>
        <v>1.04E-2</v>
      </c>
      <c r="T1920" s="8">
        <f t="shared" si="204"/>
        <v>28.888888888888889</v>
      </c>
      <c r="U1920" t="str">
        <f t="shared" si="208"/>
        <v>technology</v>
      </c>
      <c r="V1920" t="str">
        <f t="shared" si="209"/>
        <v>gadgets</v>
      </c>
    </row>
    <row r="1921" spans="1:22" ht="48" x14ac:dyDescent="0.2">
      <c r="A1921">
        <v>1919</v>
      </c>
      <c r="B1921" s="3" t="s">
        <v>1920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2">
        <f t="shared" si="205"/>
        <v>42143.875567129624</v>
      </c>
      <c r="K1921">
        <v>1429477249</v>
      </c>
      <c r="L1921" s="12" t="str">
        <f t="shared" si="206"/>
        <v>04/19/2015</v>
      </c>
      <c r="M1921" s="9" t="str" cm="1">
        <f t="array" ref="M1921">_xlfn.IFS(LEFT(L1921, 2) = "01", "Jan", LEFT(L1921, 2) = "02", "Feb", LEFT(L1921, 2) = "03", "Mar", LEFT(L1921, 2) = "04", "Apr", LEFT(L1921, 2) = "05", "May", LEFT(L1921, 2) = "06", "Jun", LEFT(L1921, 2) = "07", "Jul", LEFT(L1921, 2) = "08", "Aug", LEFT(L1921, 2) = "09", "Sep", LEFT(L1921, 2) = "10", "Oct", LEFT(L1921, 2) = "11", "Nov", LEFT(L1921, 2) = "12", "Dec")</f>
        <v>Apr</v>
      </c>
      <c r="N1921" s="9" t="str">
        <f t="shared" si="207"/>
        <v>2015</v>
      </c>
      <c r="O1921" t="b">
        <v>0</v>
      </c>
      <c r="P1921">
        <v>8</v>
      </c>
      <c r="Q1921" t="b">
        <v>0</v>
      </c>
      <c r="R1921" t="s">
        <v>8293</v>
      </c>
      <c r="S1921" s="6">
        <f t="shared" si="203"/>
        <v>0.47399999999999998</v>
      </c>
      <c r="T1921" s="8">
        <f t="shared" si="204"/>
        <v>29.625</v>
      </c>
      <c r="U1921" t="str">
        <f t="shared" si="208"/>
        <v>technology</v>
      </c>
      <c r="V1921" t="str">
        <f t="shared" si="209"/>
        <v>gadgets</v>
      </c>
    </row>
    <row r="1922" spans="1:22" ht="48" x14ac:dyDescent="0.2">
      <c r="A1922">
        <v>1920</v>
      </c>
      <c r="B1922" s="3" t="s">
        <v>1921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2">
        <f t="shared" si="205"/>
        <v>42298.958333333328</v>
      </c>
      <c r="K1922">
        <v>1443042061</v>
      </c>
      <c r="L1922" s="12" t="str">
        <f t="shared" si="206"/>
        <v>09/23/2015</v>
      </c>
      <c r="M1922" s="9" t="str" cm="1">
        <f t="array" ref="M1922">_xlfn.IFS(LEFT(L1922, 2) = "01", "Jan", LEFT(L1922, 2) = "02", "Feb", LEFT(L1922, 2) = "03", "Mar", LEFT(L1922, 2) = "04", "Apr", LEFT(L1922, 2) = "05", "May", LEFT(L1922, 2) = "06", "Jun", LEFT(L1922, 2) = "07", "Jul", LEFT(L1922, 2) = "08", "Aug", LEFT(L1922, 2) = "09", "Sep", LEFT(L1922, 2) = "10", "Oct", LEFT(L1922, 2) = "11", "Nov", LEFT(L1922, 2) = "12", "Dec")</f>
        <v>Sep</v>
      </c>
      <c r="N1922" s="9" t="str">
        <f t="shared" si="207"/>
        <v>2015</v>
      </c>
      <c r="O1922" t="b">
        <v>0</v>
      </c>
      <c r="P1922">
        <v>105</v>
      </c>
      <c r="Q1922" t="b">
        <v>0</v>
      </c>
      <c r="R1922" t="s">
        <v>8293</v>
      </c>
      <c r="S1922" s="6">
        <f t="shared" ref="S1922:S1985" si="210">E1922/D1922</f>
        <v>0.43030000000000002</v>
      </c>
      <c r="T1922" s="8">
        <f t="shared" ref="T1922:T1985" si="211">IFERROR(E1922/P1922, 0)</f>
        <v>40.980952380952381</v>
      </c>
      <c r="U1922" t="str">
        <f t="shared" si="208"/>
        <v>technology</v>
      </c>
      <c r="V1922" t="str">
        <f t="shared" si="209"/>
        <v>gadgets</v>
      </c>
    </row>
    <row r="1923" spans="1:22" ht="32" x14ac:dyDescent="0.2">
      <c r="A1923">
        <v>1921</v>
      </c>
      <c r="B1923" s="3" t="s">
        <v>1922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2">
        <f t="shared" ref="J1923:J1986" si="212">(((I1923/60)/60)/24)+DATE(1970,1,1)</f>
        <v>41104.221562500003</v>
      </c>
      <c r="K1923">
        <v>1339651143</v>
      </c>
      <c r="L1923" s="12" t="str">
        <f t="shared" ref="L1923:L1986" si="213">TEXT((((K1923/60)/60)/24)+DATE(1970,1,1), "mm/dd/yyyy")</f>
        <v>06/14/2012</v>
      </c>
      <c r="M1923" s="9" t="str" cm="1">
        <f t="array" ref="M1923">_xlfn.IFS(LEFT(L1923, 2) = "01", "Jan", LEFT(L1923, 2) = "02", "Feb", LEFT(L1923, 2) = "03", "Mar", LEFT(L1923, 2) = "04", "Apr", LEFT(L1923, 2) = "05", "May", LEFT(L1923, 2) = "06", "Jun", LEFT(L1923, 2) = "07", "Jul", LEFT(L1923, 2) = "08", "Aug", LEFT(L1923, 2) = "09", "Sep", LEFT(L1923, 2) = "10", "Oct", LEFT(L1923, 2) = "11", "Nov", LEFT(L1923, 2) = "12", "Dec")</f>
        <v>Jun</v>
      </c>
      <c r="N1923" s="9" t="str">
        <f t="shared" ref="N1923:N1986" si="214">RIGHT(L1923, 4)</f>
        <v>2012</v>
      </c>
      <c r="O1923" t="b">
        <v>0</v>
      </c>
      <c r="P1923">
        <v>38</v>
      </c>
      <c r="Q1923" t="b">
        <v>1</v>
      </c>
      <c r="R1923" t="s">
        <v>8278</v>
      </c>
      <c r="S1923" s="6">
        <f t="shared" si="210"/>
        <v>1.3680000000000001</v>
      </c>
      <c r="T1923" s="8">
        <f t="shared" si="211"/>
        <v>54</v>
      </c>
      <c r="U1923" t="str">
        <f t="shared" ref="U1923:U1986" si="215">LEFT(R1923, SEARCH("/", R1923) - 1)</f>
        <v>music</v>
      </c>
      <c r="V1923" t="str">
        <f t="shared" ref="V1923:V1986" si="216">RIGHT(R1923, LEN(R1923) - SEARCH("/", R1923) )</f>
        <v>indie rock</v>
      </c>
    </row>
    <row r="1924" spans="1:22" ht="48" x14ac:dyDescent="0.2">
      <c r="A1924">
        <v>1922</v>
      </c>
      <c r="B1924" s="3" t="s">
        <v>1923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2">
        <f t="shared" si="212"/>
        <v>41620.255868055552</v>
      </c>
      <c r="K1924">
        <v>1384236507</v>
      </c>
      <c r="L1924" s="12" t="str">
        <f t="shared" si="213"/>
        <v>11/12/2013</v>
      </c>
      <c r="M1924" s="9" t="str" cm="1">
        <f t="array" ref="M1924">_xlfn.IFS(LEFT(L1924, 2) = "01", "Jan", LEFT(L1924, 2) = "02", "Feb", LEFT(L1924, 2) = "03", "Mar", LEFT(L1924, 2) = "04", "Apr", LEFT(L1924, 2) = "05", "May", LEFT(L1924, 2) = "06", "Jun", LEFT(L1924, 2) = "07", "Jul", LEFT(L1924, 2) = "08", "Aug", LEFT(L1924, 2) = "09", "Sep", LEFT(L1924, 2) = "10", "Oct", LEFT(L1924, 2) = "11", "Nov", LEFT(L1924, 2) = "12", "Dec")</f>
        <v>Nov</v>
      </c>
      <c r="N1924" s="9" t="str">
        <f t="shared" si="214"/>
        <v>2013</v>
      </c>
      <c r="O1924" t="b">
        <v>0</v>
      </c>
      <c r="P1924">
        <v>64</v>
      </c>
      <c r="Q1924" t="b">
        <v>1</v>
      </c>
      <c r="R1924" t="s">
        <v>8278</v>
      </c>
      <c r="S1924" s="6">
        <f t="shared" si="210"/>
        <v>1.1555</v>
      </c>
      <c r="T1924" s="8">
        <f t="shared" si="211"/>
        <v>36.109375</v>
      </c>
      <c r="U1924" t="str">
        <f t="shared" si="215"/>
        <v>music</v>
      </c>
      <c r="V1924" t="str">
        <f t="shared" si="216"/>
        <v>indie rock</v>
      </c>
    </row>
    <row r="1925" spans="1:22" ht="48" x14ac:dyDescent="0.2">
      <c r="A1925">
        <v>1923</v>
      </c>
      <c r="B1925" s="3" t="s">
        <v>1924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2">
        <f t="shared" si="212"/>
        <v>40813.207638888889</v>
      </c>
      <c r="K1925">
        <v>1313612532</v>
      </c>
      <c r="L1925" s="12" t="str">
        <f t="shared" si="213"/>
        <v>08/17/2011</v>
      </c>
      <c r="M1925" s="9" t="str" cm="1">
        <f t="array" ref="M1925">_xlfn.IFS(LEFT(L1925, 2) = "01", "Jan", LEFT(L1925, 2) = "02", "Feb", LEFT(L1925, 2) = "03", "Mar", LEFT(L1925, 2) = "04", "Apr", LEFT(L1925, 2) = "05", "May", LEFT(L1925, 2) = "06", "Jun", LEFT(L1925, 2) = "07", "Jul", LEFT(L1925, 2) = "08", "Aug", LEFT(L1925, 2) = "09", "Sep", LEFT(L1925, 2) = "10", "Oct", LEFT(L1925, 2) = "11", "Nov", LEFT(L1925, 2) = "12", "Dec")</f>
        <v>Aug</v>
      </c>
      <c r="N1925" s="9" t="str">
        <f t="shared" si="214"/>
        <v>2011</v>
      </c>
      <c r="O1925" t="b">
        <v>0</v>
      </c>
      <c r="P1925">
        <v>13</v>
      </c>
      <c r="Q1925" t="b">
        <v>1</v>
      </c>
      <c r="R1925" t="s">
        <v>8278</v>
      </c>
      <c r="S1925" s="6">
        <f t="shared" si="210"/>
        <v>2.4079999999999999</v>
      </c>
      <c r="T1925" s="8">
        <f t="shared" si="211"/>
        <v>23.153846153846153</v>
      </c>
      <c r="U1925" t="str">
        <f t="shared" si="215"/>
        <v>music</v>
      </c>
      <c r="V1925" t="str">
        <f t="shared" si="216"/>
        <v>indie rock</v>
      </c>
    </row>
    <row r="1926" spans="1:22" ht="48" x14ac:dyDescent="0.2">
      <c r="A1926">
        <v>1924</v>
      </c>
      <c r="B1926" s="3" t="s">
        <v>1925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2">
        <f t="shared" si="212"/>
        <v>41654.814583333333</v>
      </c>
      <c r="K1926">
        <v>1387390555</v>
      </c>
      <c r="L1926" s="12" t="str">
        <f t="shared" si="213"/>
        <v>12/18/2013</v>
      </c>
      <c r="M1926" s="9" t="str" cm="1">
        <f t="array" ref="M1926">_xlfn.IFS(LEFT(L1926, 2) = "01", "Jan", LEFT(L1926, 2) = "02", "Feb", LEFT(L1926, 2) = "03", "Mar", LEFT(L1926, 2) = "04", "Apr", LEFT(L1926, 2) = "05", "May", LEFT(L1926, 2) = "06", "Jun", LEFT(L1926, 2) = "07", "Jul", LEFT(L1926, 2) = "08", "Aug", LEFT(L1926, 2) = "09", "Sep", LEFT(L1926, 2) = "10", "Oct", LEFT(L1926, 2) = "11", "Nov", LEFT(L1926, 2) = "12", "Dec")</f>
        <v>Dec</v>
      </c>
      <c r="N1926" s="9" t="str">
        <f t="shared" si="214"/>
        <v>2013</v>
      </c>
      <c r="O1926" t="b">
        <v>0</v>
      </c>
      <c r="P1926">
        <v>33</v>
      </c>
      <c r="Q1926" t="b">
        <v>1</v>
      </c>
      <c r="R1926" t="s">
        <v>8278</v>
      </c>
      <c r="S1926" s="6">
        <f t="shared" si="210"/>
        <v>1.1439999999999999</v>
      </c>
      <c r="T1926" s="8">
        <f t="shared" si="211"/>
        <v>104</v>
      </c>
      <c r="U1926" t="str">
        <f t="shared" si="215"/>
        <v>music</v>
      </c>
      <c r="V1926" t="str">
        <f t="shared" si="216"/>
        <v>indie rock</v>
      </c>
    </row>
    <row r="1927" spans="1:22" ht="32" x14ac:dyDescent="0.2">
      <c r="A1927">
        <v>1925</v>
      </c>
      <c r="B1927" s="3" t="s">
        <v>1926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2">
        <f t="shared" si="212"/>
        <v>41558</v>
      </c>
      <c r="K1927">
        <v>1379540288</v>
      </c>
      <c r="L1927" s="12" t="str">
        <f t="shared" si="213"/>
        <v>09/18/2013</v>
      </c>
      <c r="M1927" s="9" t="str" cm="1">
        <f t="array" ref="M1927">_xlfn.IFS(LEFT(L1927, 2) = "01", "Jan", LEFT(L1927, 2) = "02", "Feb", LEFT(L1927, 2) = "03", "Mar", LEFT(L1927, 2) = "04", "Apr", LEFT(L1927, 2) = "05", "May", LEFT(L1927, 2) = "06", "Jun", LEFT(L1927, 2) = "07", "Jul", LEFT(L1927, 2) = "08", "Aug", LEFT(L1927, 2) = "09", "Sep", LEFT(L1927, 2) = "10", "Oct", LEFT(L1927, 2) = "11", "Nov", LEFT(L1927, 2) = "12", "Dec")</f>
        <v>Sep</v>
      </c>
      <c r="N1927" s="9" t="str">
        <f t="shared" si="214"/>
        <v>2013</v>
      </c>
      <c r="O1927" t="b">
        <v>0</v>
      </c>
      <c r="P1927">
        <v>52</v>
      </c>
      <c r="Q1927" t="b">
        <v>1</v>
      </c>
      <c r="R1927" t="s">
        <v>8278</v>
      </c>
      <c r="S1927" s="6">
        <f t="shared" si="210"/>
        <v>1.1033333333333333</v>
      </c>
      <c r="T1927" s="8">
        <f t="shared" si="211"/>
        <v>31.826923076923077</v>
      </c>
      <c r="U1927" t="str">
        <f t="shared" si="215"/>
        <v>music</v>
      </c>
      <c r="V1927" t="str">
        <f t="shared" si="216"/>
        <v>indie rock</v>
      </c>
    </row>
    <row r="1928" spans="1:22" ht="64" x14ac:dyDescent="0.2">
      <c r="A1928">
        <v>1926</v>
      </c>
      <c r="B1928" s="3" t="s">
        <v>1927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2">
        <f t="shared" si="212"/>
        <v>40484.018055555556</v>
      </c>
      <c r="K1928">
        <v>1286319256</v>
      </c>
      <c r="L1928" s="12" t="str">
        <f t="shared" si="213"/>
        <v>10/05/2010</v>
      </c>
      <c r="M1928" s="9" t="str" cm="1">
        <f t="array" ref="M1928">_xlfn.IFS(LEFT(L1928, 2) = "01", "Jan", LEFT(L1928, 2) = "02", "Feb", LEFT(L1928, 2) = "03", "Mar", LEFT(L1928, 2) = "04", "Apr", LEFT(L1928, 2) = "05", "May", LEFT(L1928, 2) = "06", "Jun", LEFT(L1928, 2) = "07", "Jul", LEFT(L1928, 2) = "08", "Aug", LEFT(L1928, 2) = "09", "Sep", LEFT(L1928, 2) = "10", "Oct", LEFT(L1928, 2) = "11", "Nov", LEFT(L1928, 2) = "12", "Dec")</f>
        <v>Oct</v>
      </c>
      <c r="N1928" s="9" t="str">
        <f t="shared" si="214"/>
        <v>2010</v>
      </c>
      <c r="O1928" t="b">
        <v>0</v>
      </c>
      <c r="P1928">
        <v>107</v>
      </c>
      <c r="Q1928" t="b">
        <v>1</v>
      </c>
      <c r="R1928" t="s">
        <v>8278</v>
      </c>
      <c r="S1928" s="6">
        <f t="shared" si="210"/>
        <v>1.9537933333333333</v>
      </c>
      <c r="T1928" s="8">
        <f t="shared" si="211"/>
        <v>27.3896261682243</v>
      </c>
      <c r="U1928" t="str">
        <f t="shared" si="215"/>
        <v>music</v>
      </c>
      <c r="V1928" t="str">
        <f t="shared" si="216"/>
        <v>indie rock</v>
      </c>
    </row>
    <row r="1929" spans="1:22" ht="16" x14ac:dyDescent="0.2">
      <c r="A1929">
        <v>1927</v>
      </c>
      <c r="B1929" s="3" t="s">
        <v>1928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2">
        <f t="shared" si="212"/>
        <v>40976.207638888889</v>
      </c>
      <c r="K1929">
        <v>1329856839</v>
      </c>
      <c r="L1929" s="12" t="str">
        <f t="shared" si="213"/>
        <v>02/21/2012</v>
      </c>
      <c r="M1929" s="9" t="str" cm="1">
        <f t="array" ref="M1929">_xlfn.IFS(LEFT(L1929, 2) = "01", "Jan", LEFT(L1929, 2) = "02", "Feb", LEFT(L1929, 2) = "03", "Mar", LEFT(L1929, 2) = "04", "Apr", LEFT(L1929, 2) = "05", "May", LEFT(L1929, 2) = "06", "Jun", LEFT(L1929, 2) = "07", "Jul", LEFT(L1929, 2) = "08", "Aug", LEFT(L1929, 2) = "09", "Sep", LEFT(L1929, 2) = "10", "Oct", LEFT(L1929, 2) = "11", "Nov", LEFT(L1929, 2) = "12", "Dec")</f>
        <v>Feb</v>
      </c>
      <c r="N1929" s="9" t="str">
        <f t="shared" si="214"/>
        <v>2012</v>
      </c>
      <c r="O1929" t="b">
        <v>0</v>
      </c>
      <c r="P1929">
        <v>11</v>
      </c>
      <c r="Q1929" t="b">
        <v>1</v>
      </c>
      <c r="R1929" t="s">
        <v>8278</v>
      </c>
      <c r="S1929" s="6">
        <f t="shared" si="210"/>
        <v>1.0333333333333334</v>
      </c>
      <c r="T1929" s="8">
        <f t="shared" si="211"/>
        <v>56.363636363636367</v>
      </c>
      <c r="U1929" t="str">
        <f t="shared" si="215"/>
        <v>music</v>
      </c>
      <c r="V1929" t="str">
        <f t="shared" si="216"/>
        <v>indie rock</v>
      </c>
    </row>
    <row r="1930" spans="1:22" ht="32" x14ac:dyDescent="0.2">
      <c r="A1930">
        <v>1928</v>
      </c>
      <c r="B1930" s="3" t="s">
        <v>1929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2">
        <f t="shared" si="212"/>
        <v>41401.648078703707</v>
      </c>
      <c r="K1930">
        <v>1365348794</v>
      </c>
      <c r="L1930" s="12" t="str">
        <f t="shared" si="213"/>
        <v>04/07/2013</v>
      </c>
      <c r="M1930" s="9" t="str" cm="1">
        <f t="array" ref="M1930">_xlfn.IFS(LEFT(L1930, 2) = "01", "Jan", LEFT(L1930, 2) = "02", "Feb", LEFT(L1930, 2) = "03", "Mar", LEFT(L1930, 2) = "04", "Apr", LEFT(L1930, 2) = "05", "May", LEFT(L1930, 2) = "06", "Jun", LEFT(L1930, 2) = "07", "Jul", LEFT(L1930, 2) = "08", "Aug", LEFT(L1930, 2) = "09", "Sep", LEFT(L1930, 2) = "10", "Oct", LEFT(L1930, 2) = "11", "Nov", LEFT(L1930, 2) = "12", "Dec")</f>
        <v>Apr</v>
      </c>
      <c r="N1930" s="9" t="str">
        <f t="shared" si="214"/>
        <v>2013</v>
      </c>
      <c r="O1930" t="b">
        <v>0</v>
      </c>
      <c r="P1930">
        <v>34</v>
      </c>
      <c r="Q1930" t="b">
        <v>1</v>
      </c>
      <c r="R1930" t="s">
        <v>8278</v>
      </c>
      <c r="S1930" s="6">
        <f t="shared" si="210"/>
        <v>1.031372549019608</v>
      </c>
      <c r="T1930" s="8">
        <f t="shared" si="211"/>
        <v>77.352941176470594</v>
      </c>
      <c r="U1930" t="str">
        <f t="shared" si="215"/>
        <v>music</v>
      </c>
      <c r="V1930" t="str">
        <f t="shared" si="216"/>
        <v>indie rock</v>
      </c>
    </row>
    <row r="1931" spans="1:22" ht="48" x14ac:dyDescent="0.2">
      <c r="A1931">
        <v>1929</v>
      </c>
      <c r="B1931" s="3" t="s">
        <v>1930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2">
        <f t="shared" si="212"/>
        <v>40729.021597222221</v>
      </c>
      <c r="K1931">
        <v>1306197066</v>
      </c>
      <c r="L1931" s="12" t="str">
        <f t="shared" si="213"/>
        <v>05/24/2011</v>
      </c>
      <c r="M1931" s="9" t="str" cm="1">
        <f t="array" ref="M1931">_xlfn.IFS(LEFT(L1931, 2) = "01", "Jan", LEFT(L1931, 2) = "02", "Feb", LEFT(L1931, 2) = "03", "Mar", LEFT(L1931, 2) = "04", "Apr", LEFT(L1931, 2) = "05", "May", LEFT(L1931, 2) = "06", "Jun", LEFT(L1931, 2) = "07", "Jul", LEFT(L1931, 2) = "08", "Aug", LEFT(L1931, 2) = "09", "Sep", LEFT(L1931, 2) = "10", "Oct", LEFT(L1931, 2) = "11", "Nov", LEFT(L1931, 2) = "12", "Dec")</f>
        <v>May</v>
      </c>
      <c r="N1931" s="9" t="str">
        <f t="shared" si="214"/>
        <v>2011</v>
      </c>
      <c r="O1931" t="b">
        <v>0</v>
      </c>
      <c r="P1931">
        <v>75</v>
      </c>
      <c r="Q1931" t="b">
        <v>1</v>
      </c>
      <c r="R1931" t="s">
        <v>8278</v>
      </c>
      <c r="S1931" s="6">
        <f t="shared" si="210"/>
        <v>1.003125</v>
      </c>
      <c r="T1931" s="8">
        <f t="shared" si="211"/>
        <v>42.8</v>
      </c>
      <c r="U1931" t="str">
        <f t="shared" si="215"/>
        <v>music</v>
      </c>
      <c r="V1931" t="str">
        <f t="shared" si="216"/>
        <v>indie rock</v>
      </c>
    </row>
    <row r="1932" spans="1:22" ht="32" x14ac:dyDescent="0.2">
      <c r="A1932">
        <v>1930</v>
      </c>
      <c r="B1932" s="3" t="s">
        <v>1931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2">
        <f t="shared" si="212"/>
        <v>41462.558819444443</v>
      </c>
      <c r="K1932">
        <v>1368019482</v>
      </c>
      <c r="L1932" s="12" t="str">
        <f t="shared" si="213"/>
        <v>05/08/2013</v>
      </c>
      <c r="M1932" s="9" t="str" cm="1">
        <f t="array" ref="M1932">_xlfn.IFS(LEFT(L1932, 2) = "01", "Jan", LEFT(L1932, 2) = "02", "Feb", LEFT(L1932, 2) = "03", "Mar", LEFT(L1932, 2) = "04", "Apr", LEFT(L1932, 2) = "05", "May", LEFT(L1932, 2) = "06", "Jun", LEFT(L1932, 2) = "07", "Jul", LEFT(L1932, 2) = "08", "Aug", LEFT(L1932, 2) = "09", "Sep", LEFT(L1932, 2) = "10", "Oct", LEFT(L1932, 2) = "11", "Nov", LEFT(L1932, 2) = "12", "Dec")</f>
        <v>May</v>
      </c>
      <c r="N1932" s="9" t="str">
        <f t="shared" si="214"/>
        <v>2013</v>
      </c>
      <c r="O1932" t="b">
        <v>0</v>
      </c>
      <c r="P1932">
        <v>26</v>
      </c>
      <c r="Q1932" t="b">
        <v>1</v>
      </c>
      <c r="R1932" t="s">
        <v>8278</v>
      </c>
      <c r="S1932" s="6">
        <f t="shared" si="210"/>
        <v>1.27</v>
      </c>
      <c r="T1932" s="8">
        <f t="shared" si="211"/>
        <v>48.846153846153847</v>
      </c>
      <c r="U1932" t="str">
        <f t="shared" si="215"/>
        <v>music</v>
      </c>
      <c r="V1932" t="str">
        <f t="shared" si="216"/>
        <v>indie rock</v>
      </c>
    </row>
    <row r="1933" spans="1:22" ht="32" x14ac:dyDescent="0.2">
      <c r="A1933">
        <v>1931</v>
      </c>
      <c r="B1933" s="3" t="s">
        <v>1932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2">
        <f t="shared" si="212"/>
        <v>41051.145833333336</v>
      </c>
      <c r="K1933">
        <v>1336512309</v>
      </c>
      <c r="L1933" s="12" t="str">
        <f t="shared" si="213"/>
        <v>05/08/2012</v>
      </c>
      <c r="M1933" s="9" t="str" cm="1">
        <f t="array" ref="M1933">_xlfn.IFS(LEFT(L1933, 2) = "01", "Jan", LEFT(L1933, 2) = "02", "Feb", LEFT(L1933, 2) = "03", "Mar", LEFT(L1933, 2) = "04", "Apr", LEFT(L1933, 2) = "05", "May", LEFT(L1933, 2) = "06", "Jun", LEFT(L1933, 2) = "07", "Jul", LEFT(L1933, 2) = "08", "Aug", LEFT(L1933, 2) = "09", "Sep", LEFT(L1933, 2) = "10", "Oct", LEFT(L1933, 2) = "11", "Nov", LEFT(L1933, 2) = "12", "Dec")</f>
        <v>May</v>
      </c>
      <c r="N1933" s="9" t="str">
        <f t="shared" si="214"/>
        <v>2012</v>
      </c>
      <c r="O1933" t="b">
        <v>0</v>
      </c>
      <c r="P1933">
        <v>50</v>
      </c>
      <c r="Q1933" t="b">
        <v>1</v>
      </c>
      <c r="R1933" t="s">
        <v>8278</v>
      </c>
      <c r="S1933" s="6">
        <f t="shared" si="210"/>
        <v>1.20601</v>
      </c>
      <c r="T1933" s="8">
        <f t="shared" si="211"/>
        <v>48.240400000000001</v>
      </c>
      <c r="U1933" t="str">
        <f t="shared" si="215"/>
        <v>music</v>
      </c>
      <c r="V1933" t="str">
        <f t="shared" si="216"/>
        <v>indie rock</v>
      </c>
    </row>
    <row r="1934" spans="1:22" ht="48" x14ac:dyDescent="0.2">
      <c r="A1934">
        <v>1932</v>
      </c>
      <c r="B1934" s="3" t="s">
        <v>1933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2">
        <f t="shared" si="212"/>
        <v>40932.809872685182</v>
      </c>
      <c r="K1934">
        <v>1325618773</v>
      </c>
      <c r="L1934" s="12" t="str">
        <f t="shared" si="213"/>
        <v>01/03/2012</v>
      </c>
      <c r="M1934" s="9" t="str" cm="1">
        <f t="array" ref="M1934">_xlfn.IFS(LEFT(L1934, 2) = "01", "Jan", LEFT(L1934, 2) = "02", "Feb", LEFT(L1934, 2) = "03", "Mar", LEFT(L1934, 2) = "04", "Apr", LEFT(L1934, 2) = "05", "May", LEFT(L1934, 2) = "06", "Jun", LEFT(L1934, 2) = "07", "Jul", LEFT(L1934, 2) = "08", "Aug", LEFT(L1934, 2) = "09", "Sep", LEFT(L1934, 2) = "10", "Oct", LEFT(L1934, 2) = "11", "Nov", LEFT(L1934, 2) = "12", "Dec")</f>
        <v>Jan</v>
      </c>
      <c r="N1934" s="9" t="str">
        <f t="shared" si="214"/>
        <v>2012</v>
      </c>
      <c r="O1934" t="b">
        <v>0</v>
      </c>
      <c r="P1934">
        <v>80</v>
      </c>
      <c r="Q1934" t="b">
        <v>1</v>
      </c>
      <c r="R1934" t="s">
        <v>8278</v>
      </c>
      <c r="S1934" s="6">
        <f t="shared" si="210"/>
        <v>1.0699047619047619</v>
      </c>
      <c r="T1934" s="8">
        <f t="shared" si="211"/>
        <v>70.212500000000006</v>
      </c>
      <c r="U1934" t="str">
        <f t="shared" si="215"/>
        <v>music</v>
      </c>
      <c r="V1934" t="str">
        <f t="shared" si="216"/>
        <v>indie rock</v>
      </c>
    </row>
    <row r="1935" spans="1:22" ht="48" x14ac:dyDescent="0.2">
      <c r="A1935">
        <v>1933</v>
      </c>
      <c r="B1935" s="3" t="s">
        <v>1934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2">
        <f t="shared" si="212"/>
        <v>41909.130868055552</v>
      </c>
      <c r="K1935">
        <v>1409195307</v>
      </c>
      <c r="L1935" s="12" t="str">
        <f t="shared" si="213"/>
        <v>08/28/2014</v>
      </c>
      <c r="M1935" s="9" t="str" cm="1">
        <f t="array" ref="M1935">_xlfn.IFS(LEFT(L1935, 2) = "01", "Jan", LEFT(L1935, 2) = "02", "Feb", LEFT(L1935, 2) = "03", "Mar", LEFT(L1935, 2) = "04", "Apr", LEFT(L1935, 2) = "05", "May", LEFT(L1935, 2) = "06", "Jun", LEFT(L1935, 2) = "07", "Jul", LEFT(L1935, 2) = "08", "Aug", LEFT(L1935, 2) = "09", "Sep", LEFT(L1935, 2) = "10", "Oct", LEFT(L1935, 2) = "11", "Nov", LEFT(L1935, 2) = "12", "Dec")</f>
        <v>Aug</v>
      </c>
      <c r="N1935" s="9" t="str">
        <f t="shared" si="214"/>
        <v>2014</v>
      </c>
      <c r="O1935" t="b">
        <v>0</v>
      </c>
      <c r="P1935">
        <v>110</v>
      </c>
      <c r="Q1935" t="b">
        <v>1</v>
      </c>
      <c r="R1935" t="s">
        <v>8278</v>
      </c>
      <c r="S1935" s="6">
        <f t="shared" si="210"/>
        <v>1.7243333333333333</v>
      </c>
      <c r="T1935" s="8">
        <f t="shared" si="211"/>
        <v>94.054545454545448</v>
      </c>
      <c r="U1935" t="str">
        <f t="shared" si="215"/>
        <v>music</v>
      </c>
      <c r="V1935" t="str">
        <f t="shared" si="216"/>
        <v>indie rock</v>
      </c>
    </row>
    <row r="1936" spans="1:22" ht="48" x14ac:dyDescent="0.2">
      <c r="A1936">
        <v>1934</v>
      </c>
      <c r="B1936" s="3" t="s">
        <v>1935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2">
        <f t="shared" si="212"/>
        <v>40902.208333333336</v>
      </c>
      <c r="K1936">
        <v>1321649321</v>
      </c>
      <c r="L1936" s="12" t="str">
        <f t="shared" si="213"/>
        <v>11/18/2011</v>
      </c>
      <c r="M1936" s="9" t="str" cm="1">
        <f t="array" ref="M1936">_xlfn.IFS(LEFT(L1936, 2) = "01", "Jan", LEFT(L1936, 2) = "02", "Feb", LEFT(L1936, 2) = "03", "Mar", LEFT(L1936, 2) = "04", "Apr", LEFT(L1936, 2) = "05", "May", LEFT(L1936, 2) = "06", "Jun", LEFT(L1936, 2) = "07", "Jul", LEFT(L1936, 2) = "08", "Aug", LEFT(L1936, 2) = "09", "Sep", LEFT(L1936, 2) = "10", "Oct", LEFT(L1936, 2) = "11", "Nov", LEFT(L1936, 2) = "12", "Dec")</f>
        <v>Nov</v>
      </c>
      <c r="N1936" s="9" t="str">
        <f t="shared" si="214"/>
        <v>2011</v>
      </c>
      <c r="O1936" t="b">
        <v>0</v>
      </c>
      <c r="P1936">
        <v>77</v>
      </c>
      <c r="Q1936" t="b">
        <v>1</v>
      </c>
      <c r="R1936" t="s">
        <v>8278</v>
      </c>
      <c r="S1936" s="6">
        <f t="shared" si="210"/>
        <v>1.2362</v>
      </c>
      <c r="T1936" s="8">
        <f t="shared" si="211"/>
        <v>80.272727272727266</v>
      </c>
      <c r="U1936" t="str">
        <f t="shared" si="215"/>
        <v>music</v>
      </c>
      <c r="V1936" t="str">
        <f t="shared" si="216"/>
        <v>indie rock</v>
      </c>
    </row>
    <row r="1937" spans="1:22" ht="48" x14ac:dyDescent="0.2">
      <c r="A1937">
        <v>1935</v>
      </c>
      <c r="B1937" s="3" t="s">
        <v>1936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2">
        <f t="shared" si="212"/>
        <v>41811.207638888889</v>
      </c>
      <c r="K1937">
        <v>1400106171</v>
      </c>
      <c r="L1937" s="12" t="str">
        <f t="shared" si="213"/>
        <v>05/14/2014</v>
      </c>
      <c r="M1937" s="9" t="str" cm="1">
        <f t="array" ref="M1937">_xlfn.IFS(LEFT(L1937, 2) = "01", "Jan", LEFT(L1937, 2) = "02", "Feb", LEFT(L1937, 2) = "03", "Mar", LEFT(L1937, 2) = "04", "Apr", LEFT(L1937, 2) = "05", "May", LEFT(L1937, 2) = "06", "Jun", LEFT(L1937, 2) = "07", "Jul", LEFT(L1937, 2) = "08", "Aug", LEFT(L1937, 2) = "09", "Sep", LEFT(L1937, 2) = "10", "Oct", LEFT(L1937, 2) = "11", "Nov", LEFT(L1937, 2) = "12", "Dec")</f>
        <v>May</v>
      </c>
      <c r="N1937" s="9" t="str">
        <f t="shared" si="214"/>
        <v>2014</v>
      </c>
      <c r="O1937" t="b">
        <v>0</v>
      </c>
      <c r="P1937">
        <v>50</v>
      </c>
      <c r="Q1937" t="b">
        <v>1</v>
      </c>
      <c r="R1937" t="s">
        <v>8278</v>
      </c>
      <c r="S1937" s="6">
        <f t="shared" si="210"/>
        <v>1.0840000000000001</v>
      </c>
      <c r="T1937" s="8">
        <f t="shared" si="211"/>
        <v>54.2</v>
      </c>
      <c r="U1937" t="str">
        <f t="shared" si="215"/>
        <v>music</v>
      </c>
      <c r="V1937" t="str">
        <f t="shared" si="216"/>
        <v>indie rock</v>
      </c>
    </row>
    <row r="1938" spans="1:22" ht="48" x14ac:dyDescent="0.2">
      <c r="A1938">
        <v>1936</v>
      </c>
      <c r="B1938" s="3" t="s">
        <v>1937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2">
        <f t="shared" si="212"/>
        <v>40883.249305555553</v>
      </c>
      <c r="K1938">
        <v>1320528070</v>
      </c>
      <c r="L1938" s="12" t="str">
        <f t="shared" si="213"/>
        <v>11/05/2011</v>
      </c>
      <c r="M1938" s="9" t="str" cm="1">
        <f t="array" ref="M1938">_xlfn.IFS(LEFT(L1938, 2) = "01", "Jan", LEFT(L1938, 2) = "02", "Feb", LEFT(L1938, 2) = "03", "Mar", LEFT(L1938, 2) = "04", "Apr", LEFT(L1938, 2) = "05", "May", LEFT(L1938, 2) = "06", "Jun", LEFT(L1938, 2) = "07", "Jul", LEFT(L1938, 2) = "08", "Aug", LEFT(L1938, 2) = "09", "Sep", LEFT(L1938, 2) = "10", "Oct", LEFT(L1938, 2) = "11", "Nov", LEFT(L1938, 2) = "12", "Dec")</f>
        <v>Nov</v>
      </c>
      <c r="N1938" s="9" t="str">
        <f t="shared" si="214"/>
        <v>2011</v>
      </c>
      <c r="O1938" t="b">
        <v>0</v>
      </c>
      <c r="P1938">
        <v>145</v>
      </c>
      <c r="Q1938" t="b">
        <v>1</v>
      </c>
      <c r="R1938" t="s">
        <v>8278</v>
      </c>
      <c r="S1938" s="6">
        <f t="shared" si="210"/>
        <v>1.1652013333333333</v>
      </c>
      <c r="T1938" s="8">
        <f t="shared" si="211"/>
        <v>60.26903448275862</v>
      </c>
      <c r="U1938" t="str">
        <f t="shared" si="215"/>
        <v>music</v>
      </c>
      <c r="V1938" t="str">
        <f t="shared" si="216"/>
        <v>indie rock</v>
      </c>
    </row>
    <row r="1939" spans="1:22" ht="48" x14ac:dyDescent="0.2">
      <c r="A1939">
        <v>1937</v>
      </c>
      <c r="B1939" s="3" t="s">
        <v>1938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2">
        <f t="shared" si="212"/>
        <v>41075.165972222225</v>
      </c>
      <c r="K1939">
        <v>1338346281</v>
      </c>
      <c r="L1939" s="12" t="str">
        <f t="shared" si="213"/>
        <v>05/30/2012</v>
      </c>
      <c r="M1939" s="9" t="str" cm="1">
        <f t="array" ref="M1939">_xlfn.IFS(LEFT(L1939, 2) = "01", "Jan", LEFT(L1939, 2) = "02", "Feb", LEFT(L1939, 2) = "03", "Mar", LEFT(L1939, 2) = "04", "Apr", LEFT(L1939, 2) = "05", "May", LEFT(L1939, 2) = "06", "Jun", LEFT(L1939, 2) = "07", "Jul", LEFT(L1939, 2) = "08", "Aug", LEFT(L1939, 2) = "09", "Sep", LEFT(L1939, 2) = "10", "Oct", LEFT(L1939, 2) = "11", "Nov", LEFT(L1939, 2) = "12", "Dec")</f>
        <v>May</v>
      </c>
      <c r="N1939" s="9" t="str">
        <f t="shared" si="214"/>
        <v>2012</v>
      </c>
      <c r="O1939" t="b">
        <v>0</v>
      </c>
      <c r="P1939">
        <v>29</v>
      </c>
      <c r="Q1939" t="b">
        <v>1</v>
      </c>
      <c r="R1939" t="s">
        <v>8278</v>
      </c>
      <c r="S1939" s="6">
        <f t="shared" si="210"/>
        <v>1.8724499999999999</v>
      </c>
      <c r="T1939" s="8">
        <f t="shared" si="211"/>
        <v>38.740344827586206</v>
      </c>
      <c r="U1939" t="str">
        <f t="shared" si="215"/>
        <v>music</v>
      </c>
      <c r="V1939" t="str">
        <f t="shared" si="216"/>
        <v>indie rock</v>
      </c>
    </row>
    <row r="1940" spans="1:22" ht="48" x14ac:dyDescent="0.2">
      <c r="A1940">
        <v>1938</v>
      </c>
      <c r="B1940" s="3" t="s">
        <v>1939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2">
        <f t="shared" si="212"/>
        <v>41457.208333333336</v>
      </c>
      <c r="K1940">
        <v>1370067231</v>
      </c>
      <c r="L1940" s="12" t="str">
        <f t="shared" si="213"/>
        <v>06/01/2013</v>
      </c>
      <c r="M1940" s="9" t="str" cm="1">
        <f t="array" ref="M1940">_xlfn.IFS(LEFT(L1940, 2) = "01", "Jan", LEFT(L1940, 2) = "02", "Feb", LEFT(L1940, 2) = "03", "Mar", LEFT(L1940, 2) = "04", "Apr", LEFT(L1940, 2) = "05", "May", LEFT(L1940, 2) = "06", "Jun", LEFT(L1940, 2) = "07", "Jul", LEFT(L1940, 2) = "08", "Aug", LEFT(L1940, 2) = "09", "Sep", LEFT(L1940, 2) = "10", "Oct", LEFT(L1940, 2) = "11", "Nov", LEFT(L1940, 2) = "12", "Dec")</f>
        <v>Jun</v>
      </c>
      <c r="N1940" s="9" t="str">
        <f t="shared" si="214"/>
        <v>2013</v>
      </c>
      <c r="O1940" t="b">
        <v>0</v>
      </c>
      <c r="P1940">
        <v>114</v>
      </c>
      <c r="Q1940" t="b">
        <v>1</v>
      </c>
      <c r="R1940" t="s">
        <v>8278</v>
      </c>
      <c r="S1940" s="6">
        <f t="shared" si="210"/>
        <v>1.1593333333333333</v>
      </c>
      <c r="T1940" s="8">
        <f t="shared" si="211"/>
        <v>152.54385964912279</v>
      </c>
      <c r="U1940" t="str">
        <f t="shared" si="215"/>
        <v>music</v>
      </c>
      <c r="V1940" t="str">
        <f t="shared" si="216"/>
        <v>indie rock</v>
      </c>
    </row>
    <row r="1941" spans="1:22" ht="48" x14ac:dyDescent="0.2">
      <c r="A1941">
        <v>1939</v>
      </c>
      <c r="B1941" s="3" t="s">
        <v>1940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2">
        <f t="shared" si="212"/>
        <v>41343.943379629629</v>
      </c>
      <c r="K1941">
        <v>1360366708</v>
      </c>
      <c r="L1941" s="12" t="str">
        <f t="shared" si="213"/>
        <v>02/08/2013</v>
      </c>
      <c r="M1941" s="9" t="str" cm="1">
        <f t="array" ref="M1941">_xlfn.IFS(LEFT(L1941, 2) = "01", "Jan", LEFT(L1941, 2) = "02", "Feb", LEFT(L1941, 2) = "03", "Mar", LEFT(L1941, 2) = "04", "Apr", LEFT(L1941, 2) = "05", "May", LEFT(L1941, 2) = "06", "Jun", LEFT(L1941, 2) = "07", "Jul", LEFT(L1941, 2) = "08", "Aug", LEFT(L1941, 2) = "09", "Sep", LEFT(L1941, 2) = "10", "Oct", LEFT(L1941, 2) = "11", "Nov", LEFT(L1941, 2) = "12", "Dec")</f>
        <v>Feb</v>
      </c>
      <c r="N1941" s="9" t="str">
        <f t="shared" si="214"/>
        <v>2013</v>
      </c>
      <c r="O1941" t="b">
        <v>0</v>
      </c>
      <c r="P1941">
        <v>96</v>
      </c>
      <c r="Q1941" t="b">
        <v>1</v>
      </c>
      <c r="R1941" t="s">
        <v>8278</v>
      </c>
      <c r="S1941" s="6">
        <f t="shared" si="210"/>
        <v>1.107</v>
      </c>
      <c r="T1941" s="8">
        <f t="shared" si="211"/>
        <v>115.3125</v>
      </c>
      <c r="U1941" t="str">
        <f t="shared" si="215"/>
        <v>music</v>
      </c>
      <c r="V1941" t="str">
        <f t="shared" si="216"/>
        <v>indie rock</v>
      </c>
    </row>
    <row r="1942" spans="1:22" ht="48" x14ac:dyDescent="0.2">
      <c r="A1942">
        <v>1940</v>
      </c>
      <c r="B1942" s="3" t="s">
        <v>1941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2">
        <f t="shared" si="212"/>
        <v>40709.165972222225</v>
      </c>
      <c r="K1942">
        <v>1304770233</v>
      </c>
      <c r="L1942" s="12" t="str">
        <f t="shared" si="213"/>
        <v>05/07/2011</v>
      </c>
      <c r="M1942" s="9" t="str" cm="1">
        <f t="array" ref="M1942">_xlfn.IFS(LEFT(L1942, 2) = "01", "Jan", LEFT(L1942, 2) = "02", "Feb", LEFT(L1942, 2) = "03", "Mar", LEFT(L1942, 2) = "04", "Apr", LEFT(L1942, 2) = "05", "May", LEFT(L1942, 2) = "06", "Jun", LEFT(L1942, 2) = "07", "Jul", LEFT(L1942, 2) = "08", "Aug", LEFT(L1942, 2) = "09", "Sep", LEFT(L1942, 2) = "10", "Oct", LEFT(L1942, 2) = "11", "Nov", LEFT(L1942, 2) = "12", "Dec")</f>
        <v>May</v>
      </c>
      <c r="N1942" s="9" t="str">
        <f t="shared" si="214"/>
        <v>2011</v>
      </c>
      <c r="O1942" t="b">
        <v>0</v>
      </c>
      <c r="P1942">
        <v>31</v>
      </c>
      <c r="Q1942" t="b">
        <v>1</v>
      </c>
      <c r="R1942" t="s">
        <v>8278</v>
      </c>
      <c r="S1942" s="6">
        <f t="shared" si="210"/>
        <v>1.7092307692307693</v>
      </c>
      <c r="T1942" s="8">
        <f t="shared" si="211"/>
        <v>35.838709677419352</v>
      </c>
      <c r="U1942" t="str">
        <f t="shared" si="215"/>
        <v>music</v>
      </c>
      <c r="V1942" t="str">
        <f t="shared" si="216"/>
        <v>indie rock</v>
      </c>
    </row>
    <row r="1943" spans="1:22" ht="48" x14ac:dyDescent="0.2">
      <c r="A1943">
        <v>1941</v>
      </c>
      <c r="B1943" s="3" t="s">
        <v>1942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2">
        <f t="shared" si="212"/>
        <v>41774.290868055556</v>
      </c>
      <c r="K1943">
        <v>1397545131</v>
      </c>
      <c r="L1943" s="12" t="str">
        <f t="shared" si="213"/>
        <v>04/15/2014</v>
      </c>
      <c r="M1943" s="9" t="str" cm="1">
        <f t="array" ref="M1943">_xlfn.IFS(LEFT(L1943, 2) = "01", "Jan", LEFT(L1943, 2) = "02", "Feb", LEFT(L1943, 2) = "03", "Mar", LEFT(L1943, 2) = "04", "Apr", LEFT(L1943, 2) = "05", "May", LEFT(L1943, 2) = "06", "Jun", LEFT(L1943, 2) = "07", "Jul", LEFT(L1943, 2) = "08", "Aug", LEFT(L1943, 2) = "09", "Sep", LEFT(L1943, 2) = "10", "Oct", LEFT(L1943, 2) = "11", "Nov", LEFT(L1943, 2) = "12", "Dec")</f>
        <v>Apr</v>
      </c>
      <c r="N1943" s="9" t="str">
        <f t="shared" si="214"/>
        <v>2014</v>
      </c>
      <c r="O1943" t="b">
        <v>1</v>
      </c>
      <c r="P1943">
        <v>4883</v>
      </c>
      <c r="Q1943" t="b">
        <v>1</v>
      </c>
      <c r="R1943" t="s">
        <v>8294</v>
      </c>
      <c r="S1943" s="6">
        <f t="shared" si="210"/>
        <v>1.2611835600000001</v>
      </c>
      <c r="T1943" s="8">
        <f t="shared" si="211"/>
        <v>64.570118779438872</v>
      </c>
      <c r="U1943" t="str">
        <f t="shared" si="215"/>
        <v>technology</v>
      </c>
      <c r="V1943" t="str">
        <f t="shared" si="216"/>
        <v>hardware</v>
      </c>
    </row>
    <row r="1944" spans="1:22" ht="48" x14ac:dyDescent="0.2">
      <c r="A1944">
        <v>1942</v>
      </c>
      <c r="B1944" s="3" t="s">
        <v>1943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2">
        <f t="shared" si="212"/>
        <v>40728.828009259261</v>
      </c>
      <c r="K1944">
        <v>1302033140</v>
      </c>
      <c r="L1944" s="12" t="str">
        <f t="shared" si="213"/>
        <v>04/05/2011</v>
      </c>
      <c r="M1944" s="9" t="str" cm="1">
        <f t="array" ref="M1944">_xlfn.IFS(LEFT(L1944, 2) = "01", "Jan", LEFT(L1944, 2) = "02", "Feb", LEFT(L1944, 2) = "03", "Mar", LEFT(L1944, 2) = "04", "Apr", LEFT(L1944, 2) = "05", "May", LEFT(L1944, 2) = "06", "Jun", LEFT(L1944, 2) = "07", "Jul", LEFT(L1944, 2) = "08", "Aug", LEFT(L1944, 2) = "09", "Sep", LEFT(L1944, 2) = "10", "Oct", LEFT(L1944, 2) = "11", "Nov", LEFT(L1944, 2) = "12", "Dec")</f>
        <v>Apr</v>
      </c>
      <c r="N1944" s="9" t="str">
        <f t="shared" si="214"/>
        <v>2011</v>
      </c>
      <c r="O1944" t="b">
        <v>1</v>
      </c>
      <c r="P1944">
        <v>95</v>
      </c>
      <c r="Q1944" t="b">
        <v>1</v>
      </c>
      <c r="R1944" t="s">
        <v>8294</v>
      </c>
      <c r="S1944" s="6">
        <f t="shared" si="210"/>
        <v>1.3844033333333334</v>
      </c>
      <c r="T1944" s="8">
        <f t="shared" si="211"/>
        <v>87.436000000000007</v>
      </c>
      <c r="U1944" t="str">
        <f t="shared" si="215"/>
        <v>technology</v>
      </c>
      <c r="V1944" t="str">
        <f t="shared" si="216"/>
        <v>hardware</v>
      </c>
    </row>
    <row r="1945" spans="1:22" ht="48" x14ac:dyDescent="0.2">
      <c r="A1945">
        <v>1943</v>
      </c>
      <c r="B1945" s="3" t="s">
        <v>1944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2">
        <f t="shared" si="212"/>
        <v>42593.269861111112</v>
      </c>
      <c r="K1945">
        <v>1467008916</v>
      </c>
      <c r="L1945" s="12" t="str">
        <f t="shared" si="213"/>
        <v>06/27/2016</v>
      </c>
      <c r="M1945" s="9" t="str" cm="1">
        <f t="array" ref="M1945">_xlfn.IFS(LEFT(L1945, 2) = "01", "Jan", LEFT(L1945, 2) = "02", "Feb", LEFT(L1945, 2) = "03", "Mar", LEFT(L1945, 2) = "04", "Apr", LEFT(L1945, 2) = "05", "May", LEFT(L1945, 2) = "06", "Jun", LEFT(L1945, 2) = "07", "Jul", LEFT(L1945, 2) = "08", "Aug", LEFT(L1945, 2) = "09", "Sep", LEFT(L1945, 2) = "10", "Oct", LEFT(L1945, 2) = "11", "Nov", LEFT(L1945, 2) = "12", "Dec")</f>
        <v>Jun</v>
      </c>
      <c r="N1945" s="9" t="str">
        <f t="shared" si="214"/>
        <v>2016</v>
      </c>
      <c r="O1945" t="b">
        <v>1</v>
      </c>
      <c r="P1945">
        <v>2478</v>
      </c>
      <c r="Q1945" t="b">
        <v>1</v>
      </c>
      <c r="R1945" t="s">
        <v>8294</v>
      </c>
      <c r="S1945" s="6">
        <f t="shared" si="210"/>
        <v>17.052499999999998</v>
      </c>
      <c r="T1945" s="8">
        <f t="shared" si="211"/>
        <v>68.815577078288939</v>
      </c>
      <c r="U1945" t="str">
        <f t="shared" si="215"/>
        <v>technology</v>
      </c>
      <c r="V1945" t="str">
        <f t="shared" si="216"/>
        <v>hardware</v>
      </c>
    </row>
    <row r="1946" spans="1:22" ht="48" x14ac:dyDescent="0.2">
      <c r="A1946">
        <v>1944</v>
      </c>
      <c r="B1946" s="3" t="s">
        <v>1945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2">
        <f t="shared" si="212"/>
        <v>41760.584374999999</v>
      </c>
      <c r="K1946">
        <v>1396360890</v>
      </c>
      <c r="L1946" s="12" t="str">
        <f t="shared" si="213"/>
        <v>04/01/2014</v>
      </c>
      <c r="M1946" s="9" t="str" cm="1">
        <f t="array" ref="M1946">_xlfn.IFS(LEFT(L1946, 2) = "01", "Jan", LEFT(L1946, 2) = "02", "Feb", LEFT(L1946, 2) = "03", "Mar", LEFT(L1946, 2) = "04", "Apr", LEFT(L1946, 2) = "05", "May", LEFT(L1946, 2) = "06", "Jun", LEFT(L1946, 2) = "07", "Jul", LEFT(L1946, 2) = "08", "Aug", LEFT(L1946, 2) = "09", "Sep", LEFT(L1946, 2) = "10", "Oct", LEFT(L1946, 2) = "11", "Nov", LEFT(L1946, 2) = "12", "Dec")</f>
        <v>Apr</v>
      </c>
      <c r="N1946" s="9" t="str">
        <f t="shared" si="214"/>
        <v>2014</v>
      </c>
      <c r="O1946" t="b">
        <v>1</v>
      </c>
      <c r="P1946">
        <v>1789</v>
      </c>
      <c r="Q1946" t="b">
        <v>1</v>
      </c>
      <c r="R1946" t="s">
        <v>8294</v>
      </c>
      <c r="S1946" s="6">
        <f t="shared" si="210"/>
        <v>7.8805550000000002</v>
      </c>
      <c r="T1946" s="8">
        <f t="shared" si="211"/>
        <v>176.200223588597</v>
      </c>
      <c r="U1946" t="str">
        <f t="shared" si="215"/>
        <v>technology</v>
      </c>
      <c r="V1946" t="str">
        <f t="shared" si="216"/>
        <v>hardware</v>
      </c>
    </row>
    <row r="1947" spans="1:22" ht="48" x14ac:dyDescent="0.2">
      <c r="A1947">
        <v>1945</v>
      </c>
      <c r="B1947" s="3" t="s">
        <v>1946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2">
        <f t="shared" si="212"/>
        <v>42197.251828703709</v>
      </c>
      <c r="K1947">
        <v>1433224958</v>
      </c>
      <c r="L1947" s="12" t="str">
        <f t="shared" si="213"/>
        <v>06/02/2015</v>
      </c>
      <c r="M1947" s="9" t="str" cm="1">
        <f t="array" ref="M1947">_xlfn.IFS(LEFT(L1947, 2) = "01", "Jan", LEFT(L1947, 2) = "02", "Feb", LEFT(L1947, 2) = "03", "Mar", LEFT(L1947, 2) = "04", "Apr", LEFT(L1947, 2) = "05", "May", LEFT(L1947, 2) = "06", "Jun", LEFT(L1947, 2) = "07", "Jul", LEFT(L1947, 2) = "08", "Aug", LEFT(L1947, 2) = "09", "Sep", LEFT(L1947, 2) = "10", "Oct", LEFT(L1947, 2) = "11", "Nov", LEFT(L1947, 2) = "12", "Dec")</f>
        <v>Jun</v>
      </c>
      <c r="N1947" s="9" t="str">
        <f t="shared" si="214"/>
        <v>2015</v>
      </c>
      <c r="O1947" t="b">
        <v>1</v>
      </c>
      <c r="P1947">
        <v>680</v>
      </c>
      <c r="Q1947" t="b">
        <v>1</v>
      </c>
      <c r="R1947" t="s">
        <v>8294</v>
      </c>
      <c r="S1947" s="6">
        <f t="shared" si="210"/>
        <v>3.4801799999999998</v>
      </c>
      <c r="T1947" s="8">
        <f t="shared" si="211"/>
        <v>511.79117647058825</v>
      </c>
      <c r="U1947" t="str">
        <f t="shared" si="215"/>
        <v>technology</v>
      </c>
      <c r="V1947" t="str">
        <f t="shared" si="216"/>
        <v>hardware</v>
      </c>
    </row>
    <row r="1948" spans="1:22" ht="48" x14ac:dyDescent="0.2">
      <c r="A1948">
        <v>1946</v>
      </c>
      <c r="B1948" s="3" t="s">
        <v>1947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2">
        <f t="shared" si="212"/>
        <v>41749.108344907407</v>
      </c>
      <c r="K1948">
        <v>1392780961</v>
      </c>
      <c r="L1948" s="12" t="str">
        <f t="shared" si="213"/>
        <v>02/19/2014</v>
      </c>
      <c r="M1948" s="9" t="str" cm="1">
        <f t="array" ref="M1948">_xlfn.IFS(LEFT(L1948, 2) = "01", "Jan", LEFT(L1948, 2) = "02", "Feb", LEFT(L1948, 2) = "03", "Mar", LEFT(L1948, 2) = "04", "Apr", LEFT(L1948, 2) = "05", "May", LEFT(L1948, 2) = "06", "Jun", LEFT(L1948, 2) = "07", "Jul", LEFT(L1948, 2) = "08", "Aug", LEFT(L1948, 2) = "09", "Sep", LEFT(L1948, 2) = "10", "Oct", LEFT(L1948, 2) = "11", "Nov", LEFT(L1948, 2) = "12", "Dec")</f>
        <v>Feb</v>
      </c>
      <c r="N1948" s="9" t="str">
        <f t="shared" si="214"/>
        <v>2014</v>
      </c>
      <c r="O1948" t="b">
        <v>1</v>
      </c>
      <c r="P1948">
        <v>70</v>
      </c>
      <c r="Q1948" t="b">
        <v>1</v>
      </c>
      <c r="R1948" t="s">
        <v>8294</v>
      </c>
      <c r="S1948" s="6">
        <f t="shared" si="210"/>
        <v>1.4974666666666667</v>
      </c>
      <c r="T1948" s="8">
        <f t="shared" si="211"/>
        <v>160.44285714285715</v>
      </c>
      <c r="U1948" t="str">
        <f t="shared" si="215"/>
        <v>technology</v>
      </c>
      <c r="V1948" t="str">
        <f t="shared" si="216"/>
        <v>hardware</v>
      </c>
    </row>
    <row r="1949" spans="1:22" ht="48" x14ac:dyDescent="0.2">
      <c r="A1949">
        <v>1947</v>
      </c>
      <c r="B1949" s="3" t="s">
        <v>1948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2">
        <f t="shared" si="212"/>
        <v>40140.249305555553</v>
      </c>
      <c r="K1949">
        <v>1255730520</v>
      </c>
      <c r="L1949" s="12" t="str">
        <f t="shared" si="213"/>
        <v>10/16/2009</v>
      </c>
      <c r="M1949" s="9" t="str" cm="1">
        <f t="array" ref="M1949">_xlfn.IFS(LEFT(L1949, 2) = "01", "Jan", LEFT(L1949, 2) = "02", "Feb", LEFT(L1949, 2) = "03", "Mar", LEFT(L1949, 2) = "04", "Apr", LEFT(L1949, 2) = "05", "May", LEFT(L1949, 2) = "06", "Jun", LEFT(L1949, 2) = "07", "Jul", LEFT(L1949, 2) = "08", "Aug", LEFT(L1949, 2) = "09", "Sep", LEFT(L1949, 2) = "10", "Oct", LEFT(L1949, 2) = "11", "Nov", LEFT(L1949, 2) = "12", "Dec")</f>
        <v>Oct</v>
      </c>
      <c r="N1949" s="9" t="str">
        <f t="shared" si="214"/>
        <v>2009</v>
      </c>
      <c r="O1949" t="b">
        <v>1</v>
      </c>
      <c r="P1949">
        <v>23</v>
      </c>
      <c r="Q1949" t="b">
        <v>1</v>
      </c>
      <c r="R1949" t="s">
        <v>8294</v>
      </c>
      <c r="S1949" s="6">
        <f t="shared" si="210"/>
        <v>1.0063375000000001</v>
      </c>
      <c r="T1949" s="8">
        <f t="shared" si="211"/>
        <v>35.003043478260871</v>
      </c>
      <c r="U1949" t="str">
        <f t="shared" si="215"/>
        <v>technology</v>
      </c>
      <c r="V1949" t="str">
        <f t="shared" si="216"/>
        <v>hardware</v>
      </c>
    </row>
    <row r="1950" spans="1:22" ht="32" x14ac:dyDescent="0.2">
      <c r="A1950">
        <v>1948</v>
      </c>
      <c r="B1950" s="3" t="s">
        <v>1949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2">
        <f t="shared" si="212"/>
        <v>42527.709722222222</v>
      </c>
      <c r="K1950">
        <v>1460557809</v>
      </c>
      <c r="L1950" s="12" t="str">
        <f t="shared" si="213"/>
        <v>04/13/2016</v>
      </c>
      <c r="M1950" s="9" t="str" cm="1">
        <f t="array" ref="M1950">_xlfn.IFS(LEFT(L1950, 2) = "01", "Jan", LEFT(L1950, 2) = "02", "Feb", LEFT(L1950, 2) = "03", "Mar", LEFT(L1950, 2) = "04", "Apr", LEFT(L1950, 2) = "05", "May", LEFT(L1950, 2) = "06", "Jun", LEFT(L1950, 2) = "07", "Jul", LEFT(L1950, 2) = "08", "Aug", LEFT(L1950, 2) = "09", "Sep", LEFT(L1950, 2) = "10", "Oct", LEFT(L1950, 2) = "11", "Nov", LEFT(L1950, 2) = "12", "Dec")</f>
        <v>Apr</v>
      </c>
      <c r="N1950" s="9" t="str">
        <f t="shared" si="214"/>
        <v>2016</v>
      </c>
      <c r="O1950" t="b">
        <v>1</v>
      </c>
      <c r="P1950">
        <v>4245</v>
      </c>
      <c r="Q1950" t="b">
        <v>1</v>
      </c>
      <c r="R1950" t="s">
        <v>8294</v>
      </c>
      <c r="S1950" s="6">
        <f t="shared" si="210"/>
        <v>8.0021100000000001</v>
      </c>
      <c r="T1950" s="8">
        <f t="shared" si="211"/>
        <v>188.50671378091872</v>
      </c>
      <c r="U1950" t="str">
        <f t="shared" si="215"/>
        <v>technology</v>
      </c>
      <c r="V1950" t="str">
        <f t="shared" si="216"/>
        <v>hardware</v>
      </c>
    </row>
    <row r="1951" spans="1:22" ht="48" x14ac:dyDescent="0.2">
      <c r="A1951">
        <v>1949</v>
      </c>
      <c r="B1951" s="3" t="s">
        <v>1950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2">
        <f t="shared" si="212"/>
        <v>41830.423043981478</v>
      </c>
      <c r="K1951">
        <v>1402394951</v>
      </c>
      <c r="L1951" s="12" t="str">
        <f t="shared" si="213"/>
        <v>06/10/2014</v>
      </c>
      <c r="M1951" s="9" t="str" cm="1">
        <f t="array" ref="M1951">_xlfn.IFS(LEFT(L1951, 2) = "01", "Jan", LEFT(L1951, 2) = "02", "Feb", LEFT(L1951, 2) = "03", "Mar", LEFT(L1951, 2) = "04", "Apr", LEFT(L1951, 2) = "05", "May", LEFT(L1951, 2) = "06", "Jun", LEFT(L1951, 2) = "07", "Jul", LEFT(L1951, 2) = "08", "Aug", LEFT(L1951, 2) = "09", "Sep", LEFT(L1951, 2) = "10", "Oct", LEFT(L1951, 2) = "11", "Nov", LEFT(L1951, 2) = "12", "Dec")</f>
        <v>Jun</v>
      </c>
      <c r="N1951" s="9" t="str">
        <f t="shared" si="214"/>
        <v>2014</v>
      </c>
      <c r="O1951" t="b">
        <v>1</v>
      </c>
      <c r="P1951">
        <v>943</v>
      </c>
      <c r="Q1951" t="b">
        <v>1</v>
      </c>
      <c r="R1951" t="s">
        <v>8294</v>
      </c>
      <c r="S1951" s="6">
        <f t="shared" si="210"/>
        <v>1.0600260000000001</v>
      </c>
      <c r="T1951" s="8">
        <f t="shared" si="211"/>
        <v>56.204984093319197</v>
      </c>
      <c r="U1951" t="str">
        <f t="shared" si="215"/>
        <v>technology</v>
      </c>
      <c r="V1951" t="str">
        <f t="shared" si="216"/>
        <v>hardware</v>
      </c>
    </row>
    <row r="1952" spans="1:22" ht="48" x14ac:dyDescent="0.2">
      <c r="A1952">
        <v>1950</v>
      </c>
      <c r="B1952" s="3" t="s">
        <v>1951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2">
        <f t="shared" si="212"/>
        <v>40655.181400462963</v>
      </c>
      <c r="K1952">
        <v>1300767673</v>
      </c>
      <c r="L1952" s="12" t="str">
        <f t="shared" si="213"/>
        <v>03/22/2011</v>
      </c>
      <c r="M1952" s="9" t="str" cm="1">
        <f t="array" ref="M1952">_xlfn.IFS(LEFT(L1952, 2) = "01", "Jan", LEFT(L1952, 2) = "02", "Feb", LEFT(L1952, 2) = "03", "Mar", LEFT(L1952, 2) = "04", "Apr", LEFT(L1952, 2) = "05", "May", LEFT(L1952, 2) = "06", "Jun", LEFT(L1952, 2) = "07", "Jul", LEFT(L1952, 2) = "08", "Aug", LEFT(L1952, 2) = "09", "Sep", LEFT(L1952, 2) = "10", "Oct", LEFT(L1952, 2) = "11", "Nov", LEFT(L1952, 2) = "12", "Dec")</f>
        <v>Mar</v>
      </c>
      <c r="N1952" s="9" t="str">
        <f t="shared" si="214"/>
        <v>2011</v>
      </c>
      <c r="O1952" t="b">
        <v>1</v>
      </c>
      <c r="P1952">
        <v>1876</v>
      </c>
      <c r="Q1952" t="b">
        <v>1</v>
      </c>
      <c r="R1952" t="s">
        <v>8294</v>
      </c>
      <c r="S1952" s="6">
        <f t="shared" si="210"/>
        <v>2.0051866666666669</v>
      </c>
      <c r="T1952" s="8">
        <f t="shared" si="211"/>
        <v>51.3054157782516</v>
      </c>
      <c r="U1952" t="str">
        <f t="shared" si="215"/>
        <v>technology</v>
      </c>
      <c r="V1952" t="str">
        <f t="shared" si="216"/>
        <v>hardware</v>
      </c>
    </row>
    <row r="1953" spans="1:22" ht="48" x14ac:dyDescent="0.2">
      <c r="A1953">
        <v>1951</v>
      </c>
      <c r="B1953" s="3" t="s">
        <v>1952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2">
        <f t="shared" si="212"/>
        <v>42681.462233796294</v>
      </c>
      <c r="K1953">
        <v>1475921137</v>
      </c>
      <c r="L1953" s="12" t="str">
        <f t="shared" si="213"/>
        <v>10/08/2016</v>
      </c>
      <c r="M1953" s="9" t="str" cm="1">
        <f t="array" ref="M1953">_xlfn.IFS(LEFT(L1953, 2) = "01", "Jan", LEFT(L1953, 2) = "02", "Feb", LEFT(L1953, 2) = "03", "Mar", LEFT(L1953, 2) = "04", "Apr", LEFT(L1953, 2) = "05", "May", LEFT(L1953, 2) = "06", "Jun", LEFT(L1953, 2) = "07", "Jul", LEFT(L1953, 2) = "08", "Aug", LEFT(L1953, 2) = "09", "Sep", LEFT(L1953, 2) = "10", "Oct", LEFT(L1953, 2) = "11", "Nov", LEFT(L1953, 2) = "12", "Dec")</f>
        <v>Oct</v>
      </c>
      <c r="N1953" s="9" t="str">
        <f t="shared" si="214"/>
        <v>2016</v>
      </c>
      <c r="O1953" t="b">
        <v>1</v>
      </c>
      <c r="P1953">
        <v>834</v>
      </c>
      <c r="Q1953" t="b">
        <v>1</v>
      </c>
      <c r="R1953" t="s">
        <v>8294</v>
      </c>
      <c r="S1953" s="6">
        <f t="shared" si="210"/>
        <v>2.1244399999999999</v>
      </c>
      <c r="T1953" s="8">
        <f t="shared" si="211"/>
        <v>127.36450839328538</v>
      </c>
      <c r="U1953" t="str">
        <f t="shared" si="215"/>
        <v>technology</v>
      </c>
      <c r="V1953" t="str">
        <f t="shared" si="216"/>
        <v>hardware</v>
      </c>
    </row>
    <row r="1954" spans="1:22" ht="48" x14ac:dyDescent="0.2">
      <c r="A1954">
        <v>1952</v>
      </c>
      <c r="B1954" s="3" t="s">
        <v>1953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2">
        <f t="shared" si="212"/>
        <v>41563.60665509259</v>
      </c>
      <c r="K1954">
        <v>1378737215</v>
      </c>
      <c r="L1954" s="12" t="str">
        <f t="shared" si="213"/>
        <v>09/09/2013</v>
      </c>
      <c r="M1954" s="9" t="str" cm="1">
        <f t="array" ref="M1954">_xlfn.IFS(LEFT(L1954, 2) = "01", "Jan", LEFT(L1954, 2) = "02", "Feb", LEFT(L1954, 2) = "03", "Mar", LEFT(L1954, 2) = "04", "Apr", LEFT(L1954, 2) = "05", "May", LEFT(L1954, 2) = "06", "Jun", LEFT(L1954, 2) = "07", "Jul", LEFT(L1954, 2) = "08", "Aug", LEFT(L1954, 2) = "09", "Sep", LEFT(L1954, 2) = "10", "Oct", LEFT(L1954, 2) = "11", "Nov", LEFT(L1954, 2) = "12", "Dec")</f>
        <v>Sep</v>
      </c>
      <c r="N1954" s="9" t="str">
        <f t="shared" si="214"/>
        <v>2013</v>
      </c>
      <c r="O1954" t="b">
        <v>1</v>
      </c>
      <c r="P1954">
        <v>682</v>
      </c>
      <c r="Q1954" t="b">
        <v>1</v>
      </c>
      <c r="R1954" t="s">
        <v>8294</v>
      </c>
      <c r="S1954" s="6">
        <f t="shared" si="210"/>
        <v>1.9847237142857144</v>
      </c>
      <c r="T1954" s="8">
        <f t="shared" si="211"/>
        <v>101.85532258064516</v>
      </c>
      <c r="U1954" t="str">
        <f t="shared" si="215"/>
        <v>technology</v>
      </c>
      <c r="V1954" t="str">
        <f t="shared" si="216"/>
        <v>hardware</v>
      </c>
    </row>
    <row r="1955" spans="1:22" ht="48" x14ac:dyDescent="0.2">
      <c r="A1955">
        <v>1953</v>
      </c>
      <c r="B1955" s="3" t="s">
        <v>1954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2">
        <f t="shared" si="212"/>
        <v>40970.125</v>
      </c>
      <c r="K1955">
        <v>1328158065</v>
      </c>
      <c r="L1955" s="12" t="str">
        <f t="shared" si="213"/>
        <v>02/02/2012</v>
      </c>
      <c r="M1955" s="9" t="str" cm="1">
        <f t="array" ref="M1955">_xlfn.IFS(LEFT(L1955, 2) = "01", "Jan", LEFT(L1955, 2) = "02", "Feb", LEFT(L1955, 2) = "03", "Mar", LEFT(L1955, 2) = "04", "Apr", LEFT(L1955, 2) = "05", "May", LEFT(L1955, 2) = "06", "Jun", LEFT(L1955, 2) = "07", "Jul", LEFT(L1955, 2) = "08", "Aug", LEFT(L1955, 2) = "09", "Sep", LEFT(L1955, 2) = "10", "Oct", LEFT(L1955, 2) = "11", "Nov", LEFT(L1955, 2) = "12", "Dec")</f>
        <v>Feb</v>
      </c>
      <c r="N1955" s="9" t="str">
        <f t="shared" si="214"/>
        <v>2012</v>
      </c>
      <c r="O1955" t="b">
        <v>1</v>
      </c>
      <c r="P1955">
        <v>147</v>
      </c>
      <c r="Q1955" t="b">
        <v>1</v>
      </c>
      <c r="R1955" t="s">
        <v>8294</v>
      </c>
      <c r="S1955" s="6">
        <f t="shared" si="210"/>
        <v>2.2594666666666665</v>
      </c>
      <c r="T1955" s="8">
        <f t="shared" si="211"/>
        <v>230.55782312925169</v>
      </c>
      <c r="U1955" t="str">
        <f t="shared" si="215"/>
        <v>technology</v>
      </c>
      <c r="V1955" t="str">
        <f t="shared" si="216"/>
        <v>hardware</v>
      </c>
    </row>
    <row r="1956" spans="1:22" ht="32" x14ac:dyDescent="0.2">
      <c r="A1956">
        <v>1954</v>
      </c>
      <c r="B1956" s="3" t="s">
        <v>1955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2">
        <f t="shared" si="212"/>
        <v>42441.208333333328</v>
      </c>
      <c r="K1956">
        <v>1453730176</v>
      </c>
      <c r="L1956" s="12" t="str">
        <f t="shared" si="213"/>
        <v>01/25/2016</v>
      </c>
      <c r="M1956" s="9" t="str" cm="1">
        <f t="array" ref="M1956">_xlfn.IFS(LEFT(L1956, 2) = "01", "Jan", LEFT(L1956, 2) = "02", "Feb", LEFT(L1956, 2) = "03", "Mar", LEFT(L1956, 2) = "04", "Apr", LEFT(L1956, 2) = "05", "May", LEFT(L1956, 2) = "06", "Jun", LEFT(L1956, 2) = "07", "Jul", LEFT(L1956, 2) = "08", "Aug", LEFT(L1956, 2) = "09", "Sep", LEFT(L1956, 2) = "10", "Oct", LEFT(L1956, 2) = "11", "Nov", LEFT(L1956, 2) = "12", "Dec")</f>
        <v>Jan</v>
      </c>
      <c r="N1956" s="9" t="str">
        <f t="shared" si="214"/>
        <v>2016</v>
      </c>
      <c r="O1956" t="b">
        <v>1</v>
      </c>
      <c r="P1956">
        <v>415</v>
      </c>
      <c r="Q1956" t="b">
        <v>1</v>
      </c>
      <c r="R1956" t="s">
        <v>8294</v>
      </c>
      <c r="S1956" s="6">
        <f t="shared" si="210"/>
        <v>6.9894800000000004</v>
      </c>
      <c r="T1956" s="8">
        <f t="shared" si="211"/>
        <v>842.10602409638557</v>
      </c>
      <c r="U1956" t="str">
        <f t="shared" si="215"/>
        <v>technology</v>
      </c>
      <c r="V1956" t="str">
        <f t="shared" si="216"/>
        <v>hardware</v>
      </c>
    </row>
    <row r="1957" spans="1:22" ht="48" x14ac:dyDescent="0.2">
      <c r="A1957">
        <v>1955</v>
      </c>
      <c r="B1957" s="3" t="s">
        <v>1956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2">
        <f t="shared" si="212"/>
        <v>41052.791666666664</v>
      </c>
      <c r="K1957">
        <v>1334989881</v>
      </c>
      <c r="L1957" s="12" t="str">
        <f t="shared" si="213"/>
        <v>04/21/2012</v>
      </c>
      <c r="M1957" s="9" t="str" cm="1">
        <f t="array" ref="M1957">_xlfn.IFS(LEFT(L1957, 2) = "01", "Jan", LEFT(L1957, 2) = "02", "Feb", LEFT(L1957, 2) = "03", "Mar", LEFT(L1957, 2) = "04", "Apr", LEFT(L1957, 2) = "05", "May", LEFT(L1957, 2) = "06", "Jun", LEFT(L1957, 2) = "07", "Jul", LEFT(L1957, 2) = "08", "Aug", LEFT(L1957, 2) = "09", "Sep", LEFT(L1957, 2) = "10", "Oct", LEFT(L1957, 2) = "11", "Nov", LEFT(L1957, 2) = "12", "Dec")</f>
        <v>Apr</v>
      </c>
      <c r="N1957" s="9" t="str">
        <f t="shared" si="214"/>
        <v>2012</v>
      </c>
      <c r="O1957" t="b">
        <v>1</v>
      </c>
      <c r="P1957">
        <v>290</v>
      </c>
      <c r="Q1957" t="b">
        <v>1</v>
      </c>
      <c r="R1957" t="s">
        <v>8294</v>
      </c>
      <c r="S1957" s="6">
        <f t="shared" si="210"/>
        <v>3.9859528571428569</v>
      </c>
      <c r="T1957" s="8">
        <f t="shared" si="211"/>
        <v>577.27593103448271</v>
      </c>
      <c r="U1957" t="str">
        <f t="shared" si="215"/>
        <v>technology</v>
      </c>
      <c r="V1957" t="str">
        <f t="shared" si="216"/>
        <v>hardware</v>
      </c>
    </row>
    <row r="1958" spans="1:22" ht="48" x14ac:dyDescent="0.2">
      <c r="A1958">
        <v>1956</v>
      </c>
      <c r="B1958" s="3" t="s">
        <v>1957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2">
        <f t="shared" si="212"/>
        <v>42112.882002314815</v>
      </c>
      <c r="K1958">
        <v>1425507005</v>
      </c>
      <c r="L1958" s="12" t="str">
        <f t="shared" si="213"/>
        <v>03/04/2015</v>
      </c>
      <c r="M1958" s="9" t="str" cm="1">
        <f t="array" ref="M1958">_xlfn.IFS(LEFT(L1958, 2) = "01", "Jan", LEFT(L1958, 2) = "02", "Feb", LEFT(L1958, 2) = "03", "Mar", LEFT(L1958, 2) = "04", "Apr", LEFT(L1958, 2) = "05", "May", LEFT(L1958, 2) = "06", "Jun", LEFT(L1958, 2) = "07", "Jul", LEFT(L1958, 2) = "08", "Aug", LEFT(L1958, 2) = "09", "Sep", LEFT(L1958, 2) = "10", "Oct", LEFT(L1958, 2) = "11", "Nov", LEFT(L1958, 2) = "12", "Dec")</f>
        <v>Mar</v>
      </c>
      <c r="N1958" s="9" t="str">
        <f t="shared" si="214"/>
        <v>2015</v>
      </c>
      <c r="O1958" t="b">
        <v>1</v>
      </c>
      <c r="P1958">
        <v>365</v>
      </c>
      <c r="Q1958" t="b">
        <v>1</v>
      </c>
      <c r="R1958" t="s">
        <v>8294</v>
      </c>
      <c r="S1958" s="6">
        <f t="shared" si="210"/>
        <v>2.9403333333333332</v>
      </c>
      <c r="T1958" s="8">
        <f t="shared" si="211"/>
        <v>483.34246575342468</v>
      </c>
      <c r="U1958" t="str">
        <f t="shared" si="215"/>
        <v>technology</v>
      </c>
      <c r="V1958" t="str">
        <f t="shared" si="216"/>
        <v>hardware</v>
      </c>
    </row>
    <row r="1959" spans="1:22" ht="32" x14ac:dyDescent="0.2">
      <c r="A1959">
        <v>1957</v>
      </c>
      <c r="B1959" s="3" t="s">
        <v>1958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2">
        <f t="shared" si="212"/>
        <v>41209.098530092589</v>
      </c>
      <c r="K1959">
        <v>1348712513</v>
      </c>
      <c r="L1959" s="12" t="str">
        <f t="shared" si="213"/>
        <v>09/27/2012</v>
      </c>
      <c r="M1959" s="9" t="str" cm="1">
        <f t="array" ref="M1959">_xlfn.IFS(LEFT(L1959, 2) = "01", "Jan", LEFT(L1959, 2) = "02", "Feb", LEFT(L1959, 2) = "03", "Mar", LEFT(L1959, 2) = "04", "Apr", LEFT(L1959, 2) = "05", "May", LEFT(L1959, 2) = "06", "Jun", LEFT(L1959, 2) = "07", "Jul", LEFT(L1959, 2) = "08", "Aug", LEFT(L1959, 2) = "09", "Sep", LEFT(L1959, 2) = "10", "Oct", LEFT(L1959, 2) = "11", "Nov", LEFT(L1959, 2) = "12", "Dec")</f>
        <v>Sep</v>
      </c>
      <c r="N1959" s="9" t="str">
        <f t="shared" si="214"/>
        <v>2012</v>
      </c>
      <c r="O1959" t="b">
        <v>1</v>
      </c>
      <c r="P1959">
        <v>660</v>
      </c>
      <c r="Q1959" t="b">
        <v>1</v>
      </c>
      <c r="R1959" t="s">
        <v>8294</v>
      </c>
      <c r="S1959" s="6">
        <f t="shared" si="210"/>
        <v>1.6750470000000002</v>
      </c>
      <c r="T1959" s="8">
        <f t="shared" si="211"/>
        <v>76.138500000000008</v>
      </c>
      <c r="U1959" t="str">
        <f t="shared" si="215"/>
        <v>technology</v>
      </c>
      <c r="V1959" t="str">
        <f t="shared" si="216"/>
        <v>hardware</v>
      </c>
    </row>
    <row r="1960" spans="1:22" ht="48" x14ac:dyDescent="0.2">
      <c r="A1960">
        <v>1958</v>
      </c>
      <c r="B1960" s="3" t="s">
        <v>1959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2">
        <f t="shared" si="212"/>
        <v>41356.94630787037</v>
      </c>
      <c r="K1960">
        <v>1361490161</v>
      </c>
      <c r="L1960" s="12" t="str">
        <f t="shared" si="213"/>
        <v>02/21/2013</v>
      </c>
      <c r="M1960" s="9" t="str" cm="1">
        <f t="array" ref="M1960">_xlfn.IFS(LEFT(L1960, 2) = "01", "Jan", LEFT(L1960, 2) = "02", "Feb", LEFT(L1960, 2) = "03", "Mar", LEFT(L1960, 2) = "04", "Apr", LEFT(L1960, 2) = "05", "May", LEFT(L1960, 2) = "06", "Jun", LEFT(L1960, 2) = "07", "Jul", LEFT(L1960, 2) = "08", "Aug", LEFT(L1960, 2) = "09", "Sep", LEFT(L1960, 2) = "10", "Oct", LEFT(L1960, 2) = "11", "Nov", LEFT(L1960, 2) = "12", "Dec")</f>
        <v>Feb</v>
      </c>
      <c r="N1960" s="9" t="str">
        <f t="shared" si="214"/>
        <v>2013</v>
      </c>
      <c r="O1960" t="b">
        <v>1</v>
      </c>
      <c r="P1960">
        <v>1356</v>
      </c>
      <c r="Q1960" t="b">
        <v>1</v>
      </c>
      <c r="R1960" t="s">
        <v>8294</v>
      </c>
      <c r="S1960" s="6">
        <f t="shared" si="210"/>
        <v>14.355717142857143</v>
      </c>
      <c r="T1960" s="8">
        <f t="shared" si="211"/>
        <v>74.107684365781708</v>
      </c>
      <c r="U1960" t="str">
        <f t="shared" si="215"/>
        <v>technology</v>
      </c>
      <c r="V1960" t="str">
        <f t="shared" si="216"/>
        <v>hardware</v>
      </c>
    </row>
    <row r="1961" spans="1:22" ht="48" x14ac:dyDescent="0.2">
      <c r="A1961">
        <v>1959</v>
      </c>
      <c r="B1961" s="3" t="s">
        <v>1960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2">
        <f t="shared" si="212"/>
        <v>41913</v>
      </c>
      <c r="K1961">
        <v>1408565860</v>
      </c>
      <c r="L1961" s="12" t="str">
        <f t="shared" si="213"/>
        <v>08/20/2014</v>
      </c>
      <c r="M1961" s="9" t="str" cm="1">
        <f t="array" ref="M1961">_xlfn.IFS(LEFT(L1961, 2) = "01", "Jan", LEFT(L1961, 2) = "02", "Feb", LEFT(L1961, 2) = "03", "Mar", LEFT(L1961, 2) = "04", "Apr", LEFT(L1961, 2) = "05", "May", LEFT(L1961, 2) = "06", "Jun", LEFT(L1961, 2) = "07", "Jul", LEFT(L1961, 2) = "08", "Aug", LEFT(L1961, 2) = "09", "Sep", LEFT(L1961, 2) = "10", "Oct", LEFT(L1961, 2) = "11", "Nov", LEFT(L1961, 2) = "12", "Dec")</f>
        <v>Aug</v>
      </c>
      <c r="N1961" s="9" t="str">
        <f t="shared" si="214"/>
        <v>2014</v>
      </c>
      <c r="O1961" t="b">
        <v>1</v>
      </c>
      <c r="P1961">
        <v>424</v>
      </c>
      <c r="Q1961" t="b">
        <v>1</v>
      </c>
      <c r="R1961" t="s">
        <v>8294</v>
      </c>
      <c r="S1961" s="6">
        <f t="shared" si="210"/>
        <v>1.5673440000000001</v>
      </c>
      <c r="T1961" s="8">
        <f t="shared" si="211"/>
        <v>36.965660377358489</v>
      </c>
      <c r="U1961" t="str">
        <f t="shared" si="215"/>
        <v>technology</v>
      </c>
      <c r="V1961" t="str">
        <f t="shared" si="216"/>
        <v>hardware</v>
      </c>
    </row>
    <row r="1962" spans="1:22" ht="48" x14ac:dyDescent="0.2">
      <c r="A1962">
        <v>1960</v>
      </c>
      <c r="B1962" s="3" t="s">
        <v>1961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2">
        <f t="shared" si="212"/>
        <v>41994.362743055557</v>
      </c>
      <c r="K1962">
        <v>1416559341</v>
      </c>
      <c r="L1962" s="12" t="str">
        <f t="shared" si="213"/>
        <v>11/21/2014</v>
      </c>
      <c r="M1962" s="9" t="str" cm="1">
        <f t="array" ref="M1962">_xlfn.IFS(LEFT(L1962, 2) = "01", "Jan", LEFT(L1962, 2) = "02", "Feb", LEFT(L1962, 2) = "03", "Mar", LEFT(L1962, 2) = "04", "Apr", LEFT(L1962, 2) = "05", "May", LEFT(L1962, 2) = "06", "Jun", LEFT(L1962, 2) = "07", "Jul", LEFT(L1962, 2) = "08", "Aug", LEFT(L1962, 2) = "09", "Sep", LEFT(L1962, 2) = "10", "Oct", LEFT(L1962, 2) = "11", "Nov", LEFT(L1962, 2) = "12", "Dec")</f>
        <v>Nov</v>
      </c>
      <c r="N1962" s="9" t="str">
        <f t="shared" si="214"/>
        <v>2014</v>
      </c>
      <c r="O1962" t="b">
        <v>1</v>
      </c>
      <c r="P1962">
        <v>33</v>
      </c>
      <c r="Q1962" t="b">
        <v>1</v>
      </c>
      <c r="R1962" t="s">
        <v>8294</v>
      </c>
      <c r="S1962" s="6">
        <f t="shared" si="210"/>
        <v>1.1790285714285715</v>
      </c>
      <c r="T1962" s="8">
        <f t="shared" si="211"/>
        <v>2500.969696969697</v>
      </c>
      <c r="U1962" t="str">
        <f t="shared" si="215"/>
        <v>technology</v>
      </c>
      <c r="V1962" t="str">
        <f t="shared" si="216"/>
        <v>hardware</v>
      </c>
    </row>
    <row r="1963" spans="1:22" ht="48" x14ac:dyDescent="0.2">
      <c r="A1963">
        <v>1961</v>
      </c>
      <c r="B1963" s="3" t="s">
        <v>1962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2">
        <f t="shared" si="212"/>
        <v>41188.165972222225</v>
      </c>
      <c r="K1963">
        <v>1346042417</v>
      </c>
      <c r="L1963" s="12" t="str">
        <f t="shared" si="213"/>
        <v>08/27/2012</v>
      </c>
      <c r="M1963" s="9" t="str" cm="1">
        <f t="array" ref="M1963">_xlfn.IFS(LEFT(L1963, 2) = "01", "Jan", LEFT(L1963, 2) = "02", "Feb", LEFT(L1963, 2) = "03", "Mar", LEFT(L1963, 2) = "04", "Apr", LEFT(L1963, 2) = "05", "May", LEFT(L1963, 2) = "06", "Jun", LEFT(L1963, 2) = "07", "Jul", LEFT(L1963, 2) = "08", "Aug", LEFT(L1963, 2) = "09", "Sep", LEFT(L1963, 2) = "10", "Oct", LEFT(L1963, 2) = "11", "Nov", LEFT(L1963, 2) = "12", "Dec")</f>
        <v>Aug</v>
      </c>
      <c r="N1963" s="9" t="str">
        <f t="shared" si="214"/>
        <v>2012</v>
      </c>
      <c r="O1963" t="b">
        <v>1</v>
      </c>
      <c r="P1963">
        <v>1633</v>
      </c>
      <c r="Q1963" t="b">
        <v>1</v>
      </c>
      <c r="R1963" t="s">
        <v>8294</v>
      </c>
      <c r="S1963" s="6">
        <f t="shared" si="210"/>
        <v>11.053811999999999</v>
      </c>
      <c r="T1963" s="8">
        <f t="shared" si="211"/>
        <v>67.690214329454989</v>
      </c>
      <c r="U1963" t="str">
        <f t="shared" si="215"/>
        <v>technology</v>
      </c>
      <c r="V1963" t="str">
        <f t="shared" si="216"/>
        <v>hardware</v>
      </c>
    </row>
    <row r="1964" spans="1:22" ht="48" x14ac:dyDescent="0.2">
      <c r="A1964">
        <v>1962</v>
      </c>
      <c r="B1964" s="3" t="s">
        <v>1963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2">
        <f t="shared" si="212"/>
        <v>41772.780509259261</v>
      </c>
      <c r="K1964">
        <v>1397414636</v>
      </c>
      <c r="L1964" s="12" t="str">
        <f t="shared" si="213"/>
        <v>04/13/2014</v>
      </c>
      <c r="M1964" s="9" t="str" cm="1">
        <f t="array" ref="M1964">_xlfn.IFS(LEFT(L1964, 2) = "01", "Jan", LEFT(L1964, 2) = "02", "Feb", LEFT(L1964, 2) = "03", "Mar", LEFT(L1964, 2) = "04", "Apr", LEFT(L1964, 2) = "05", "May", LEFT(L1964, 2) = "06", "Jun", LEFT(L1964, 2) = "07", "Jul", LEFT(L1964, 2) = "08", "Aug", LEFT(L1964, 2) = "09", "Sep", LEFT(L1964, 2) = "10", "Oct", LEFT(L1964, 2) = "11", "Nov", LEFT(L1964, 2) = "12", "Dec")</f>
        <v>Apr</v>
      </c>
      <c r="N1964" s="9" t="str">
        <f t="shared" si="214"/>
        <v>2014</v>
      </c>
      <c r="O1964" t="b">
        <v>1</v>
      </c>
      <c r="P1964">
        <v>306</v>
      </c>
      <c r="Q1964" t="b">
        <v>1</v>
      </c>
      <c r="R1964" t="s">
        <v>8294</v>
      </c>
      <c r="S1964" s="6">
        <f t="shared" si="210"/>
        <v>1.9292499999999999</v>
      </c>
      <c r="T1964" s="8">
        <f t="shared" si="211"/>
        <v>63.04738562091503</v>
      </c>
      <c r="U1964" t="str">
        <f t="shared" si="215"/>
        <v>technology</v>
      </c>
      <c r="V1964" t="str">
        <f t="shared" si="216"/>
        <v>hardware</v>
      </c>
    </row>
    <row r="1965" spans="1:22" ht="48" x14ac:dyDescent="0.2">
      <c r="A1965">
        <v>1963</v>
      </c>
      <c r="B1965" s="3" t="s">
        <v>1964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2">
        <f t="shared" si="212"/>
        <v>41898.429791666669</v>
      </c>
      <c r="K1965">
        <v>1407838734</v>
      </c>
      <c r="L1965" s="12" t="str">
        <f t="shared" si="213"/>
        <v>08/12/2014</v>
      </c>
      <c r="M1965" s="9" t="str" cm="1">
        <f t="array" ref="M1965">_xlfn.IFS(LEFT(L1965, 2) = "01", "Jan", LEFT(L1965, 2) = "02", "Feb", LEFT(L1965, 2) = "03", "Mar", LEFT(L1965, 2) = "04", "Apr", LEFT(L1965, 2) = "05", "May", LEFT(L1965, 2) = "06", "Jun", LEFT(L1965, 2) = "07", "Jul", LEFT(L1965, 2) = "08", "Aug", LEFT(L1965, 2) = "09", "Sep", LEFT(L1965, 2) = "10", "Oct", LEFT(L1965, 2) = "11", "Nov", LEFT(L1965, 2) = "12", "Dec")</f>
        <v>Aug</v>
      </c>
      <c r="N1965" s="9" t="str">
        <f t="shared" si="214"/>
        <v>2014</v>
      </c>
      <c r="O1965" t="b">
        <v>1</v>
      </c>
      <c r="P1965">
        <v>205</v>
      </c>
      <c r="Q1965" t="b">
        <v>1</v>
      </c>
      <c r="R1965" t="s">
        <v>8294</v>
      </c>
      <c r="S1965" s="6">
        <f t="shared" si="210"/>
        <v>1.268842105263158</v>
      </c>
      <c r="T1965" s="8">
        <f t="shared" si="211"/>
        <v>117.6</v>
      </c>
      <c r="U1965" t="str">
        <f t="shared" si="215"/>
        <v>technology</v>
      </c>
      <c r="V1965" t="str">
        <f t="shared" si="216"/>
        <v>hardware</v>
      </c>
    </row>
    <row r="1966" spans="1:22" ht="48" x14ac:dyDescent="0.2">
      <c r="A1966">
        <v>1964</v>
      </c>
      <c r="B1966" s="3" t="s">
        <v>1965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2">
        <f t="shared" si="212"/>
        <v>42482.272824074069</v>
      </c>
      <c r="K1966">
        <v>1458714772</v>
      </c>
      <c r="L1966" s="12" t="str">
        <f t="shared" si="213"/>
        <v>03/23/2016</v>
      </c>
      <c r="M1966" s="9" t="str" cm="1">
        <f t="array" ref="M1966">_xlfn.IFS(LEFT(L1966, 2) = "01", "Jan", LEFT(L1966, 2) = "02", "Feb", LEFT(L1966, 2) = "03", "Mar", LEFT(L1966, 2) = "04", "Apr", LEFT(L1966, 2) = "05", "May", LEFT(L1966, 2) = "06", "Jun", LEFT(L1966, 2) = "07", "Jul", LEFT(L1966, 2) = "08", "Aug", LEFT(L1966, 2) = "09", "Sep", LEFT(L1966, 2) = "10", "Oct", LEFT(L1966, 2) = "11", "Nov", LEFT(L1966, 2) = "12", "Dec")</f>
        <v>Mar</v>
      </c>
      <c r="N1966" s="9" t="str">
        <f t="shared" si="214"/>
        <v>2016</v>
      </c>
      <c r="O1966" t="b">
        <v>1</v>
      </c>
      <c r="P1966">
        <v>1281</v>
      </c>
      <c r="Q1966" t="b">
        <v>1</v>
      </c>
      <c r="R1966" t="s">
        <v>8294</v>
      </c>
      <c r="S1966" s="6">
        <f t="shared" si="210"/>
        <v>2.5957748878923765</v>
      </c>
      <c r="T1966" s="8">
        <f t="shared" si="211"/>
        <v>180.75185011709601</v>
      </c>
      <c r="U1966" t="str">
        <f t="shared" si="215"/>
        <v>technology</v>
      </c>
      <c r="V1966" t="str">
        <f t="shared" si="216"/>
        <v>hardware</v>
      </c>
    </row>
    <row r="1967" spans="1:22" ht="48" x14ac:dyDescent="0.2">
      <c r="A1967">
        <v>1965</v>
      </c>
      <c r="B1967" s="3" t="s">
        <v>1966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2">
        <f t="shared" si="212"/>
        <v>40920.041666666664</v>
      </c>
      <c r="K1967">
        <v>1324433310</v>
      </c>
      <c r="L1967" s="12" t="str">
        <f t="shared" si="213"/>
        <v>12/21/2011</v>
      </c>
      <c r="M1967" s="9" t="str" cm="1">
        <f t="array" ref="M1967">_xlfn.IFS(LEFT(L1967, 2) = "01", "Jan", LEFT(L1967, 2) = "02", "Feb", LEFT(L1967, 2) = "03", "Mar", LEFT(L1967, 2) = "04", "Apr", LEFT(L1967, 2) = "05", "May", LEFT(L1967, 2) = "06", "Jun", LEFT(L1967, 2) = "07", "Jul", LEFT(L1967, 2) = "08", "Aug", LEFT(L1967, 2) = "09", "Sep", LEFT(L1967, 2) = "10", "Oct", LEFT(L1967, 2) = "11", "Nov", LEFT(L1967, 2) = "12", "Dec")</f>
        <v>Dec</v>
      </c>
      <c r="N1967" s="9" t="str">
        <f t="shared" si="214"/>
        <v>2011</v>
      </c>
      <c r="O1967" t="b">
        <v>1</v>
      </c>
      <c r="P1967">
        <v>103</v>
      </c>
      <c r="Q1967" t="b">
        <v>1</v>
      </c>
      <c r="R1967" t="s">
        <v>8294</v>
      </c>
      <c r="S1967" s="6">
        <f t="shared" si="210"/>
        <v>2.6227999999999998</v>
      </c>
      <c r="T1967" s="8">
        <f t="shared" si="211"/>
        <v>127.32038834951456</v>
      </c>
      <c r="U1967" t="str">
        <f t="shared" si="215"/>
        <v>technology</v>
      </c>
      <c r="V1967" t="str">
        <f t="shared" si="216"/>
        <v>hardware</v>
      </c>
    </row>
    <row r="1968" spans="1:22" ht="48" x14ac:dyDescent="0.2">
      <c r="A1968">
        <v>1966</v>
      </c>
      <c r="B1968" s="3" t="s">
        <v>1967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2">
        <f t="shared" si="212"/>
        <v>41865.540486111109</v>
      </c>
      <c r="K1968">
        <v>1405429098</v>
      </c>
      <c r="L1968" s="12" t="str">
        <f t="shared" si="213"/>
        <v>07/15/2014</v>
      </c>
      <c r="M1968" s="9" t="str" cm="1">
        <f t="array" ref="M1968">_xlfn.IFS(LEFT(L1968, 2) = "01", "Jan", LEFT(L1968, 2) = "02", "Feb", LEFT(L1968, 2) = "03", "Mar", LEFT(L1968, 2) = "04", "Apr", LEFT(L1968, 2) = "05", "May", LEFT(L1968, 2) = "06", "Jun", LEFT(L1968, 2) = "07", "Jul", LEFT(L1968, 2) = "08", "Aug", LEFT(L1968, 2) = "09", "Sep", LEFT(L1968, 2) = "10", "Oct", LEFT(L1968, 2) = "11", "Nov", LEFT(L1968, 2) = "12", "Dec")</f>
        <v>Jul</v>
      </c>
      <c r="N1968" s="9" t="str">
        <f t="shared" si="214"/>
        <v>2014</v>
      </c>
      <c r="O1968" t="b">
        <v>1</v>
      </c>
      <c r="P1968">
        <v>1513</v>
      </c>
      <c r="Q1968" t="b">
        <v>1</v>
      </c>
      <c r="R1968" t="s">
        <v>8294</v>
      </c>
      <c r="S1968" s="6">
        <f t="shared" si="210"/>
        <v>2.0674309000000002</v>
      </c>
      <c r="T1968" s="8">
        <f t="shared" si="211"/>
        <v>136.6444745538665</v>
      </c>
      <c r="U1968" t="str">
        <f t="shared" si="215"/>
        <v>technology</v>
      </c>
      <c r="V1968" t="str">
        <f t="shared" si="216"/>
        <v>hardware</v>
      </c>
    </row>
    <row r="1969" spans="1:22" ht="48" x14ac:dyDescent="0.2">
      <c r="A1969">
        <v>1967</v>
      </c>
      <c r="B1969" s="3" t="s">
        <v>1968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2">
        <f t="shared" si="212"/>
        <v>41760.663530092592</v>
      </c>
      <c r="K1969">
        <v>1396367729</v>
      </c>
      <c r="L1969" s="12" t="str">
        <f t="shared" si="213"/>
        <v>04/01/2014</v>
      </c>
      <c r="M1969" s="9" t="str" cm="1">
        <f t="array" ref="M1969">_xlfn.IFS(LEFT(L1969, 2) = "01", "Jan", LEFT(L1969, 2) = "02", "Feb", LEFT(L1969, 2) = "03", "Mar", LEFT(L1969, 2) = "04", "Apr", LEFT(L1969, 2) = "05", "May", LEFT(L1969, 2) = "06", "Jun", LEFT(L1969, 2) = "07", "Jul", LEFT(L1969, 2) = "08", "Aug", LEFT(L1969, 2) = "09", "Sep", LEFT(L1969, 2) = "10", "Oct", LEFT(L1969, 2) = "11", "Nov", LEFT(L1969, 2) = "12", "Dec")</f>
        <v>Apr</v>
      </c>
      <c r="N1969" s="9" t="str">
        <f t="shared" si="214"/>
        <v>2014</v>
      </c>
      <c r="O1969" t="b">
        <v>1</v>
      </c>
      <c r="P1969">
        <v>405</v>
      </c>
      <c r="Q1969" t="b">
        <v>1</v>
      </c>
      <c r="R1969" t="s">
        <v>8294</v>
      </c>
      <c r="S1969" s="6">
        <f t="shared" si="210"/>
        <v>3.7012999999999998</v>
      </c>
      <c r="T1969" s="8">
        <f t="shared" si="211"/>
        <v>182.78024691358024</v>
      </c>
      <c r="U1969" t="str">
        <f t="shared" si="215"/>
        <v>technology</v>
      </c>
      <c r="V1969" t="str">
        <f t="shared" si="216"/>
        <v>hardware</v>
      </c>
    </row>
    <row r="1970" spans="1:22" ht="32" x14ac:dyDescent="0.2">
      <c r="A1970">
        <v>1968</v>
      </c>
      <c r="B1970" s="3" t="s">
        <v>1969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2">
        <f t="shared" si="212"/>
        <v>42707.628645833334</v>
      </c>
      <c r="K1970">
        <v>1478095515</v>
      </c>
      <c r="L1970" s="12" t="str">
        <f t="shared" si="213"/>
        <v>11/02/2016</v>
      </c>
      <c r="M1970" s="9" t="str" cm="1">
        <f t="array" ref="M1970">_xlfn.IFS(LEFT(L1970, 2) = "01", "Jan", LEFT(L1970, 2) = "02", "Feb", LEFT(L1970, 2) = "03", "Mar", LEFT(L1970, 2) = "04", "Apr", LEFT(L1970, 2) = "05", "May", LEFT(L1970, 2) = "06", "Jun", LEFT(L1970, 2) = "07", "Jul", LEFT(L1970, 2) = "08", "Aug", LEFT(L1970, 2) = "09", "Sep", LEFT(L1970, 2) = "10", "Oct", LEFT(L1970, 2) = "11", "Nov", LEFT(L1970, 2) = "12", "Dec")</f>
        <v>Nov</v>
      </c>
      <c r="N1970" s="9" t="str">
        <f t="shared" si="214"/>
        <v>2016</v>
      </c>
      <c r="O1970" t="b">
        <v>1</v>
      </c>
      <c r="P1970">
        <v>510</v>
      </c>
      <c r="Q1970" t="b">
        <v>1</v>
      </c>
      <c r="R1970" t="s">
        <v>8294</v>
      </c>
      <c r="S1970" s="6">
        <f t="shared" si="210"/>
        <v>2.8496600000000001</v>
      </c>
      <c r="T1970" s="8">
        <f t="shared" si="211"/>
        <v>279.37843137254902</v>
      </c>
      <c r="U1970" t="str">
        <f t="shared" si="215"/>
        <v>technology</v>
      </c>
      <c r="V1970" t="str">
        <f t="shared" si="216"/>
        <v>hardware</v>
      </c>
    </row>
    <row r="1971" spans="1:22" ht="48" x14ac:dyDescent="0.2">
      <c r="A1971">
        <v>1969</v>
      </c>
      <c r="B1971" s="3" t="s">
        <v>1970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2">
        <f t="shared" si="212"/>
        <v>42587.792453703703</v>
      </c>
      <c r="K1971">
        <v>1467831668</v>
      </c>
      <c r="L1971" s="12" t="str">
        <f t="shared" si="213"/>
        <v>07/06/2016</v>
      </c>
      <c r="M1971" s="9" t="str" cm="1">
        <f t="array" ref="M1971">_xlfn.IFS(LEFT(L1971, 2) = "01", "Jan", LEFT(L1971, 2) = "02", "Feb", LEFT(L1971, 2) = "03", "Mar", LEFT(L1971, 2) = "04", "Apr", LEFT(L1971, 2) = "05", "May", LEFT(L1971, 2) = "06", "Jun", LEFT(L1971, 2) = "07", "Jul", LEFT(L1971, 2) = "08", "Aug", LEFT(L1971, 2) = "09", "Sep", LEFT(L1971, 2) = "10", "Oct", LEFT(L1971, 2) = "11", "Nov", LEFT(L1971, 2) = "12", "Dec")</f>
        <v>Jul</v>
      </c>
      <c r="N1971" s="9" t="str">
        <f t="shared" si="214"/>
        <v>2016</v>
      </c>
      <c r="O1971" t="b">
        <v>1</v>
      </c>
      <c r="P1971">
        <v>1887</v>
      </c>
      <c r="Q1971" t="b">
        <v>1</v>
      </c>
      <c r="R1971" t="s">
        <v>8294</v>
      </c>
      <c r="S1971" s="6">
        <f t="shared" si="210"/>
        <v>5.7907999999999999</v>
      </c>
      <c r="T1971" s="8">
        <f t="shared" si="211"/>
        <v>61.375728669846318</v>
      </c>
      <c r="U1971" t="str">
        <f t="shared" si="215"/>
        <v>technology</v>
      </c>
      <c r="V1971" t="str">
        <f t="shared" si="216"/>
        <v>hardware</v>
      </c>
    </row>
    <row r="1972" spans="1:22" ht="48" x14ac:dyDescent="0.2">
      <c r="A1972">
        <v>1970</v>
      </c>
      <c r="B1972" s="3" t="s">
        <v>1971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2">
        <f t="shared" si="212"/>
        <v>41384.151631944449</v>
      </c>
      <c r="K1972">
        <v>1361248701</v>
      </c>
      <c r="L1972" s="12" t="str">
        <f t="shared" si="213"/>
        <v>02/19/2013</v>
      </c>
      <c r="M1972" s="9" t="str" cm="1">
        <f t="array" ref="M1972">_xlfn.IFS(LEFT(L1972, 2) = "01", "Jan", LEFT(L1972, 2) = "02", "Feb", LEFT(L1972, 2) = "03", "Mar", LEFT(L1972, 2) = "04", "Apr", LEFT(L1972, 2) = "05", "May", LEFT(L1972, 2) = "06", "Jun", LEFT(L1972, 2) = "07", "Jul", LEFT(L1972, 2) = "08", "Aug", LEFT(L1972, 2) = "09", "Sep", LEFT(L1972, 2) = "10", "Oct", LEFT(L1972, 2) = "11", "Nov", LEFT(L1972, 2) = "12", "Dec")</f>
        <v>Feb</v>
      </c>
      <c r="N1972" s="9" t="str">
        <f t="shared" si="214"/>
        <v>2013</v>
      </c>
      <c r="O1972" t="b">
        <v>1</v>
      </c>
      <c r="P1972">
        <v>701</v>
      </c>
      <c r="Q1972" t="b">
        <v>1</v>
      </c>
      <c r="R1972" t="s">
        <v>8294</v>
      </c>
      <c r="S1972" s="6">
        <f t="shared" si="210"/>
        <v>11.318</v>
      </c>
      <c r="T1972" s="8">
        <f t="shared" si="211"/>
        <v>80.727532097004286</v>
      </c>
      <c r="U1972" t="str">
        <f t="shared" si="215"/>
        <v>technology</v>
      </c>
      <c r="V1972" t="str">
        <f t="shared" si="216"/>
        <v>hardware</v>
      </c>
    </row>
    <row r="1973" spans="1:22" ht="48" x14ac:dyDescent="0.2">
      <c r="A1973">
        <v>1971</v>
      </c>
      <c r="B1973" s="3" t="s">
        <v>1972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2">
        <f t="shared" si="212"/>
        <v>41593.166666666664</v>
      </c>
      <c r="K1973">
        <v>1381752061</v>
      </c>
      <c r="L1973" s="12" t="str">
        <f t="shared" si="213"/>
        <v>10/14/2013</v>
      </c>
      <c r="M1973" s="9" t="str" cm="1">
        <f t="array" ref="M1973">_xlfn.IFS(LEFT(L1973, 2) = "01", "Jan", LEFT(L1973, 2) = "02", "Feb", LEFT(L1973, 2) = "03", "Mar", LEFT(L1973, 2) = "04", "Apr", LEFT(L1973, 2) = "05", "May", LEFT(L1973, 2) = "06", "Jun", LEFT(L1973, 2) = "07", "Jul", LEFT(L1973, 2) = "08", "Aug", LEFT(L1973, 2) = "09", "Sep", LEFT(L1973, 2) = "10", "Oct", LEFT(L1973, 2) = "11", "Nov", LEFT(L1973, 2) = "12", "Dec")</f>
        <v>Oct</v>
      </c>
      <c r="N1973" s="9" t="str">
        <f t="shared" si="214"/>
        <v>2013</v>
      </c>
      <c r="O1973" t="b">
        <v>1</v>
      </c>
      <c r="P1973">
        <v>3863</v>
      </c>
      <c r="Q1973" t="b">
        <v>1</v>
      </c>
      <c r="R1973" t="s">
        <v>8294</v>
      </c>
      <c r="S1973" s="6">
        <f t="shared" si="210"/>
        <v>2.6302771750000002</v>
      </c>
      <c r="T1973" s="8">
        <f t="shared" si="211"/>
        <v>272.35590732591254</v>
      </c>
      <c r="U1973" t="str">
        <f t="shared" si="215"/>
        <v>technology</v>
      </c>
      <c r="V1973" t="str">
        <f t="shared" si="216"/>
        <v>hardware</v>
      </c>
    </row>
    <row r="1974" spans="1:22" ht="48" x14ac:dyDescent="0.2">
      <c r="A1974">
        <v>1972</v>
      </c>
      <c r="B1974" s="3" t="s">
        <v>1973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2">
        <f t="shared" si="212"/>
        <v>41231.053749999999</v>
      </c>
      <c r="K1974">
        <v>1350605844</v>
      </c>
      <c r="L1974" s="12" t="str">
        <f t="shared" si="213"/>
        <v>10/19/2012</v>
      </c>
      <c r="M1974" s="9" t="str" cm="1">
        <f t="array" ref="M1974">_xlfn.IFS(LEFT(L1974, 2) = "01", "Jan", LEFT(L1974, 2) = "02", "Feb", LEFT(L1974, 2) = "03", "Mar", LEFT(L1974, 2) = "04", "Apr", LEFT(L1974, 2) = "05", "May", LEFT(L1974, 2) = "06", "Jun", LEFT(L1974, 2) = "07", "Jul", LEFT(L1974, 2) = "08", "Aug", LEFT(L1974, 2) = "09", "Sep", LEFT(L1974, 2) = "10", "Oct", LEFT(L1974, 2) = "11", "Nov", LEFT(L1974, 2) = "12", "Dec")</f>
        <v>Oct</v>
      </c>
      <c r="N1974" s="9" t="str">
        <f t="shared" si="214"/>
        <v>2012</v>
      </c>
      <c r="O1974" t="b">
        <v>1</v>
      </c>
      <c r="P1974">
        <v>238</v>
      </c>
      <c r="Q1974" t="b">
        <v>1</v>
      </c>
      <c r="R1974" t="s">
        <v>8294</v>
      </c>
      <c r="S1974" s="6">
        <f t="shared" si="210"/>
        <v>6.7447999999999997</v>
      </c>
      <c r="T1974" s="8">
        <f t="shared" si="211"/>
        <v>70.848739495798313</v>
      </c>
      <c r="U1974" t="str">
        <f t="shared" si="215"/>
        <v>technology</v>
      </c>
      <c r="V1974" t="str">
        <f t="shared" si="216"/>
        <v>hardware</v>
      </c>
    </row>
    <row r="1975" spans="1:22" ht="48" x14ac:dyDescent="0.2">
      <c r="A1975">
        <v>1973</v>
      </c>
      <c r="B1975" s="3" t="s">
        <v>1974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2">
        <f t="shared" si="212"/>
        <v>42588.291666666672</v>
      </c>
      <c r="K1975">
        <v>1467134464</v>
      </c>
      <c r="L1975" s="12" t="str">
        <f t="shared" si="213"/>
        <v>06/28/2016</v>
      </c>
      <c r="M1975" s="9" t="str" cm="1">
        <f t="array" ref="M1975">_xlfn.IFS(LEFT(L1975, 2) = "01", "Jan", LEFT(L1975, 2) = "02", "Feb", LEFT(L1975, 2) = "03", "Mar", LEFT(L1975, 2) = "04", "Apr", LEFT(L1975, 2) = "05", "May", LEFT(L1975, 2) = "06", "Jun", LEFT(L1975, 2) = "07", "Jul", LEFT(L1975, 2) = "08", "Aug", LEFT(L1975, 2) = "09", "Sep", LEFT(L1975, 2) = "10", "Oct", LEFT(L1975, 2) = "11", "Nov", LEFT(L1975, 2) = "12", "Dec")</f>
        <v>Jun</v>
      </c>
      <c r="N1975" s="9" t="str">
        <f t="shared" si="214"/>
        <v>2016</v>
      </c>
      <c r="O1975" t="b">
        <v>1</v>
      </c>
      <c r="P1975">
        <v>2051</v>
      </c>
      <c r="Q1975" t="b">
        <v>1</v>
      </c>
      <c r="R1975" t="s">
        <v>8294</v>
      </c>
      <c r="S1975" s="6">
        <f t="shared" si="210"/>
        <v>2.5683081313131315</v>
      </c>
      <c r="T1975" s="8">
        <f t="shared" si="211"/>
        <v>247.94003412969283</v>
      </c>
      <c r="U1975" t="str">
        <f t="shared" si="215"/>
        <v>technology</v>
      </c>
      <c r="V1975" t="str">
        <f t="shared" si="216"/>
        <v>hardware</v>
      </c>
    </row>
    <row r="1976" spans="1:22" ht="48" x14ac:dyDescent="0.2">
      <c r="A1976">
        <v>1974</v>
      </c>
      <c r="B1976" s="3" t="s">
        <v>1975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2">
        <f t="shared" si="212"/>
        <v>41505.334131944444</v>
      </c>
      <c r="K1976">
        <v>1371715269</v>
      </c>
      <c r="L1976" s="12" t="str">
        <f t="shared" si="213"/>
        <v>06/20/2013</v>
      </c>
      <c r="M1976" s="9" t="str" cm="1">
        <f t="array" ref="M1976">_xlfn.IFS(LEFT(L1976, 2) = "01", "Jan", LEFT(L1976, 2) = "02", "Feb", LEFT(L1976, 2) = "03", "Mar", LEFT(L1976, 2) = "04", "Apr", LEFT(L1976, 2) = "05", "May", LEFT(L1976, 2) = "06", "Jun", LEFT(L1976, 2) = "07", "Jul", LEFT(L1976, 2) = "08", "Aug", LEFT(L1976, 2) = "09", "Sep", LEFT(L1976, 2) = "10", "Oct", LEFT(L1976, 2) = "11", "Nov", LEFT(L1976, 2) = "12", "Dec")</f>
        <v>Jun</v>
      </c>
      <c r="N1976" s="9" t="str">
        <f t="shared" si="214"/>
        <v>2013</v>
      </c>
      <c r="O1976" t="b">
        <v>1</v>
      </c>
      <c r="P1976">
        <v>402</v>
      </c>
      <c r="Q1976" t="b">
        <v>1</v>
      </c>
      <c r="R1976" t="s">
        <v>8294</v>
      </c>
      <c r="S1976" s="6">
        <f t="shared" si="210"/>
        <v>3.7549600000000001</v>
      </c>
      <c r="T1976" s="8">
        <f t="shared" si="211"/>
        <v>186.81393034825871</v>
      </c>
      <c r="U1976" t="str">
        <f t="shared" si="215"/>
        <v>technology</v>
      </c>
      <c r="V1976" t="str">
        <f t="shared" si="216"/>
        <v>hardware</v>
      </c>
    </row>
    <row r="1977" spans="1:22" ht="32" x14ac:dyDescent="0.2">
      <c r="A1977">
        <v>1975</v>
      </c>
      <c r="B1977" s="3" t="s">
        <v>1976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2">
        <f t="shared" si="212"/>
        <v>41343.755219907405</v>
      </c>
      <c r="K1977">
        <v>1360346851</v>
      </c>
      <c r="L1977" s="12" t="str">
        <f t="shared" si="213"/>
        <v>02/08/2013</v>
      </c>
      <c r="M1977" s="9" t="str" cm="1">
        <f t="array" ref="M1977">_xlfn.IFS(LEFT(L1977, 2) = "01", "Jan", LEFT(L1977, 2) = "02", "Feb", LEFT(L1977, 2) = "03", "Mar", LEFT(L1977, 2) = "04", "Apr", LEFT(L1977, 2) = "05", "May", LEFT(L1977, 2) = "06", "Jun", LEFT(L1977, 2) = "07", "Jul", LEFT(L1977, 2) = "08", "Aug", LEFT(L1977, 2) = "09", "Sep", LEFT(L1977, 2) = "10", "Oct", LEFT(L1977, 2) = "11", "Nov", LEFT(L1977, 2) = "12", "Dec")</f>
        <v>Feb</v>
      </c>
      <c r="N1977" s="9" t="str">
        <f t="shared" si="214"/>
        <v>2013</v>
      </c>
      <c r="O1977" t="b">
        <v>1</v>
      </c>
      <c r="P1977">
        <v>253</v>
      </c>
      <c r="Q1977" t="b">
        <v>1</v>
      </c>
      <c r="R1977" t="s">
        <v>8294</v>
      </c>
      <c r="S1977" s="6">
        <f t="shared" si="210"/>
        <v>2.0870837499999997</v>
      </c>
      <c r="T1977" s="8">
        <f t="shared" si="211"/>
        <v>131.98948616600788</v>
      </c>
      <c r="U1977" t="str">
        <f t="shared" si="215"/>
        <v>technology</v>
      </c>
      <c r="V1977" t="str">
        <f t="shared" si="216"/>
        <v>hardware</v>
      </c>
    </row>
    <row r="1978" spans="1:22" ht="32" x14ac:dyDescent="0.2">
      <c r="A1978">
        <v>1976</v>
      </c>
      <c r="B1978" s="3" t="s">
        <v>1977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2">
        <f t="shared" si="212"/>
        <v>41468.899594907409</v>
      </c>
      <c r="K1978">
        <v>1371159325</v>
      </c>
      <c r="L1978" s="12" t="str">
        <f t="shared" si="213"/>
        <v>06/13/2013</v>
      </c>
      <c r="M1978" s="9" t="str" cm="1">
        <f t="array" ref="M1978">_xlfn.IFS(LEFT(L1978, 2) = "01", "Jan", LEFT(L1978, 2) = "02", "Feb", LEFT(L1978, 2) = "03", "Mar", LEFT(L1978, 2) = "04", "Apr", LEFT(L1978, 2) = "05", "May", LEFT(L1978, 2) = "06", "Jun", LEFT(L1978, 2) = "07", "Jul", LEFT(L1978, 2) = "08", "Aug", LEFT(L1978, 2) = "09", "Sep", LEFT(L1978, 2) = "10", "Oct", LEFT(L1978, 2) = "11", "Nov", LEFT(L1978, 2) = "12", "Dec")</f>
        <v>Jun</v>
      </c>
      <c r="N1978" s="9" t="str">
        <f t="shared" si="214"/>
        <v>2013</v>
      </c>
      <c r="O1978" t="b">
        <v>1</v>
      </c>
      <c r="P1978">
        <v>473</v>
      </c>
      <c r="Q1978" t="b">
        <v>1</v>
      </c>
      <c r="R1978" t="s">
        <v>8294</v>
      </c>
      <c r="S1978" s="6">
        <f t="shared" si="210"/>
        <v>3.4660000000000002</v>
      </c>
      <c r="T1978" s="8">
        <f t="shared" si="211"/>
        <v>29.310782241014799</v>
      </c>
      <c r="U1978" t="str">
        <f t="shared" si="215"/>
        <v>technology</v>
      </c>
      <c r="V1978" t="str">
        <f t="shared" si="216"/>
        <v>hardware</v>
      </c>
    </row>
    <row r="1979" spans="1:22" ht="48" x14ac:dyDescent="0.2">
      <c r="A1979">
        <v>1977</v>
      </c>
      <c r="B1979" s="3" t="s">
        <v>1978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2">
        <f t="shared" si="212"/>
        <v>42357.332638888889</v>
      </c>
      <c r="K1979">
        <v>1446527540</v>
      </c>
      <c r="L1979" s="12" t="str">
        <f t="shared" si="213"/>
        <v>11/03/2015</v>
      </c>
      <c r="M1979" s="9" t="str" cm="1">
        <f t="array" ref="M1979">_xlfn.IFS(LEFT(L1979, 2) = "01", "Jan", LEFT(L1979, 2) = "02", "Feb", LEFT(L1979, 2) = "03", "Mar", LEFT(L1979, 2) = "04", "Apr", LEFT(L1979, 2) = "05", "May", LEFT(L1979, 2) = "06", "Jun", LEFT(L1979, 2) = "07", "Jul", LEFT(L1979, 2) = "08", "Aug", LEFT(L1979, 2) = "09", "Sep", LEFT(L1979, 2) = "10", "Oct", LEFT(L1979, 2) = "11", "Nov", LEFT(L1979, 2) = "12", "Dec")</f>
        <v>Nov</v>
      </c>
      <c r="N1979" s="9" t="str">
        <f t="shared" si="214"/>
        <v>2015</v>
      </c>
      <c r="O1979" t="b">
        <v>1</v>
      </c>
      <c r="P1979">
        <v>821</v>
      </c>
      <c r="Q1979" t="b">
        <v>1</v>
      </c>
      <c r="R1979" t="s">
        <v>8294</v>
      </c>
      <c r="S1979" s="6">
        <f t="shared" si="210"/>
        <v>4.0232999999999999</v>
      </c>
      <c r="T1979" s="8">
        <f t="shared" si="211"/>
        <v>245.02436053593178</v>
      </c>
      <c r="U1979" t="str">
        <f t="shared" si="215"/>
        <v>technology</v>
      </c>
      <c r="V1979" t="str">
        <f t="shared" si="216"/>
        <v>hardware</v>
      </c>
    </row>
    <row r="1980" spans="1:22" ht="48" x14ac:dyDescent="0.2">
      <c r="A1980">
        <v>1978</v>
      </c>
      <c r="B1980" s="3" t="s">
        <v>1979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2">
        <f t="shared" si="212"/>
        <v>41072.291666666664</v>
      </c>
      <c r="K1980">
        <v>1336627492</v>
      </c>
      <c r="L1980" s="12" t="str">
        <f t="shared" si="213"/>
        <v>05/10/2012</v>
      </c>
      <c r="M1980" s="9" t="str" cm="1">
        <f t="array" ref="M1980">_xlfn.IFS(LEFT(L1980, 2) = "01", "Jan", LEFT(L1980, 2) = "02", "Feb", LEFT(L1980, 2) = "03", "Mar", LEFT(L1980, 2) = "04", "Apr", LEFT(L1980, 2) = "05", "May", LEFT(L1980, 2) = "06", "Jun", LEFT(L1980, 2) = "07", "Jul", LEFT(L1980, 2) = "08", "Aug", LEFT(L1980, 2) = "09", "Sep", LEFT(L1980, 2) = "10", "Oct", LEFT(L1980, 2) = "11", "Nov", LEFT(L1980, 2) = "12", "Dec")</f>
        <v>May</v>
      </c>
      <c r="N1980" s="9" t="str">
        <f t="shared" si="214"/>
        <v>2012</v>
      </c>
      <c r="O1980" t="b">
        <v>1</v>
      </c>
      <c r="P1980">
        <v>388</v>
      </c>
      <c r="Q1980" t="b">
        <v>1</v>
      </c>
      <c r="R1980" t="s">
        <v>8294</v>
      </c>
      <c r="S1980" s="6">
        <f t="shared" si="210"/>
        <v>10.2684514</v>
      </c>
      <c r="T1980" s="8">
        <f t="shared" si="211"/>
        <v>1323.2540463917526</v>
      </c>
      <c r="U1980" t="str">
        <f t="shared" si="215"/>
        <v>technology</v>
      </c>
      <c r="V1980" t="str">
        <f t="shared" si="216"/>
        <v>hardware</v>
      </c>
    </row>
    <row r="1981" spans="1:22" ht="32" x14ac:dyDescent="0.2">
      <c r="A1981">
        <v>1979</v>
      </c>
      <c r="B1981" s="3" t="s">
        <v>1980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2">
        <f t="shared" si="212"/>
        <v>42327.207638888889</v>
      </c>
      <c r="K1981">
        <v>1444734146</v>
      </c>
      <c r="L1981" s="12" t="str">
        <f t="shared" si="213"/>
        <v>10/13/2015</v>
      </c>
      <c r="M1981" s="9" t="str" cm="1">
        <f t="array" ref="M1981">_xlfn.IFS(LEFT(L1981, 2) = "01", "Jan", LEFT(L1981, 2) = "02", "Feb", LEFT(L1981, 2) = "03", "Mar", LEFT(L1981, 2) = "04", "Apr", LEFT(L1981, 2) = "05", "May", LEFT(L1981, 2) = "06", "Jun", LEFT(L1981, 2) = "07", "Jul", LEFT(L1981, 2) = "08", "Aug", LEFT(L1981, 2) = "09", "Sep", LEFT(L1981, 2) = "10", "Oct", LEFT(L1981, 2) = "11", "Nov", LEFT(L1981, 2) = "12", "Dec")</f>
        <v>Oct</v>
      </c>
      <c r="N1981" s="9" t="str">
        <f t="shared" si="214"/>
        <v>2015</v>
      </c>
      <c r="O1981" t="b">
        <v>1</v>
      </c>
      <c r="P1981">
        <v>813</v>
      </c>
      <c r="Q1981" t="b">
        <v>1</v>
      </c>
      <c r="R1981" t="s">
        <v>8294</v>
      </c>
      <c r="S1981" s="6">
        <f t="shared" si="210"/>
        <v>1.14901155</v>
      </c>
      <c r="T1981" s="8">
        <f t="shared" si="211"/>
        <v>282.65966789667897</v>
      </c>
      <c r="U1981" t="str">
        <f t="shared" si="215"/>
        <v>technology</v>
      </c>
      <c r="V1981" t="str">
        <f t="shared" si="216"/>
        <v>hardware</v>
      </c>
    </row>
    <row r="1982" spans="1:22" ht="32" x14ac:dyDescent="0.2">
      <c r="A1982">
        <v>1980</v>
      </c>
      <c r="B1982" s="3" t="s">
        <v>1981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2">
        <f t="shared" si="212"/>
        <v>42463.500717592593</v>
      </c>
      <c r="K1982">
        <v>1456232462</v>
      </c>
      <c r="L1982" s="12" t="str">
        <f t="shared" si="213"/>
        <v>02/23/2016</v>
      </c>
      <c r="M1982" s="9" t="str" cm="1">
        <f t="array" ref="M1982">_xlfn.IFS(LEFT(L1982, 2) = "01", "Jan", LEFT(L1982, 2) = "02", "Feb", LEFT(L1982, 2) = "03", "Mar", LEFT(L1982, 2) = "04", "Apr", LEFT(L1982, 2) = "05", "May", LEFT(L1982, 2) = "06", "Jun", LEFT(L1982, 2) = "07", "Jul", LEFT(L1982, 2) = "08", "Aug", LEFT(L1982, 2) = "09", "Sep", LEFT(L1982, 2) = "10", "Oct", LEFT(L1982, 2) = "11", "Nov", LEFT(L1982, 2) = "12", "Dec")</f>
        <v>Feb</v>
      </c>
      <c r="N1982" s="9" t="str">
        <f t="shared" si="214"/>
        <v>2016</v>
      </c>
      <c r="O1982" t="b">
        <v>1</v>
      </c>
      <c r="P1982">
        <v>1945</v>
      </c>
      <c r="Q1982" t="b">
        <v>1</v>
      </c>
      <c r="R1982" t="s">
        <v>8294</v>
      </c>
      <c r="S1982" s="6">
        <f t="shared" si="210"/>
        <v>3.5482402000000004</v>
      </c>
      <c r="T1982" s="8">
        <f t="shared" si="211"/>
        <v>91.214401028277635</v>
      </c>
      <c r="U1982" t="str">
        <f t="shared" si="215"/>
        <v>technology</v>
      </c>
      <c r="V1982" t="str">
        <f t="shared" si="216"/>
        <v>hardware</v>
      </c>
    </row>
    <row r="1983" spans="1:22" ht="48" x14ac:dyDescent="0.2">
      <c r="A1983">
        <v>1981</v>
      </c>
      <c r="B1983" s="3" t="s">
        <v>1982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2">
        <f t="shared" si="212"/>
        <v>41829.725289351853</v>
      </c>
      <c r="K1983">
        <v>1402334665</v>
      </c>
      <c r="L1983" s="12" t="str">
        <f t="shared" si="213"/>
        <v>06/09/2014</v>
      </c>
      <c r="M1983" s="9" t="str" cm="1">
        <f t="array" ref="M1983">_xlfn.IFS(LEFT(L1983, 2) = "01", "Jan", LEFT(L1983, 2) = "02", "Feb", LEFT(L1983, 2) = "03", "Mar", LEFT(L1983, 2) = "04", "Apr", LEFT(L1983, 2) = "05", "May", LEFT(L1983, 2) = "06", "Jun", LEFT(L1983, 2) = "07", "Jul", LEFT(L1983, 2) = "08", "Aug", LEFT(L1983, 2) = "09", "Sep", LEFT(L1983, 2) = "10", "Oct", LEFT(L1983, 2) = "11", "Nov", LEFT(L1983, 2) = "12", "Dec")</f>
        <v>Jun</v>
      </c>
      <c r="N1983" s="9" t="str">
        <f t="shared" si="214"/>
        <v>2014</v>
      </c>
      <c r="O1983" t="b">
        <v>0</v>
      </c>
      <c r="P1983">
        <v>12</v>
      </c>
      <c r="Q1983" t="b">
        <v>0</v>
      </c>
      <c r="R1983" t="s">
        <v>8295</v>
      </c>
      <c r="S1983" s="6">
        <f t="shared" si="210"/>
        <v>5.0799999999999998E-2</v>
      </c>
      <c r="T1983" s="8">
        <f t="shared" si="211"/>
        <v>31.75</v>
      </c>
      <c r="U1983" t="str">
        <f t="shared" si="215"/>
        <v>photography</v>
      </c>
      <c r="V1983" t="str">
        <f t="shared" si="216"/>
        <v>people</v>
      </c>
    </row>
    <row r="1984" spans="1:22" ht="48" x14ac:dyDescent="0.2">
      <c r="A1984">
        <v>1982</v>
      </c>
      <c r="B1984" s="3" t="s">
        <v>1983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2">
        <f t="shared" si="212"/>
        <v>42708.628321759257</v>
      </c>
      <c r="K1984">
        <v>1478268287</v>
      </c>
      <c r="L1984" s="12" t="str">
        <f t="shared" si="213"/>
        <v>11/04/2016</v>
      </c>
      <c r="M1984" s="9" t="str" cm="1">
        <f t="array" ref="M1984">_xlfn.IFS(LEFT(L1984, 2) = "01", "Jan", LEFT(L1984, 2) = "02", "Feb", LEFT(L1984, 2) = "03", "Mar", LEFT(L1984, 2) = "04", "Apr", LEFT(L1984, 2) = "05", "May", LEFT(L1984, 2) = "06", "Jun", LEFT(L1984, 2) = "07", "Jul", LEFT(L1984, 2) = "08", "Aug", LEFT(L1984, 2) = "09", "Sep", LEFT(L1984, 2) = "10", "Oct", LEFT(L1984, 2) = "11", "Nov", LEFT(L1984, 2) = "12", "Dec")</f>
        <v>Nov</v>
      </c>
      <c r="N1984" s="9" t="str">
        <f t="shared" si="214"/>
        <v>2016</v>
      </c>
      <c r="O1984" t="b">
        <v>0</v>
      </c>
      <c r="P1984">
        <v>0</v>
      </c>
      <c r="Q1984" t="b">
        <v>0</v>
      </c>
      <c r="R1984" t="s">
        <v>8295</v>
      </c>
      <c r="S1984" s="6">
        <f t="shared" si="210"/>
        <v>0</v>
      </c>
      <c r="T1984" s="8">
        <f t="shared" si="211"/>
        <v>0</v>
      </c>
      <c r="U1984" t="str">
        <f t="shared" si="215"/>
        <v>photography</v>
      </c>
      <c r="V1984" t="str">
        <f t="shared" si="216"/>
        <v>people</v>
      </c>
    </row>
    <row r="1985" spans="1:22" ht="48" x14ac:dyDescent="0.2">
      <c r="A1985">
        <v>1983</v>
      </c>
      <c r="B1985" s="3" t="s">
        <v>1984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2">
        <f t="shared" si="212"/>
        <v>42615.291666666672</v>
      </c>
      <c r="K1985">
        <v>1470874618</v>
      </c>
      <c r="L1985" s="12" t="str">
        <f t="shared" si="213"/>
        <v>08/11/2016</v>
      </c>
      <c r="M1985" s="9" t="str" cm="1">
        <f t="array" ref="M1985">_xlfn.IFS(LEFT(L1985, 2) = "01", "Jan", LEFT(L1985, 2) = "02", "Feb", LEFT(L1985, 2) = "03", "Mar", LEFT(L1985, 2) = "04", "Apr", LEFT(L1985, 2) = "05", "May", LEFT(L1985, 2) = "06", "Jun", LEFT(L1985, 2) = "07", "Jul", LEFT(L1985, 2) = "08", "Aug", LEFT(L1985, 2) = "09", "Sep", LEFT(L1985, 2) = "10", "Oct", LEFT(L1985, 2) = "11", "Nov", LEFT(L1985, 2) = "12", "Dec")</f>
        <v>Aug</v>
      </c>
      <c r="N1985" s="9" t="str">
        <f t="shared" si="214"/>
        <v>2016</v>
      </c>
      <c r="O1985" t="b">
        <v>0</v>
      </c>
      <c r="P1985">
        <v>16</v>
      </c>
      <c r="Q1985" t="b">
        <v>0</v>
      </c>
      <c r="R1985" t="s">
        <v>8295</v>
      </c>
      <c r="S1985" s="6">
        <f t="shared" si="210"/>
        <v>4.2999999999999997E-2</v>
      </c>
      <c r="T1985" s="8">
        <f t="shared" si="211"/>
        <v>88.6875</v>
      </c>
      <c r="U1985" t="str">
        <f t="shared" si="215"/>
        <v>photography</v>
      </c>
      <c r="V1985" t="str">
        <f t="shared" si="216"/>
        <v>people</v>
      </c>
    </row>
    <row r="1986" spans="1:22" ht="64" x14ac:dyDescent="0.2">
      <c r="A1986">
        <v>1984</v>
      </c>
      <c r="B1986" s="3" t="s">
        <v>1985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2">
        <f t="shared" si="212"/>
        <v>41973.831956018519</v>
      </c>
      <c r="K1986">
        <v>1412189881</v>
      </c>
      <c r="L1986" s="12" t="str">
        <f t="shared" si="213"/>
        <v>10/01/2014</v>
      </c>
      <c r="M1986" s="9" t="str" cm="1">
        <f t="array" ref="M1986">_xlfn.IFS(LEFT(L1986, 2) = "01", "Jan", LEFT(L1986, 2) = "02", "Feb", LEFT(L1986, 2) = "03", "Mar", LEFT(L1986, 2) = "04", "Apr", LEFT(L1986, 2) = "05", "May", LEFT(L1986, 2) = "06", "Jun", LEFT(L1986, 2) = "07", "Jul", LEFT(L1986, 2) = "08", "Aug", LEFT(L1986, 2) = "09", "Sep", LEFT(L1986, 2) = "10", "Oct", LEFT(L1986, 2) = "11", "Nov", LEFT(L1986, 2) = "12", "Dec")</f>
        <v>Oct</v>
      </c>
      <c r="N1986" s="9" t="str">
        <f t="shared" si="214"/>
        <v>2014</v>
      </c>
      <c r="O1986" t="b">
        <v>0</v>
      </c>
      <c r="P1986">
        <v>7</v>
      </c>
      <c r="Q1986" t="b">
        <v>0</v>
      </c>
      <c r="R1986" t="s">
        <v>8295</v>
      </c>
      <c r="S1986" s="6">
        <f t="shared" ref="S1986:S2049" si="217">E1986/D1986</f>
        <v>0.21146666666666666</v>
      </c>
      <c r="T1986" s="8">
        <f t="shared" ref="T1986:T2049" si="218">IFERROR(E1986/P1986, 0)</f>
        <v>453.14285714285717</v>
      </c>
      <c r="U1986" t="str">
        <f t="shared" si="215"/>
        <v>photography</v>
      </c>
      <c r="V1986" t="str">
        <f t="shared" si="216"/>
        <v>people</v>
      </c>
    </row>
    <row r="1987" spans="1:22" ht="48" x14ac:dyDescent="0.2">
      <c r="A1987">
        <v>1985</v>
      </c>
      <c r="B1987" s="3" t="s">
        <v>1986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2">
        <f t="shared" ref="J1987:J2050" si="219">(((I1987/60)/60)/24)+DATE(1970,1,1)</f>
        <v>42584.958333333328</v>
      </c>
      <c r="K1987">
        <v>1467650771</v>
      </c>
      <c r="L1987" s="12" t="str">
        <f t="shared" ref="L1987:L2050" si="220">TEXT((((K1987/60)/60)/24)+DATE(1970,1,1), "mm/dd/yyyy")</f>
        <v>07/04/2016</v>
      </c>
      <c r="M1987" s="9" t="str" cm="1">
        <f t="array" ref="M1987">_xlfn.IFS(LEFT(L1987, 2) = "01", "Jan", LEFT(L1987, 2) = "02", "Feb", LEFT(L1987, 2) = "03", "Mar", LEFT(L1987, 2) = "04", "Apr", LEFT(L1987, 2) = "05", "May", LEFT(L1987, 2) = "06", "Jun", LEFT(L1987, 2) = "07", "Jul", LEFT(L1987, 2) = "08", "Aug", LEFT(L1987, 2) = "09", "Sep", LEFT(L1987, 2) = "10", "Oct", LEFT(L1987, 2) = "11", "Nov", LEFT(L1987, 2) = "12", "Dec")</f>
        <v>Jul</v>
      </c>
      <c r="N1987" s="9" t="str">
        <f t="shared" ref="N1987:N2050" si="221">RIGHT(L1987, 4)</f>
        <v>2016</v>
      </c>
      <c r="O1987" t="b">
        <v>0</v>
      </c>
      <c r="P1987">
        <v>4</v>
      </c>
      <c r="Q1987" t="b">
        <v>0</v>
      </c>
      <c r="R1987" t="s">
        <v>8295</v>
      </c>
      <c r="S1987" s="6">
        <f t="shared" si="217"/>
        <v>3.1875000000000001E-2</v>
      </c>
      <c r="T1987" s="8">
        <f t="shared" si="218"/>
        <v>12.75</v>
      </c>
      <c r="U1987" t="str">
        <f t="shared" ref="U1987:U2050" si="222">LEFT(R1987, SEARCH("/", R1987) - 1)</f>
        <v>photography</v>
      </c>
      <c r="V1987" t="str">
        <f t="shared" ref="V1987:V2050" si="223">RIGHT(R1987, LEN(R1987) - SEARCH("/", R1987) )</f>
        <v>people</v>
      </c>
    </row>
    <row r="1988" spans="1:22" ht="48" x14ac:dyDescent="0.2">
      <c r="A1988">
        <v>1986</v>
      </c>
      <c r="B1988" s="3" t="s">
        <v>1987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2">
        <f t="shared" si="219"/>
        <v>42443.392164351855</v>
      </c>
      <c r="K1988">
        <v>1455359083</v>
      </c>
      <c r="L1988" s="12" t="str">
        <f t="shared" si="220"/>
        <v>02/13/2016</v>
      </c>
      <c r="M1988" s="9" t="str" cm="1">
        <f t="array" ref="M1988">_xlfn.IFS(LEFT(L1988, 2) = "01", "Jan", LEFT(L1988, 2) = "02", "Feb", LEFT(L1988, 2) = "03", "Mar", LEFT(L1988, 2) = "04", "Apr", LEFT(L1988, 2) = "05", "May", LEFT(L1988, 2) = "06", "Jun", LEFT(L1988, 2) = "07", "Jul", LEFT(L1988, 2) = "08", "Aug", LEFT(L1988, 2) = "09", "Sep", LEFT(L1988, 2) = "10", "Oct", LEFT(L1988, 2) = "11", "Nov", LEFT(L1988, 2) = "12", "Dec")</f>
        <v>Feb</v>
      </c>
      <c r="N1988" s="9" t="str">
        <f t="shared" si="221"/>
        <v>2016</v>
      </c>
      <c r="O1988" t="b">
        <v>0</v>
      </c>
      <c r="P1988">
        <v>1</v>
      </c>
      <c r="Q1988" t="b">
        <v>0</v>
      </c>
      <c r="R1988" t="s">
        <v>8295</v>
      </c>
      <c r="S1988" s="6">
        <f t="shared" si="217"/>
        <v>5.0000000000000001E-4</v>
      </c>
      <c r="T1988" s="8">
        <f t="shared" si="218"/>
        <v>1</v>
      </c>
      <c r="U1988" t="str">
        <f t="shared" si="222"/>
        <v>photography</v>
      </c>
      <c r="V1988" t="str">
        <f t="shared" si="223"/>
        <v>people</v>
      </c>
    </row>
    <row r="1989" spans="1:22" ht="32" x14ac:dyDescent="0.2">
      <c r="A1989">
        <v>1987</v>
      </c>
      <c r="B1989" s="3" t="s">
        <v>1988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2">
        <f t="shared" si="219"/>
        <v>42064.639768518522</v>
      </c>
      <c r="K1989">
        <v>1422631276</v>
      </c>
      <c r="L1989" s="12" t="str">
        <f t="shared" si="220"/>
        <v>01/30/2015</v>
      </c>
      <c r="M1989" s="9" t="str" cm="1">
        <f t="array" ref="M1989">_xlfn.IFS(LEFT(L1989, 2) = "01", "Jan", LEFT(L1989, 2) = "02", "Feb", LEFT(L1989, 2) = "03", "Mar", LEFT(L1989, 2) = "04", "Apr", LEFT(L1989, 2) = "05", "May", LEFT(L1989, 2) = "06", "Jun", LEFT(L1989, 2) = "07", "Jul", LEFT(L1989, 2) = "08", "Aug", LEFT(L1989, 2) = "09", "Sep", LEFT(L1989, 2) = "10", "Oct", LEFT(L1989, 2) = "11", "Nov", LEFT(L1989, 2) = "12", "Dec")</f>
        <v>Jan</v>
      </c>
      <c r="N1989" s="9" t="str">
        <f t="shared" si="221"/>
        <v>2015</v>
      </c>
      <c r="O1989" t="b">
        <v>0</v>
      </c>
      <c r="P1989">
        <v>28</v>
      </c>
      <c r="Q1989" t="b">
        <v>0</v>
      </c>
      <c r="R1989" t="s">
        <v>8295</v>
      </c>
      <c r="S1989" s="6">
        <f t="shared" si="217"/>
        <v>0.42472727272727273</v>
      </c>
      <c r="T1989" s="8">
        <f t="shared" si="218"/>
        <v>83.428571428571431</v>
      </c>
      <c r="U1989" t="str">
        <f t="shared" si="222"/>
        <v>photography</v>
      </c>
      <c r="V1989" t="str">
        <f t="shared" si="223"/>
        <v>people</v>
      </c>
    </row>
    <row r="1990" spans="1:22" ht="16" x14ac:dyDescent="0.2">
      <c r="A1990">
        <v>1988</v>
      </c>
      <c r="B1990" s="3" t="s">
        <v>1989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2">
        <f t="shared" si="219"/>
        <v>42236.763217592597</v>
      </c>
      <c r="K1990">
        <v>1437502742</v>
      </c>
      <c r="L1990" s="12" t="str">
        <f t="shared" si="220"/>
        <v>07/21/2015</v>
      </c>
      <c r="M1990" s="9" t="str" cm="1">
        <f t="array" ref="M1990">_xlfn.IFS(LEFT(L1990, 2) = "01", "Jan", LEFT(L1990, 2) = "02", "Feb", LEFT(L1990, 2) = "03", "Mar", LEFT(L1990, 2) = "04", "Apr", LEFT(L1990, 2) = "05", "May", LEFT(L1990, 2) = "06", "Jun", LEFT(L1990, 2) = "07", "Jul", LEFT(L1990, 2) = "08", "Aug", LEFT(L1990, 2) = "09", "Sep", LEFT(L1990, 2) = "10", "Oct", LEFT(L1990, 2) = "11", "Nov", LEFT(L1990, 2) = "12", "Dec")</f>
        <v>Jul</v>
      </c>
      <c r="N1990" s="9" t="str">
        <f t="shared" si="221"/>
        <v>2015</v>
      </c>
      <c r="O1990" t="b">
        <v>0</v>
      </c>
      <c r="P1990">
        <v>1</v>
      </c>
      <c r="Q1990" t="b">
        <v>0</v>
      </c>
      <c r="R1990" t="s">
        <v>8295</v>
      </c>
      <c r="S1990" s="6">
        <f t="shared" si="217"/>
        <v>4.1666666666666666E-3</v>
      </c>
      <c r="T1990" s="8">
        <f t="shared" si="218"/>
        <v>25</v>
      </c>
      <c r="U1990" t="str">
        <f t="shared" si="222"/>
        <v>photography</v>
      </c>
      <c r="V1990" t="str">
        <f t="shared" si="223"/>
        <v>people</v>
      </c>
    </row>
    <row r="1991" spans="1:22" ht="48" x14ac:dyDescent="0.2">
      <c r="A1991">
        <v>1989</v>
      </c>
      <c r="B1991" s="3" t="s">
        <v>1990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2">
        <f t="shared" si="219"/>
        <v>42715.680648148147</v>
      </c>
      <c r="K1991">
        <v>1478881208</v>
      </c>
      <c r="L1991" s="12" t="str">
        <f t="shared" si="220"/>
        <v>11/11/2016</v>
      </c>
      <c r="M1991" s="9" t="str" cm="1">
        <f t="array" ref="M1991">_xlfn.IFS(LEFT(L1991, 2) = "01", "Jan", LEFT(L1991, 2) = "02", "Feb", LEFT(L1991, 2) = "03", "Mar", LEFT(L1991, 2) = "04", "Apr", LEFT(L1991, 2) = "05", "May", LEFT(L1991, 2) = "06", "Jun", LEFT(L1991, 2) = "07", "Jul", LEFT(L1991, 2) = "08", "Aug", LEFT(L1991, 2) = "09", "Sep", LEFT(L1991, 2) = "10", "Oct", LEFT(L1991, 2) = "11", "Nov", LEFT(L1991, 2) = "12", "Dec")</f>
        <v>Nov</v>
      </c>
      <c r="N1991" s="9" t="str">
        <f t="shared" si="221"/>
        <v>2016</v>
      </c>
      <c r="O1991" t="b">
        <v>0</v>
      </c>
      <c r="P1991">
        <v>1</v>
      </c>
      <c r="Q1991" t="b">
        <v>0</v>
      </c>
      <c r="R1991" t="s">
        <v>8295</v>
      </c>
      <c r="S1991" s="6">
        <f t="shared" si="217"/>
        <v>0.01</v>
      </c>
      <c r="T1991" s="8">
        <f t="shared" si="218"/>
        <v>50</v>
      </c>
      <c r="U1991" t="str">
        <f t="shared" si="222"/>
        <v>photography</v>
      </c>
      <c r="V1991" t="str">
        <f t="shared" si="223"/>
        <v>people</v>
      </c>
    </row>
    <row r="1992" spans="1:22" ht="48" x14ac:dyDescent="0.2">
      <c r="A1992">
        <v>1990</v>
      </c>
      <c r="B1992" s="3" t="s">
        <v>1991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2">
        <f t="shared" si="219"/>
        <v>42413.195972222224</v>
      </c>
      <c r="K1992">
        <v>1454042532</v>
      </c>
      <c r="L1992" s="12" t="str">
        <f t="shared" si="220"/>
        <v>01/29/2016</v>
      </c>
      <c r="M1992" s="9" t="str" cm="1">
        <f t="array" ref="M1992">_xlfn.IFS(LEFT(L1992, 2) = "01", "Jan", LEFT(L1992, 2) = "02", "Feb", LEFT(L1992, 2) = "03", "Mar", LEFT(L1992, 2) = "04", "Apr", LEFT(L1992, 2) = "05", "May", LEFT(L1992, 2) = "06", "Jun", LEFT(L1992, 2) = "07", "Jul", LEFT(L1992, 2) = "08", "Aug", LEFT(L1992, 2) = "09", "Sep", LEFT(L1992, 2) = "10", "Oct", LEFT(L1992, 2) = "11", "Nov", LEFT(L1992, 2) = "12", "Dec")</f>
        <v>Jan</v>
      </c>
      <c r="N1992" s="9" t="str">
        <f t="shared" si="221"/>
        <v>2016</v>
      </c>
      <c r="O1992" t="b">
        <v>0</v>
      </c>
      <c r="P1992">
        <v>5</v>
      </c>
      <c r="Q1992" t="b">
        <v>0</v>
      </c>
      <c r="R1992" t="s">
        <v>8295</v>
      </c>
      <c r="S1992" s="6">
        <f t="shared" si="217"/>
        <v>0.16966666666666666</v>
      </c>
      <c r="T1992" s="8">
        <f t="shared" si="218"/>
        <v>101.8</v>
      </c>
      <c r="U1992" t="str">
        <f t="shared" si="222"/>
        <v>photography</v>
      </c>
      <c r="V1992" t="str">
        <f t="shared" si="223"/>
        <v>people</v>
      </c>
    </row>
    <row r="1993" spans="1:22" ht="32" x14ac:dyDescent="0.2">
      <c r="A1993">
        <v>1991</v>
      </c>
      <c r="B1993" s="3" t="s">
        <v>1992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2">
        <f t="shared" si="219"/>
        <v>42188.89335648148</v>
      </c>
      <c r="K1993">
        <v>1434144386</v>
      </c>
      <c r="L1993" s="12" t="str">
        <f t="shared" si="220"/>
        <v>06/12/2015</v>
      </c>
      <c r="M1993" s="9" t="str" cm="1">
        <f t="array" ref="M1993">_xlfn.IFS(LEFT(L1993, 2) = "01", "Jan", LEFT(L1993, 2) = "02", "Feb", LEFT(L1993, 2) = "03", "Mar", LEFT(L1993, 2) = "04", "Apr", LEFT(L1993, 2) = "05", "May", LEFT(L1993, 2) = "06", "Jun", LEFT(L1993, 2) = "07", "Jul", LEFT(L1993, 2) = "08", "Aug", LEFT(L1993, 2) = "09", "Sep", LEFT(L1993, 2) = "10", "Oct", LEFT(L1993, 2) = "11", "Nov", LEFT(L1993, 2) = "12", "Dec")</f>
        <v>Jun</v>
      </c>
      <c r="N1993" s="9" t="str">
        <f t="shared" si="221"/>
        <v>2015</v>
      </c>
      <c r="O1993" t="b">
        <v>0</v>
      </c>
      <c r="P1993">
        <v>3</v>
      </c>
      <c r="Q1993" t="b">
        <v>0</v>
      </c>
      <c r="R1993" t="s">
        <v>8295</v>
      </c>
      <c r="S1993" s="6">
        <f t="shared" si="217"/>
        <v>7.0000000000000007E-2</v>
      </c>
      <c r="T1993" s="8">
        <f t="shared" si="218"/>
        <v>46.666666666666664</v>
      </c>
      <c r="U1993" t="str">
        <f t="shared" si="222"/>
        <v>photography</v>
      </c>
      <c r="V1993" t="str">
        <f t="shared" si="223"/>
        <v>people</v>
      </c>
    </row>
    <row r="1994" spans="1:22" ht="32" x14ac:dyDescent="0.2">
      <c r="A1994">
        <v>1992</v>
      </c>
      <c r="B1994" s="3" t="s">
        <v>1993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2">
        <f t="shared" si="219"/>
        <v>42053.143414351856</v>
      </c>
      <c r="K1994">
        <v>1421637991</v>
      </c>
      <c r="L1994" s="12" t="str">
        <f t="shared" si="220"/>
        <v>01/19/2015</v>
      </c>
      <c r="M1994" s="9" t="str" cm="1">
        <f t="array" ref="M1994">_xlfn.IFS(LEFT(L1994, 2) = "01", "Jan", LEFT(L1994, 2) = "02", "Feb", LEFT(L1994, 2) = "03", "Mar", LEFT(L1994, 2) = "04", "Apr", LEFT(L1994, 2) = "05", "May", LEFT(L1994, 2) = "06", "Jun", LEFT(L1994, 2) = "07", "Jul", LEFT(L1994, 2) = "08", "Aug", LEFT(L1994, 2) = "09", "Sep", LEFT(L1994, 2) = "10", "Oct", LEFT(L1994, 2) = "11", "Nov", LEFT(L1994, 2) = "12", "Dec")</f>
        <v>Jan</v>
      </c>
      <c r="N1994" s="9" t="str">
        <f t="shared" si="221"/>
        <v>2015</v>
      </c>
      <c r="O1994" t="b">
        <v>0</v>
      </c>
      <c r="P1994">
        <v>2</v>
      </c>
      <c r="Q1994" t="b">
        <v>0</v>
      </c>
      <c r="R1994" t="s">
        <v>8295</v>
      </c>
      <c r="S1994" s="6">
        <f t="shared" si="217"/>
        <v>1.3333333333333333E-3</v>
      </c>
      <c r="T1994" s="8">
        <f t="shared" si="218"/>
        <v>1</v>
      </c>
      <c r="U1994" t="str">
        <f t="shared" si="222"/>
        <v>photography</v>
      </c>
      <c r="V1994" t="str">
        <f t="shared" si="223"/>
        <v>people</v>
      </c>
    </row>
    <row r="1995" spans="1:22" ht="48" x14ac:dyDescent="0.2">
      <c r="A1995">
        <v>1993</v>
      </c>
      <c r="B1995" s="3" t="s">
        <v>1994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2">
        <f t="shared" si="219"/>
        <v>42359.58839120371</v>
      </c>
      <c r="K1995">
        <v>1448114837</v>
      </c>
      <c r="L1995" s="12" t="str">
        <f t="shared" si="220"/>
        <v>11/21/2015</v>
      </c>
      <c r="M1995" s="9" t="str" cm="1">
        <f t="array" ref="M1995">_xlfn.IFS(LEFT(L1995, 2) = "01", "Jan", LEFT(L1995, 2) = "02", "Feb", LEFT(L1995, 2) = "03", "Mar", LEFT(L1995, 2) = "04", "Apr", LEFT(L1995, 2) = "05", "May", LEFT(L1995, 2) = "06", "Jun", LEFT(L1995, 2) = "07", "Jul", LEFT(L1995, 2) = "08", "Aug", LEFT(L1995, 2) = "09", "Sep", LEFT(L1995, 2) = "10", "Oct", LEFT(L1995, 2) = "11", "Nov", LEFT(L1995, 2) = "12", "Dec")</f>
        <v>Nov</v>
      </c>
      <c r="N1995" s="9" t="str">
        <f t="shared" si="221"/>
        <v>2015</v>
      </c>
      <c r="O1995" t="b">
        <v>0</v>
      </c>
      <c r="P1995">
        <v>0</v>
      </c>
      <c r="Q1995" t="b">
        <v>0</v>
      </c>
      <c r="R1995" t="s">
        <v>8295</v>
      </c>
      <c r="S1995" s="6">
        <f t="shared" si="217"/>
        <v>0</v>
      </c>
      <c r="T1995" s="8">
        <f t="shared" si="218"/>
        <v>0</v>
      </c>
      <c r="U1995" t="str">
        <f t="shared" si="222"/>
        <v>photography</v>
      </c>
      <c r="V1995" t="str">
        <f t="shared" si="223"/>
        <v>people</v>
      </c>
    </row>
    <row r="1996" spans="1:22" ht="48" x14ac:dyDescent="0.2">
      <c r="A1996">
        <v>1994</v>
      </c>
      <c r="B1996" s="3" t="s">
        <v>1995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2">
        <f t="shared" si="219"/>
        <v>42711.047939814816</v>
      </c>
      <c r="K1996">
        <v>1475885342</v>
      </c>
      <c r="L1996" s="12" t="str">
        <f t="shared" si="220"/>
        <v>10/08/2016</v>
      </c>
      <c r="M1996" s="9" t="str" cm="1">
        <f t="array" ref="M1996">_xlfn.IFS(LEFT(L1996, 2) = "01", "Jan", LEFT(L1996, 2) = "02", "Feb", LEFT(L1996, 2) = "03", "Mar", LEFT(L1996, 2) = "04", "Apr", LEFT(L1996, 2) = "05", "May", LEFT(L1996, 2) = "06", "Jun", LEFT(L1996, 2) = "07", "Jul", LEFT(L1996, 2) = "08", "Aug", LEFT(L1996, 2) = "09", "Sep", LEFT(L1996, 2) = "10", "Oct", LEFT(L1996, 2) = "11", "Nov", LEFT(L1996, 2) = "12", "Dec")</f>
        <v>Oct</v>
      </c>
      <c r="N1996" s="9" t="str">
        <f t="shared" si="221"/>
        <v>2016</v>
      </c>
      <c r="O1996" t="b">
        <v>0</v>
      </c>
      <c r="P1996">
        <v>0</v>
      </c>
      <c r="Q1996" t="b">
        <v>0</v>
      </c>
      <c r="R1996" t="s">
        <v>8295</v>
      </c>
      <c r="S1996" s="6">
        <f t="shared" si="217"/>
        <v>0</v>
      </c>
      <c r="T1996" s="8">
        <f t="shared" si="218"/>
        <v>0</v>
      </c>
      <c r="U1996" t="str">
        <f t="shared" si="222"/>
        <v>photography</v>
      </c>
      <c r="V1996" t="str">
        <f t="shared" si="223"/>
        <v>people</v>
      </c>
    </row>
    <row r="1997" spans="1:22" ht="48" x14ac:dyDescent="0.2">
      <c r="A1997">
        <v>1995</v>
      </c>
      <c r="B1997" s="3" t="s">
        <v>1996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2">
        <f t="shared" si="219"/>
        <v>42201.902037037042</v>
      </c>
      <c r="K1997">
        <v>1435354736</v>
      </c>
      <c r="L1997" s="12" t="str">
        <f t="shared" si="220"/>
        <v>06/26/2015</v>
      </c>
      <c r="M1997" s="9" t="str" cm="1">
        <f t="array" ref="M1997">_xlfn.IFS(LEFT(L1997, 2) = "01", "Jan", LEFT(L1997, 2) = "02", "Feb", LEFT(L1997, 2) = "03", "Mar", LEFT(L1997, 2) = "04", "Apr", LEFT(L1997, 2) = "05", "May", LEFT(L1997, 2) = "06", "Jun", LEFT(L1997, 2) = "07", "Jul", LEFT(L1997, 2) = "08", "Aug", LEFT(L1997, 2) = "09", "Sep", LEFT(L1997, 2) = "10", "Oct", LEFT(L1997, 2) = "11", "Nov", LEFT(L1997, 2) = "12", "Dec")</f>
        <v>Jun</v>
      </c>
      <c r="N1997" s="9" t="str">
        <f t="shared" si="221"/>
        <v>2015</v>
      </c>
      <c r="O1997" t="b">
        <v>0</v>
      </c>
      <c r="P1997">
        <v>3</v>
      </c>
      <c r="Q1997" t="b">
        <v>0</v>
      </c>
      <c r="R1997" t="s">
        <v>8295</v>
      </c>
      <c r="S1997" s="6">
        <f t="shared" si="217"/>
        <v>7.8E-2</v>
      </c>
      <c r="T1997" s="8">
        <f t="shared" si="218"/>
        <v>26</v>
      </c>
      <c r="U1997" t="str">
        <f t="shared" si="222"/>
        <v>photography</v>
      </c>
      <c r="V1997" t="str">
        <f t="shared" si="223"/>
        <v>people</v>
      </c>
    </row>
    <row r="1998" spans="1:22" ht="48" x14ac:dyDescent="0.2">
      <c r="A1998">
        <v>1996</v>
      </c>
      <c r="B1998" s="3" t="s">
        <v>1997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2">
        <f t="shared" si="219"/>
        <v>41830.819571759261</v>
      </c>
      <c r="K1998">
        <v>1402429211</v>
      </c>
      <c r="L1998" s="12" t="str">
        <f t="shared" si="220"/>
        <v>06/10/2014</v>
      </c>
      <c r="M1998" s="9" t="str" cm="1">
        <f t="array" ref="M1998">_xlfn.IFS(LEFT(L1998, 2) = "01", "Jan", LEFT(L1998, 2) = "02", "Feb", LEFT(L1998, 2) = "03", "Mar", LEFT(L1998, 2) = "04", "Apr", LEFT(L1998, 2) = "05", "May", LEFT(L1998, 2) = "06", "Jun", LEFT(L1998, 2) = "07", "Jul", LEFT(L1998, 2) = "08", "Aug", LEFT(L1998, 2) = "09", "Sep", LEFT(L1998, 2) = "10", "Oct", LEFT(L1998, 2) = "11", "Nov", LEFT(L1998, 2) = "12", "Dec")</f>
        <v>Jun</v>
      </c>
      <c r="N1998" s="9" t="str">
        <f t="shared" si="221"/>
        <v>2014</v>
      </c>
      <c r="O1998" t="b">
        <v>0</v>
      </c>
      <c r="P1998">
        <v>0</v>
      </c>
      <c r="Q1998" t="b">
        <v>0</v>
      </c>
      <c r="R1998" t="s">
        <v>8295</v>
      </c>
      <c r="S1998" s="6">
        <f t="shared" si="217"/>
        <v>0</v>
      </c>
      <c r="T1998" s="8">
        <f t="shared" si="218"/>
        <v>0</v>
      </c>
      <c r="U1998" t="str">
        <f t="shared" si="222"/>
        <v>photography</v>
      </c>
      <c r="V1998" t="str">
        <f t="shared" si="223"/>
        <v>people</v>
      </c>
    </row>
    <row r="1999" spans="1:22" ht="48" x14ac:dyDescent="0.2">
      <c r="A1999">
        <v>1997</v>
      </c>
      <c r="B1999" s="3" t="s">
        <v>1998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2">
        <f t="shared" si="219"/>
        <v>41877.930694444447</v>
      </c>
      <c r="K1999">
        <v>1406499612</v>
      </c>
      <c r="L1999" s="12" t="str">
        <f t="shared" si="220"/>
        <v>07/27/2014</v>
      </c>
      <c r="M1999" s="9" t="str" cm="1">
        <f t="array" ref="M1999">_xlfn.IFS(LEFT(L1999, 2) = "01", "Jan", LEFT(L1999, 2) = "02", "Feb", LEFT(L1999, 2) = "03", "Mar", LEFT(L1999, 2) = "04", "Apr", LEFT(L1999, 2) = "05", "May", LEFT(L1999, 2) = "06", "Jun", LEFT(L1999, 2) = "07", "Jul", LEFT(L1999, 2) = "08", "Aug", LEFT(L1999, 2) = "09", "Sep", LEFT(L1999, 2) = "10", "Oct", LEFT(L1999, 2) = "11", "Nov", LEFT(L1999, 2) = "12", "Dec")</f>
        <v>Jul</v>
      </c>
      <c r="N1999" s="9" t="str">
        <f t="shared" si="221"/>
        <v>2014</v>
      </c>
      <c r="O1999" t="b">
        <v>0</v>
      </c>
      <c r="P1999">
        <v>0</v>
      </c>
      <c r="Q1999" t="b">
        <v>0</v>
      </c>
      <c r="R1999" t="s">
        <v>8295</v>
      </c>
      <c r="S1999" s="6">
        <f t="shared" si="217"/>
        <v>0</v>
      </c>
      <c r="T1999" s="8">
        <f t="shared" si="218"/>
        <v>0</v>
      </c>
      <c r="U1999" t="str">
        <f t="shared" si="222"/>
        <v>photography</v>
      </c>
      <c r="V1999" t="str">
        <f t="shared" si="223"/>
        <v>people</v>
      </c>
    </row>
    <row r="2000" spans="1:22" ht="48" x14ac:dyDescent="0.2">
      <c r="A2000">
        <v>1998</v>
      </c>
      <c r="B2000" s="3" t="s">
        <v>1999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2">
        <f t="shared" si="219"/>
        <v>41852.118495370371</v>
      </c>
      <c r="K2000">
        <v>1402973438</v>
      </c>
      <c r="L2000" s="12" t="str">
        <f t="shared" si="220"/>
        <v>06/17/2014</v>
      </c>
      <c r="M2000" s="9" t="str" cm="1">
        <f t="array" ref="M2000">_xlfn.IFS(LEFT(L2000, 2) = "01", "Jan", LEFT(L2000, 2) = "02", "Feb", LEFT(L2000, 2) = "03", "Mar", LEFT(L2000, 2) = "04", "Apr", LEFT(L2000, 2) = "05", "May", LEFT(L2000, 2) = "06", "Jun", LEFT(L2000, 2) = "07", "Jul", LEFT(L2000, 2) = "08", "Aug", LEFT(L2000, 2) = "09", "Sep", LEFT(L2000, 2) = "10", "Oct", LEFT(L2000, 2) = "11", "Nov", LEFT(L2000, 2) = "12", "Dec")</f>
        <v>Jun</v>
      </c>
      <c r="N2000" s="9" t="str">
        <f t="shared" si="221"/>
        <v>2014</v>
      </c>
      <c r="O2000" t="b">
        <v>0</v>
      </c>
      <c r="P2000">
        <v>3</v>
      </c>
      <c r="Q2000" t="b">
        <v>0</v>
      </c>
      <c r="R2000" t="s">
        <v>8295</v>
      </c>
      <c r="S2000" s="6">
        <f t="shared" si="217"/>
        <v>0.26200000000000001</v>
      </c>
      <c r="T2000" s="8">
        <f t="shared" si="218"/>
        <v>218.33333333333334</v>
      </c>
      <c r="U2000" t="str">
        <f t="shared" si="222"/>
        <v>photography</v>
      </c>
      <c r="V2000" t="str">
        <f t="shared" si="223"/>
        <v>people</v>
      </c>
    </row>
    <row r="2001" spans="1:22" ht="48" x14ac:dyDescent="0.2">
      <c r="A2001">
        <v>1999</v>
      </c>
      <c r="B2001" s="3" t="s">
        <v>2000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2">
        <f t="shared" si="219"/>
        <v>41956.524398148147</v>
      </c>
      <c r="K2001">
        <v>1413286508</v>
      </c>
      <c r="L2001" s="12" t="str">
        <f t="shared" si="220"/>
        <v>10/14/2014</v>
      </c>
      <c r="M2001" s="9" t="str" cm="1">
        <f t="array" ref="M2001">_xlfn.IFS(LEFT(L2001, 2) = "01", "Jan", LEFT(L2001, 2) = "02", "Feb", LEFT(L2001, 2) = "03", "Mar", LEFT(L2001, 2) = "04", "Apr", LEFT(L2001, 2) = "05", "May", LEFT(L2001, 2) = "06", "Jun", LEFT(L2001, 2) = "07", "Jul", LEFT(L2001, 2) = "08", "Aug", LEFT(L2001, 2) = "09", "Sep", LEFT(L2001, 2) = "10", "Oct", LEFT(L2001, 2) = "11", "Nov", LEFT(L2001, 2) = "12", "Dec")</f>
        <v>Oct</v>
      </c>
      <c r="N2001" s="9" t="str">
        <f t="shared" si="221"/>
        <v>2014</v>
      </c>
      <c r="O2001" t="b">
        <v>0</v>
      </c>
      <c r="P2001">
        <v>7</v>
      </c>
      <c r="Q2001" t="b">
        <v>0</v>
      </c>
      <c r="R2001" t="s">
        <v>8295</v>
      </c>
      <c r="S2001" s="6">
        <f t="shared" si="217"/>
        <v>7.6129032258064515E-3</v>
      </c>
      <c r="T2001" s="8">
        <f t="shared" si="218"/>
        <v>33.714285714285715</v>
      </c>
      <c r="U2001" t="str">
        <f t="shared" si="222"/>
        <v>photography</v>
      </c>
      <c r="V2001" t="str">
        <f t="shared" si="223"/>
        <v>people</v>
      </c>
    </row>
    <row r="2002" spans="1:22" ht="48" x14ac:dyDescent="0.2">
      <c r="A2002">
        <v>2000</v>
      </c>
      <c r="B2002" s="3" t="s">
        <v>2001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2">
        <f t="shared" si="219"/>
        <v>42375.951539351852</v>
      </c>
      <c r="K2002">
        <v>1449528613</v>
      </c>
      <c r="L2002" s="12" t="str">
        <f t="shared" si="220"/>
        <v>12/07/2015</v>
      </c>
      <c r="M2002" s="9" t="str" cm="1">
        <f t="array" ref="M2002">_xlfn.IFS(LEFT(L2002, 2) = "01", "Jan", LEFT(L2002, 2) = "02", "Feb", LEFT(L2002, 2) = "03", "Mar", LEFT(L2002, 2) = "04", "Apr", LEFT(L2002, 2) = "05", "May", LEFT(L2002, 2) = "06", "Jun", LEFT(L2002, 2) = "07", "Jul", LEFT(L2002, 2) = "08", "Aug", LEFT(L2002, 2) = "09", "Sep", LEFT(L2002, 2) = "10", "Oct", LEFT(L2002, 2) = "11", "Nov", LEFT(L2002, 2) = "12", "Dec")</f>
        <v>Dec</v>
      </c>
      <c r="N2002" s="9" t="str">
        <f t="shared" si="221"/>
        <v>2015</v>
      </c>
      <c r="O2002" t="b">
        <v>0</v>
      </c>
      <c r="P2002">
        <v>25</v>
      </c>
      <c r="Q2002" t="b">
        <v>0</v>
      </c>
      <c r="R2002" t="s">
        <v>8295</v>
      </c>
      <c r="S2002" s="6">
        <f t="shared" si="217"/>
        <v>0.125</v>
      </c>
      <c r="T2002" s="8">
        <f t="shared" si="218"/>
        <v>25</v>
      </c>
      <c r="U2002" t="str">
        <f t="shared" si="222"/>
        <v>photography</v>
      </c>
      <c r="V2002" t="str">
        <f t="shared" si="223"/>
        <v>people</v>
      </c>
    </row>
    <row r="2003" spans="1:22" ht="32" x14ac:dyDescent="0.2">
      <c r="A2003">
        <v>2001</v>
      </c>
      <c r="B2003" s="3" t="s">
        <v>2002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2">
        <f t="shared" si="219"/>
        <v>42167.833333333328</v>
      </c>
      <c r="K2003">
        <v>1431406916</v>
      </c>
      <c r="L2003" s="12" t="str">
        <f t="shared" si="220"/>
        <v>05/12/2015</v>
      </c>
      <c r="M2003" s="9" t="str" cm="1">
        <f t="array" ref="M2003">_xlfn.IFS(LEFT(L2003, 2) = "01", "Jan", LEFT(L2003, 2) = "02", "Feb", LEFT(L2003, 2) = "03", "Mar", LEFT(L2003, 2) = "04", "Apr", LEFT(L2003, 2) = "05", "May", LEFT(L2003, 2) = "06", "Jun", LEFT(L2003, 2) = "07", "Jul", LEFT(L2003, 2) = "08", "Aug", LEFT(L2003, 2) = "09", "Sep", LEFT(L2003, 2) = "10", "Oct", LEFT(L2003, 2) = "11", "Nov", LEFT(L2003, 2) = "12", "Dec")</f>
        <v>May</v>
      </c>
      <c r="N2003" s="9" t="str">
        <f t="shared" si="221"/>
        <v>2015</v>
      </c>
      <c r="O2003" t="b">
        <v>1</v>
      </c>
      <c r="P2003">
        <v>1637</v>
      </c>
      <c r="Q2003" t="b">
        <v>1</v>
      </c>
      <c r="R2003" t="s">
        <v>8294</v>
      </c>
      <c r="S2003" s="6">
        <f t="shared" si="217"/>
        <v>3.8212909090909091</v>
      </c>
      <c r="T2003" s="8">
        <f t="shared" si="218"/>
        <v>128.38790470372632</v>
      </c>
      <c r="U2003" t="str">
        <f t="shared" si="222"/>
        <v>technology</v>
      </c>
      <c r="V2003" t="str">
        <f t="shared" si="223"/>
        <v>hardware</v>
      </c>
    </row>
    <row r="2004" spans="1:22" ht="48" x14ac:dyDescent="0.2">
      <c r="A2004">
        <v>2002</v>
      </c>
      <c r="B2004" s="3" t="s">
        <v>2003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2">
        <f t="shared" si="219"/>
        <v>42758.71230324074</v>
      </c>
      <c r="K2004">
        <v>1482599143</v>
      </c>
      <c r="L2004" s="12" t="str">
        <f t="shared" si="220"/>
        <v>12/24/2016</v>
      </c>
      <c r="M2004" s="9" t="str" cm="1">
        <f t="array" ref="M2004">_xlfn.IFS(LEFT(L2004, 2) = "01", "Jan", LEFT(L2004, 2) = "02", "Feb", LEFT(L2004, 2) = "03", "Mar", LEFT(L2004, 2) = "04", "Apr", LEFT(L2004, 2) = "05", "May", LEFT(L2004, 2) = "06", "Jun", LEFT(L2004, 2) = "07", "Jul", LEFT(L2004, 2) = "08", "Aug", LEFT(L2004, 2) = "09", "Sep", LEFT(L2004, 2) = "10", "Oct", LEFT(L2004, 2) = "11", "Nov", LEFT(L2004, 2) = "12", "Dec")</f>
        <v>Dec</v>
      </c>
      <c r="N2004" s="9" t="str">
        <f t="shared" si="221"/>
        <v>2016</v>
      </c>
      <c r="O2004" t="b">
        <v>1</v>
      </c>
      <c r="P2004">
        <v>1375</v>
      </c>
      <c r="Q2004" t="b">
        <v>1</v>
      </c>
      <c r="R2004" t="s">
        <v>8294</v>
      </c>
      <c r="S2004" s="6">
        <f t="shared" si="217"/>
        <v>2.1679422000000002</v>
      </c>
      <c r="T2004" s="8">
        <f t="shared" si="218"/>
        <v>78.834261818181815</v>
      </c>
      <c r="U2004" t="str">
        <f t="shared" si="222"/>
        <v>technology</v>
      </c>
      <c r="V2004" t="str">
        <f t="shared" si="223"/>
        <v>hardware</v>
      </c>
    </row>
    <row r="2005" spans="1:22" ht="64" x14ac:dyDescent="0.2">
      <c r="A2005">
        <v>2003</v>
      </c>
      <c r="B2005" s="3" t="s">
        <v>2004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2">
        <f t="shared" si="219"/>
        <v>40361.958333333336</v>
      </c>
      <c r="K2005">
        <v>1276830052</v>
      </c>
      <c r="L2005" s="12" t="str">
        <f t="shared" si="220"/>
        <v>06/18/2010</v>
      </c>
      <c r="M2005" s="9" t="str" cm="1">
        <f t="array" ref="M2005">_xlfn.IFS(LEFT(L2005, 2) = "01", "Jan", LEFT(L2005, 2) = "02", "Feb", LEFT(L2005, 2) = "03", "Mar", LEFT(L2005, 2) = "04", "Apr", LEFT(L2005, 2) = "05", "May", LEFT(L2005, 2) = "06", "Jun", LEFT(L2005, 2) = "07", "Jul", LEFT(L2005, 2) = "08", "Aug", LEFT(L2005, 2) = "09", "Sep", LEFT(L2005, 2) = "10", "Oct", LEFT(L2005, 2) = "11", "Nov", LEFT(L2005, 2) = "12", "Dec")</f>
        <v>Jun</v>
      </c>
      <c r="N2005" s="9" t="str">
        <f t="shared" si="221"/>
        <v>2010</v>
      </c>
      <c r="O2005" t="b">
        <v>1</v>
      </c>
      <c r="P2005">
        <v>17</v>
      </c>
      <c r="Q2005" t="b">
        <v>1</v>
      </c>
      <c r="R2005" t="s">
        <v>8294</v>
      </c>
      <c r="S2005" s="6">
        <f t="shared" si="217"/>
        <v>3.12</v>
      </c>
      <c r="T2005" s="8">
        <f t="shared" si="218"/>
        <v>91.764705882352942</v>
      </c>
      <c r="U2005" t="str">
        <f t="shared" si="222"/>
        <v>technology</v>
      </c>
      <c r="V2005" t="str">
        <f t="shared" si="223"/>
        <v>hardware</v>
      </c>
    </row>
    <row r="2006" spans="1:22" ht="48" x14ac:dyDescent="0.2">
      <c r="A2006">
        <v>2004</v>
      </c>
      <c r="B2006" s="3" t="s">
        <v>2005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2">
        <f t="shared" si="219"/>
        <v>41830.604895833334</v>
      </c>
      <c r="K2006">
        <v>1402410663</v>
      </c>
      <c r="L2006" s="12" t="str">
        <f t="shared" si="220"/>
        <v>06/10/2014</v>
      </c>
      <c r="M2006" s="9" t="str" cm="1">
        <f t="array" ref="M2006">_xlfn.IFS(LEFT(L2006, 2) = "01", "Jan", LEFT(L2006, 2) = "02", "Feb", LEFT(L2006, 2) = "03", "Mar", LEFT(L2006, 2) = "04", "Apr", LEFT(L2006, 2) = "05", "May", LEFT(L2006, 2) = "06", "Jun", LEFT(L2006, 2) = "07", "Jul", LEFT(L2006, 2) = "08", "Aug", LEFT(L2006, 2) = "09", "Sep", LEFT(L2006, 2) = "10", "Oct", LEFT(L2006, 2) = "11", "Nov", LEFT(L2006, 2) = "12", "Dec")</f>
        <v>Jun</v>
      </c>
      <c r="N2006" s="9" t="str">
        <f t="shared" si="221"/>
        <v>2014</v>
      </c>
      <c r="O2006" t="b">
        <v>1</v>
      </c>
      <c r="P2006">
        <v>354</v>
      </c>
      <c r="Q2006" t="b">
        <v>1</v>
      </c>
      <c r="R2006" t="s">
        <v>8294</v>
      </c>
      <c r="S2006" s="6">
        <f t="shared" si="217"/>
        <v>2.3442048</v>
      </c>
      <c r="T2006" s="8">
        <f t="shared" si="218"/>
        <v>331.10237288135596</v>
      </c>
      <c r="U2006" t="str">
        <f t="shared" si="222"/>
        <v>technology</v>
      </c>
      <c r="V2006" t="str">
        <f t="shared" si="223"/>
        <v>hardware</v>
      </c>
    </row>
    <row r="2007" spans="1:22" ht="48" x14ac:dyDescent="0.2">
      <c r="A2007">
        <v>2005</v>
      </c>
      <c r="B2007" s="3" t="s">
        <v>2006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2">
        <f t="shared" si="219"/>
        <v>41563.165972222225</v>
      </c>
      <c r="K2007">
        <v>1379532618</v>
      </c>
      <c r="L2007" s="12" t="str">
        <f t="shared" si="220"/>
        <v>09/18/2013</v>
      </c>
      <c r="M2007" s="9" t="str" cm="1">
        <f t="array" ref="M2007">_xlfn.IFS(LEFT(L2007, 2) = "01", "Jan", LEFT(L2007, 2) = "02", "Feb", LEFT(L2007, 2) = "03", "Mar", LEFT(L2007, 2) = "04", "Apr", LEFT(L2007, 2) = "05", "May", LEFT(L2007, 2) = "06", "Jun", LEFT(L2007, 2) = "07", "Jul", LEFT(L2007, 2) = "08", "Aug", LEFT(L2007, 2) = "09", "Sep", LEFT(L2007, 2) = "10", "Oct", LEFT(L2007, 2) = "11", "Nov", LEFT(L2007, 2) = "12", "Dec")</f>
        <v>Sep</v>
      </c>
      <c r="N2007" s="9" t="str">
        <f t="shared" si="221"/>
        <v>2013</v>
      </c>
      <c r="O2007" t="b">
        <v>1</v>
      </c>
      <c r="P2007">
        <v>191</v>
      </c>
      <c r="Q2007" t="b">
        <v>1</v>
      </c>
      <c r="R2007" t="s">
        <v>8294</v>
      </c>
      <c r="S2007" s="6">
        <f t="shared" si="217"/>
        <v>1.236801</v>
      </c>
      <c r="T2007" s="8">
        <f t="shared" si="218"/>
        <v>194.26193717277485</v>
      </c>
      <c r="U2007" t="str">
        <f t="shared" si="222"/>
        <v>technology</v>
      </c>
      <c r="V2007" t="str">
        <f t="shared" si="223"/>
        <v>hardware</v>
      </c>
    </row>
    <row r="2008" spans="1:22" ht="48" x14ac:dyDescent="0.2">
      <c r="A2008">
        <v>2006</v>
      </c>
      <c r="B2008" s="3" t="s">
        <v>2007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2">
        <f t="shared" si="219"/>
        <v>41976.542187500003</v>
      </c>
      <c r="K2008">
        <v>1414584045</v>
      </c>
      <c r="L2008" s="12" t="str">
        <f t="shared" si="220"/>
        <v>10/29/2014</v>
      </c>
      <c r="M2008" s="9" t="str" cm="1">
        <f t="array" ref="M2008">_xlfn.IFS(LEFT(L2008, 2) = "01", "Jan", LEFT(L2008, 2) = "02", "Feb", LEFT(L2008, 2) = "03", "Mar", LEFT(L2008, 2) = "04", "Apr", LEFT(L2008, 2) = "05", "May", LEFT(L2008, 2) = "06", "Jun", LEFT(L2008, 2) = "07", "Jul", LEFT(L2008, 2) = "08", "Aug", LEFT(L2008, 2) = "09", "Sep", LEFT(L2008, 2) = "10", "Oct", LEFT(L2008, 2) = "11", "Nov", LEFT(L2008, 2) = "12", "Dec")</f>
        <v>Oct</v>
      </c>
      <c r="N2008" s="9" t="str">
        <f t="shared" si="221"/>
        <v>2014</v>
      </c>
      <c r="O2008" t="b">
        <v>1</v>
      </c>
      <c r="P2008">
        <v>303</v>
      </c>
      <c r="Q2008" t="b">
        <v>1</v>
      </c>
      <c r="R2008" t="s">
        <v>8294</v>
      </c>
      <c r="S2008" s="6">
        <f t="shared" si="217"/>
        <v>2.4784000000000002</v>
      </c>
      <c r="T2008" s="8">
        <f t="shared" si="218"/>
        <v>408.97689768976898</v>
      </c>
      <c r="U2008" t="str">
        <f t="shared" si="222"/>
        <v>technology</v>
      </c>
      <c r="V2008" t="str">
        <f t="shared" si="223"/>
        <v>hardware</v>
      </c>
    </row>
    <row r="2009" spans="1:22" ht="48" x14ac:dyDescent="0.2">
      <c r="A2009">
        <v>2007</v>
      </c>
      <c r="B2009" s="3" t="s">
        <v>2008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2">
        <f t="shared" si="219"/>
        <v>40414.166666666664</v>
      </c>
      <c r="K2009">
        <v>1276891586</v>
      </c>
      <c r="L2009" s="12" t="str">
        <f t="shared" si="220"/>
        <v>06/18/2010</v>
      </c>
      <c r="M2009" s="9" t="str" cm="1">
        <f t="array" ref="M2009">_xlfn.IFS(LEFT(L2009, 2) = "01", "Jan", LEFT(L2009, 2) = "02", "Feb", LEFT(L2009, 2) = "03", "Mar", LEFT(L2009, 2) = "04", "Apr", LEFT(L2009, 2) = "05", "May", LEFT(L2009, 2) = "06", "Jun", LEFT(L2009, 2) = "07", "Jul", LEFT(L2009, 2) = "08", "Aug", LEFT(L2009, 2) = "09", "Sep", LEFT(L2009, 2) = "10", "Oct", LEFT(L2009, 2) = "11", "Nov", LEFT(L2009, 2) = "12", "Dec")</f>
        <v>Jun</v>
      </c>
      <c r="N2009" s="9" t="str">
        <f t="shared" si="221"/>
        <v>2010</v>
      </c>
      <c r="O2009" t="b">
        <v>1</v>
      </c>
      <c r="P2009">
        <v>137</v>
      </c>
      <c r="Q2009" t="b">
        <v>1</v>
      </c>
      <c r="R2009" t="s">
        <v>8294</v>
      </c>
      <c r="S2009" s="6">
        <f t="shared" si="217"/>
        <v>1.157092</v>
      </c>
      <c r="T2009" s="8">
        <f t="shared" si="218"/>
        <v>84.459270072992695</v>
      </c>
      <c r="U2009" t="str">
        <f t="shared" si="222"/>
        <v>technology</v>
      </c>
      <c r="V2009" t="str">
        <f t="shared" si="223"/>
        <v>hardware</v>
      </c>
    </row>
    <row r="2010" spans="1:22" ht="48" x14ac:dyDescent="0.2">
      <c r="A2010">
        <v>2008</v>
      </c>
      <c r="B2010" s="3" t="s">
        <v>2009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2">
        <f t="shared" si="219"/>
        <v>40805.604421296295</v>
      </c>
      <c r="K2010">
        <v>1312641022</v>
      </c>
      <c r="L2010" s="12" t="str">
        <f t="shared" si="220"/>
        <v>08/06/2011</v>
      </c>
      <c r="M2010" s="9" t="str" cm="1">
        <f t="array" ref="M2010">_xlfn.IFS(LEFT(L2010, 2) = "01", "Jan", LEFT(L2010, 2) = "02", "Feb", LEFT(L2010, 2) = "03", "Mar", LEFT(L2010, 2) = "04", "Apr", LEFT(L2010, 2) = "05", "May", LEFT(L2010, 2) = "06", "Jun", LEFT(L2010, 2) = "07", "Jul", LEFT(L2010, 2) = "08", "Aug", LEFT(L2010, 2) = "09", "Sep", LEFT(L2010, 2) = "10", "Oct", LEFT(L2010, 2) = "11", "Nov", LEFT(L2010, 2) = "12", "Dec")</f>
        <v>Aug</v>
      </c>
      <c r="N2010" s="9" t="str">
        <f t="shared" si="221"/>
        <v>2011</v>
      </c>
      <c r="O2010" t="b">
        <v>1</v>
      </c>
      <c r="P2010">
        <v>41</v>
      </c>
      <c r="Q2010" t="b">
        <v>1</v>
      </c>
      <c r="R2010" t="s">
        <v>8294</v>
      </c>
      <c r="S2010" s="6">
        <f t="shared" si="217"/>
        <v>1.1707484768810599</v>
      </c>
      <c r="T2010" s="8">
        <f t="shared" si="218"/>
        <v>44.853658536585364</v>
      </c>
      <c r="U2010" t="str">
        <f t="shared" si="222"/>
        <v>technology</v>
      </c>
      <c r="V2010" t="str">
        <f t="shared" si="223"/>
        <v>hardware</v>
      </c>
    </row>
    <row r="2011" spans="1:22" ht="48" x14ac:dyDescent="0.2">
      <c r="A2011">
        <v>2009</v>
      </c>
      <c r="B2011" s="3" t="s">
        <v>2010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2">
        <f t="shared" si="219"/>
        <v>42697.365081018521</v>
      </c>
      <c r="K2011">
        <v>1476776743</v>
      </c>
      <c r="L2011" s="12" t="str">
        <f t="shared" si="220"/>
        <v>10/18/2016</v>
      </c>
      <c r="M2011" s="9" t="str" cm="1">
        <f t="array" ref="M2011">_xlfn.IFS(LEFT(L2011, 2) = "01", "Jan", LEFT(L2011, 2) = "02", "Feb", LEFT(L2011, 2) = "03", "Mar", LEFT(L2011, 2) = "04", "Apr", LEFT(L2011, 2) = "05", "May", LEFT(L2011, 2) = "06", "Jun", LEFT(L2011, 2) = "07", "Jul", LEFT(L2011, 2) = "08", "Aug", LEFT(L2011, 2) = "09", "Sep", LEFT(L2011, 2) = "10", "Oct", LEFT(L2011, 2) = "11", "Nov", LEFT(L2011, 2) = "12", "Dec")</f>
        <v>Oct</v>
      </c>
      <c r="N2011" s="9" t="str">
        <f t="shared" si="221"/>
        <v>2016</v>
      </c>
      <c r="O2011" t="b">
        <v>1</v>
      </c>
      <c r="P2011">
        <v>398</v>
      </c>
      <c r="Q2011" t="b">
        <v>1</v>
      </c>
      <c r="R2011" t="s">
        <v>8294</v>
      </c>
      <c r="S2011" s="6">
        <f t="shared" si="217"/>
        <v>3.05158</v>
      </c>
      <c r="T2011" s="8">
        <f t="shared" si="218"/>
        <v>383.3643216080402</v>
      </c>
      <c r="U2011" t="str">
        <f t="shared" si="222"/>
        <v>technology</v>
      </c>
      <c r="V2011" t="str">
        <f t="shared" si="223"/>
        <v>hardware</v>
      </c>
    </row>
    <row r="2012" spans="1:22" ht="32" x14ac:dyDescent="0.2">
      <c r="A2012">
        <v>2010</v>
      </c>
      <c r="B2012" s="3" t="s">
        <v>2011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2">
        <f t="shared" si="219"/>
        <v>42600.996423611112</v>
      </c>
      <c r="K2012">
        <v>1468972491</v>
      </c>
      <c r="L2012" s="12" t="str">
        <f t="shared" si="220"/>
        <v>07/19/2016</v>
      </c>
      <c r="M2012" s="9" t="str" cm="1">
        <f t="array" ref="M2012">_xlfn.IFS(LEFT(L2012, 2) = "01", "Jan", LEFT(L2012, 2) = "02", "Feb", LEFT(L2012, 2) = "03", "Mar", LEFT(L2012, 2) = "04", "Apr", LEFT(L2012, 2) = "05", "May", LEFT(L2012, 2) = "06", "Jun", LEFT(L2012, 2) = "07", "Jul", LEFT(L2012, 2) = "08", "Aug", LEFT(L2012, 2) = "09", "Sep", LEFT(L2012, 2) = "10", "Oct", LEFT(L2012, 2) = "11", "Nov", LEFT(L2012, 2) = "12", "Dec")</f>
        <v>Jul</v>
      </c>
      <c r="N2012" s="9" t="str">
        <f t="shared" si="221"/>
        <v>2016</v>
      </c>
      <c r="O2012" t="b">
        <v>1</v>
      </c>
      <c r="P2012">
        <v>1737</v>
      </c>
      <c r="Q2012" t="b">
        <v>1</v>
      </c>
      <c r="R2012" t="s">
        <v>8294</v>
      </c>
      <c r="S2012" s="6">
        <f t="shared" si="217"/>
        <v>3.2005299999999997</v>
      </c>
      <c r="T2012" s="8">
        <f t="shared" si="218"/>
        <v>55.276856649395505</v>
      </c>
      <c r="U2012" t="str">
        <f t="shared" si="222"/>
        <v>technology</v>
      </c>
      <c r="V2012" t="str">
        <f t="shared" si="223"/>
        <v>hardware</v>
      </c>
    </row>
    <row r="2013" spans="1:22" ht="48" x14ac:dyDescent="0.2">
      <c r="A2013">
        <v>2011</v>
      </c>
      <c r="B2013" s="3" t="s">
        <v>2012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2">
        <f t="shared" si="219"/>
        <v>42380.958333333328</v>
      </c>
      <c r="K2013">
        <v>1449650173</v>
      </c>
      <c r="L2013" s="12" t="str">
        <f t="shared" si="220"/>
        <v>12/09/2015</v>
      </c>
      <c r="M2013" s="9" t="str" cm="1">
        <f t="array" ref="M2013">_xlfn.IFS(LEFT(L2013, 2) = "01", "Jan", LEFT(L2013, 2) = "02", "Feb", LEFT(L2013, 2) = "03", "Mar", LEFT(L2013, 2) = "04", "Apr", LEFT(L2013, 2) = "05", "May", LEFT(L2013, 2) = "06", "Jun", LEFT(L2013, 2) = "07", "Jul", LEFT(L2013, 2) = "08", "Aug", LEFT(L2013, 2) = "09", "Sep", LEFT(L2013, 2) = "10", "Oct", LEFT(L2013, 2) = "11", "Nov", LEFT(L2013, 2) = "12", "Dec")</f>
        <v>Dec</v>
      </c>
      <c r="N2013" s="9" t="str">
        <f t="shared" si="221"/>
        <v>2015</v>
      </c>
      <c r="O2013" t="b">
        <v>1</v>
      </c>
      <c r="P2013">
        <v>971</v>
      </c>
      <c r="Q2013" t="b">
        <v>1</v>
      </c>
      <c r="R2013" t="s">
        <v>8294</v>
      </c>
      <c r="S2013" s="6">
        <f t="shared" si="217"/>
        <v>8.1956399999999991</v>
      </c>
      <c r="T2013" s="8">
        <f t="shared" si="218"/>
        <v>422.02059732234807</v>
      </c>
      <c r="U2013" t="str">
        <f t="shared" si="222"/>
        <v>technology</v>
      </c>
      <c r="V2013" t="str">
        <f t="shared" si="223"/>
        <v>hardware</v>
      </c>
    </row>
    <row r="2014" spans="1:22" ht="48" x14ac:dyDescent="0.2">
      <c r="A2014">
        <v>2012</v>
      </c>
      <c r="B2014" s="3" t="s">
        <v>2013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2">
        <f t="shared" si="219"/>
        <v>42040.822233796294</v>
      </c>
      <c r="K2014">
        <v>1420573441</v>
      </c>
      <c r="L2014" s="12" t="str">
        <f t="shared" si="220"/>
        <v>01/06/2015</v>
      </c>
      <c r="M2014" s="9" t="str" cm="1">
        <f t="array" ref="M2014">_xlfn.IFS(LEFT(L2014, 2) = "01", "Jan", LEFT(L2014, 2) = "02", "Feb", LEFT(L2014, 2) = "03", "Mar", LEFT(L2014, 2) = "04", "Apr", LEFT(L2014, 2) = "05", "May", LEFT(L2014, 2) = "06", "Jun", LEFT(L2014, 2) = "07", "Jul", LEFT(L2014, 2) = "08", "Aug", LEFT(L2014, 2) = "09", "Sep", LEFT(L2014, 2) = "10", "Oct", LEFT(L2014, 2) = "11", "Nov", LEFT(L2014, 2) = "12", "Dec")</f>
        <v>Jan</v>
      </c>
      <c r="N2014" s="9" t="str">
        <f t="shared" si="221"/>
        <v>2015</v>
      </c>
      <c r="O2014" t="b">
        <v>1</v>
      </c>
      <c r="P2014">
        <v>183</v>
      </c>
      <c r="Q2014" t="b">
        <v>1</v>
      </c>
      <c r="R2014" t="s">
        <v>8294</v>
      </c>
      <c r="S2014" s="6">
        <f t="shared" si="217"/>
        <v>2.3490000000000002</v>
      </c>
      <c r="T2014" s="8">
        <f t="shared" si="218"/>
        <v>64.180327868852459</v>
      </c>
      <c r="U2014" t="str">
        <f t="shared" si="222"/>
        <v>technology</v>
      </c>
      <c r="V2014" t="str">
        <f t="shared" si="223"/>
        <v>hardware</v>
      </c>
    </row>
    <row r="2015" spans="1:22" ht="48" x14ac:dyDescent="0.2">
      <c r="A2015">
        <v>2013</v>
      </c>
      <c r="B2015" s="3" t="s">
        <v>2014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2">
        <f t="shared" si="219"/>
        <v>42559.960810185185</v>
      </c>
      <c r="K2015">
        <v>1462835014</v>
      </c>
      <c r="L2015" s="12" t="str">
        <f t="shared" si="220"/>
        <v>05/09/2016</v>
      </c>
      <c r="M2015" s="9" t="str" cm="1">
        <f t="array" ref="M2015">_xlfn.IFS(LEFT(L2015, 2) = "01", "Jan", LEFT(L2015, 2) = "02", "Feb", LEFT(L2015, 2) = "03", "Mar", LEFT(L2015, 2) = "04", "Apr", LEFT(L2015, 2) = "05", "May", LEFT(L2015, 2) = "06", "Jun", LEFT(L2015, 2) = "07", "Jul", LEFT(L2015, 2) = "08", "Aug", LEFT(L2015, 2) = "09", "Sep", LEFT(L2015, 2) = "10", "Oct", LEFT(L2015, 2) = "11", "Nov", LEFT(L2015, 2) = "12", "Dec")</f>
        <v>May</v>
      </c>
      <c r="N2015" s="9" t="str">
        <f t="shared" si="221"/>
        <v>2016</v>
      </c>
      <c r="O2015" t="b">
        <v>1</v>
      </c>
      <c r="P2015">
        <v>4562</v>
      </c>
      <c r="Q2015" t="b">
        <v>1</v>
      </c>
      <c r="R2015" t="s">
        <v>8294</v>
      </c>
      <c r="S2015" s="6">
        <f t="shared" si="217"/>
        <v>4.9491375</v>
      </c>
      <c r="T2015" s="8">
        <f t="shared" si="218"/>
        <v>173.57781674704077</v>
      </c>
      <c r="U2015" t="str">
        <f t="shared" si="222"/>
        <v>technology</v>
      </c>
      <c r="V2015" t="str">
        <f t="shared" si="223"/>
        <v>hardware</v>
      </c>
    </row>
    <row r="2016" spans="1:22" ht="48" x14ac:dyDescent="0.2">
      <c r="A2016">
        <v>2014</v>
      </c>
      <c r="B2016" s="3" t="s">
        <v>2015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2">
        <f t="shared" si="219"/>
        <v>41358.172905092593</v>
      </c>
      <c r="K2016">
        <v>1361250539</v>
      </c>
      <c r="L2016" s="12" t="str">
        <f t="shared" si="220"/>
        <v>02/19/2013</v>
      </c>
      <c r="M2016" s="9" t="str" cm="1">
        <f t="array" ref="M2016">_xlfn.IFS(LEFT(L2016, 2) = "01", "Jan", LEFT(L2016, 2) = "02", "Feb", LEFT(L2016, 2) = "03", "Mar", LEFT(L2016, 2) = "04", "Apr", LEFT(L2016, 2) = "05", "May", LEFT(L2016, 2) = "06", "Jun", LEFT(L2016, 2) = "07", "Jul", LEFT(L2016, 2) = "08", "Aug", LEFT(L2016, 2) = "09", "Sep", LEFT(L2016, 2) = "10", "Oct", LEFT(L2016, 2) = "11", "Nov", LEFT(L2016, 2) = "12", "Dec")</f>
        <v>Feb</v>
      </c>
      <c r="N2016" s="9" t="str">
        <f t="shared" si="221"/>
        <v>2013</v>
      </c>
      <c r="O2016" t="b">
        <v>1</v>
      </c>
      <c r="P2016">
        <v>26457</v>
      </c>
      <c r="Q2016" t="b">
        <v>1</v>
      </c>
      <c r="R2016" t="s">
        <v>8294</v>
      </c>
      <c r="S2016" s="6">
        <f t="shared" si="217"/>
        <v>78.137822333333332</v>
      </c>
      <c r="T2016" s="8">
        <f t="shared" si="218"/>
        <v>88.601680840609291</v>
      </c>
      <c r="U2016" t="str">
        <f t="shared" si="222"/>
        <v>technology</v>
      </c>
      <c r="V2016" t="str">
        <f t="shared" si="223"/>
        <v>hardware</v>
      </c>
    </row>
    <row r="2017" spans="1:22" ht="48" x14ac:dyDescent="0.2">
      <c r="A2017">
        <v>2015</v>
      </c>
      <c r="B2017" s="3" t="s">
        <v>2016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2">
        <f t="shared" si="219"/>
        <v>40795.876886574071</v>
      </c>
      <c r="K2017">
        <v>1313010163</v>
      </c>
      <c r="L2017" s="12" t="str">
        <f t="shared" si="220"/>
        <v>08/10/2011</v>
      </c>
      <c r="M2017" s="9" t="str" cm="1">
        <f t="array" ref="M2017">_xlfn.IFS(LEFT(L2017, 2) = "01", "Jan", LEFT(L2017, 2) = "02", "Feb", LEFT(L2017, 2) = "03", "Mar", LEFT(L2017, 2) = "04", "Apr", LEFT(L2017, 2) = "05", "May", LEFT(L2017, 2) = "06", "Jun", LEFT(L2017, 2) = "07", "Jul", LEFT(L2017, 2) = "08", "Aug", LEFT(L2017, 2) = "09", "Sep", LEFT(L2017, 2) = "10", "Oct", LEFT(L2017, 2) = "11", "Nov", LEFT(L2017, 2) = "12", "Dec")</f>
        <v>Aug</v>
      </c>
      <c r="N2017" s="9" t="str">
        <f t="shared" si="221"/>
        <v>2011</v>
      </c>
      <c r="O2017" t="b">
        <v>1</v>
      </c>
      <c r="P2017">
        <v>162</v>
      </c>
      <c r="Q2017" t="b">
        <v>1</v>
      </c>
      <c r="R2017" t="s">
        <v>8294</v>
      </c>
      <c r="S2017" s="6">
        <f t="shared" si="217"/>
        <v>1.1300013888888889</v>
      </c>
      <c r="T2017" s="8">
        <f t="shared" si="218"/>
        <v>50.222283950617282</v>
      </c>
      <c r="U2017" t="str">
        <f t="shared" si="222"/>
        <v>technology</v>
      </c>
      <c r="V2017" t="str">
        <f t="shared" si="223"/>
        <v>hardware</v>
      </c>
    </row>
    <row r="2018" spans="1:22" ht="32" x14ac:dyDescent="0.2">
      <c r="A2018">
        <v>2016</v>
      </c>
      <c r="B2018" s="3" t="s">
        <v>2017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2">
        <f t="shared" si="219"/>
        <v>41342.88077546296</v>
      </c>
      <c r="K2018">
        <v>1360271299</v>
      </c>
      <c r="L2018" s="12" t="str">
        <f t="shared" si="220"/>
        <v>02/07/2013</v>
      </c>
      <c r="M2018" s="9" t="str" cm="1">
        <f t="array" ref="M2018">_xlfn.IFS(LEFT(L2018, 2) = "01", "Jan", LEFT(L2018, 2) = "02", "Feb", LEFT(L2018, 2) = "03", "Mar", LEFT(L2018, 2) = "04", "Apr", LEFT(L2018, 2) = "05", "May", LEFT(L2018, 2) = "06", "Jun", LEFT(L2018, 2) = "07", "Jul", LEFT(L2018, 2) = "08", "Aug", LEFT(L2018, 2) = "09", "Sep", LEFT(L2018, 2) = "10", "Oct", LEFT(L2018, 2) = "11", "Nov", LEFT(L2018, 2) = "12", "Dec")</f>
        <v>Feb</v>
      </c>
      <c r="N2018" s="9" t="str">
        <f t="shared" si="221"/>
        <v>2013</v>
      </c>
      <c r="O2018" t="b">
        <v>1</v>
      </c>
      <c r="P2018">
        <v>479</v>
      </c>
      <c r="Q2018" t="b">
        <v>1</v>
      </c>
      <c r="R2018" t="s">
        <v>8294</v>
      </c>
      <c r="S2018" s="6">
        <f t="shared" si="217"/>
        <v>9.2154220000000002</v>
      </c>
      <c r="T2018" s="8">
        <f t="shared" si="218"/>
        <v>192.38876826722338</v>
      </c>
      <c r="U2018" t="str">
        <f t="shared" si="222"/>
        <v>technology</v>
      </c>
      <c r="V2018" t="str">
        <f t="shared" si="223"/>
        <v>hardware</v>
      </c>
    </row>
    <row r="2019" spans="1:22" ht="48" x14ac:dyDescent="0.2">
      <c r="A2019">
        <v>2017</v>
      </c>
      <c r="B2019" s="3" t="s">
        <v>2018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2">
        <f t="shared" si="219"/>
        <v>40992.166666666664</v>
      </c>
      <c r="K2019">
        <v>1329873755</v>
      </c>
      <c r="L2019" s="12" t="str">
        <f t="shared" si="220"/>
        <v>02/22/2012</v>
      </c>
      <c r="M2019" s="9" t="str" cm="1">
        <f t="array" ref="M2019">_xlfn.IFS(LEFT(L2019, 2) = "01", "Jan", LEFT(L2019, 2) = "02", "Feb", LEFT(L2019, 2) = "03", "Mar", LEFT(L2019, 2) = "04", "Apr", LEFT(L2019, 2) = "05", "May", LEFT(L2019, 2) = "06", "Jun", LEFT(L2019, 2) = "07", "Jul", LEFT(L2019, 2) = "08", "Aug", LEFT(L2019, 2) = "09", "Sep", LEFT(L2019, 2) = "10", "Oct", LEFT(L2019, 2) = "11", "Nov", LEFT(L2019, 2) = "12", "Dec")</f>
        <v>Feb</v>
      </c>
      <c r="N2019" s="9" t="str">
        <f t="shared" si="221"/>
        <v>2012</v>
      </c>
      <c r="O2019" t="b">
        <v>1</v>
      </c>
      <c r="P2019">
        <v>426</v>
      </c>
      <c r="Q2019" t="b">
        <v>1</v>
      </c>
      <c r="R2019" t="s">
        <v>8294</v>
      </c>
      <c r="S2019" s="6">
        <f t="shared" si="217"/>
        <v>1.2510239999999999</v>
      </c>
      <c r="T2019" s="8">
        <f t="shared" si="218"/>
        <v>73.416901408450698</v>
      </c>
      <c r="U2019" t="str">
        <f t="shared" si="222"/>
        <v>technology</v>
      </c>
      <c r="V2019" t="str">
        <f t="shared" si="223"/>
        <v>hardware</v>
      </c>
    </row>
    <row r="2020" spans="1:22" ht="48" x14ac:dyDescent="0.2">
      <c r="A2020">
        <v>2018</v>
      </c>
      <c r="B2020" s="3" t="s">
        <v>2019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2">
        <f t="shared" si="219"/>
        <v>42229.365844907406</v>
      </c>
      <c r="K2020">
        <v>1436863609</v>
      </c>
      <c r="L2020" s="12" t="str">
        <f t="shared" si="220"/>
        <v>07/14/2015</v>
      </c>
      <c r="M2020" s="9" t="str" cm="1">
        <f t="array" ref="M2020">_xlfn.IFS(LEFT(L2020, 2) = "01", "Jan", LEFT(L2020, 2) = "02", "Feb", LEFT(L2020, 2) = "03", "Mar", LEFT(L2020, 2) = "04", "Apr", LEFT(L2020, 2) = "05", "May", LEFT(L2020, 2) = "06", "Jun", LEFT(L2020, 2) = "07", "Jul", LEFT(L2020, 2) = "08", "Aug", LEFT(L2020, 2) = "09", "Sep", LEFT(L2020, 2) = "10", "Oct", LEFT(L2020, 2) = "11", "Nov", LEFT(L2020, 2) = "12", "Dec")</f>
        <v>Jul</v>
      </c>
      <c r="N2020" s="9" t="str">
        <f t="shared" si="221"/>
        <v>2015</v>
      </c>
      <c r="O2020" t="b">
        <v>1</v>
      </c>
      <c r="P2020">
        <v>450</v>
      </c>
      <c r="Q2020" t="b">
        <v>1</v>
      </c>
      <c r="R2020" t="s">
        <v>8294</v>
      </c>
      <c r="S2020" s="6">
        <f t="shared" si="217"/>
        <v>1.0224343076923077</v>
      </c>
      <c r="T2020" s="8">
        <f t="shared" si="218"/>
        <v>147.68495555555555</v>
      </c>
      <c r="U2020" t="str">
        <f t="shared" si="222"/>
        <v>technology</v>
      </c>
      <c r="V2020" t="str">
        <f t="shared" si="223"/>
        <v>hardware</v>
      </c>
    </row>
    <row r="2021" spans="1:22" ht="48" x14ac:dyDescent="0.2">
      <c r="A2021">
        <v>2019</v>
      </c>
      <c r="B2021" s="3" t="s">
        <v>2020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2">
        <f t="shared" si="219"/>
        <v>42635.70857638889</v>
      </c>
      <c r="K2021">
        <v>1471971621</v>
      </c>
      <c r="L2021" s="12" t="str">
        <f t="shared" si="220"/>
        <v>08/23/2016</v>
      </c>
      <c r="M2021" s="9" t="str" cm="1">
        <f t="array" ref="M2021">_xlfn.IFS(LEFT(L2021, 2) = "01", "Jan", LEFT(L2021, 2) = "02", "Feb", LEFT(L2021, 2) = "03", "Mar", LEFT(L2021, 2) = "04", "Apr", LEFT(L2021, 2) = "05", "May", LEFT(L2021, 2) = "06", "Jun", LEFT(L2021, 2) = "07", "Jul", LEFT(L2021, 2) = "08", "Aug", LEFT(L2021, 2) = "09", "Sep", LEFT(L2021, 2) = "10", "Oct", LEFT(L2021, 2) = "11", "Nov", LEFT(L2021, 2) = "12", "Dec")</f>
        <v>Aug</v>
      </c>
      <c r="N2021" s="9" t="str">
        <f t="shared" si="221"/>
        <v>2016</v>
      </c>
      <c r="O2021" t="b">
        <v>1</v>
      </c>
      <c r="P2021">
        <v>1780</v>
      </c>
      <c r="Q2021" t="b">
        <v>1</v>
      </c>
      <c r="R2021" t="s">
        <v>8294</v>
      </c>
      <c r="S2021" s="6">
        <f t="shared" si="217"/>
        <v>4.8490975000000001</v>
      </c>
      <c r="T2021" s="8">
        <f t="shared" si="218"/>
        <v>108.96848314606741</v>
      </c>
      <c r="U2021" t="str">
        <f t="shared" si="222"/>
        <v>technology</v>
      </c>
      <c r="V2021" t="str">
        <f t="shared" si="223"/>
        <v>hardware</v>
      </c>
    </row>
    <row r="2022" spans="1:22" ht="48" x14ac:dyDescent="0.2">
      <c r="A2022">
        <v>2020</v>
      </c>
      <c r="B2022" s="3" t="s">
        <v>2021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2">
        <f t="shared" si="219"/>
        <v>41773.961111111108</v>
      </c>
      <c r="K2022">
        <v>1396923624</v>
      </c>
      <c r="L2022" s="12" t="str">
        <f t="shared" si="220"/>
        <v>04/08/2014</v>
      </c>
      <c r="M2022" s="9" t="str" cm="1">
        <f t="array" ref="M2022">_xlfn.IFS(LEFT(L2022, 2) = "01", "Jan", LEFT(L2022, 2) = "02", "Feb", LEFT(L2022, 2) = "03", "Mar", LEFT(L2022, 2) = "04", "Apr", LEFT(L2022, 2) = "05", "May", LEFT(L2022, 2) = "06", "Jun", LEFT(L2022, 2) = "07", "Jul", LEFT(L2022, 2) = "08", "Aug", LEFT(L2022, 2) = "09", "Sep", LEFT(L2022, 2) = "10", "Oct", LEFT(L2022, 2) = "11", "Nov", LEFT(L2022, 2) = "12", "Dec")</f>
        <v>Apr</v>
      </c>
      <c r="N2022" s="9" t="str">
        <f t="shared" si="221"/>
        <v>2014</v>
      </c>
      <c r="O2022" t="b">
        <v>1</v>
      </c>
      <c r="P2022">
        <v>122</v>
      </c>
      <c r="Q2022" t="b">
        <v>1</v>
      </c>
      <c r="R2022" t="s">
        <v>8294</v>
      </c>
      <c r="S2022" s="6">
        <f t="shared" si="217"/>
        <v>1.9233333333333333</v>
      </c>
      <c r="T2022" s="8">
        <f t="shared" si="218"/>
        <v>23.647540983606557</v>
      </c>
      <c r="U2022" t="str">
        <f t="shared" si="222"/>
        <v>technology</v>
      </c>
      <c r="V2022" t="str">
        <f t="shared" si="223"/>
        <v>hardware</v>
      </c>
    </row>
    <row r="2023" spans="1:22" ht="48" x14ac:dyDescent="0.2">
      <c r="A2023">
        <v>2021</v>
      </c>
      <c r="B2023" s="3" t="s">
        <v>2022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2">
        <f t="shared" si="219"/>
        <v>41906.070567129631</v>
      </c>
      <c r="K2023">
        <v>1407634897</v>
      </c>
      <c r="L2023" s="12" t="str">
        <f t="shared" si="220"/>
        <v>08/10/2014</v>
      </c>
      <c r="M2023" s="9" t="str" cm="1">
        <f t="array" ref="M2023">_xlfn.IFS(LEFT(L2023, 2) = "01", "Jan", LEFT(L2023, 2) = "02", "Feb", LEFT(L2023, 2) = "03", "Mar", LEFT(L2023, 2) = "04", "Apr", LEFT(L2023, 2) = "05", "May", LEFT(L2023, 2) = "06", "Jun", LEFT(L2023, 2) = "07", "Jul", LEFT(L2023, 2) = "08", "Aug", LEFT(L2023, 2) = "09", "Sep", LEFT(L2023, 2) = "10", "Oct", LEFT(L2023, 2) = "11", "Nov", LEFT(L2023, 2) = "12", "Dec")</f>
        <v>Aug</v>
      </c>
      <c r="N2023" s="9" t="str">
        <f t="shared" si="221"/>
        <v>2014</v>
      </c>
      <c r="O2023" t="b">
        <v>1</v>
      </c>
      <c r="P2023">
        <v>95</v>
      </c>
      <c r="Q2023" t="b">
        <v>1</v>
      </c>
      <c r="R2023" t="s">
        <v>8294</v>
      </c>
      <c r="S2023" s="6">
        <f t="shared" si="217"/>
        <v>2.8109999999999999</v>
      </c>
      <c r="T2023" s="8">
        <f t="shared" si="218"/>
        <v>147.94736842105263</v>
      </c>
      <c r="U2023" t="str">
        <f t="shared" si="222"/>
        <v>technology</v>
      </c>
      <c r="V2023" t="str">
        <f t="shared" si="223"/>
        <v>hardware</v>
      </c>
    </row>
    <row r="2024" spans="1:22" ht="48" x14ac:dyDescent="0.2">
      <c r="A2024">
        <v>2022</v>
      </c>
      <c r="B2024" s="3" t="s">
        <v>2023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2">
        <f t="shared" si="219"/>
        <v>42532.569120370375</v>
      </c>
      <c r="K2024">
        <v>1463060372</v>
      </c>
      <c r="L2024" s="12" t="str">
        <f t="shared" si="220"/>
        <v>05/12/2016</v>
      </c>
      <c r="M2024" s="9" t="str" cm="1">
        <f t="array" ref="M2024">_xlfn.IFS(LEFT(L2024, 2) = "01", "Jan", LEFT(L2024, 2) = "02", "Feb", LEFT(L2024, 2) = "03", "Mar", LEFT(L2024, 2) = "04", "Apr", LEFT(L2024, 2) = "05", "May", LEFT(L2024, 2) = "06", "Jun", LEFT(L2024, 2) = "07", "Jul", LEFT(L2024, 2) = "08", "Aug", LEFT(L2024, 2) = "09", "Sep", LEFT(L2024, 2) = "10", "Oct", LEFT(L2024, 2) = "11", "Nov", LEFT(L2024, 2) = "12", "Dec")</f>
        <v>May</v>
      </c>
      <c r="N2024" s="9" t="str">
        <f t="shared" si="221"/>
        <v>2016</v>
      </c>
      <c r="O2024" t="b">
        <v>1</v>
      </c>
      <c r="P2024">
        <v>325</v>
      </c>
      <c r="Q2024" t="b">
        <v>1</v>
      </c>
      <c r="R2024" t="s">
        <v>8294</v>
      </c>
      <c r="S2024" s="6">
        <f t="shared" si="217"/>
        <v>1.2513700000000001</v>
      </c>
      <c r="T2024" s="8">
        <f t="shared" si="218"/>
        <v>385.03692307692307</v>
      </c>
      <c r="U2024" t="str">
        <f t="shared" si="222"/>
        <v>technology</v>
      </c>
      <c r="V2024" t="str">
        <f t="shared" si="223"/>
        <v>hardware</v>
      </c>
    </row>
    <row r="2025" spans="1:22" ht="48" x14ac:dyDescent="0.2">
      <c r="A2025">
        <v>2023</v>
      </c>
      <c r="B2025" s="3" t="s">
        <v>2024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2">
        <f t="shared" si="219"/>
        <v>42166.420752314814</v>
      </c>
      <c r="K2025">
        <v>1431425153</v>
      </c>
      <c r="L2025" s="12" t="str">
        <f t="shared" si="220"/>
        <v>05/12/2015</v>
      </c>
      <c r="M2025" s="9" t="str" cm="1">
        <f t="array" ref="M2025">_xlfn.IFS(LEFT(L2025, 2) = "01", "Jan", LEFT(L2025, 2) = "02", "Feb", LEFT(L2025, 2) = "03", "Mar", LEFT(L2025, 2) = "04", "Apr", LEFT(L2025, 2) = "05", "May", LEFT(L2025, 2) = "06", "Jun", LEFT(L2025, 2) = "07", "Jul", LEFT(L2025, 2) = "08", "Aug", LEFT(L2025, 2) = "09", "Sep", LEFT(L2025, 2) = "10", "Oct", LEFT(L2025, 2) = "11", "Nov", LEFT(L2025, 2) = "12", "Dec")</f>
        <v>May</v>
      </c>
      <c r="N2025" s="9" t="str">
        <f t="shared" si="221"/>
        <v>2015</v>
      </c>
      <c r="O2025" t="b">
        <v>1</v>
      </c>
      <c r="P2025">
        <v>353</v>
      </c>
      <c r="Q2025" t="b">
        <v>1</v>
      </c>
      <c r="R2025" t="s">
        <v>8294</v>
      </c>
      <c r="S2025" s="6">
        <f t="shared" si="217"/>
        <v>1.61459</v>
      </c>
      <c r="T2025" s="8">
        <f t="shared" si="218"/>
        <v>457.39093484419266</v>
      </c>
      <c r="U2025" t="str">
        <f t="shared" si="222"/>
        <v>technology</v>
      </c>
      <c r="V2025" t="str">
        <f t="shared" si="223"/>
        <v>hardware</v>
      </c>
    </row>
    <row r="2026" spans="1:22" ht="48" x14ac:dyDescent="0.2">
      <c r="A2026">
        <v>2024</v>
      </c>
      <c r="B2026" s="3" t="s">
        <v>2025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2">
        <f t="shared" si="219"/>
        <v>41134.125</v>
      </c>
      <c r="K2026">
        <v>1341875544</v>
      </c>
      <c r="L2026" s="12" t="str">
        <f t="shared" si="220"/>
        <v>07/09/2012</v>
      </c>
      <c r="M2026" s="9" t="str" cm="1">
        <f t="array" ref="M2026">_xlfn.IFS(LEFT(L2026, 2) = "01", "Jan", LEFT(L2026, 2) = "02", "Feb", LEFT(L2026, 2) = "03", "Mar", LEFT(L2026, 2) = "04", "Apr", LEFT(L2026, 2) = "05", "May", LEFT(L2026, 2) = "06", "Jun", LEFT(L2026, 2) = "07", "Jul", LEFT(L2026, 2) = "08", "Aug", LEFT(L2026, 2) = "09", "Sep", LEFT(L2026, 2) = "10", "Oct", LEFT(L2026, 2) = "11", "Nov", LEFT(L2026, 2) = "12", "Dec")</f>
        <v>Jul</v>
      </c>
      <c r="N2026" s="9" t="str">
        <f t="shared" si="221"/>
        <v>2012</v>
      </c>
      <c r="O2026" t="b">
        <v>1</v>
      </c>
      <c r="P2026">
        <v>105</v>
      </c>
      <c r="Q2026" t="b">
        <v>1</v>
      </c>
      <c r="R2026" t="s">
        <v>8294</v>
      </c>
      <c r="S2026" s="6">
        <f t="shared" si="217"/>
        <v>5.8535000000000004</v>
      </c>
      <c r="T2026" s="8">
        <f t="shared" si="218"/>
        <v>222.99047619047619</v>
      </c>
      <c r="U2026" t="str">
        <f t="shared" si="222"/>
        <v>technology</v>
      </c>
      <c r="V2026" t="str">
        <f t="shared" si="223"/>
        <v>hardware</v>
      </c>
    </row>
    <row r="2027" spans="1:22" ht="48" x14ac:dyDescent="0.2">
      <c r="A2027">
        <v>2025</v>
      </c>
      <c r="B2027" s="3" t="s">
        <v>2026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2">
        <f t="shared" si="219"/>
        <v>42166.184560185182</v>
      </c>
      <c r="K2027">
        <v>1431404746</v>
      </c>
      <c r="L2027" s="12" t="str">
        <f t="shared" si="220"/>
        <v>05/12/2015</v>
      </c>
      <c r="M2027" s="9" t="str" cm="1">
        <f t="array" ref="M2027">_xlfn.IFS(LEFT(L2027, 2) = "01", "Jan", LEFT(L2027, 2) = "02", "Feb", LEFT(L2027, 2) = "03", "Mar", LEFT(L2027, 2) = "04", "Apr", LEFT(L2027, 2) = "05", "May", LEFT(L2027, 2) = "06", "Jun", LEFT(L2027, 2) = "07", "Jul", LEFT(L2027, 2) = "08", "Aug", LEFT(L2027, 2) = "09", "Sep", LEFT(L2027, 2) = "10", "Oct", LEFT(L2027, 2) = "11", "Nov", LEFT(L2027, 2) = "12", "Dec")</f>
        <v>May</v>
      </c>
      <c r="N2027" s="9" t="str">
        <f t="shared" si="221"/>
        <v>2015</v>
      </c>
      <c r="O2027" t="b">
        <v>1</v>
      </c>
      <c r="P2027">
        <v>729</v>
      </c>
      <c r="Q2027" t="b">
        <v>1</v>
      </c>
      <c r="R2027" t="s">
        <v>8294</v>
      </c>
      <c r="S2027" s="6">
        <f t="shared" si="217"/>
        <v>2.0114999999999998</v>
      </c>
      <c r="T2027" s="8">
        <f t="shared" si="218"/>
        <v>220.74074074074073</v>
      </c>
      <c r="U2027" t="str">
        <f t="shared" si="222"/>
        <v>technology</v>
      </c>
      <c r="V2027" t="str">
        <f t="shared" si="223"/>
        <v>hardware</v>
      </c>
    </row>
    <row r="2028" spans="1:22" ht="32" x14ac:dyDescent="0.2">
      <c r="A2028">
        <v>2026</v>
      </c>
      <c r="B2028" s="3" t="s">
        <v>2027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2">
        <f t="shared" si="219"/>
        <v>41750.165972222225</v>
      </c>
      <c r="K2028">
        <v>1394127585</v>
      </c>
      <c r="L2028" s="12" t="str">
        <f t="shared" si="220"/>
        <v>03/06/2014</v>
      </c>
      <c r="M2028" s="9" t="str" cm="1">
        <f t="array" ref="M2028">_xlfn.IFS(LEFT(L2028, 2) = "01", "Jan", LEFT(L2028, 2) = "02", "Feb", LEFT(L2028, 2) = "03", "Mar", LEFT(L2028, 2) = "04", "Apr", LEFT(L2028, 2) = "05", "May", LEFT(L2028, 2) = "06", "Jun", LEFT(L2028, 2) = "07", "Jul", LEFT(L2028, 2) = "08", "Aug", LEFT(L2028, 2) = "09", "Sep", LEFT(L2028, 2) = "10", "Oct", LEFT(L2028, 2) = "11", "Nov", LEFT(L2028, 2) = "12", "Dec")</f>
        <v>Mar</v>
      </c>
      <c r="N2028" s="9" t="str">
        <f t="shared" si="221"/>
        <v>2014</v>
      </c>
      <c r="O2028" t="b">
        <v>1</v>
      </c>
      <c r="P2028">
        <v>454</v>
      </c>
      <c r="Q2028" t="b">
        <v>1</v>
      </c>
      <c r="R2028" t="s">
        <v>8294</v>
      </c>
      <c r="S2028" s="6">
        <f t="shared" si="217"/>
        <v>1.3348307999999998</v>
      </c>
      <c r="T2028" s="8">
        <f t="shared" si="218"/>
        <v>73.503898678414089</v>
      </c>
      <c r="U2028" t="str">
        <f t="shared" si="222"/>
        <v>technology</v>
      </c>
      <c r="V2028" t="str">
        <f t="shared" si="223"/>
        <v>hardware</v>
      </c>
    </row>
    <row r="2029" spans="1:22" ht="48" x14ac:dyDescent="0.2">
      <c r="A2029">
        <v>2027</v>
      </c>
      <c r="B2029" s="3" t="s">
        <v>2028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2">
        <f t="shared" si="219"/>
        <v>42093.772210648152</v>
      </c>
      <c r="K2029">
        <v>1423855919</v>
      </c>
      <c r="L2029" s="12" t="str">
        <f t="shared" si="220"/>
        <v>02/13/2015</v>
      </c>
      <c r="M2029" s="9" t="str" cm="1">
        <f t="array" ref="M2029">_xlfn.IFS(LEFT(L2029, 2) = "01", "Jan", LEFT(L2029, 2) = "02", "Feb", LEFT(L2029, 2) = "03", "Mar", LEFT(L2029, 2) = "04", "Apr", LEFT(L2029, 2) = "05", "May", LEFT(L2029, 2) = "06", "Jun", LEFT(L2029, 2) = "07", "Jul", LEFT(L2029, 2) = "08", "Aug", LEFT(L2029, 2) = "09", "Sep", LEFT(L2029, 2) = "10", "Oct", LEFT(L2029, 2) = "11", "Nov", LEFT(L2029, 2) = "12", "Dec")</f>
        <v>Feb</v>
      </c>
      <c r="N2029" s="9" t="str">
        <f t="shared" si="221"/>
        <v>2015</v>
      </c>
      <c r="O2029" t="b">
        <v>1</v>
      </c>
      <c r="P2029">
        <v>539</v>
      </c>
      <c r="Q2029" t="b">
        <v>1</v>
      </c>
      <c r="R2029" t="s">
        <v>8294</v>
      </c>
      <c r="S2029" s="6">
        <f t="shared" si="217"/>
        <v>1.2024900000000001</v>
      </c>
      <c r="T2029" s="8">
        <f t="shared" si="218"/>
        <v>223.09647495361781</v>
      </c>
      <c r="U2029" t="str">
        <f t="shared" si="222"/>
        <v>technology</v>
      </c>
      <c r="V2029" t="str">
        <f t="shared" si="223"/>
        <v>hardware</v>
      </c>
    </row>
    <row r="2030" spans="1:22" ht="32" x14ac:dyDescent="0.2">
      <c r="A2030">
        <v>2028</v>
      </c>
      <c r="B2030" s="3" t="s">
        <v>2029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2">
        <f t="shared" si="219"/>
        <v>40252.913194444445</v>
      </c>
      <c r="K2030">
        <v>1265493806</v>
      </c>
      <c r="L2030" s="12" t="str">
        <f t="shared" si="220"/>
        <v>02/06/2010</v>
      </c>
      <c r="M2030" s="9" t="str" cm="1">
        <f t="array" ref="M2030">_xlfn.IFS(LEFT(L2030, 2) = "01", "Jan", LEFT(L2030, 2) = "02", "Feb", LEFT(L2030, 2) = "03", "Mar", LEFT(L2030, 2) = "04", "Apr", LEFT(L2030, 2) = "05", "May", LEFT(L2030, 2) = "06", "Jun", LEFT(L2030, 2) = "07", "Jul", LEFT(L2030, 2) = "08", "Aug", LEFT(L2030, 2) = "09", "Sep", LEFT(L2030, 2) = "10", "Oct", LEFT(L2030, 2) = "11", "Nov", LEFT(L2030, 2) = "12", "Dec")</f>
        <v>Feb</v>
      </c>
      <c r="N2030" s="9" t="str">
        <f t="shared" si="221"/>
        <v>2010</v>
      </c>
      <c r="O2030" t="b">
        <v>1</v>
      </c>
      <c r="P2030">
        <v>79</v>
      </c>
      <c r="Q2030" t="b">
        <v>1</v>
      </c>
      <c r="R2030" t="s">
        <v>8294</v>
      </c>
      <c r="S2030" s="6">
        <f t="shared" si="217"/>
        <v>1.2616666666666667</v>
      </c>
      <c r="T2030" s="8">
        <f t="shared" si="218"/>
        <v>47.911392405063289</v>
      </c>
      <c r="U2030" t="str">
        <f t="shared" si="222"/>
        <v>technology</v>
      </c>
      <c r="V2030" t="str">
        <f t="shared" si="223"/>
        <v>hardware</v>
      </c>
    </row>
    <row r="2031" spans="1:22" ht="32" x14ac:dyDescent="0.2">
      <c r="A2031">
        <v>2029</v>
      </c>
      <c r="B2031" s="3" t="s">
        <v>2030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2">
        <f t="shared" si="219"/>
        <v>41878.021770833337</v>
      </c>
      <c r="K2031">
        <v>1406507481</v>
      </c>
      <c r="L2031" s="12" t="str">
        <f t="shared" si="220"/>
        <v>07/28/2014</v>
      </c>
      <c r="M2031" s="9" t="str" cm="1">
        <f t="array" ref="M2031">_xlfn.IFS(LEFT(L2031, 2) = "01", "Jan", LEFT(L2031, 2) = "02", "Feb", LEFT(L2031, 2) = "03", "Mar", LEFT(L2031, 2) = "04", "Apr", LEFT(L2031, 2) = "05", "May", LEFT(L2031, 2) = "06", "Jun", LEFT(L2031, 2) = "07", "Jul", LEFT(L2031, 2) = "08", "Aug", LEFT(L2031, 2) = "09", "Sep", LEFT(L2031, 2) = "10", "Oct", LEFT(L2031, 2) = "11", "Nov", LEFT(L2031, 2) = "12", "Dec")</f>
        <v>Jul</v>
      </c>
      <c r="N2031" s="9" t="str">
        <f t="shared" si="221"/>
        <v>2014</v>
      </c>
      <c r="O2031" t="b">
        <v>1</v>
      </c>
      <c r="P2031">
        <v>94</v>
      </c>
      <c r="Q2031" t="b">
        <v>1</v>
      </c>
      <c r="R2031" t="s">
        <v>8294</v>
      </c>
      <c r="S2031" s="6">
        <f t="shared" si="217"/>
        <v>3.6120000000000001</v>
      </c>
      <c r="T2031" s="8">
        <f t="shared" si="218"/>
        <v>96.063829787234042</v>
      </c>
      <c r="U2031" t="str">
        <f t="shared" si="222"/>
        <v>technology</v>
      </c>
      <c r="V2031" t="str">
        <f t="shared" si="223"/>
        <v>hardware</v>
      </c>
    </row>
    <row r="2032" spans="1:22" ht="48" x14ac:dyDescent="0.2">
      <c r="A2032">
        <v>2030</v>
      </c>
      <c r="B2032" s="3" t="s">
        <v>2031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2">
        <f t="shared" si="219"/>
        <v>41242.996481481481</v>
      </c>
      <c r="K2032">
        <v>1351641296</v>
      </c>
      <c r="L2032" s="12" t="str">
        <f t="shared" si="220"/>
        <v>10/30/2012</v>
      </c>
      <c r="M2032" s="9" t="str" cm="1">
        <f t="array" ref="M2032">_xlfn.IFS(LEFT(L2032, 2) = "01", "Jan", LEFT(L2032, 2) = "02", "Feb", LEFT(L2032, 2) = "03", "Mar", LEFT(L2032, 2) = "04", "Apr", LEFT(L2032, 2) = "05", "May", LEFT(L2032, 2) = "06", "Jun", LEFT(L2032, 2) = "07", "Jul", LEFT(L2032, 2) = "08", "Aug", LEFT(L2032, 2) = "09", "Sep", LEFT(L2032, 2) = "10", "Oct", LEFT(L2032, 2) = "11", "Nov", LEFT(L2032, 2) = "12", "Dec")</f>
        <v>Oct</v>
      </c>
      <c r="N2032" s="9" t="str">
        <f t="shared" si="221"/>
        <v>2012</v>
      </c>
      <c r="O2032" t="b">
        <v>1</v>
      </c>
      <c r="P2032">
        <v>625</v>
      </c>
      <c r="Q2032" t="b">
        <v>1</v>
      </c>
      <c r="R2032" t="s">
        <v>8294</v>
      </c>
      <c r="S2032" s="6">
        <f t="shared" si="217"/>
        <v>2.26239013671875</v>
      </c>
      <c r="T2032" s="8">
        <f t="shared" si="218"/>
        <v>118.6144</v>
      </c>
      <c r="U2032" t="str">
        <f t="shared" si="222"/>
        <v>technology</v>
      </c>
      <c r="V2032" t="str">
        <f t="shared" si="223"/>
        <v>hardware</v>
      </c>
    </row>
    <row r="2033" spans="1:22" ht="32" x14ac:dyDescent="0.2">
      <c r="A2033">
        <v>2031</v>
      </c>
      <c r="B2033" s="3" t="s">
        <v>2032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2">
        <f t="shared" si="219"/>
        <v>42013.041666666672</v>
      </c>
      <c r="K2033">
        <v>1417506853</v>
      </c>
      <c r="L2033" s="12" t="str">
        <f t="shared" si="220"/>
        <v>12/02/2014</v>
      </c>
      <c r="M2033" s="9" t="str" cm="1">
        <f t="array" ref="M2033">_xlfn.IFS(LEFT(L2033, 2) = "01", "Jan", LEFT(L2033, 2) = "02", "Feb", LEFT(L2033, 2) = "03", "Mar", LEFT(L2033, 2) = "04", "Apr", LEFT(L2033, 2) = "05", "May", LEFT(L2033, 2) = "06", "Jun", LEFT(L2033, 2) = "07", "Jul", LEFT(L2033, 2) = "08", "Aug", LEFT(L2033, 2) = "09", "Sep", LEFT(L2033, 2) = "10", "Oct", LEFT(L2033, 2) = "11", "Nov", LEFT(L2033, 2) = "12", "Dec")</f>
        <v>Dec</v>
      </c>
      <c r="N2033" s="9" t="str">
        <f t="shared" si="221"/>
        <v>2014</v>
      </c>
      <c r="O2033" t="b">
        <v>1</v>
      </c>
      <c r="P2033">
        <v>508</v>
      </c>
      <c r="Q2033" t="b">
        <v>1</v>
      </c>
      <c r="R2033" t="s">
        <v>8294</v>
      </c>
      <c r="S2033" s="6">
        <f t="shared" si="217"/>
        <v>1.2035</v>
      </c>
      <c r="T2033" s="8">
        <f t="shared" si="218"/>
        <v>118.45472440944881</v>
      </c>
      <c r="U2033" t="str">
        <f t="shared" si="222"/>
        <v>technology</v>
      </c>
      <c r="V2033" t="str">
        <f t="shared" si="223"/>
        <v>hardware</v>
      </c>
    </row>
    <row r="2034" spans="1:22" ht="48" x14ac:dyDescent="0.2">
      <c r="A2034">
        <v>2032</v>
      </c>
      <c r="B2034" s="3" t="s">
        <v>2033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2">
        <f t="shared" si="219"/>
        <v>42719.208333333328</v>
      </c>
      <c r="K2034">
        <v>1479216874</v>
      </c>
      <c r="L2034" s="12" t="str">
        <f t="shared" si="220"/>
        <v>11/15/2016</v>
      </c>
      <c r="M2034" s="9" t="str" cm="1">
        <f t="array" ref="M2034">_xlfn.IFS(LEFT(L2034, 2) = "01", "Jan", LEFT(L2034, 2) = "02", "Feb", LEFT(L2034, 2) = "03", "Mar", LEFT(L2034, 2) = "04", "Apr", LEFT(L2034, 2) = "05", "May", LEFT(L2034, 2) = "06", "Jun", LEFT(L2034, 2) = "07", "Jul", LEFT(L2034, 2) = "08", "Aug", LEFT(L2034, 2) = "09", "Sep", LEFT(L2034, 2) = "10", "Oct", LEFT(L2034, 2) = "11", "Nov", LEFT(L2034, 2) = "12", "Dec")</f>
        <v>Nov</v>
      </c>
      <c r="N2034" s="9" t="str">
        <f t="shared" si="221"/>
        <v>2016</v>
      </c>
      <c r="O2034" t="b">
        <v>1</v>
      </c>
      <c r="P2034">
        <v>531</v>
      </c>
      <c r="Q2034" t="b">
        <v>1</v>
      </c>
      <c r="R2034" t="s">
        <v>8294</v>
      </c>
      <c r="S2034" s="6">
        <f t="shared" si="217"/>
        <v>3.0418799999999999</v>
      </c>
      <c r="T2034" s="8">
        <f t="shared" si="218"/>
        <v>143.21468926553672</v>
      </c>
      <c r="U2034" t="str">
        <f t="shared" si="222"/>
        <v>technology</v>
      </c>
      <c r="V2034" t="str">
        <f t="shared" si="223"/>
        <v>hardware</v>
      </c>
    </row>
    <row r="2035" spans="1:22" ht="48" x14ac:dyDescent="0.2">
      <c r="A2035">
        <v>2033</v>
      </c>
      <c r="B2035" s="3" t="s">
        <v>2034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2">
        <f t="shared" si="219"/>
        <v>41755.082384259258</v>
      </c>
      <c r="K2035">
        <v>1395885518</v>
      </c>
      <c r="L2035" s="12" t="str">
        <f t="shared" si="220"/>
        <v>03/27/2014</v>
      </c>
      <c r="M2035" s="9" t="str" cm="1">
        <f t="array" ref="M2035">_xlfn.IFS(LEFT(L2035, 2) = "01", "Jan", LEFT(L2035, 2) = "02", "Feb", LEFT(L2035, 2) = "03", "Mar", LEFT(L2035, 2) = "04", "Apr", LEFT(L2035, 2) = "05", "May", LEFT(L2035, 2) = "06", "Jun", LEFT(L2035, 2) = "07", "Jul", LEFT(L2035, 2) = "08", "Aug", LEFT(L2035, 2) = "09", "Sep", LEFT(L2035, 2) = "10", "Oct", LEFT(L2035, 2) = "11", "Nov", LEFT(L2035, 2) = "12", "Dec")</f>
        <v>Mar</v>
      </c>
      <c r="N2035" s="9" t="str">
        <f t="shared" si="221"/>
        <v>2014</v>
      </c>
      <c r="O2035" t="b">
        <v>1</v>
      </c>
      <c r="P2035">
        <v>158</v>
      </c>
      <c r="Q2035" t="b">
        <v>1</v>
      </c>
      <c r="R2035" t="s">
        <v>8294</v>
      </c>
      <c r="S2035" s="6">
        <f t="shared" si="217"/>
        <v>1.7867599999999999</v>
      </c>
      <c r="T2035" s="8">
        <f t="shared" si="218"/>
        <v>282.71518987341773</v>
      </c>
      <c r="U2035" t="str">
        <f t="shared" si="222"/>
        <v>technology</v>
      </c>
      <c r="V2035" t="str">
        <f t="shared" si="223"/>
        <v>hardware</v>
      </c>
    </row>
    <row r="2036" spans="1:22" ht="48" x14ac:dyDescent="0.2">
      <c r="A2036">
        <v>2034</v>
      </c>
      <c r="B2036" s="3" t="s">
        <v>2035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2">
        <f t="shared" si="219"/>
        <v>42131.290277777778</v>
      </c>
      <c r="K2036">
        <v>1426216033</v>
      </c>
      <c r="L2036" s="12" t="str">
        <f t="shared" si="220"/>
        <v>03/13/2015</v>
      </c>
      <c r="M2036" s="9" t="str" cm="1">
        <f t="array" ref="M2036">_xlfn.IFS(LEFT(L2036, 2) = "01", "Jan", LEFT(L2036, 2) = "02", "Feb", LEFT(L2036, 2) = "03", "Mar", LEFT(L2036, 2) = "04", "Apr", LEFT(L2036, 2) = "05", "May", LEFT(L2036, 2) = "06", "Jun", LEFT(L2036, 2) = "07", "Jul", LEFT(L2036, 2) = "08", "Aug", LEFT(L2036, 2) = "09", "Sep", LEFT(L2036, 2) = "10", "Oct", LEFT(L2036, 2) = "11", "Nov", LEFT(L2036, 2) = "12", "Dec")</f>
        <v>Mar</v>
      </c>
      <c r="N2036" s="9" t="str">
        <f t="shared" si="221"/>
        <v>2015</v>
      </c>
      <c r="O2036" t="b">
        <v>1</v>
      </c>
      <c r="P2036">
        <v>508</v>
      </c>
      <c r="Q2036" t="b">
        <v>1</v>
      </c>
      <c r="R2036" t="s">
        <v>8294</v>
      </c>
      <c r="S2036" s="6">
        <f t="shared" si="217"/>
        <v>3.868199871794872</v>
      </c>
      <c r="T2036" s="8">
        <f t="shared" si="218"/>
        <v>593.93620078740162</v>
      </c>
      <c r="U2036" t="str">
        <f t="shared" si="222"/>
        <v>technology</v>
      </c>
      <c r="V2036" t="str">
        <f t="shared" si="223"/>
        <v>hardware</v>
      </c>
    </row>
    <row r="2037" spans="1:22" ht="48" x14ac:dyDescent="0.2">
      <c r="A2037">
        <v>2035</v>
      </c>
      <c r="B2037" s="3" t="s">
        <v>2036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2">
        <f t="shared" si="219"/>
        <v>42357.041666666672</v>
      </c>
      <c r="K2037">
        <v>1446562807</v>
      </c>
      <c r="L2037" s="12" t="str">
        <f t="shared" si="220"/>
        <v>11/03/2015</v>
      </c>
      <c r="M2037" s="9" t="str" cm="1">
        <f t="array" ref="M2037">_xlfn.IFS(LEFT(L2037, 2) = "01", "Jan", LEFT(L2037, 2) = "02", "Feb", LEFT(L2037, 2) = "03", "Mar", LEFT(L2037, 2) = "04", "Apr", LEFT(L2037, 2) = "05", "May", LEFT(L2037, 2) = "06", "Jun", LEFT(L2037, 2) = "07", "Jul", LEFT(L2037, 2) = "08", "Aug", LEFT(L2037, 2) = "09", "Sep", LEFT(L2037, 2) = "10", "Oct", LEFT(L2037, 2) = "11", "Nov", LEFT(L2037, 2) = "12", "Dec")</f>
        <v>Nov</v>
      </c>
      <c r="N2037" s="9" t="str">
        <f t="shared" si="221"/>
        <v>2015</v>
      </c>
      <c r="O2037" t="b">
        <v>1</v>
      </c>
      <c r="P2037">
        <v>644</v>
      </c>
      <c r="Q2037" t="b">
        <v>1</v>
      </c>
      <c r="R2037" t="s">
        <v>8294</v>
      </c>
      <c r="S2037" s="6">
        <f t="shared" si="217"/>
        <v>2.1103642500000004</v>
      </c>
      <c r="T2037" s="8">
        <f t="shared" si="218"/>
        <v>262.15704968944101</v>
      </c>
      <c r="U2037" t="str">
        <f t="shared" si="222"/>
        <v>technology</v>
      </c>
      <c r="V2037" t="str">
        <f t="shared" si="223"/>
        <v>hardware</v>
      </c>
    </row>
    <row r="2038" spans="1:22" ht="48" x14ac:dyDescent="0.2">
      <c r="A2038">
        <v>2036</v>
      </c>
      <c r="B2038" s="3" t="s">
        <v>2037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2">
        <f t="shared" si="219"/>
        <v>41768.864803240744</v>
      </c>
      <c r="K2038">
        <v>1397076319</v>
      </c>
      <c r="L2038" s="12" t="str">
        <f t="shared" si="220"/>
        <v>04/09/2014</v>
      </c>
      <c r="M2038" s="9" t="str" cm="1">
        <f t="array" ref="M2038">_xlfn.IFS(LEFT(L2038, 2) = "01", "Jan", LEFT(L2038, 2) = "02", "Feb", LEFT(L2038, 2) = "03", "Mar", LEFT(L2038, 2) = "04", "Apr", LEFT(L2038, 2) = "05", "May", LEFT(L2038, 2) = "06", "Jun", LEFT(L2038, 2) = "07", "Jul", LEFT(L2038, 2) = "08", "Aug", LEFT(L2038, 2) = "09", "Sep", LEFT(L2038, 2) = "10", "Oct", LEFT(L2038, 2) = "11", "Nov", LEFT(L2038, 2) = "12", "Dec")</f>
        <v>Apr</v>
      </c>
      <c r="N2038" s="9" t="str">
        <f t="shared" si="221"/>
        <v>2014</v>
      </c>
      <c r="O2038" t="b">
        <v>1</v>
      </c>
      <c r="P2038">
        <v>848</v>
      </c>
      <c r="Q2038" t="b">
        <v>1</v>
      </c>
      <c r="R2038" t="s">
        <v>8294</v>
      </c>
      <c r="S2038" s="6">
        <f t="shared" si="217"/>
        <v>1.3166833333333334</v>
      </c>
      <c r="T2038" s="8">
        <f t="shared" si="218"/>
        <v>46.580778301886795</v>
      </c>
      <c r="U2038" t="str">
        <f t="shared" si="222"/>
        <v>technology</v>
      </c>
      <c r="V2038" t="str">
        <f t="shared" si="223"/>
        <v>hardware</v>
      </c>
    </row>
    <row r="2039" spans="1:22" ht="48" x14ac:dyDescent="0.2">
      <c r="A2039">
        <v>2037</v>
      </c>
      <c r="B2039" s="3" t="s">
        <v>2038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2">
        <f t="shared" si="219"/>
        <v>41638.251770833333</v>
      </c>
      <c r="K2039">
        <v>1383195753</v>
      </c>
      <c r="L2039" s="12" t="str">
        <f t="shared" si="220"/>
        <v>10/31/2013</v>
      </c>
      <c r="M2039" s="9" t="str" cm="1">
        <f t="array" ref="M2039">_xlfn.IFS(LEFT(L2039, 2) = "01", "Jan", LEFT(L2039, 2) = "02", "Feb", LEFT(L2039, 2) = "03", "Mar", LEFT(L2039, 2) = "04", "Apr", LEFT(L2039, 2) = "05", "May", LEFT(L2039, 2) = "06", "Jun", LEFT(L2039, 2) = "07", "Jul", LEFT(L2039, 2) = "08", "Aug", LEFT(L2039, 2) = "09", "Sep", LEFT(L2039, 2) = "10", "Oct", LEFT(L2039, 2) = "11", "Nov", LEFT(L2039, 2) = "12", "Dec")</f>
        <v>Oct</v>
      </c>
      <c r="N2039" s="9" t="str">
        <f t="shared" si="221"/>
        <v>2013</v>
      </c>
      <c r="O2039" t="b">
        <v>1</v>
      </c>
      <c r="P2039">
        <v>429</v>
      </c>
      <c r="Q2039" t="b">
        <v>1</v>
      </c>
      <c r="R2039" t="s">
        <v>8294</v>
      </c>
      <c r="S2039" s="6">
        <f t="shared" si="217"/>
        <v>3.0047639999999998</v>
      </c>
      <c r="T2039" s="8">
        <f t="shared" si="218"/>
        <v>70.041118881118877</v>
      </c>
      <c r="U2039" t="str">
        <f t="shared" si="222"/>
        <v>technology</v>
      </c>
      <c r="V2039" t="str">
        <f t="shared" si="223"/>
        <v>hardware</v>
      </c>
    </row>
    <row r="2040" spans="1:22" ht="48" x14ac:dyDescent="0.2">
      <c r="A2040">
        <v>2038</v>
      </c>
      <c r="B2040" s="3" t="s">
        <v>2039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2">
        <f t="shared" si="219"/>
        <v>41456.75</v>
      </c>
      <c r="K2040">
        <v>1369895421</v>
      </c>
      <c r="L2040" s="12" t="str">
        <f t="shared" si="220"/>
        <v>05/30/2013</v>
      </c>
      <c r="M2040" s="9" t="str" cm="1">
        <f t="array" ref="M2040">_xlfn.IFS(LEFT(L2040, 2) = "01", "Jan", LEFT(L2040, 2) = "02", "Feb", LEFT(L2040, 2) = "03", "Mar", LEFT(L2040, 2) = "04", "Apr", LEFT(L2040, 2) = "05", "May", LEFT(L2040, 2) = "06", "Jun", LEFT(L2040, 2) = "07", "Jul", LEFT(L2040, 2) = "08", "Aug", LEFT(L2040, 2) = "09", "Sep", LEFT(L2040, 2) = "10", "Oct", LEFT(L2040, 2) = "11", "Nov", LEFT(L2040, 2) = "12", "Dec")</f>
        <v>May</v>
      </c>
      <c r="N2040" s="9" t="str">
        <f t="shared" si="221"/>
        <v>2013</v>
      </c>
      <c r="O2040" t="b">
        <v>1</v>
      </c>
      <c r="P2040">
        <v>204</v>
      </c>
      <c r="Q2040" t="b">
        <v>1</v>
      </c>
      <c r="R2040" t="s">
        <v>8294</v>
      </c>
      <c r="S2040" s="6">
        <f t="shared" si="217"/>
        <v>4.2051249999999998</v>
      </c>
      <c r="T2040" s="8">
        <f t="shared" si="218"/>
        <v>164.90686274509804</v>
      </c>
      <c r="U2040" t="str">
        <f t="shared" si="222"/>
        <v>technology</v>
      </c>
      <c r="V2040" t="str">
        <f t="shared" si="223"/>
        <v>hardware</v>
      </c>
    </row>
    <row r="2041" spans="1:22" ht="32" x14ac:dyDescent="0.2">
      <c r="A2041">
        <v>2039</v>
      </c>
      <c r="B2041" s="3" t="s">
        <v>2040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2">
        <f t="shared" si="219"/>
        <v>42705.207638888889</v>
      </c>
      <c r="K2041">
        <v>1477996325</v>
      </c>
      <c r="L2041" s="12" t="str">
        <f t="shared" si="220"/>
        <v>11/01/2016</v>
      </c>
      <c r="M2041" s="9" t="str" cm="1">
        <f t="array" ref="M2041">_xlfn.IFS(LEFT(L2041, 2) = "01", "Jan", LEFT(L2041, 2) = "02", "Feb", LEFT(L2041, 2) = "03", "Mar", LEFT(L2041, 2) = "04", "Apr", LEFT(L2041, 2) = "05", "May", LEFT(L2041, 2) = "06", "Jun", LEFT(L2041, 2) = "07", "Jul", LEFT(L2041, 2) = "08", "Aug", LEFT(L2041, 2) = "09", "Sep", LEFT(L2041, 2) = "10", "Oct", LEFT(L2041, 2) = "11", "Nov", LEFT(L2041, 2) = "12", "Dec")</f>
        <v>Nov</v>
      </c>
      <c r="N2041" s="9" t="str">
        <f t="shared" si="221"/>
        <v>2016</v>
      </c>
      <c r="O2041" t="b">
        <v>1</v>
      </c>
      <c r="P2041">
        <v>379</v>
      </c>
      <c r="Q2041" t="b">
        <v>1</v>
      </c>
      <c r="R2041" t="s">
        <v>8294</v>
      </c>
      <c r="S2041" s="6">
        <f t="shared" si="217"/>
        <v>1.362168</v>
      </c>
      <c r="T2041" s="8">
        <f t="shared" si="218"/>
        <v>449.26385224274406</v>
      </c>
      <c r="U2041" t="str">
        <f t="shared" si="222"/>
        <v>technology</v>
      </c>
      <c r="V2041" t="str">
        <f t="shared" si="223"/>
        <v>hardware</v>
      </c>
    </row>
    <row r="2042" spans="1:22" ht="32" x14ac:dyDescent="0.2">
      <c r="A2042">
        <v>2040</v>
      </c>
      <c r="B2042" s="3" t="s">
        <v>2041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2">
        <f t="shared" si="219"/>
        <v>41593.968784722223</v>
      </c>
      <c r="K2042">
        <v>1383257703</v>
      </c>
      <c r="L2042" s="12" t="str">
        <f t="shared" si="220"/>
        <v>10/31/2013</v>
      </c>
      <c r="M2042" s="9" t="str" cm="1">
        <f t="array" ref="M2042">_xlfn.IFS(LEFT(L2042, 2) = "01", "Jan", LEFT(L2042, 2) = "02", "Feb", LEFT(L2042, 2) = "03", "Mar", LEFT(L2042, 2) = "04", "Apr", LEFT(L2042, 2) = "05", "May", LEFT(L2042, 2) = "06", "Jun", LEFT(L2042, 2) = "07", "Jul", LEFT(L2042, 2) = "08", "Aug", LEFT(L2042, 2) = "09", "Sep", LEFT(L2042, 2) = "10", "Oct", LEFT(L2042, 2) = "11", "Nov", LEFT(L2042, 2) = "12", "Dec")</f>
        <v>Oct</v>
      </c>
      <c r="N2042" s="9" t="str">
        <f t="shared" si="221"/>
        <v>2013</v>
      </c>
      <c r="O2042" t="b">
        <v>1</v>
      </c>
      <c r="P2042">
        <v>271</v>
      </c>
      <c r="Q2042" t="b">
        <v>1</v>
      </c>
      <c r="R2042" t="s">
        <v>8294</v>
      </c>
      <c r="S2042" s="6">
        <f t="shared" si="217"/>
        <v>2.4817133333333334</v>
      </c>
      <c r="T2042" s="8">
        <f t="shared" si="218"/>
        <v>27.472841328413285</v>
      </c>
      <c r="U2042" t="str">
        <f t="shared" si="222"/>
        <v>technology</v>
      </c>
      <c r="V2042" t="str">
        <f t="shared" si="223"/>
        <v>hardware</v>
      </c>
    </row>
    <row r="2043" spans="1:22" ht="48" x14ac:dyDescent="0.2">
      <c r="A2043">
        <v>2041</v>
      </c>
      <c r="B2043" s="3" t="s">
        <v>2042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2">
        <f t="shared" si="219"/>
        <v>42684.567442129628</v>
      </c>
      <c r="K2043">
        <v>1476189427</v>
      </c>
      <c r="L2043" s="12" t="str">
        <f t="shared" si="220"/>
        <v>10/11/2016</v>
      </c>
      <c r="M2043" s="9" t="str" cm="1">
        <f t="array" ref="M2043">_xlfn.IFS(LEFT(L2043, 2) = "01", "Jan", LEFT(L2043, 2) = "02", "Feb", LEFT(L2043, 2) = "03", "Mar", LEFT(L2043, 2) = "04", "Apr", LEFT(L2043, 2) = "05", "May", LEFT(L2043, 2) = "06", "Jun", LEFT(L2043, 2) = "07", "Jul", LEFT(L2043, 2) = "08", "Aug", LEFT(L2043, 2) = "09", "Sep", LEFT(L2043, 2) = "10", "Oct", LEFT(L2043, 2) = "11", "Nov", LEFT(L2043, 2) = "12", "Dec")</f>
        <v>Oct</v>
      </c>
      <c r="N2043" s="9" t="str">
        <f t="shared" si="221"/>
        <v>2016</v>
      </c>
      <c r="O2043" t="b">
        <v>0</v>
      </c>
      <c r="P2043">
        <v>120</v>
      </c>
      <c r="Q2043" t="b">
        <v>1</v>
      </c>
      <c r="R2043" t="s">
        <v>8294</v>
      </c>
      <c r="S2043" s="6">
        <f t="shared" si="217"/>
        <v>1.8186315789473684</v>
      </c>
      <c r="T2043" s="8">
        <f t="shared" si="218"/>
        <v>143.97499999999999</v>
      </c>
      <c r="U2043" t="str">
        <f t="shared" si="222"/>
        <v>technology</v>
      </c>
      <c r="V2043" t="str">
        <f t="shared" si="223"/>
        <v>hardware</v>
      </c>
    </row>
    <row r="2044" spans="1:22" ht="48" x14ac:dyDescent="0.2">
      <c r="A2044">
        <v>2042</v>
      </c>
      <c r="B2044" s="3" t="s">
        <v>2043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2">
        <f t="shared" si="219"/>
        <v>42391.708032407405</v>
      </c>
      <c r="K2044">
        <v>1448297974</v>
      </c>
      <c r="L2044" s="12" t="str">
        <f t="shared" si="220"/>
        <v>11/23/2015</v>
      </c>
      <c r="M2044" s="9" t="str" cm="1">
        <f t="array" ref="M2044">_xlfn.IFS(LEFT(L2044, 2) = "01", "Jan", LEFT(L2044, 2) = "02", "Feb", LEFT(L2044, 2) = "03", "Mar", LEFT(L2044, 2) = "04", "Apr", LEFT(L2044, 2) = "05", "May", LEFT(L2044, 2) = "06", "Jun", LEFT(L2044, 2) = "07", "Jul", LEFT(L2044, 2) = "08", "Aug", LEFT(L2044, 2) = "09", "Sep", LEFT(L2044, 2) = "10", "Oct", LEFT(L2044, 2) = "11", "Nov", LEFT(L2044, 2) = "12", "Dec")</f>
        <v>Nov</v>
      </c>
      <c r="N2044" s="9" t="str">
        <f t="shared" si="221"/>
        <v>2015</v>
      </c>
      <c r="O2044" t="b">
        <v>0</v>
      </c>
      <c r="P2044">
        <v>140</v>
      </c>
      <c r="Q2044" t="b">
        <v>1</v>
      </c>
      <c r="R2044" t="s">
        <v>8294</v>
      </c>
      <c r="S2044" s="6">
        <f t="shared" si="217"/>
        <v>1.2353000000000001</v>
      </c>
      <c r="T2044" s="8">
        <f t="shared" si="218"/>
        <v>88.23571428571428</v>
      </c>
      <c r="U2044" t="str">
        <f t="shared" si="222"/>
        <v>technology</v>
      </c>
      <c r="V2044" t="str">
        <f t="shared" si="223"/>
        <v>hardware</v>
      </c>
    </row>
    <row r="2045" spans="1:22" ht="48" x14ac:dyDescent="0.2">
      <c r="A2045">
        <v>2043</v>
      </c>
      <c r="B2045" s="3" t="s">
        <v>2044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2">
        <f t="shared" si="219"/>
        <v>42715.207638888889</v>
      </c>
      <c r="K2045">
        <v>1476764077</v>
      </c>
      <c r="L2045" s="12" t="str">
        <f t="shared" si="220"/>
        <v>10/18/2016</v>
      </c>
      <c r="M2045" s="9" t="str" cm="1">
        <f t="array" ref="M2045">_xlfn.IFS(LEFT(L2045, 2) = "01", "Jan", LEFT(L2045, 2) = "02", "Feb", LEFT(L2045, 2) = "03", "Mar", LEFT(L2045, 2) = "04", "Apr", LEFT(L2045, 2) = "05", "May", LEFT(L2045, 2) = "06", "Jun", LEFT(L2045, 2) = "07", "Jul", LEFT(L2045, 2) = "08", "Aug", LEFT(L2045, 2) = "09", "Sep", LEFT(L2045, 2) = "10", "Oct", LEFT(L2045, 2) = "11", "Nov", LEFT(L2045, 2) = "12", "Dec")</f>
        <v>Oct</v>
      </c>
      <c r="N2045" s="9" t="str">
        <f t="shared" si="221"/>
        <v>2016</v>
      </c>
      <c r="O2045" t="b">
        <v>0</v>
      </c>
      <c r="P2045">
        <v>193</v>
      </c>
      <c r="Q2045" t="b">
        <v>1</v>
      </c>
      <c r="R2045" t="s">
        <v>8294</v>
      </c>
      <c r="S2045" s="6">
        <f t="shared" si="217"/>
        <v>5.0620938628158845</v>
      </c>
      <c r="T2045" s="8">
        <f t="shared" si="218"/>
        <v>36.326424870466319</v>
      </c>
      <c r="U2045" t="str">
        <f t="shared" si="222"/>
        <v>technology</v>
      </c>
      <c r="V2045" t="str">
        <f t="shared" si="223"/>
        <v>hardware</v>
      </c>
    </row>
    <row r="2046" spans="1:22" ht="48" x14ac:dyDescent="0.2">
      <c r="A2046">
        <v>2044</v>
      </c>
      <c r="B2046" s="3" t="s">
        <v>2045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2">
        <f t="shared" si="219"/>
        <v>42168.684189814812</v>
      </c>
      <c r="K2046">
        <v>1431620714</v>
      </c>
      <c r="L2046" s="12" t="str">
        <f t="shared" si="220"/>
        <v>05/14/2015</v>
      </c>
      <c r="M2046" s="9" t="str" cm="1">
        <f t="array" ref="M2046">_xlfn.IFS(LEFT(L2046, 2) = "01", "Jan", LEFT(L2046, 2) = "02", "Feb", LEFT(L2046, 2) = "03", "Mar", LEFT(L2046, 2) = "04", "Apr", LEFT(L2046, 2) = "05", "May", LEFT(L2046, 2) = "06", "Jun", LEFT(L2046, 2) = "07", "Jul", LEFT(L2046, 2) = "08", "Aug", LEFT(L2046, 2) = "09", "Sep", LEFT(L2046, 2) = "10", "Oct", LEFT(L2046, 2) = "11", "Nov", LEFT(L2046, 2) = "12", "Dec")</f>
        <v>May</v>
      </c>
      <c r="N2046" s="9" t="str">
        <f t="shared" si="221"/>
        <v>2015</v>
      </c>
      <c r="O2046" t="b">
        <v>0</v>
      </c>
      <c r="P2046">
        <v>180</v>
      </c>
      <c r="Q2046" t="b">
        <v>1</v>
      </c>
      <c r="R2046" t="s">
        <v>8294</v>
      </c>
      <c r="S2046" s="6">
        <f t="shared" si="217"/>
        <v>1.0821333333333334</v>
      </c>
      <c r="T2046" s="8">
        <f t="shared" si="218"/>
        <v>90.177777777777777</v>
      </c>
      <c r="U2046" t="str">
        <f t="shared" si="222"/>
        <v>technology</v>
      </c>
      <c r="V2046" t="str">
        <f t="shared" si="223"/>
        <v>hardware</v>
      </c>
    </row>
    <row r="2047" spans="1:22" ht="48" x14ac:dyDescent="0.2">
      <c r="A2047">
        <v>2045</v>
      </c>
      <c r="B2047" s="3" t="s">
        <v>2046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2">
        <f t="shared" si="219"/>
        <v>41099.088506944441</v>
      </c>
      <c r="K2047">
        <v>1339207647</v>
      </c>
      <c r="L2047" s="12" t="str">
        <f t="shared" si="220"/>
        <v>06/09/2012</v>
      </c>
      <c r="M2047" s="9" t="str" cm="1">
        <f t="array" ref="M2047">_xlfn.IFS(LEFT(L2047, 2) = "01", "Jan", LEFT(L2047, 2) = "02", "Feb", LEFT(L2047, 2) = "03", "Mar", LEFT(L2047, 2) = "04", "Apr", LEFT(L2047, 2) = "05", "May", LEFT(L2047, 2) = "06", "Jun", LEFT(L2047, 2) = "07", "Jul", LEFT(L2047, 2) = "08", "Aug", LEFT(L2047, 2) = "09", "Sep", LEFT(L2047, 2) = "10", "Oct", LEFT(L2047, 2) = "11", "Nov", LEFT(L2047, 2) = "12", "Dec")</f>
        <v>Jun</v>
      </c>
      <c r="N2047" s="9" t="str">
        <f t="shared" si="221"/>
        <v>2012</v>
      </c>
      <c r="O2047" t="b">
        <v>0</v>
      </c>
      <c r="P2047">
        <v>263</v>
      </c>
      <c r="Q2047" t="b">
        <v>1</v>
      </c>
      <c r="R2047" t="s">
        <v>8294</v>
      </c>
      <c r="S2047" s="6">
        <f t="shared" si="217"/>
        <v>8.1918387755102042</v>
      </c>
      <c r="T2047" s="8">
        <f t="shared" si="218"/>
        <v>152.62361216730039</v>
      </c>
      <c r="U2047" t="str">
        <f t="shared" si="222"/>
        <v>technology</v>
      </c>
      <c r="V2047" t="str">
        <f t="shared" si="223"/>
        <v>hardware</v>
      </c>
    </row>
    <row r="2048" spans="1:22" ht="48" x14ac:dyDescent="0.2">
      <c r="A2048">
        <v>2046</v>
      </c>
      <c r="B2048" s="3" t="s">
        <v>2047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2">
        <f t="shared" si="219"/>
        <v>41417.171805555554</v>
      </c>
      <c r="K2048">
        <v>1366690044</v>
      </c>
      <c r="L2048" s="12" t="str">
        <f t="shared" si="220"/>
        <v>04/23/2013</v>
      </c>
      <c r="M2048" s="9" t="str" cm="1">
        <f t="array" ref="M2048">_xlfn.IFS(LEFT(L2048, 2) = "01", "Jan", LEFT(L2048, 2) = "02", "Feb", LEFT(L2048, 2) = "03", "Mar", LEFT(L2048, 2) = "04", "Apr", LEFT(L2048, 2) = "05", "May", LEFT(L2048, 2) = "06", "Jun", LEFT(L2048, 2) = "07", "Jul", LEFT(L2048, 2) = "08", "Aug", LEFT(L2048, 2) = "09", "Sep", LEFT(L2048, 2) = "10", "Oct", LEFT(L2048, 2) = "11", "Nov", LEFT(L2048, 2) = "12", "Dec")</f>
        <v>Apr</v>
      </c>
      <c r="N2048" s="9" t="str">
        <f t="shared" si="221"/>
        <v>2013</v>
      </c>
      <c r="O2048" t="b">
        <v>0</v>
      </c>
      <c r="P2048">
        <v>217</v>
      </c>
      <c r="Q2048" t="b">
        <v>1</v>
      </c>
      <c r="R2048" t="s">
        <v>8294</v>
      </c>
      <c r="S2048" s="6">
        <f t="shared" si="217"/>
        <v>1.2110000000000001</v>
      </c>
      <c r="T2048" s="8">
        <f t="shared" si="218"/>
        <v>55.806451612903224</v>
      </c>
      <c r="U2048" t="str">
        <f t="shared" si="222"/>
        <v>technology</v>
      </c>
      <c r="V2048" t="str">
        <f t="shared" si="223"/>
        <v>hardware</v>
      </c>
    </row>
    <row r="2049" spans="1:22" ht="48" x14ac:dyDescent="0.2">
      <c r="A2049">
        <v>2047</v>
      </c>
      <c r="B2049" s="3" t="s">
        <v>2048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2">
        <f t="shared" si="219"/>
        <v>42111</v>
      </c>
      <c r="K2049">
        <v>1426714870</v>
      </c>
      <c r="L2049" s="12" t="str">
        <f t="shared" si="220"/>
        <v>03/18/2015</v>
      </c>
      <c r="M2049" s="9" t="str" cm="1">
        <f t="array" ref="M2049">_xlfn.IFS(LEFT(L2049, 2) = "01", "Jan", LEFT(L2049, 2) = "02", "Feb", LEFT(L2049, 2) = "03", "Mar", LEFT(L2049, 2) = "04", "Apr", LEFT(L2049, 2) = "05", "May", LEFT(L2049, 2) = "06", "Jun", LEFT(L2049, 2) = "07", "Jul", LEFT(L2049, 2) = "08", "Aug", LEFT(L2049, 2) = "09", "Sep", LEFT(L2049, 2) = "10", "Oct", LEFT(L2049, 2) = "11", "Nov", LEFT(L2049, 2) = "12", "Dec")</f>
        <v>Mar</v>
      </c>
      <c r="N2049" s="9" t="str">
        <f t="shared" si="221"/>
        <v>2015</v>
      </c>
      <c r="O2049" t="b">
        <v>0</v>
      </c>
      <c r="P2049">
        <v>443</v>
      </c>
      <c r="Q2049" t="b">
        <v>1</v>
      </c>
      <c r="R2049" t="s">
        <v>8294</v>
      </c>
      <c r="S2049" s="6">
        <f t="shared" si="217"/>
        <v>1.0299897959183673</v>
      </c>
      <c r="T2049" s="8">
        <f t="shared" si="218"/>
        <v>227.85327313769753</v>
      </c>
      <c r="U2049" t="str">
        <f t="shared" si="222"/>
        <v>technology</v>
      </c>
      <c r="V2049" t="str">
        <f t="shared" si="223"/>
        <v>hardware</v>
      </c>
    </row>
    <row r="2050" spans="1:22" ht="48" x14ac:dyDescent="0.2">
      <c r="A2050">
        <v>2048</v>
      </c>
      <c r="B2050" s="3" t="s">
        <v>2049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2">
        <f t="shared" si="219"/>
        <v>41417.651516203703</v>
      </c>
      <c r="K2050">
        <v>1366731491</v>
      </c>
      <c r="L2050" s="12" t="str">
        <f t="shared" si="220"/>
        <v>04/23/2013</v>
      </c>
      <c r="M2050" s="9" t="str" cm="1">
        <f t="array" ref="M2050">_xlfn.IFS(LEFT(L2050, 2) = "01", "Jan", LEFT(L2050, 2) = "02", "Feb", LEFT(L2050, 2) = "03", "Mar", LEFT(L2050, 2) = "04", "Apr", LEFT(L2050, 2) = "05", "May", LEFT(L2050, 2) = "06", "Jun", LEFT(L2050, 2) = "07", "Jul", LEFT(L2050, 2) = "08", "Aug", LEFT(L2050, 2) = "09", "Sep", LEFT(L2050, 2) = "10", "Oct", LEFT(L2050, 2) = "11", "Nov", LEFT(L2050, 2) = "12", "Dec")</f>
        <v>Apr</v>
      </c>
      <c r="N2050" s="9" t="str">
        <f t="shared" si="221"/>
        <v>2013</v>
      </c>
      <c r="O2050" t="b">
        <v>0</v>
      </c>
      <c r="P2050">
        <v>1373</v>
      </c>
      <c r="Q2050" t="b">
        <v>1</v>
      </c>
      <c r="R2050" t="s">
        <v>8294</v>
      </c>
      <c r="S2050" s="6">
        <f t="shared" ref="S2050:S2113" si="224">E2050/D2050</f>
        <v>1.4833229411764706</v>
      </c>
      <c r="T2050" s="8">
        <f t="shared" ref="T2050:T2113" si="225">IFERROR(E2050/P2050, 0)</f>
        <v>91.82989803350327</v>
      </c>
      <c r="U2050" t="str">
        <f t="shared" si="222"/>
        <v>technology</v>
      </c>
      <c r="V2050" t="str">
        <f t="shared" si="223"/>
        <v>hardware</v>
      </c>
    </row>
    <row r="2051" spans="1:22" ht="16" x14ac:dyDescent="0.2">
      <c r="A2051">
        <v>2049</v>
      </c>
      <c r="B2051" s="3" t="s">
        <v>2050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2">
        <f t="shared" ref="J2051:J2114" si="226">(((I2051/60)/60)/24)+DATE(1970,1,1)</f>
        <v>41610.957638888889</v>
      </c>
      <c r="K2051">
        <v>1382963963</v>
      </c>
      <c r="L2051" s="12" t="str">
        <f t="shared" ref="L2051:L2114" si="227">TEXT((((K2051/60)/60)/24)+DATE(1970,1,1), "mm/dd/yyyy")</f>
        <v>10/28/2013</v>
      </c>
      <c r="M2051" s="9" t="str" cm="1">
        <f t="array" ref="M2051">_xlfn.IFS(LEFT(L2051, 2) = "01", "Jan", LEFT(L2051, 2) = "02", "Feb", LEFT(L2051, 2) = "03", "Mar", LEFT(L2051, 2) = "04", "Apr", LEFT(L2051, 2) = "05", "May", LEFT(L2051, 2) = "06", "Jun", LEFT(L2051, 2) = "07", "Jul", LEFT(L2051, 2) = "08", "Aug", LEFT(L2051, 2) = "09", "Sep", LEFT(L2051, 2) = "10", "Oct", LEFT(L2051, 2) = "11", "Nov", LEFT(L2051, 2) = "12", "Dec")</f>
        <v>Oct</v>
      </c>
      <c r="N2051" s="9" t="str">
        <f t="shared" ref="N2051:N2114" si="228">RIGHT(L2051, 4)</f>
        <v>2013</v>
      </c>
      <c r="O2051" t="b">
        <v>0</v>
      </c>
      <c r="P2051">
        <v>742</v>
      </c>
      <c r="Q2051" t="b">
        <v>1</v>
      </c>
      <c r="R2051" t="s">
        <v>8294</v>
      </c>
      <c r="S2051" s="6">
        <f t="shared" si="224"/>
        <v>1.2019070000000001</v>
      </c>
      <c r="T2051" s="8">
        <f t="shared" si="225"/>
        <v>80.991037735849048</v>
      </c>
      <c r="U2051" t="str">
        <f t="shared" ref="U2051:U2114" si="229">LEFT(R2051, SEARCH("/", R2051) - 1)</f>
        <v>technology</v>
      </c>
      <c r="V2051" t="str">
        <f t="shared" ref="V2051:V2114" si="230">RIGHT(R2051, LEN(R2051) - SEARCH("/", R2051) )</f>
        <v>hardware</v>
      </c>
    </row>
    <row r="2052" spans="1:22" ht="48" x14ac:dyDescent="0.2">
      <c r="A2052">
        <v>2050</v>
      </c>
      <c r="B2052" s="3" t="s">
        <v>2051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2">
        <f t="shared" si="226"/>
        <v>42155.071504629625</v>
      </c>
      <c r="K2052">
        <v>1429580578</v>
      </c>
      <c r="L2052" s="12" t="str">
        <f t="shared" si="227"/>
        <v>04/21/2015</v>
      </c>
      <c r="M2052" s="9" t="str" cm="1">
        <f t="array" ref="M2052">_xlfn.IFS(LEFT(L2052, 2) = "01", "Jan", LEFT(L2052, 2) = "02", "Feb", LEFT(L2052, 2) = "03", "Mar", LEFT(L2052, 2) = "04", "Apr", LEFT(L2052, 2) = "05", "May", LEFT(L2052, 2) = "06", "Jun", LEFT(L2052, 2) = "07", "Jul", LEFT(L2052, 2) = "08", "Aug", LEFT(L2052, 2) = "09", "Sep", LEFT(L2052, 2) = "10", "Oct", LEFT(L2052, 2) = "11", "Nov", LEFT(L2052, 2) = "12", "Dec")</f>
        <v>Apr</v>
      </c>
      <c r="N2052" s="9" t="str">
        <f t="shared" si="228"/>
        <v>2015</v>
      </c>
      <c r="O2052" t="b">
        <v>0</v>
      </c>
      <c r="P2052">
        <v>170</v>
      </c>
      <c r="Q2052" t="b">
        <v>1</v>
      </c>
      <c r="R2052" t="s">
        <v>8294</v>
      </c>
      <c r="S2052" s="6">
        <f t="shared" si="224"/>
        <v>4.7327000000000004</v>
      </c>
      <c r="T2052" s="8">
        <f t="shared" si="225"/>
        <v>278.39411764705881</v>
      </c>
      <c r="U2052" t="str">
        <f t="shared" si="229"/>
        <v>technology</v>
      </c>
      <c r="V2052" t="str">
        <f t="shared" si="230"/>
        <v>hardware</v>
      </c>
    </row>
    <row r="2053" spans="1:22" ht="48" x14ac:dyDescent="0.2">
      <c r="A2053">
        <v>2051</v>
      </c>
      <c r="B2053" s="3" t="s">
        <v>2052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2">
        <f t="shared" si="226"/>
        <v>41634.022418981483</v>
      </c>
      <c r="K2053">
        <v>1385425937</v>
      </c>
      <c r="L2053" s="12" t="str">
        <f t="shared" si="227"/>
        <v>11/26/2013</v>
      </c>
      <c r="M2053" s="9" t="str" cm="1">
        <f t="array" ref="M2053">_xlfn.IFS(LEFT(L2053, 2) = "01", "Jan", LEFT(L2053, 2) = "02", "Feb", LEFT(L2053, 2) = "03", "Mar", LEFT(L2053, 2) = "04", "Apr", LEFT(L2053, 2) = "05", "May", LEFT(L2053, 2) = "06", "Jun", LEFT(L2053, 2) = "07", "Jul", LEFT(L2053, 2) = "08", "Aug", LEFT(L2053, 2) = "09", "Sep", LEFT(L2053, 2) = "10", "Oct", LEFT(L2053, 2) = "11", "Nov", LEFT(L2053, 2) = "12", "Dec")</f>
        <v>Nov</v>
      </c>
      <c r="N2053" s="9" t="str">
        <f t="shared" si="228"/>
        <v>2013</v>
      </c>
      <c r="O2053" t="b">
        <v>0</v>
      </c>
      <c r="P2053">
        <v>242</v>
      </c>
      <c r="Q2053" t="b">
        <v>1</v>
      </c>
      <c r="R2053" t="s">
        <v>8294</v>
      </c>
      <c r="S2053" s="6">
        <f t="shared" si="224"/>
        <v>1.303625</v>
      </c>
      <c r="T2053" s="8">
        <f t="shared" si="225"/>
        <v>43.095041322314053</v>
      </c>
      <c r="U2053" t="str">
        <f t="shared" si="229"/>
        <v>technology</v>
      </c>
      <c r="V2053" t="str">
        <f t="shared" si="230"/>
        <v>hardware</v>
      </c>
    </row>
    <row r="2054" spans="1:22" ht="48" x14ac:dyDescent="0.2">
      <c r="A2054">
        <v>2052</v>
      </c>
      <c r="B2054" s="3" t="s">
        <v>2053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2">
        <f t="shared" si="226"/>
        <v>42420.08394675926</v>
      </c>
      <c r="K2054">
        <v>1452045653</v>
      </c>
      <c r="L2054" s="12" t="str">
        <f t="shared" si="227"/>
        <v>01/06/2016</v>
      </c>
      <c r="M2054" s="9" t="str" cm="1">
        <f t="array" ref="M2054">_xlfn.IFS(LEFT(L2054, 2) = "01", "Jan", LEFT(L2054, 2) = "02", "Feb", LEFT(L2054, 2) = "03", "Mar", LEFT(L2054, 2) = "04", "Apr", LEFT(L2054, 2) = "05", "May", LEFT(L2054, 2) = "06", "Jun", LEFT(L2054, 2) = "07", "Jul", LEFT(L2054, 2) = "08", "Aug", LEFT(L2054, 2) = "09", "Sep", LEFT(L2054, 2) = "10", "Oct", LEFT(L2054, 2) = "11", "Nov", LEFT(L2054, 2) = "12", "Dec")</f>
        <v>Jan</v>
      </c>
      <c r="N2054" s="9" t="str">
        <f t="shared" si="228"/>
        <v>2016</v>
      </c>
      <c r="O2054" t="b">
        <v>0</v>
      </c>
      <c r="P2054">
        <v>541</v>
      </c>
      <c r="Q2054" t="b">
        <v>1</v>
      </c>
      <c r="R2054" t="s">
        <v>8294</v>
      </c>
      <c r="S2054" s="6">
        <f t="shared" si="224"/>
        <v>3.5304799999999998</v>
      </c>
      <c r="T2054" s="8">
        <f t="shared" si="225"/>
        <v>326.29205175600737</v>
      </c>
      <c r="U2054" t="str">
        <f t="shared" si="229"/>
        <v>technology</v>
      </c>
      <c r="V2054" t="str">
        <f t="shared" si="230"/>
        <v>hardware</v>
      </c>
    </row>
    <row r="2055" spans="1:22" ht="48" x14ac:dyDescent="0.2">
      <c r="A2055">
        <v>2053</v>
      </c>
      <c r="B2055" s="3" t="s">
        <v>2054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2">
        <f t="shared" si="226"/>
        <v>42333.659155092595</v>
      </c>
      <c r="K2055">
        <v>1445870951</v>
      </c>
      <c r="L2055" s="12" t="str">
        <f t="shared" si="227"/>
        <v>10/26/2015</v>
      </c>
      <c r="M2055" s="9" t="str" cm="1">
        <f t="array" ref="M2055">_xlfn.IFS(LEFT(L2055, 2) = "01", "Jan", LEFT(L2055, 2) = "02", "Feb", LEFT(L2055, 2) = "03", "Mar", LEFT(L2055, 2) = "04", "Apr", LEFT(L2055, 2) = "05", "May", LEFT(L2055, 2) = "06", "Jun", LEFT(L2055, 2) = "07", "Jul", LEFT(L2055, 2) = "08", "Aug", LEFT(L2055, 2) = "09", "Sep", LEFT(L2055, 2) = "10", "Oct", LEFT(L2055, 2) = "11", "Nov", LEFT(L2055, 2) = "12", "Dec")</f>
        <v>Oct</v>
      </c>
      <c r="N2055" s="9" t="str">
        <f t="shared" si="228"/>
        <v>2015</v>
      </c>
      <c r="O2055" t="b">
        <v>0</v>
      </c>
      <c r="P2055">
        <v>121</v>
      </c>
      <c r="Q2055" t="b">
        <v>1</v>
      </c>
      <c r="R2055" t="s">
        <v>8294</v>
      </c>
      <c r="S2055" s="6">
        <f t="shared" si="224"/>
        <v>1.0102</v>
      </c>
      <c r="T2055" s="8">
        <f t="shared" si="225"/>
        <v>41.743801652892564</v>
      </c>
      <c r="U2055" t="str">
        <f t="shared" si="229"/>
        <v>technology</v>
      </c>
      <c r="V2055" t="str">
        <f t="shared" si="230"/>
        <v>hardware</v>
      </c>
    </row>
    <row r="2056" spans="1:22" ht="48" x14ac:dyDescent="0.2">
      <c r="A2056">
        <v>2054</v>
      </c>
      <c r="B2056" s="3" t="s">
        <v>2055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2">
        <f t="shared" si="226"/>
        <v>41761.520949074074</v>
      </c>
      <c r="K2056">
        <v>1396441810</v>
      </c>
      <c r="L2056" s="12" t="str">
        <f t="shared" si="227"/>
        <v>04/02/2014</v>
      </c>
      <c r="M2056" s="9" t="str" cm="1">
        <f t="array" ref="M2056">_xlfn.IFS(LEFT(L2056, 2) = "01", "Jan", LEFT(L2056, 2) = "02", "Feb", LEFT(L2056, 2) = "03", "Mar", LEFT(L2056, 2) = "04", "Apr", LEFT(L2056, 2) = "05", "May", LEFT(L2056, 2) = "06", "Jun", LEFT(L2056, 2) = "07", "Jul", LEFT(L2056, 2) = "08", "Aug", LEFT(L2056, 2) = "09", "Sep", LEFT(L2056, 2) = "10", "Oct", LEFT(L2056, 2) = "11", "Nov", LEFT(L2056, 2) = "12", "Dec")</f>
        <v>Apr</v>
      </c>
      <c r="N2056" s="9" t="str">
        <f t="shared" si="228"/>
        <v>2014</v>
      </c>
      <c r="O2056" t="b">
        <v>0</v>
      </c>
      <c r="P2056">
        <v>621</v>
      </c>
      <c r="Q2056" t="b">
        <v>1</v>
      </c>
      <c r="R2056" t="s">
        <v>8294</v>
      </c>
      <c r="S2056" s="6">
        <f t="shared" si="224"/>
        <v>1.1359142857142857</v>
      </c>
      <c r="T2056" s="8">
        <f t="shared" si="225"/>
        <v>64.020933977455712</v>
      </c>
      <c r="U2056" t="str">
        <f t="shared" si="229"/>
        <v>technology</v>
      </c>
      <c r="V2056" t="str">
        <f t="shared" si="230"/>
        <v>hardware</v>
      </c>
    </row>
    <row r="2057" spans="1:22" ht="48" x14ac:dyDescent="0.2">
      <c r="A2057">
        <v>2055</v>
      </c>
      <c r="B2057" s="3" t="s">
        <v>2056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2">
        <f t="shared" si="226"/>
        <v>41976.166666666672</v>
      </c>
      <c r="K2057">
        <v>1415031043</v>
      </c>
      <c r="L2057" s="12" t="str">
        <f t="shared" si="227"/>
        <v>11/03/2014</v>
      </c>
      <c r="M2057" s="9" t="str" cm="1">
        <f t="array" ref="M2057">_xlfn.IFS(LEFT(L2057, 2) = "01", "Jan", LEFT(L2057, 2) = "02", "Feb", LEFT(L2057, 2) = "03", "Mar", LEFT(L2057, 2) = "04", "Apr", LEFT(L2057, 2) = "05", "May", LEFT(L2057, 2) = "06", "Jun", LEFT(L2057, 2) = "07", "Jul", LEFT(L2057, 2) = "08", "Aug", LEFT(L2057, 2) = "09", "Sep", LEFT(L2057, 2) = "10", "Oct", LEFT(L2057, 2) = "11", "Nov", LEFT(L2057, 2) = "12", "Dec")</f>
        <v>Nov</v>
      </c>
      <c r="N2057" s="9" t="str">
        <f t="shared" si="228"/>
        <v>2014</v>
      </c>
      <c r="O2057" t="b">
        <v>0</v>
      </c>
      <c r="P2057">
        <v>101</v>
      </c>
      <c r="Q2057" t="b">
        <v>1</v>
      </c>
      <c r="R2057" t="s">
        <v>8294</v>
      </c>
      <c r="S2057" s="6">
        <f t="shared" si="224"/>
        <v>1.6741666666666666</v>
      </c>
      <c r="T2057" s="8">
        <f t="shared" si="225"/>
        <v>99.455445544554451</v>
      </c>
      <c r="U2057" t="str">
        <f t="shared" si="229"/>
        <v>technology</v>
      </c>
      <c r="V2057" t="str">
        <f t="shared" si="230"/>
        <v>hardware</v>
      </c>
    </row>
    <row r="2058" spans="1:22" ht="48" x14ac:dyDescent="0.2">
      <c r="A2058">
        <v>2056</v>
      </c>
      <c r="B2058" s="3" t="s">
        <v>2057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2">
        <f t="shared" si="226"/>
        <v>41381.76090277778</v>
      </c>
      <c r="K2058">
        <v>1363630542</v>
      </c>
      <c r="L2058" s="12" t="str">
        <f t="shared" si="227"/>
        <v>03/18/2013</v>
      </c>
      <c r="M2058" s="9" t="str" cm="1">
        <f t="array" ref="M2058">_xlfn.IFS(LEFT(L2058, 2) = "01", "Jan", LEFT(L2058, 2) = "02", "Feb", LEFT(L2058, 2) = "03", "Mar", LEFT(L2058, 2) = "04", "Apr", LEFT(L2058, 2) = "05", "May", LEFT(L2058, 2) = "06", "Jun", LEFT(L2058, 2) = "07", "Jul", LEFT(L2058, 2) = "08", "Aug", LEFT(L2058, 2) = "09", "Sep", LEFT(L2058, 2) = "10", "Oct", LEFT(L2058, 2) = "11", "Nov", LEFT(L2058, 2) = "12", "Dec")</f>
        <v>Mar</v>
      </c>
      <c r="N2058" s="9" t="str">
        <f t="shared" si="228"/>
        <v>2013</v>
      </c>
      <c r="O2058" t="b">
        <v>0</v>
      </c>
      <c r="P2058">
        <v>554</v>
      </c>
      <c r="Q2058" t="b">
        <v>1</v>
      </c>
      <c r="R2058" t="s">
        <v>8294</v>
      </c>
      <c r="S2058" s="6">
        <f t="shared" si="224"/>
        <v>1.5345200000000001</v>
      </c>
      <c r="T2058" s="8">
        <f t="shared" si="225"/>
        <v>138.49458483754512</v>
      </c>
      <c r="U2058" t="str">
        <f t="shared" si="229"/>
        <v>technology</v>
      </c>
      <c r="V2058" t="str">
        <f t="shared" si="230"/>
        <v>hardware</v>
      </c>
    </row>
    <row r="2059" spans="1:22" ht="48" x14ac:dyDescent="0.2">
      <c r="A2059">
        <v>2057</v>
      </c>
      <c r="B2059" s="3" t="s">
        <v>2058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2">
        <f t="shared" si="226"/>
        <v>42426.494583333333</v>
      </c>
      <c r="K2059">
        <v>1453895532</v>
      </c>
      <c r="L2059" s="12" t="str">
        <f t="shared" si="227"/>
        <v>01/27/2016</v>
      </c>
      <c r="M2059" s="9" t="str" cm="1">
        <f t="array" ref="M2059">_xlfn.IFS(LEFT(L2059, 2) = "01", "Jan", LEFT(L2059, 2) = "02", "Feb", LEFT(L2059, 2) = "03", "Mar", LEFT(L2059, 2) = "04", "Apr", LEFT(L2059, 2) = "05", "May", LEFT(L2059, 2) = "06", "Jun", LEFT(L2059, 2) = "07", "Jul", LEFT(L2059, 2) = "08", "Aug", LEFT(L2059, 2) = "09", "Sep", LEFT(L2059, 2) = "10", "Oct", LEFT(L2059, 2) = "11", "Nov", LEFT(L2059, 2) = "12", "Dec")</f>
        <v>Jan</v>
      </c>
      <c r="N2059" s="9" t="str">
        <f t="shared" si="228"/>
        <v>2016</v>
      </c>
      <c r="O2059" t="b">
        <v>0</v>
      </c>
      <c r="P2059">
        <v>666</v>
      </c>
      <c r="Q2059" t="b">
        <v>1</v>
      </c>
      <c r="R2059" t="s">
        <v>8294</v>
      </c>
      <c r="S2059" s="6">
        <f t="shared" si="224"/>
        <v>2.022322</v>
      </c>
      <c r="T2059" s="8">
        <f t="shared" si="225"/>
        <v>45.547792792792798</v>
      </c>
      <c r="U2059" t="str">
        <f t="shared" si="229"/>
        <v>technology</v>
      </c>
      <c r="V2059" t="str">
        <f t="shared" si="230"/>
        <v>hardware</v>
      </c>
    </row>
    <row r="2060" spans="1:22" ht="32" x14ac:dyDescent="0.2">
      <c r="A2060">
        <v>2058</v>
      </c>
      <c r="B2060" s="3" t="s">
        <v>2059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2">
        <f t="shared" si="226"/>
        <v>42065.833333333328</v>
      </c>
      <c r="K2060">
        <v>1421916830</v>
      </c>
      <c r="L2060" s="12" t="str">
        <f t="shared" si="227"/>
        <v>01/22/2015</v>
      </c>
      <c r="M2060" s="9" t="str" cm="1">
        <f t="array" ref="M2060">_xlfn.IFS(LEFT(L2060, 2) = "01", "Jan", LEFT(L2060, 2) = "02", "Feb", LEFT(L2060, 2) = "03", "Mar", LEFT(L2060, 2) = "04", "Apr", LEFT(L2060, 2) = "05", "May", LEFT(L2060, 2) = "06", "Jun", LEFT(L2060, 2) = "07", "Jul", LEFT(L2060, 2) = "08", "Aug", LEFT(L2060, 2) = "09", "Sep", LEFT(L2060, 2) = "10", "Oct", LEFT(L2060, 2) = "11", "Nov", LEFT(L2060, 2) = "12", "Dec")</f>
        <v>Jan</v>
      </c>
      <c r="N2060" s="9" t="str">
        <f t="shared" si="228"/>
        <v>2015</v>
      </c>
      <c r="O2060" t="b">
        <v>0</v>
      </c>
      <c r="P2060">
        <v>410</v>
      </c>
      <c r="Q2060" t="b">
        <v>1</v>
      </c>
      <c r="R2060" t="s">
        <v>8294</v>
      </c>
      <c r="S2060" s="6">
        <f t="shared" si="224"/>
        <v>1.6828125</v>
      </c>
      <c r="T2060" s="8">
        <f t="shared" si="225"/>
        <v>10.507317073170732</v>
      </c>
      <c r="U2060" t="str">
        <f t="shared" si="229"/>
        <v>technology</v>
      </c>
      <c r="V2060" t="str">
        <f t="shared" si="230"/>
        <v>hardware</v>
      </c>
    </row>
    <row r="2061" spans="1:22" ht="48" x14ac:dyDescent="0.2">
      <c r="A2061">
        <v>2059</v>
      </c>
      <c r="B2061" s="3" t="s">
        <v>2060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2">
        <f t="shared" si="226"/>
        <v>42400.915972222225</v>
      </c>
      <c r="K2061">
        <v>1450880854</v>
      </c>
      <c r="L2061" s="12" t="str">
        <f t="shared" si="227"/>
        <v>12/23/2015</v>
      </c>
      <c r="M2061" s="9" t="str" cm="1">
        <f t="array" ref="M2061">_xlfn.IFS(LEFT(L2061, 2) = "01", "Jan", LEFT(L2061, 2) = "02", "Feb", LEFT(L2061, 2) = "03", "Mar", LEFT(L2061, 2) = "04", "Apr", LEFT(L2061, 2) = "05", "May", LEFT(L2061, 2) = "06", "Jun", LEFT(L2061, 2) = "07", "Jul", LEFT(L2061, 2) = "08", "Aug", LEFT(L2061, 2) = "09", "Sep", LEFT(L2061, 2) = "10", "Oct", LEFT(L2061, 2) = "11", "Nov", LEFT(L2061, 2) = "12", "Dec")</f>
        <v>Dec</v>
      </c>
      <c r="N2061" s="9" t="str">
        <f t="shared" si="228"/>
        <v>2015</v>
      </c>
      <c r="O2061" t="b">
        <v>0</v>
      </c>
      <c r="P2061">
        <v>375</v>
      </c>
      <c r="Q2061" t="b">
        <v>1</v>
      </c>
      <c r="R2061" t="s">
        <v>8294</v>
      </c>
      <c r="S2061" s="6">
        <f t="shared" si="224"/>
        <v>1.4345666666666668</v>
      </c>
      <c r="T2061" s="8">
        <f t="shared" si="225"/>
        <v>114.76533333333333</v>
      </c>
      <c r="U2061" t="str">
        <f t="shared" si="229"/>
        <v>technology</v>
      </c>
      <c r="V2061" t="str">
        <f t="shared" si="230"/>
        <v>hardware</v>
      </c>
    </row>
    <row r="2062" spans="1:22" ht="48" x14ac:dyDescent="0.2">
      <c r="A2062">
        <v>2060</v>
      </c>
      <c r="B2062" s="3" t="s">
        <v>2061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2">
        <f t="shared" si="226"/>
        <v>41843.642939814818</v>
      </c>
      <c r="K2062">
        <v>1400945150</v>
      </c>
      <c r="L2062" s="12" t="str">
        <f t="shared" si="227"/>
        <v>05/24/2014</v>
      </c>
      <c r="M2062" s="9" t="str" cm="1">
        <f t="array" ref="M2062">_xlfn.IFS(LEFT(L2062, 2) = "01", "Jan", LEFT(L2062, 2) = "02", "Feb", LEFT(L2062, 2) = "03", "Mar", LEFT(L2062, 2) = "04", "Apr", LEFT(L2062, 2) = "05", "May", LEFT(L2062, 2) = "06", "Jun", LEFT(L2062, 2) = "07", "Jul", LEFT(L2062, 2) = "08", "Aug", LEFT(L2062, 2) = "09", "Sep", LEFT(L2062, 2) = "10", "Oct", LEFT(L2062, 2) = "11", "Nov", LEFT(L2062, 2) = "12", "Dec")</f>
        <v>May</v>
      </c>
      <c r="N2062" s="9" t="str">
        <f t="shared" si="228"/>
        <v>2014</v>
      </c>
      <c r="O2062" t="b">
        <v>0</v>
      </c>
      <c r="P2062">
        <v>1364</v>
      </c>
      <c r="Q2062" t="b">
        <v>1</v>
      </c>
      <c r="R2062" t="s">
        <v>8294</v>
      </c>
      <c r="S2062" s="6">
        <f t="shared" si="224"/>
        <v>1.964</v>
      </c>
      <c r="T2062" s="8">
        <f t="shared" si="225"/>
        <v>35.997067448680355</v>
      </c>
      <c r="U2062" t="str">
        <f t="shared" si="229"/>
        <v>technology</v>
      </c>
      <c r="V2062" t="str">
        <f t="shared" si="230"/>
        <v>hardware</v>
      </c>
    </row>
    <row r="2063" spans="1:22" ht="48" x14ac:dyDescent="0.2">
      <c r="A2063">
        <v>2061</v>
      </c>
      <c r="B2063" s="3" t="s">
        <v>2062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2">
        <f t="shared" si="226"/>
        <v>42735.764513888891</v>
      </c>
      <c r="K2063">
        <v>1480616454</v>
      </c>
      <c r="L2063" s="12" t="str">
        <f t="shared" si="227"/>
        <v>12/01/2016</v>
      </c>
      <c r="M2063" s="9" t="str" cm="1">
        <f t="array" ref="M2063">_xlfn.IFS(LEFT(L2063, 2) = "01", "Jan", LEFT(L2063, 2) = "02", "Feb", LEFT(L2063, 2) = "03", "Mar", LEFT(L2063, 2) = "04", "Apr", LEFT(L2063, 2) = "05", "May", LEFT(L2063, 2) = "06", "Jun", LEFT(L2063, 2) = "07", "Jul", LEFT(L2063, 2) = "08", "Aug", LEFT(L2063, 2) = "09", "Sep", LEFT(L2063, 2) = "10", "Oct", LEFT(L2063, 2) = "11", "Nov", LEFT(L2063, 2) = "12", "Dec")</f>
        <v>Dec</v>
      </c>
      <c r="N2063" s="9" t="str">
        <f t="shared" si="228"/>
        <v>2016</v>
      </c>
      <c r="O2063" t="b">
        <v>0</v>
      </c>
      <c r="P2063">
        <v>35</v>
      </c>
      <c r="Q2063" t="b">
        <v>1</v>
      </c>
      <c r="R2063" t="s">
        <v>8294</v>
      </c>
      <c r="S2063" s="6">
        <f t="shared" si="224"/>
        <v>1.0791999999999999</v>
      </c>
      <c r="T2063" s="8">
        <f t="shared" si="225"/>
        <v>154.17142857142858</v>
      </c>
      <c r="U2063" t="str">
        <f t="shared" si="229"/>
        <v>technology</v>
      </c>
      <c r="V2063" t="str">
        <f t="shared" si="230"/>
        <v>hardware</v>
      </c>
    </row>
    <row r="2064" spans="1:22" ht="48" x14ac:dyDescent="0.2">
      <c r="A2064">
        <v>2062</v>
      </c>
      <c r="B2064" s="3" t="s">
        <v>2063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2">
        <f t="shared" si="226"/>
        <v>42453.341412037036</v>
      </c>
      <c r="K2064">
        <v>1456218698</v>
      </c>
      <c r="L2064" s="12" t="str">
        <f t="shared" si="227"/>
        <v>02/23/2016</v>
      </c>
      <c r="M2064" s="9" t="str" cm="1">
        <f t="array" ref="M2064">_xlfn.IFS(LEFT(L2064, 2) = "01", "Jan", LEFT(L2064, 2) = "02", "Feb", LEFT(L2064, 2) = "03", "Mar", LEFT(L2064, 2) = "04", "Apr", LEFT(L2064, 2) = "05", "May", LEFT(L2064, 2) = "06", "Jun", LEFT(L2064, 2) = "07", "Jul", LEFT(L2064, 2) = "08", "Aug", LEFT(L2064, 2) = "09", "Sep", LEFT(L2064, 2) = "10", "Oct", LEFT(L2064, 2) = "11", "Nov", LEFT(L2064, 2) = "12", "Dec")</f>
        <v>Feb</v>
      </c>
      <c r="N2064" s="9" t="str">
        <f t="shared" si="228"/>
        <v>2016</v>
      </c>
      <c r="O2064" t="b">
        <v>0</v>
      </c>
      <c r="P2064">
        <v>203</v>
      </c>
      <c r="Q2064" t="b">
        <v>1</v>
      </c>
      <c r="R2064" t="s">
        <v>8294</v>
      </c>
      <c r="S2064" s="6">
        <f t="shared" si="224"/>
        <v>1.14977</v>
      </c>
      <c r="T2064" s="8">
        <f t="shared" si="225"/>
        <v>566.38916256157631</v>
      </c>
      <c r="U2064" t="str">
        <f t="shared" si="229"/>
        <v>technology</v>
      </c>
      <c r="V2064" t="str">
        <f t="shared" si="230"/>
        <v>hardware</v>
      </c>
    </row>
    <row r="2065" spans="1:22" ht="32" x14ac:dyDescent="0.2">
      <c r="A2065">
        <v>2063</v>
      </c>
      <c r="B2065" s="3" t="s">
        <v>2064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2">
        <f t="shared" si="226"/>
        <v>42505.73265046296</v>
      </c>
      <c r="K2065">
        <v>1460482501</v>
      </c>
      <c r="L2065" s="12" t="str">
        <f t="shared" si="227"/>
        <v>04/12/2016</v>
      </c>
      <c r="M2065" s="9" t="str" cm="1">
        <f t="array" ref="M2065">_xlfn.IFS(LEFT(L2065, 2) = "01", "Jan", LEFT(L2065, 2) = "02", "Feb", LEFT(L2065, 2) = "03", "Mar", LEFT(L2065, 2) = "04", "Apr", LEFT(L2065, 2) = "05", "May", LEFT(L2065, 2) = "06", "Jun", LEFT(L2065, 2) = "07", "Jul", LEFT(L2065, 2) = "08", "Aug", LEFT(L2065, 2) = "09", "Sep", LEFT(L2065, 2) = "10", "Oct", LEFT(L2065, 2) = "11", "Nov", LEFT(L2065, 2) = "12", "Dec")</f>
        <v>Apr</v>
      </c>
      <c r="N2065" s="9" t="str">
        <f t="shared" si="228"/>
        <v>2016</v>
      </c>
      <c r="O2065" t="b">
        <v>0</v>
      </c>
      <c r="P2065">
        <v>49</v>
      </c>
      <c r="Q2065" t="b">
        <v>1</v>
      </c>
      <c r="R2065" t="s">
        <v>8294</v>
      </c>
      <c r="S2065" s="6">
        <f t="shared" si="224"/>
        <v>1.4804999999999999</v>
      </c>
      <c r="T2065" s="8">
        <f t="shared" si="225"/>
        <v>120.85714285714286</v>
      </c>
      <c r="U2065" t="str">
        <f t="shared" si="229"/>
        <v>technology</v>
      </c>
      <c r="V2065" t="str">
        <f t="shared" si="230"/>
        <v>hardware</v>
      </c>
    </row>
    <row r="2066" spans="1:22" ht="48" x14ac:dyDescent="0.2">
      <c r="A2066">
        <v>2064</v>
      </c>
      <c r="B2066" s="3" t="s">
        <v>2065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2">
        <f t="shared" si="226"/>
        <v>41425.5</v>
      </c>
      <c r="K2066">
        <v>1366879523</v>
      </c>
      <c r="L2066" s="12" t="str">
        <f t="shared" si="227"/>
        <v>04/25/2013</v>
      </c>
      <c r="M2066" s="9" t="str" cm="1">
        <f t="array" ref="M2066">_xlfn.IFS(LEFT(L2066, 2) = "01", "Jan", LEFT(L2066, 2) = "02", "Feb", LEFT(L2066, 2) = "03", "Mar", LEFT(L2066, 2) = "04", "Apr", LEFT(L2066, 2) = "05", "May", LEFT(L2066, 2) = "06", "Jun", LEFT(L2066, 2) = "07", "Jul", LEFT(L2066, 2) = "08", "Aug", LEFT(L2066, 2) = "09", "Sep", LEFT(L2066, 2) = "10", "Oct", LEFT(L2066, 2) = "11", "Nov", LEFT(L2066, 2) = "12", "Dec")</f>
        <v>Apr</v>
      </c>
      <c r="N2066" s="9" t="str">
        <f t="shared" si="228"/>
        <v>2013</v>
      </c>
      <c r="O2066" t="b">
        <v>0</v>
      </c>
      <c r="P2066">
        <v>5812</v>
      </c>
      <c r="Q2066" t="b">
        <v>1</v>
      </c>
      <c r="R2066" t="s">
        <v>8294</v>
      </c>
      <c r="S2066" s="6">
        <f t="shared" si="224"/>
        <v>1.9116676082790633</v>
      </c>
      <c r="T2066" s="8">
        <f t="shared" si="225"/>
        <v>86.163845492085343</v>
      </c>
      <c r="U2066" t="str">
        <f t="shared" si="229"/>
        <v>technology</v>
      </c>
      <c r="V2066" t="str">
        <f t="shared" si="230"/>
        <v>hardware</v>
      </c>
    </row>
    <row r="2067" spans="1:22" ht="48" x14ac:dyDescent="0.2">
      <c r="A2067">
        <v>2065</v>
      </c>
      <c r="B2067" s="3" t="s">
        <v>2066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2">
        <f t="shared" si="226"/>
        <v>41633.333668981482</v>
      </c>
      <c r="K2067">
        <v>1385366429</v>
      </c>
      <c r="L2067" s="12" t="str">
        <f t="shared" si="227"/>
        <v>11/25/2013</v>
      </c>
      <c r="M2067" s="9" t="str" cm="1">
        <f t="array" ref="M2067">_xlfn.IFS(LEFT(L2067, 2) = "01", "Jan", LEFT(L2067, 2) = "02", "Feb", LEFT(L2067, 2) = "03", "Mar", LEFT(L2067, 2) = "04", "Apr", LEFT(L2067, 2) = "05", "May", LEFT(L2067, 2) = "06", "Jun", LEFT(L2067, 2) = "07", "Jul", LEFT(L2067, 2) = "08", "Aug", LEFT(L2067, 2) = "09", "Sep", LEFT(L2067, 2) = "10", "Oct", LEFT(L2067, 2) = "11", "Nov", LEFT(L2067, 2) = "12", "Dec")</f>
        <v>Nov</v>
      </c>
      <c r="N2067" s="9" t="str">
        <f t="shared" si="228"/>
        <v>2013</v>
      </c>
      <c r="O2067" t="b">
        <v>0</v>
      </c>
      <c r="P2067">
        <v>1556</v>
      </c>
      <c r="Q2067" t="b">
        <v>1</v>
      </c>
      <c r="R2067" t="s">
        <v>8294</v>
      </c>
      <c r="S2067" s="6">
        <f t="shared" si="224"/>
        <v>1.99215125</v>
      </c>
      <c r="T2067" s="8">
        <f t="shared" si="225"/>
        <v>51.212114395886893</v>
      </c>
      <c r="U2067" t="str">
        <f t="shared" si="229"/>
        <v>technology</v>
      </c>
      <c r="V2067" t="str">
        <f t="shared" si="230"/>
        <v>hardware</v>
      </c>
    </row>
    <row r="2068" spans="1:22" ht="48" x14ac:dyDescent="0.2">
      <c r="A2068">
        <v>2066</v>
      </c>
      <c r="B2068" s="3" t="s">
        <v>2067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2">
        <f t="shared" si="226"/>
        <v>41874.771793981483</v>
      </c>
      <c r="K2068">
        <v>1406226683</v>
      </c>
      <c r="L2068" s="12" t="str">
        <f t="shared" si="227"/>
        <v>07/24/2014</v>
      </c>
      <c r="M2068" s="9" t="str" cm="1">
        <f t="array" ref="M2068">_xlfn.IFS(LEFT(L2068, 2) = "01", "Jan", LEFT(L2068, 2) = "02", "Feb", LEFT(L2068, 2) = "03", "Mar", LEFT(L2068, 2) = "04", "Apr", LEFT(L2068, 2) = "05", "May", LEFT(L2068, 2) = "06", "Jun", LEFT(L2068, 2) = "07", "Jul", LEFT(L2068, 2) = "08", "Aug", LEFT(L2068, 2) = "09", "Sep", LEFT(L2068, 2) = "10", "Oct", LEFT(L2068, 2) = "11", "Nov", LEFT(L2068, 2) = "12", "Dec")</f>
        <v>Jul</v>
      </c>
      <c r="N2068" s="9" t="str">
        <f t="shared" si="228"/>
        <v>2014</v>
      </c>
      <c r="O2068" t="b">
        <v>0</v>
      </c>
      <c r="P2068">
        <v>65</v>
      </c>
      <c r="Q2068" t="b">
        <v>1</v>
      </c>
      <c r="R2068" t="s">
        <v>8294</v>
      </c>
      <c r="S2068" s="6">
        <f t="shared" si="224"/>
        <v>2.1859999999999999</v>
      </c>
      <c r="T2068" s="8">
        <f t="shared" si="225"/>
        <v>67.261538461538464</v>
      </c>
      <c r="U2068" t="str">
        <f t="shared" si="229"/>
        <v>technology</v>
      </c>
      <c r="V2068" t="str">
        <f t="shared" si="230"/>
        <v>hardware</v>
      </c>
    </row>
    <row r="2069" spans="1:22" ht="48" x14ac:dyDescent="0.2">
      <c r="A2069">
        <v>2067</v>
      </c>
      <c r="B2069" s="3" t="s">
        <v>2068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2">
        <f t="shared" si="226"/>
        <v>42148.853888888887</v>
      </c>
      <c r="K2069">
        <v>1429648176</v>
      </c>
      <c r="L2069" s="12" t="str">
        <f t="shared" si="227"/>
        <v>04/21/2015</v>
      </c>
      <c r="M2069" s="9" t="str" cm="1">
        <f t="array" ref="M2069">_xlfn.IFS(LEFT(L2069, 2) = "01", "Jan", LEFT(L2069, 2) = "02", "Feb", LEFT(L2069, 2) = "03", "Mar", LEFT(L2069, 2) = "04", "Apr", LEFT(L2069, 2) = "05", "May", LEFT(L2069, 2) = "06", "Jun", LEFT(L2069, 2) = "07", "Jul", LEFT(L2069, 2) = "08", "Aug", LEFT(L2069, 2) = "09", "Sep", LEFT(L2069, 2) = "10", "Oct", LEFT(L2069, 2) = "11", "Nov", LEFT(L2069, 2) = "12", "Dec")</f>
        <v>Apr</v>
      </c>
      <c r="N2069" s="9" t="str">
        <f t="shared" si="228"/>
        <v>2015</v>
      </c>
      <c r="O2069" t="b">
        <v>0</v>
      </c>
      <c r="P2069">
        <v>10</v>
      </c>
      <c r="Q2069" t="b">
        <v>1</v>
      </c>
      <c r="R2069" t="s">
        <v>8294</v>
      </c>
      <c r="S2069" s="6">
        <f t="shared" si="224"/>
        <v>1.2686868686868686</v>
      </c>
      <c r="T2069" s="8">
        <f t="shared" si="225"/>
        <v>62.8</v>
      </c>
      <c r="U2069" t="str">
        <f t="shared" si="229"/>
        <v>technology</v>
      </c>
      <c r="V2069" t="str">
        <f t="shared" si="230"/>
        <v>hardware</v>
      </c>
    </row>
    <row r="2070" spans="1:22" ht="48" x14ac:dyDescent="0.2">
      <c r="A2070">
        <v>2068</v>
      </c>
      <c r="B2070" s="3" t="s">
        <v>2069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2">
        <f t="shared" si="226"/>
        <v>42663.841608796298</v>
      </c>
      <c r="K2070">
        <v>1474402315</v>
      </c>
      <c r="L2070" s="12" t="str">
        <f t="shared" si="227"/>
        <v>09/20/2016</v>
      </c>
      <c r="M2070" s="9" t="str" cm="1">
        <f t="array" ref="M2070">_xlfn.IFS(LEFT(L2070, 2) = "01", "Jan", LEFT(L2070, 2) = "02", "Feb", LEFT(L2070, 2) = "03", "Mar", LEFT(L2070, 2) = "04", "Apr", LEFT(L2070, 2) = "05", "May", LEFT(L2070, 2) = "06", "Jun", LEFT(L2070, 2) = "07", "Jul", LEFT(L2070, 2) = "08", "Aug", LEFT(L2070, 2) = "09", "Sep", LEFT(L2070, 2) = "10", "Oct", LEFT(L2070, 2) = "11", "Nov", LEFT(L2070, 2) = "12", "Dec")</f>
        <v>Sep</v>
      </c>
      <c r="N2070" s="9" t="str">
        <f t="shared" si="228"/>
        <v>2016</v>
      </c>
      <c r="O2070" t="b">
        <v>0</v>
      </c>
      <c r="P2070">
        <v>76</v>
      </c>
      <c r="Q2070" t="b">
        <v>1</v>
      </c>
      <c r="R2070" t="s">
        <v>8294</v>
      </c>
      <c r="S2070" s="6">
        <f t="shared" si="224"/>
        <v>1.0522388</v>
      </c>
      <c r="T2070" s="8">
        <f t="shared" si="225"/>
        <v>346.13118421052633</v>
      </c>
      <c r="U2070" t="str">
        <f t="shared" si="229"/>
        <v>technology</v>
      </c>
      <c r="V2070" t="str">
        <f t="shared" si="230"/>
        <v>hardware</v>
      </c>
    </row>
    <row r="2071" spans="1:22" ht="48" x14ac:dyDescent="0.2">
      <c r="A2071">
        <v>2069</v>
      </c>
      <c r="B2071" s="3" t="s">
        <v>2070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2">
        <f t="shared" si="226"/>
        <v>42371.972118055557</v>
      </c>
      <c r="K2071">
        <v>1449098391</v>
      </c>
      <c r="L2071" s="12" t="str">
        <f t="shared" si="227"/>
        <v>12/02/2015</v>
      </c>
      <c r="M2071" s="9" t="str" cm="1">
        <f t="array" ref="M2071">_xlfn.IFS(LEFT(L2071, 2) = "01", "Jan", LEFT(L2071, 2) = "02", "Feb", LEFT(L2071, 2) = "03", "Mar", LEFT(L2071, 2) = "04", "Apr", LEFT(L2071, 2) = "05", "May", LEFT(L2071, 2) = "06", "Jun", LEFT(L2071, 2) = "07", "Jul", LEFT(L2071, 2) = "08", "Aug", LEFT(L2071, 2) = "09", "Sep", LEFT(L2071, 2) = "10", "Oct", LEFT(L2071, 2) = "11", "Nov", LEFT(L2071, 2) = "12", "Dec")</f>
        <v>Dec</v>
      </c>
      <c r="N2071" s="9" t="str">
        <f t="shared" si="228"/>
        <v>2015</v>
      </c>
      <c r="O2071" t="b">
        <v>0</v>
      </c>
      <c r="P2071">
        <v>263</v>
      </c>
      <c r="Q2071" t="b">
        <v>1</v>
      </c>
      <c r="R2071" t="s">
        <v>8294</v>
      </c>
      <c r="S2071" s="6">
        <f t="shared" si="224"/>
        <v>1.2840666000000001</v>
      </c>
      <c r="T2071" s="8">
        <f t="shared" si="225"/>
        <v>244.11912547528519</v>
      </c>
      <c r="U2071" t="str">
        <f t="shared" si="229"/>
        <v>technology</v>
      </c>
      <c r="V2071" t="str">
        <f t="shared" si="230"/>
        <v>hardware</v>
      </c>
    </row>
    <row r="2072" spans="1:22" ht="48" x14ac:dyDescent="0.2">
      <c r="A2072">
        <v>2070</v>
      </c>
      <c r="B2072" s="3" t="s">
        <v>2071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2">
        <f t="shared" si="226"/>
        <v>42549.6565162037</v>
      </c>
      <c r="K2072">
        <v>1464536723</v>
      </c>
      <c r="L2072" s="12" t="str">
        <f t="shared" si="227"/>
        <v>05/29/2016</v>
      </c>
      <c r="M2072" s="9" t="str" cm="1">
        <f t="array" ref="M2072">_xlfn.IFS(LEFT(L2072, 2) = "01", "Jan", LEFT(L2072, 2) = "02", "Feb", LEFT(L2072, 2) = "03", "Mar", LEFT(L2072, 2) = "04", "Apr", LEFT(L2072, 2) = "05", "May", LEFT(L2072, 2) = "06", "Jun", LEFT(L2072, 2) = "07", "Jul", LEFT(L2072, 2) = "08", "Aug", LEFT(L2072, 2) = "09", "Sep", LEFT(L2072, 2) = "10", "Oct", LEFT(L2072, 2) = "11", "Nov", LEFT(L2072, 2) = "12", "Dec")</f>
        <v>May</v>
      </c>
      <c r="N2072" s="9" t="str">
        <f t="shared" si="228"/>
        <v>2016</v>
      </c>
      <c r="O2072" t="b">
        <v>0</v>
      </c>
      <c r="P2072">
        <v>1530</v>
      </c>
      <c r="Q2072" t="b">
        <v>1</v>
      </c>
      <c r="R2072" t="s">
        <v>8294</v>
      </c>
      <c r="S2072" s="6">
        <f t="shared" si="224"/>
        <v>3.1732719999999999</v>
      </c>
      <c r="T2072" s="8">
        <f t="shared" si="225"/>
        <v>259.25424836601309</v>
      </c>
      <c r="U2072" t="str">
        <f t="shared" si="229"/>
        <v>technology</v>
      </c>
      <c r="V2072" t="str">
        <f t="shared" si="230"/>
        <v>hardware</v>
      </c>
    </row>
    <row r="2073" spans="1:22" ht="48" x14ac:dyDescent="0.2">
      <c r="A2073">
        <v>2071</v>
      </c>
      <c r="B2073" s="3" t="s">
        <v>2072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2">
        <f t="shared" si="226"/>
        <v>42645.278749999998</v>
      </c>
      <c r="K2073">
        <v>1471502484</v>
      </c>
      <c r="L2073" s="12" t="str">
        <f t="shared" si="227"/>
        <v>08/18/2016</v>
      </c>
      <c r="M2073" s="9" t="str" cm="1">
        <f t="array" ref="M2073">_xlfn.IFS(LEFT(L2073, 2) = "01", "Jan", LEFT(L2073, 2) = "02", "Feb", LEFT(L2073, 2) = "03", "Mar", LEFT(L2073, 2) = "04", "Apr", LEFT(L2073, 2) = "05", "May", LEFT(L2073, 2) = "06", "Jun", LEFT(L2073, 2) = "07", "Jul", LEFT(L2073, 2) = "08", "Aug", LEFT(L2073, 2) = "09", "Sep", LEFT(L2073, 2) = "10", "Oct", LEFT(L2073, 2) = "11", "Nov", LEFT(L2073, 2) = "12", "Dec")</f>
        <v>Aug</v>
      </c>
      <c r="N2073" s="9" t="str">
        <f t="shared" si="228"/>
        <v>2016</v>
      </c>
      <c r="O2073" t="b">
        <v>0</v>
      </c>
      <c r="P2073">
        <v>278</v>
      </c>
      <c r="Q2073" t="b">
        <v>1</v>
      </c>
      <c r="R2073" t="s">
        <v>8294</v>
      </c>
      <c r="S2073" s="6">
        <f t="shared" si="224"/>
        <v>2.8073000000000001</v>
      </c>
      <c r="T2073" s="8">
        <f t="shared" si="225"/>
        <v>201.96402877697841</v>
      </c>
      <c r="U2073" t="str">
        <f t="shared" si="229"/>
        <v>technology</v>
      </c>
      <c r="V2073" t="str">
        <f t="shared" si="230"/>
        <v>hardware</v>
      </c>
    </row>
    <row r="2074" spans="1:22" ht="48" x14ac:dyDescent="0.2">
      <c r="A2074">
        <v>2072</v>
      </c>
      <c r="B2074" s="3" t="s">
        <v>2073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2">
        <f t="shared" si="226"/>
        <v>42497.581388888888</v>
      </c>
      <c r="K2074">
        <v>1460037432</v>
      </c>
      <c r="L2074" s="12" t="str">
        <f t="shared" si="227"/>
        <v>04/07/2016</v>
      </c>
      <c r="M2074" s="9" t="str" cm="1">
        <f t="array" ref="M2074">_xlfn.IFS(LEFT(L2074, 2) = "01", "Jan", LEFT(L2074, 2) = "02", "Feb", LEFT(L2074, 2) = "03", "Mar", LEFT(L2074, 2) = "04", "Apr", LEFT(L2074, 2) = "05", "May", LEFT(L2074, 2) = "06", "Jun", LEFT(L2074, 2) = "07", "Jul", LEFT(L2074, 2) = "08", "Aug", LEFT(L2074, 2) = "09", "Sep", LEFT(L2074, 2) = "10", "Oct", LEFT(L2074, 2) = "11", "Nov", LEFT(L2074, 2) = "12", "Dec")</f>
        <v>Apr</v>
      </c>
      <c r="N2074" s="9" t="str">
        <f t="shared" si="228"/>
        <v>2016</v>
      </c>
      <c r="O2074" t="b">
        <v>0</v>
      </c>
      <c r="P2074">
        <v>350</v>
      </c>
      <c r="Q2074" t="b">
        <v>1</v>
      </c>
      <c r="R2074" t="s">
        <v>8294</v>
      </c>
      <c r="S2074" s="6">
        <f t="shared" si="224"/>
        <v>1.1073146853146854</v>
      </c>
      <c r="T2074" s="8">
        <f t="shared" si="225"/>
        <v>226.20857142857142</v>
      </c>
      <c r="U2074" t="str">
        <f t="shared" si="229"/>
        <v>technology</v>
      </c>
      <c r="V2074" t="str">
        <f t="shared" si="230"/>
        <v>hardware</v>
      </c>
    </row>
    <row r="2075" spans="1:22" ht="48" x14ac:dyDescent="0.2">
      <c r="A2075">
        <v>2073</v>
      </c>
      <c r="B2075" s="3" t="s">
        <v>2074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2">
        <f t="shared" si="226"/>
        <v>42132.668032407411</v>
      </c>
      <c r="K2075">
        <v>1427212918</v>
      </c>
      <c r="L2075" s="12" t="str">
        <f t="shared" si="227"/>
        <v>03/24/2015</v>
      </c>
      <c r="M2075" s="9" t="str" cm="1">
        <f t="array" ref="M2075">_xlfn.IFS(LEFT(L2075, 2) = "01", "Jan", LEFT(L2075, 2) = "02", "Feb", LEFT(L2075, 2) = "03", "Mar", LEFT(L2075, 2) = "04", "Apr", LEFT(L2075, 2) = "05", "May", LEFT(L2075, 2) = "06", "Jun", LEFT(L2075, 2) = "07", "Jul", LEFT(L2075, 2) = "08", "Aug", LEFT(L2075, 2) = "09", "Sep", LEFT(L2075, 2) = "10", "Oct", LEFT(L2075, 2) = "11", "Nov", LEFT(L2075, 2) = "12", "Dec")</f>
        <v>Mar</v>
      </c>
      <c r="N2075" s="9" t="str">
        <f t="shared" si="228"/>
        <v>2015</v>
      </c>
      <c r="O2075" t="b">
        <v>0</v>
      </c>
      <c r="P2075">
        <v>470</v>
      </c>
      <c r="Q2075" t="b">
        <v>1</v>
      </c>
      <c r="R2075" t="s">
        <v>8294</v>
      </c>
      <c r="S2075" s="6">
        <f t="shared" si="224"/>
        <v>1.5260429999999998</v>
      </c>
      <c r="T2075" s="8">
        <f t="shared" si="225"/>
        <v>324.69</v>
      </c>
      <c r="U2075" t="str">
        <f t="shared" si="229"/>
        <v>technology</v>
      </c>
      <c r="V2075" t="str">
        <f t="shared" si="230"/>
        <v>hardware</v>
      </c>
    </row>
    <row r="2076" spans="1:22" ht="32" x14ac:dyDescent="0.2">
      <c r="A2076">
        <v>2074</v>
      </c>
      <c r="B2076" s="3" t="s">
        <v>2075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2">
        <f t="shared" si="226"/>
        <v>42496.826180555552</v>
      </c>
      <c r="K2076">
        <v>1459972182</v>
      </c>
      <c r="L2076" s="12" t="str">
        <f t="shared" si="227"/>
        <v>04/06/2016</v>
      </c>
      <c r="M2076" s="9" t="str" cm="1">
        <f t="array" ref="M2076">_xlfn.IFS(LEFT(L2076, 2) = "01", "Jan", LEFT(L2076, 2) = "02", "Feb", LEFT(L2076, 2) = "03", "Mar", LEFT(L2076, 2) = "04", "Apr", LEFT(L2076, 2) = "05", "May", LEFT(L2076, 2) = "06", "Jun", LEFT(L2076, 2) = "07", "Jul", LEFT(L2076, 2) = "08", "Aug", LEFT(L2076, 2) = "09", "Sep", LEFT(L2076, 2) = "10", "Oct", LEFT(L2076, 2) = "11", "Nov", LEFT(L2076, 2) = "12", "Dec")</f>
        <v>Apr</v>
      </c>
      <c r="N2076" s="9" t="str">
        <f t="shared" si="228"/>
        <v>2016</v>
      </c>
      <c r="O2076" t="b">
        <v>0</v>
      </c>
      <c r="P2076">
        <v>3</v>
      </c>
      <c r="Q2076" t="b">
        <v>1</v>
      </c>
      <c r="R2076" t="s">
        <v>8294</v>
      </c>
      <c r="S2076" s="6">
        <f t="shared" si="224"/>
        <v>1.0249999999999999</v>
      </c>
      <c r="T2076" s="8">
        <f t="shared" si="225"/>
        <v>205</v>
      </c>
      <c r="U2076" t="str">
        <f t="shared" si="229"/>
        <v>technology</v>
      </c>
      <c r="V2076" t="str">
        <f t="shared" si="230"/>
        <v>hardware</v>
      </c>
    </row>
    <row r="2077" spans="1:22" ht="48" x14ac:dyDescent="0.2">
      <c r="A2077">
        <v>2075</v>
      </c>
      <c r="B2077" s="3" t="s">
        <v>2076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2">
        <f t="shared" si="226"/>
        <v>41480.681574074071</v>
      </c>
      <c r="K2077">
        <v>1372177288</v>
      </c>
      <c r="L2077" s="12" t="str">
        <f t="shared" si="227"/>
        <v>06/25/2013</v>
      </c>
      <c r="M2077" s="9" t="str" cm="1">
        <f t="array" ref="M2077">_xlfn.IFS(LEFT(L2077, 2) = "01", "Jan", LEFT(L2077, 2) = "02", "Feb", LEFT(L2077, 2) = "03", "Mar", LEFT(L2077, 2) = "04", "Apr", LEFT(L2077, 2) = "05", "May", LEFT(L2077, 2) = "06", "Jun", LEFT(L2077, 2) = "07", "Jul", LEFT(L2077, 2) = "08", "Aug", LEFT(L2077, 2) = "09", "Sep", LEFT(L2077, 2) = "10", "Oct", LEFT(L2077, 2) = "11", "Nov", LEFT(L2077, 2) = "12", "Dec")</f>
        <v>Jun</v>
      </c>
      <c r="N2077" s="9" t="str">
        <f t="shared" si="228"/>
        <v>2013</v>
      </c>
      <c r="O2077" t="b">
        <v>0</v>
      </c>
      <c r="P2077">
        <v>8200</v>
      </c>
      <c r="Q2077" t="b">
        <v>1</v>
      </c>
      <c r="R2077" t="s">
        <v>8294</v>
      </c>
      <c r="S2077" s="6">
        <f t="shared" si="224"/>
        <v>16.783738373837384</v>
      </c>
      <c r="T2077" s="8">
        <f t="shared" si="225"/>
        <v>20.465926829268295</v>
      </c>
      <c r="U2077" t="str">
        <f t="shared" si="229"/>
        <v>technology</v>
      </c>
      <c r="V2077" t="str">
        <f t="shared" si="230"/>
        <v>hardware</v>
      </c>
    </row>
    <row r="2078" spans="1:22" ht="32" x14ac:dyDescent="0.2">
      <c r="A2078">
        <v>2076</v>
      </c>
      <c r="B2078" s="3" t="s">
        <v>2077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2">
        <f t="shared" si="226"/>
        <v>41843.880659722221</v>
      </c>
      <c r="K2078">
        <v>1402693689</v>
      </c>
      <c r="L2078" s="12" t="str">
        <f t="shared" si="227"/>
        <v>06/13/2014</v>
      </c>
      <c r="M2078" s="9" t="str" cm="1">
        <f t="array" ref="M2078">_xlfn.IFS(LEFT(L2078, 2) = "01", "Jan", LEFT(L2078, 2) = "02", "Feb", LEFT(L2078, 2) = "03", "Mar", LEFT(L2078, 2) = "04", "Apr", LEFT(L2078, 2) = "05", "May", LEFT(L2078, 2) = "06", "Jun", LEFT(L2078, 2) = "07", "Jul", LEFT(L2078, 2) = "08", "Aug", LEFT(L2078, 2) = "09", "Sep", LEFT(L2078, 2) = "10", "Oct", LEFT(L2078, 2) = "11", "Nov", LEFT(L2078, 2) = "12", "Dec")</f>
        <v>Jun</v>
      </c>
      <c r="N2078" s="9" t="str">
        <f t="shared" si="228"/>
        <v>2014</v>
      </c>
      <c r="O2078" t="b">
        <v>0</v>
      </c>
      <c r="P2078">
        <v>8359</v>
      </c>
      <c r="Q2078" t="b">
        <v>1</v>
      </c>
      <c r="R2078" t="s">
        <v>8294</v>
      </c>
      <c r="S2078" s="6">
        <f t="shared" si="224"/>
        <v>5.4334915642458101</v>
      </c>
      <c r="T2078" s="8">
        <f t="shared" si="225"/>
        <v>116.35303146309367</v>
      </c>
      <c r="U2078" t="str">
        <f t="shared" si="229"/>
        <v>technology</v>
      </c>
      <c r="V2078" t="str">
        <f t="shared" si="230"/>
        <v>hardware</v>
      </c>
    </row>
    <row r="2079" spans="1:22" ht="48" x14ac:dyDescent="0.2">
      <c r="A2079">
        <v>2077</v>
      </c>
      <c r="B2079" s="3" t="s">
        <v>2078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2">
        <f t="shared" si="226"/>
        <v>42160.875</v>
      </c>
      <c r="K2079">
        <v>1428541276</v>
      </c>
      <c r="L2079" s="12" t="str">
        <f t="shared" si="227"/>
        <v>04/09/2015</v>
      </c>
      <c r="M2079" s="9" t="str" cm="1">
        <f t="array" ref="M2079">_xlfn.IFS(LEFT(L2079, 2) = "01", "Jan", LEFT(L2079, 2) = "02", "Feb", LEFT(L2079, 2) = "03", "Mar", LEFT(L2079, 2) = "04", "Apr", LEFT(L2079, 2) = "05", "May", LEFT(L2079, 2) = "06", "Jun", LEFT(L2079, 2) = "07", "Jul", LEFT(L2079, 2) = "08", "Aug", LEFT(L2079, 2) = "09", "Sep", LEFT(L2079, 2) = "10", "Oct", LEFT(L2079, 2) = "11", "Nov", LEFT(L2079, 2) = "12", "Dec")</f>
        <v>Apr</v>
      </c>
      <c r="N2079" s="9" t="str">
        <f t="shared" si="228"/>
        <v>2015</v>
      </c>
      <c r="O2079" t="b">
        <v>0</v>
      </c>
      <c r="P2079">
        <v>188</v>
      </c>
      <c r="Q2079" t="b">
        <v>1</v>
      </c>
      <c r="R2079" t="s">
        <v>8294</v>
      </c>
      <c r="S2079" s="6">
        <f t="shared" si="224"/>
        <v>1.1550800000000001</v>
      </c>
      <c r="T2079" s="8">
        <f t="shared" si="225"/>
        <v>307.20212765957444</v>
      </c>
      <c r="U2079" t="str">
        <f t="shared" si="229"/>
        <v>technology</v>
      </c>
      <c r="V2079" t="str">
        <f t="shared" si="230"/>
        <v>hardware</v>
      </c>
    </row>
    <row r="2080" spans="1:22" ht="48" x14ac:dyDescent="0.2">
      <c r="A2080">
        <v>2078</v>
      </c>
      <c r="B2080" s="3" t="s">
        <v>2079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2">
        <f t="shared" si="226"/>
        <v>42722.771493055552</v>
      </c>
      <c r="K2080">
        <v>1479493857</v>
      </c>
      <c r="L2080" s="12" t="str">
        <f t="shared" si="227"/>
        <v>11/18/2016</v>
      </c>
      <c r="M2080" s="9" t="str" cm="1">
        <f t="array" ref="M2080">_xlfn.IFS(LEFT(L2080, 2) = "01", "Jan", LEFT(L2080, 2) = "02", "Feb", LEFT(L2080, 2) = "03", "Mar", LEFT(L2080, 2) = "04", "Apr", LEFT(L2080, 2) = "05", "May", LEFT(L2080, 2) = "06", "Jun", LEFT(L2080, 2) = "07", "Jul", LEFT(L2080, 2) = "08", "Aug", LEFT(L2080, 2) = "09", "Sep", LEFT(L2080, 2) = "10", "Oct", LEFT(L2080, 2) = "11", "Nov", LEFT(L2080, 2) = "12", "Dec")</f>
        <v>Nov</v>
      </c>
      <c r="N2080" s="9" t="str">
        <f t="shared" si="228"/>
        <v>2016</v>
      </c>
      <c r="O2080" t="b">
        <v>0</v>
      </c>
      <c r="P2080">
        <v>48</v>
      </c>
      <c r="Q2080" t="b">
        <v>1</v>
      </c>
      <c r="R2080" t="s">
        <v>8294</v>
      </c>
      <c r="S2080" s="6">
        <f t="shared" si="224"/>
        <v>1.3120499999999999</v>
      </c>
      <c r="T2080" s="8">
        <f t="shared" si="225"/>
        <v>546.6875</v>
      </c>
      <c r="U2080" t="str">
        <f t="shared" si="229"/>
        <v>technology</v>
      </c>
      <c r="V2080" t="str">
        <f t="shared" si="230"/>
        <v>hardware</v>
      </c>
    </row>
    <row r="2081" spans="1:22" ht="48" x14ac:dyDescent="0.2">
      <c r="A2081">
        <v>2079</v>
      </c>
      <c r="B2081" s="3" t="s">
        <v>2080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2">
        <f t="shared" si="226"/>
        <v>42180.791666666672</v>
      </c>
      <c r="K2081">
        <v>1432659793</v>
      </c>
      <c r="L2081" s="12" t="str">
        <f t="shared" si="227"/>
        <v>05/26/2015</v>
      </c>
      <c r="M2081" s="9" t="str" cm="1">
        <f t="array" ref="M2081">_xlfn.IFS(LEFT(L2081, 2) = "01", "Jan", LEFT(L2081, 2) = "02", "Feb", LEFT(L2081, 2) = "03", "Mar", LEFT(L2081, 2) = "04", "Apr", LEFT(L2081, 2) = "05", "May", LEFT(L2081, 2) = "06", "Jun", LEFT(L2081, 2) = "07", "Jul", LEFT(L2081, 2) = "08", "Aug", LEFT(L2081, 2) = "09", "Sep", LEFT(L2081, 2) = "10", "Oct", LEFT(L2081, 2) = "11", "Nov", LEFT(L2081, 2) = "12", "Dec")</f>
        <v>May</v>
      </c>
      <c r="N2081" s="9" t="str">
        <f t="shared" si="228"/>
        <v>2015</v>
      </c>
      <c r="O2081" t="b">
        <v>0</v>
      </c>
      <c r="P2081">
        <v>607</v>
      </c>
      <c r="Q2081" t="b">
        <v>1</v>
      </c>
      <c r="R2081" t="s">
        <v>8294</v>
      </c>
      <c r="S2081" s="6">
        <f t="shared" si="224"/>
        <v>2.8816999999999999</v>
      </c>
      <c r="T2081" s="8">
        <f t="shared" si="225"/>
        <v>47.474464579901152</v>
      </c>
      <c r="U2081" t="str">
        <f t="shared" si="229"/>
        <v>technology</v>
      </c>
      <c r="V2081" t="str">
        <f t="shared" si="230"/>
        <v>hardware</v>
      </c>
    </row>
    <row r="2082" spans="1:22" ht="48" x14ac:dyDescent="0.2">
      <c r="A2082">
        <v>2080</v>
      </c>
      <c r="B2082" s="3" t="s">
        <v>2081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2">
        <f t="shared" si="226"/>
        <v>42319.998842592591</v>
      </c>
      <c r="K2082">
        <v>1444690700</v>
      </c>
      <c r="L2082" s="12" t="str">
        <f t="shared" si="227"/>
        <v>10/12/2015</v>
      </c>
      <c r="M2082" s="9" t="str" cm="1">
        <f t="array" ref="M2082">_xlfn.IFS(LEFT(L2082, 2) = "01", "Jan", LEFT(L2082, 2) = "02", "Feb", LEFT(L2082, 2) = "03", "Mar", LEFT(L2082, 2) = "04", "Apr", LEFT(L2082, 2) = "05", "May", LEFT(L2082, 2) = "06", "Jun", LEFT(L2082, 2) = "07", "Jul", LEFT(L2082, 2) = "08", "Aug", LEFT(L2082, 2) = "09", "Sep", LEFT(L2082, 2) = "10", "Oct", LEFT(L2082, 2) = "11", "Nov", LEFT(L2082, 2) = "12", "Dec")</f>
        <v>Oct</v>
      </c>
      <c r="N2082" s="9" t="str">
        <f t="shared" si="228"/>
        <v>2015</v>
      </c>
      <c r="O2082" t="b">
        <v>0</v>
      </c>
      <c r="P2082">
        <v>50</v>
      </c>
      <c r="Q2082" t="b">
        <v>1</v>
      </c>
      <c r="R2082" t="s">
        <v>8294</v>
      </c>
      <c r="S2082" s="6">
        <f t="shared" si="224"/>
        <v>5.0780000000000003</v>
      </c>
      <c r="T2082" s="8">
        <f t="shared" si="225"/>
        <v>101.56</v>
      </c>
      <c r="U2082" t="str">
        <f t="shared" si="229"/>
        <v>technology</v>
      </c>
      <c r="V2082" t="str">
        <f t="shared" si="230"/>
        <v>hardware</v>
      </c>
    </row>
    <row r="2083" spans="1:22" ht="48" x14ac:dyDescent="0.2">
      <c r="A2083">
        <v>2081</v>
      </c>
      <c r="B2083" s="3" t="s">
        <v>2082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2">
        <f t="shared" si="226"/>
        <v>41045.207638888889</v>
      </c>
      <c r="K2083">
        <v>1333597555</v>
      </c>
      <c r="L2083" s="12" t="str">
        <f t="shared" si="227"/>
        <v>04/05/2012</v>
      </c>
      <c r="M2083" s="9" t="str" cm="1">
        <f t="array" ref="M2083">_xlfn.IFS(LEFT(L2083, 2) = "01", "Jan", LEFT(L2083, 2) = "02", "Feb", LEFT(L2083, 2) = "03", "Mar", LEFT(L2083, 2) = "04", "Apr", LEFT(L2083, 2) = "05", "May", LEFT(L2083, 2) = "06", "Jun", LEFT(L2083, 2) = "07", "Jul", LEFT(L2083, 2) = "08", "Aug", LEFT(L2083, 2) = "09", "Sep", LEFT(L2083, 2) = "10", "Oct", LEFT(L2083, 2) = "11", "Nov", LEFT(L2083, 2) = "12", "Dec")</f>
        <v>Apr</v>
      </c>
      <c r="N2083" s="9" t="str">
        <f t="shared" si="228"/>
        <v>2012</v>
      </c>
      <c r="O2083" t="b">
        <v>0</v>
      </c>
      <c r="P2083">
        <v>55</v>
      </c>
      <c r="Q2083" t="b">
        <v>1</v>
      </c>
      <c r="R2083" t="s">
        <v>8278</v>
      </c>
      <c r="S2083" s="6">
        <f t="shared" si="224"/>
        <v>1.1457142857142857</v>
      </c>
      <c r="T2083" s="8">
        <f t="shared" si="225"/>
        <v>72.909090909090907</v>
      </c>
      <c r="U2083" t="str">
        <f t="shared" si="229"/>
        <v>music</v>
      </c>
      <c r="V2083" t="str">
        <f t="shared" si="230"/>
        <v>indie rock</v>
      </c>
    </row>
    <row r="2084" spans="1:22" ht="48" x14ac:dyDescent="0.2">
      <c r="A2084">
        <v>2082</v>
      </c>
      <c r="B2084" s="3" t="s">
        <v>2083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2">
        <f t="shared" si="226"/>
        <v>40871.161990740737</v>
      </c>
      <c r="K2084">
        <v>1316919196</v>
      </c>
      <c r="L2084" s="12" t="str">
        <f t="shared" si="227"/>
        <v>09/25/2011</v>
      </c>
      <c r="M2084" s="9" t="str" cm="1">
        <f t="array" ref="M2084">_xlfn.IFS(LEFT(L2084, 2) = "01", "Jan", LEFT(L2084, 2) = "02", "Feb", LEFT(L2084, 2) = "03", "Mar", LEFT(L2084, 2) = "04", "Apr", LEFT(L2084, 2) = "05", "May", LEFT(L2084, 2) = "06", "Jun", LEFT(L2084, 2) = "07", "Jul", LEFT(L2084, 2) = "08", "Aug", LEFT(L2084, 2) = "09", "Sep", LEFT(L2084, 2) = "10", "Oct", LEFT(L2084, 2) = "11", "Nov", LEFT(L2084, 2) = "12", "Dec")</f>
        <v>Sep</v>
      </c>
      <c r="N2084" s="9" t="str">
        <f t="shared" si="228"/>
        <v>2011</v>
      </c>
      <c r="O2084" t="b">
        <v>0</v>
      </c>
      <c r="P2084">
        <v>38</v>
      </c>
      <c r="Q2084" t="b">
        <v>1</v>
      </c>
      <c r="R2084" t="s">
        <v>8278</v>
      </c>
      <c r="S2084" s="6">
        <f t="shared" si="224"/>
        <v>1.1073333333333333</v>
      </c>
      <c r="T2084" s="8">
        <f t="shared" si="225"/>
        <v>43.710526315789473</v>
      </c>
      <c r="U2084" t="str">
        <f t="shared" si="229"/>
        <v>music</v>
      </c>
      <c r="V2084" t="str">
        <f t="shared" si="230"/>
        <v>indie rock</v>
      </c>
    </row>
    <row r="2085" spans="1:22" ht="48" x14ac:dyDescent="0.2">
      <c r="A2085">
        <v>2083</v>
      </c>
      <c r="B2085" s="3" t="s">
        <v>2084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2">
        <f t="shared" si="226"/>
        <v>41064.72216435185</v>
      </c>
      <c r="K2085">
        <v>1336238395</v>
      </c>
      <c r="L2085" s="12" t="str">
        <f t="shared" si="227"/>
        <v>05/05/2012</v>
      </c>
      <c r="M2085" s="9" t="str" cm="1">
        <f t="array" ref="M2085">_xlfn.IFS(LEFT(L2085, 2) = "01", "Jan", LEFT(L2085, 2) = "02", "Feb", LEFT(L2085, 2) = "03", "Mar", LEFT(L2085, 2) = "04", "Apr", LEFT(L2085, 2) = "05", "May", LEFT(L2085, 2) = "06", "Jun", LEFT(L2085, 2) = "07", "Jul", LEFT(L2085, 2) = "08", "Aug", LEFT(L2085, 2) = "09", "Sep", LEFT(L2085, 2) = "10", "Oct", LEFT(L2085, 2) = "11", "Nov", LEFT(L2085, 2) = "12", "Dec")</f>
        <v>May</v>
      </c>
      <c r="N2085" s="9" t="str">
        <f t="shared" si="228"/>
        <v>2012</v>
      </c>
      <c r="O2085" t="b">
        <v>0</v>
      </c>
      <c r="P2085">
        <v>25</v>
      </c>
      <c r="Q2085" t="b">
        <v>1</v>
      </c>
      <c r="R2085" t="s">
        <v>8278</v>
      </c>
      <c r="S2085" s="6">
        <f t="shared" si="224"/>
        <v>1.1333333333333333</v>
      </c>
      <c r="T2085" s="8">
        <f t="shared" si="225"/>
        <v>34</v>
      </c>
      <c r="U2085" t="str">
        <f t="shared" si="229"/>
        <v>music</v>
      </c>
      <c r="V2085" t="str">
        <f t="shared" si="230"/>
        <v>indie rock</v>
      </c>
    </row>
    <row r="2086" spans="1:22" ht="48" x14ac:dyDescent="0.2">
      <c r="A2086">
        <v>2084</v>
      </c>
      <c r="B2086" s="3" t="s">
        <v>2085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2">
        <f t="shared" si="226"/>
        <v>41763.290972222225</v>
      </c>
      <c r="K2086">
        <v>1396468782</v>
      </c>
      <c r="L2086" s="12" t="str">
        <f t="shared" si="227"/>
        <v>04/02/2014</v>
      </c>
      <c r="M2086" s="9" t="str" cm="1">
        <f t="array" ref="M2086">_xlfn.IFS(LEFT(L2086, 2) = "01", "Jan", LEFT(L2086, 2) = "02", "Feb", LEFT(L2086, 2) = "03", "Mar", LEFT(L2086, 2) = "04", "Apr", LEFT(L2086, 2) = "05", "May", LEFT(L2086, 2) = "06", "Jun", LEFT(L2086, 2) = "07", "Jul", LEFT(L2086, 2) = "08", "Aug", LEFT(L2086, 2) = "09", "Sep", LEFT(L2086, 2) = "10", "Oct", LEFT(L2086, 2) = "11", "Nov", LEFT(L2086, 2) = "12", "Dec")</f>
        <v>Apr</v>
      </c>
      <c r="N2086" s="9" t="str">
        <f t="shared" si="228"/>
        <v>2014</v>
      </c>
      <c r="O2086" t="b">
        <v>0</v>
      </c>
      <c r="P2086">
        <v>46</v>
      </c>
      <c r="Q2086" t="b">
        <v>1</v>
      </c>
      <c r="R2086" t="s">
        <v>8278</v>
      </c>
      <c r="S2086" s="6">
        <f t="shared" si="224"/>
        <v>1.0833333333333333</v>
      </c>
      <c r="T2086" s="8">
        <f t="shared" si="225"/>
        <v>70.652173913043484</v>
      </c>
      <c r="U2086" t="str">
        <f t="shared" si="229"/>
        <v>music</v>
      </c>
      <c r="V2086" t="str">
        <f t="shared" si="230"/>
        <v>indie rock</v>
      </c>
    </row>
    <row r="2087" spans="1:22" ht="48" x14ac:dyDescent="0.2">
      <c r="A2087">
        <v>2085</v>
      </c>
      <c r="B2087" s="3" t="s">
        <v>2086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2">
        <f t="shared" si="226"/>
        <v>41105.835497685184</v>
      </c>
      <c r="K2087">
        <v>1339790587</v>
      </c>
      <c r="L2087" s="12" t="str">
        <f t="shared" si="227"/>
        <v>06/15/2012</v>
      </c>
      <c r="M2087" s="9" t="str" cm="1">
        <f t="array" ref="M2087">_xlfn.IFS(LEFT(L2087, 2) = "01", "Jan", LEFT(L2087, 2) = "02", "Feb", LEFT(L2087, 2) = "03", "Mar", LEFT(L2087, 2) = "04", "Apr", LEFT(L2087, 2) = "05", "May", LEFT(L2087, 2) = "06", "Jun", LEFT(L2087, 2) = "07", "Jul", LEFT(L2087, 2) = "08", "Aug", LEFT(L2087, 2) = "09", "Sep", LEFT(L2087, 2) = "10", "Oct", LEFT(L2087, 2) = "11", "Nov", LEFT(L2087, 2) = "12", "Dec")</f>
        <v>Jun</v>
      </c>
      <c r="N2087" s="9" t="str">
        <f t="shared" si="228"/>
        <v>2012</v>
      </c>
      <c r="O2087" t="b">
        <v>0</v>
      </c>
      <c r="P2087">
        <v>83</v>
      </c>
      <c r="Q2087" t="b">
        <v>1</v>
      </c>
      <c r="R2087" t="s">
        <v>8278</v>
      </c>
      <c r="S2087" s="6">
        <f t="shared" si="224"/>
        <v>1.2353333333333334</v>
      </c>
      <c r="T2087" s="8">
        <f t="shared" si="225"/>
        <v>89.301204819277103</v>
      </c>
      <c r="U2087" t="str">
        <f t="shared" si="229"/>
        <v>music</v>
      </c>
      <c r="V2087" t="str">
        <f t="shared" si="230"/>
        <v>indie rock</v>
      </c>
    </row>
    <row r="2088" spans="1:22" ht="48" x14ac:dyDescent="0.2">
      <c r="A2088">
        <v>2086</v>
      </c>
      <c r="B2088" s="3" t="s">
        <v>2087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2">
        <f t="shared" si="226"/>
        <v>40891.207638888889</v>
      </c>
      <c r="K2088">
        <v>1321200332</v>
      </c>
      <c r="L2088" s="12" t="str">
        <f t="shared" si="227"/>
        <v>11/13/2011</v>
      </c>
      <c r="M2088" s="9" t="str" cm="1">
        <f t="array" ref="M2088">_xlfn.IFS(LEFT(L2088, 2) = "01", "Jan", LEFT(L2088, 2) = "02", "Feb", LEFT(L2088, 2) = "03", "Mar", LEFT(L2088, 2) = "04", "Apr", LEFT(L2088, 2) = "05", "May", LEFT(L2088, 2) = "06", "Jun", LEFT(L2088, 2) = "07", "Jul", LEFT(L2088, 2) = "08", "Aug", LEFT(L2088, 2) = "09", "Sep", LEFT(L2088, 2) = "10", "Oct", LEFT(L2088, 2) = "11", "Nov", LEFT(L2088, 2) = "12", "Dec")</f>
        <v>Nov</v>
      </c>
      <c r="N2088" s="9" t="str">
        <f t="shared" si="228"/>
        <v>2011</v>
      </c>
      <c r="O2088" t="b">
        <v>0</v>
      </c>
      <c r="P2088">
        <v>35</v>
      </c>
      <c r="Q2088" t="b">
        <v>1</v>
      </c>
      <c r="R2088" t="s">
        <v>8278</v>
      </c>
      <c r="S2088" s="6">
        <f t="shared" si="224"/>
        <v>1.0069999999999999</v>
      </c>
      <c r="T2088" s="8">
        <f t="shared" si="225"/>
        <v>115.08571428571429</v>
      </c>
      <c r="U2088" t="str">
        <f t="shared" si="229"/>
        <v>music</v>
      </c>
      <c r="V2088" t="str">
        <f t="shared" si="230"/>
        <v>indie rock</v>
      </c>
    </row>
    <row r="2089" spans="1:22" ht="48" x14ac:dyDescent="0.2">
      <c r="A2089">
        <v>2087</v>
      </c>
      <c r="B2089" s="3" t="s">
        <v>2088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2">
        <f t="shared" si="226"/>
        <v>40794.204375000001</v>
      </c>
      <c r="K2089">
        <v>1312865658</v>
      </c>
      <c r="L2089" s="12" t="str">
        <f t="shared" si="227"/>
        <v>08/09/2011</v>
      </c>
      <c r="M2089" s="9" t="str" cm="1">
        <f t="array" ref="M2089">_xlfn.IFS(LEFT(L2089, 2) = "01", "Jan", LEFT(L2089, 2) = "02", "Feb", LEFT(L2089, 2) = "03", "Mar", LEFT(L2089, 2) = "04", "Apr", LEFT(L2089, 2) = "05", "May", LEFT(L2089, 2) = "06", "Jun", LEFT(L2089, 2) = "07", "Jul", LEFT(L2089, 2) = "08", "Aug", LEFT(L2089, 2) = "09", "Sep", LEFT(L2089, 2) = "10", "Oct", LEFT(L2089, 2) = "11", "Nov", LEFT(L2089, 2) = "12", "Dec")</f>
        <v>Aug</v>
      </c>
      <c r="N2089" s="9" t="str">
        <f t="shared" si="228"/>
        <v>2011</v>
      </c>
      <c r="O2089" t="b">
        <v>0</v>
      </c>
      <c r="P2089">
        <v>25</v>
      </c>
      <c r="Q2089" t="b">
        <v>1</v>
      </c>
      <c r="R2089" t="s">
        <v>8278</v>
      </c>
      <c r="S2089" s="6">
        <f t="shared" si="224"/>
        <v>1.0353333333333334</v>
      </c>
      <c r="T2089" s="8">
        <f t="shared" si="225"/>
        <v>62.12</v>
      </c>
      <c r="U2089" t="str">
        <f t="shared" si="229"/>
        <v>music</v>
      </c>
      <c r="V2089" t="str">
        <f t="shared" si="230"/>
        <v>indie rock</v>
      </c>
    </row>
    <row r="2090" spans="1:22" ht="48" x14ac:dyDescent="0.2">
      <c r="A2090">
        <v>2088</v>
      </c>
      <c r="B2090" s="3" t="s">
        <v>2089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2">
        <f t="shared" si="226"/>
        <v>40432.165972222225</v>
      </c>
      <c r="K2090">
        <v>1281028152</v>
      </c>
      <c r="L2090" s="12" t="str">
        <f t="shared" si="227"/>
        <v>08/05/2010</v>
      </c>
      <c r="M2090" s="9" t="str" cm="1">
        <f t="array" ref="M2090">_xlfn.IFS(LEFT(L2090, 2) = "01", "Jan", LEFT(L2090, 2) = "02", "Feb", LEFT(L2090, 2) = "03", "Mar", LEFT(L2090, 2) = "04", "Apr", LEFT(L2090, 2) = "05", "May", LEFT(L2090, 2) = "06", "Jun", LEFT(L2090, 2) = "07", "Jul", LEFT(L2090, 2) = "08", "Aug", LEFT(L2090, 2) = "09", "Sep", LEFT(L2090, 2) = "10", "Oct", LEFT(L2090, 2) = "11", "Nov", LEFT(L2090, 2) = "12", "Dec")</f>
        <v>Aug</v>
      </c>
      <c r="N2090" s="9" t="str">
        <f t="shared" si="228"/>
        <v>2010</v>
      </c>
      <c r="O2090" t="b">
        <v>0</v>
      </c>
      <c r="P2090">
        <v>75</v>
      </c>
      <c r="Q2090" t="b">
        <v>1</v>
      </c>
      <c r="R2090" t="s">
        <v>8278</v>
      </c>
      <c r="S2090" s="6">
        <f t="shared" si="224"/>
        <v>1.1551066666666667</v>
      </c>
      <c r="T2090" s="8">
        <f t="shared" si="225"/>
        <v>46.204266666666669</v>
      </c>
      <c r="U2090" t="str">
        <f t="shared" si="229"/>
        <v>music</v>
      </c>
      <c r="V2090" t="str">
        <f t="shared" si="230"/>
        <v>indie rock</v>
      </c>
    </row>
    <row r="2091" spans="1:22" ht="32" x14ac:dyDescent="0.2">
      <c r="A2091">
        <v>2089</v>
      </c>
      <c r="B2091" s="3" t="s">
        <v>2090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2">
        <f t="shared" si="226"/>
        <v>41488.076319444444</v>
      </c>
      <c r="K2091">
        <v>1372384194</v>
      </c>
      <c r="L2091" s="12" t="str">
        <f t="shared" si="227"/>
        <v>06/28/2013</v>
      </c>
      <c r="M2091" s="9" t="str" cm="1">
        <f t="array" ref="M2091">_xlfn.IFS(LEFT(L2091, 2) = "01", "Jan", LEFT(L2091, 2) = "02", "Feb", LEFT(L2091, 2) = "03", "Mar", LEFT(L2091, 2) = "04", "Apr", LEFT(L2091, 2) = "05", "May", LEFT(L2091, 2) = "06", "Jun", LEFT(L2091, 2) = "07", "Jul", LEFT(L2091, 2) = "08", "Aug", LEFT(L2091, 2) = "09", "Sep", LEFT(L2091, 2) = "10", "Oct", LEFT(L2091, 2) = "11", "Nov", LEFT(L2091, 2) = "12", "Dec")</f>
        <v>Jun</v>
      </c>
      <c r="N2091" s="9" t="str">
        <f t="shared" si="228"/>
        <v>2013</v>
      </c>
      <c r="O2091" t="b">
        <v>0</v>
      </c>
      <c r="P2091">
        <v>62</v>
      </c>
      <c r="Q2091" t="b">
        <v>1</v>
      </c>
      <c r="R2091" t="s">
        <v>8278</v>
      </c>
      <c r="S2091" s="6">
        <f t="shared" si="224"/>
        <v>1.2040040000000001</v>
      </c>
      <c r="T2091" s="8">
        <f t="shared" si="225"/>
        <v>48.54854838709678</v>
      </c>
      <c r="U2091" t="str">
        <f t="shared" si="229"/>
        <v>music</v>
      </c>
      <c r="V2091" t="str">
        <f t="shared" si="230"/>
        <v>indie rock</v>
      </c>
    </row>
    <row r="2092" spans="1:22" ht="48" x14ac:dyDescent="0.2">
      <c r="A2092">
        <v>2090</v>
      </c>
      <c r="B2092" s="3" t="s">
        <v>2091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2">
        <f t="shared" si="226"/>
        <v>41329.381423611114</v>
      </c>
      <c r="K2092">
        <v>1359104955</v>
      </c>
      <c r="L2092" s="12" t="str">
        <f t="shared" si="227"/>
        <v>01/25/2013</v>
      </c>
      <c r="M2092" s="9" t="str" cm="1">
        <f t="array" ref="M2092">_xlfn.IFS(LEFT(L2092, 2) = "01", "Jan", LEFT(L2092, 2) = "02", "Feb", LEFT(L2092, 2) = "03", "Mar", LEFT(L2092, 2) = "04", "Apr", LEFT(L2092, 2) = "05", "May", LEFT(L2092, 2) = "06", "Jun", LEFT(L2092, 2) = "07", "Jul", LEFT(L2092, 2) = "08", "Aug", LEFT(L2092, 2) = "09", "Sep", LEFT(L2092, 2) = "10", "Oct", LEFT(L2092, 2) = "11", "Nov", LEFT(L2092, 2) = "12", "Dec")</f>
        <v>Jan</v>
      </c>
      <c r="N2092" s="9" t="str">
        <f t="shared" si="228"/>
        <v>2013</v>
      </c>
      <c r="O2092" t="b">
        <v>0</v>
      </c>
      <c r="P2092">
        <v>160</v>
      </c>
      <c r="Q2092" t="b">
        <v>1</v>
      </c>
      <c r="R2092" t="s">
        <v>8278</v>
      </c>
      <c r="S2092" s="6">
        <f t="shared" si="224"/>
        <v>1.1504037499999999</v>
      </c>
      <c r="T2092" s="8">
        <f t="shared" si="225"/>
        <v>57.520187499999999</v>
      </c>
      <c r="U2092" t="str">
        <f t="shared" si="229"/>
        <v>music</v>
      </c>
      <c r="V2092" t="str">
        <f t="shared" si="230"/>
        <v>indie rock</v>
      </c>
    </row>
    <row r="2093" spans="1:22" ht="48" x14ac:dyDescent="0.2">
      <c r="A2093">
        <v>2091</v>
      </c>
      <c r="B2093" s="3" t="s">
        <v>2092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2">
        <f t="shared" si="226"/>
        <v>40603.833333333336</v>
      </c>
      <c r="K2093">
        <v>1294818278</v>
      </c>
      <c r="L2093" s="12" t="str">
        <f t="shared" si="227"/>
        <v>01/12/2011</v>
      </c>
      <c r="M2093" s="9" t="str" cm="1">
        <f t="array" ref="M2093">_xlfn.IFS(LEFT(L2093, 2) = "01", "Jan", LEFT(L2093, 2) = "02", "Feb", LEFT(L2093, 2) = "03", "Mar", LEFT(L2093, 2) = "04", "Apr", LEFT(L2093, 2) = "05", "May", LEFT(L2093, 2) = "06", "Jun", LEFT(L2093, 2) = "07", "Jul", LEFT(L2093, 2) = "08", "Aug", LEFT(L2093, 2) = "09", "Sep", LEFT(L2093, 2) = "10", "Oct", LEFT(L2093, 2) = "11", "Nov", LEFT(L2093, 2) = "12", "Dec")</f>
        <v>Jan</v>
      </c>
      <c r="N2093" s="9" t="str">
        <f t="shared" si="228"/>
        <v>2011</v>
      </c>
      <c r="O2093" t="b">
        <v>0</v>
      </c>
      <c r="P2093">
        <v>246</v>
      </c>
      <c r="Q2093" t="b">
        <v>1</v>
      </c>
      <c r="R2093" t="s">
        <v>8278</v>
      </c>
      <c r="S2093" s="6">
        <f t="shared" si="224"/>
        <v>1.2046777777777777</v>
      </c>
      <c r="T2093" s="8">
        <f t="shared" si="225"/>
        <v>88.147154471544724</v>
      </c>
      <c r="U2093" t="str">
        <f t="shared" si="229"/>
        <v>music</v>
      </c>
      <c r="V2093" t="str">
        <f t="shared" si="230"/>
        <v>indie rock</v>
      </c>
    </row>
    <row r="2094" spans="1:22" ht="48" x14ac:dyDescent="0.2">
      <c r="A2094">
        <v>2092</v>
      </c>
      <c r="B2094" s="3" t="s">
        <v>2093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2">
        <f t="shared" si="226"/>
        <v>40823.707546296297</v>
      </c>
      <c r="K2094">
        <v>1312822732</v>
      </c>
      <c r="L2094" s="12" t="str">
        <f t="shared" si="227"/>
        <v>08/08/2011</v>
      </c>
      <c r="M2094" s="9" t="str" cm="1">
        <f t="array" ref="M2094">_xlfn.IFS(LEFT(L2094, 2) = "01", "Jan", LEFT(L2094, 2) = "02", "Feb", LEFT(L2094, 2) = "03", "Mar", LEFT(L2094, 2) = "04", "Apr", LEFT(L2094, 2) = "05", "May", LEFT(L2094, 2) = "06", "Jun", LEFT(L2094, 2) = "07", "Jul", LEFT(L2094, 2) = "08", "Aug", LEFT(L2094, 2) = "09", "Sep", LEFT(L2094, 2) = "10", "Oct", LEFT(L2094, 2) = "11", "Nov", LEFT(L2094, 2) = "12", "Dec")</f>
        <v>Aug</v>
      </c>
      <c r="N2094" s="9" t="str">
        <f t="shared" si="228"/>
        <v>2011</v>
      </c>
      <c r="O2094" t="b">
        <v>0</v>
      </c>
      <c r="P2094">
        <v>55</v>
      </c>
      <c r="Q2094" t="b">
        <v>1</v>
      </c>
      <c r="R2094" t="s">
        <v>8278</v>
      </c>
      <c r="S2094" s="6">
        <f t="shared" si="224"/>
        <v>1.0128333333333333</v>
      </c>
      <c r="T2094" s="8">
        <f t="shared" si="225"/>
        <v>110.49090909090908</v>
      </c>
      <c r="U2094" t="str">
        <f t="shared" si="229"/>
        <v>music</v>
      </c>
      <c r="V2094" t="str">
        <f t="shared" si="230"/>
        <v>indie rock</v>
      </c>
    </row>
    <row r="2095" spans="1:22" ht="48" x14ac:dyDescent="0.2">
      <c r="A2095">
        <v>2093</v>
      </c>
      <c r="B2095" s="3" t="s">
        <v>2094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2">
        <f t="shared" si="226"/>
        <v>41265.896203703705</v>
      </c>
      <c r="K2095">
        <v>1351024232</v>
      </c>
      <c r="L2095" s="12" t="str">
        <f t="shared" si="227"/>
        <v>10/23/2012</v>
      </c>
      <c r="M2095" s="9" t="str" cm="1">
        <f t="array" ref="M2095">_xlfn.IFS(LEFT(L2095, 2) = "01", "Jan", LEFT(L2095, 2) = "02", "Feb", LEFT(L2095, 2) = "03", "Mar", LEFT(L2095, 2) = "04", "Apr", LEFT(L2095, 2) = "05", "May", LEFT(L2095, 2) = "06", "Jun", LEFT(L2095, 2) = "07", "Jul", LEFT(L2095, 2) = "08", "Aug", LEFT(L2095, 2) = "09", "Sep", LEFT(L2095, 2) = "10", "Oct", LEFT(L2095, 2) = "11", "Nov", LEFT(L2095, 2) = "12", "Dec")</f>
        <v>Oct</v>
      </c>
      <c r="N2095" s="9" t="str">
        <f t="shared" si="228"/>
        <v>2012</v>
      </c>
      <c r="O2095" t="b">
        <v>0</v>
      </c>
      <c r="P2095">
        <v>23</v>
      </c>
      <c r="Q2095" t="b">
        <v>1</v>
      </c>
      <c r="R2095" t="s">
        <v>8278</v>
      </c>
      <c r="S2095" s="6">
        <f t="shared" si="224"/>
        <v>1.0246666666666666</v>
      </c>
      <c r="T2095" s="8">
        <f t="shared" si="225"/>
        <v>66.826086956521735</v>
      </c>
      <c r="U2095" t="str">
        <f t="shared" si="229"/>
        <v>music</v>
      </c>
      <c r="V2095" t="str">
        <f t="shared" si="230"/>
        <v>indie rock</v>
      </c>
    </row>
    <row r="2096" spans="1:22" ht="48" x14ac:dyDescent="0.2">
      <c r="A2096">
        <v>2094</v>
      </c>
      <c r="B2096" s="3" t="s">
        <v>2095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2">
        <f t="shared" si="226"/>
        <v>40973.125</v>
      </c>
      <c r="K2096">
        <v>1327969730</v>
      </c>
      <c r="L2096" s="12" t="str">
        <f t="shared" si="227"/>
        <v>01/31/2012</v>
      </c>
      <c r="M2096" s="9" t="str" cm="1">
        <f t="array" ref="M2096">_xlfn.IFS(LEFT(L2096, 2) = "01", "Jan", LEFT(L2096, 2) = "02", "Feb", LEFT(L2096, 2) = "03", "Mar", LEFT(L2096, 2) = "04", "Apr", LEFT(L2096, 2) = "05", "May", LEFT(L2096, 2) = "06", "Jun", LEFT(L2096, 2) = "07", "Jul", LEFT(L2096, 2) = "08", "Aug", LEFT(L2096, 2) = "09", "Sep", LEFT(L2096, 2) = "10", "Oct", LEFT(L2096, 2) = "11", "Nov", LEFT(L2096, 2) = "12", "Dec")</f>
        <v>Jan</v>
      </c>
      <c r="N2096" s="9" t="str">
        <f t="shared" si="228"/>
        <v>2012</v>
      </c>
      <c r="O2096" t="b">
        <v>0</v>
      </c>
      <c r="P2096">
        <v>72</v>
      </c>
      <c r="Q2096" t="b">
        <v>1</v>
      </c>
      <c r="R2096" t="s">
        <v>8278</v>
      </c>
      <c r="S2096" s="6">
        <f t="shared" si="224"/>
        <v>1.2054285714285715</v>
      </c>
      <c r="T2096" s="8">
        <f t="shared" si="225"/>
        <v>58.597222222222221</v>
      </c>
      <c r="U2096" t="str">
        <f t="shared" si="229"/>
        <v>music</v>
      </c>
      <c r="V2096" t="str">
        <f t="shared" si="230"/>
        <v>indie rock</v>
      </c>
    </row>
    <row r="2097" spans="1:22" ht="48" x14ac:dyDescent="0.2">
      <c r="A2097">
        <v>2095</v>
      </c>
      <c r="B2097" s="3" t="s">
        <v>2096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2">
        <f t="shared" si="226"/>
        <v>40818.733483796292</v>
      </c>
      <c r="K2097">
        <v>1312392973</v>
      </c>
      <c r="L2097" s="12" t="str">
        <f t="shared" si="227"/>
        <v>08/03/2011</v>
      </c>
      <c r="M2097" s="9" t="str" cm="1">
        <f t="array" ref="M2097">_xlfn.IFS(LEFT(L2097, 2) = "01", "Jan", LEFT(L2097, 2) = "02", "Feb", LEFT(L2097, 2) = "03", "Mar", LEFT(L2097, 2) = "04", "Apr", LEFT(L2097, 2) = "05", "May", LEFT(L2097, 2) = "06", "Jun", LEFT(L2097, 2) = "07", "Jul", LEFT(L2097, 2) = "08", "Aug", LEFT(L2097, 2) = "09", "Sep", LEFT(L2097, 2) = "10", "Oct", LEFT(L2097, 2) = "11", "Nov", LEFT(L2097, 2) = "12", "Dec")</f>
        <v>Aug</v>
      </c>
      <c r="N2097" s="9" t="str">
        <f t="shared" si="228"/>
        <v>2011</v>
      </c>
      <c r="O2097" t="b">
        <v>0</v>
      </c>
      <c r="P2097">
        <v>22</v>
      </c>
      <c r="Q2097" t="b">
        <v>1</v>
      </c>
      <c r="R2097" t="s">
        <v>8278</v>
      </c>
      <c r="S2097" s="6">
        <f t="shared" si="224"/>
        <v>1</v>
      </c>
      <c r="T2097" s="8">
        <f t="shared" si="225"/>
        <v>113.63636363636364</v>
      </c>
      <c r="U2097" t="str">
        <f t="shared" si="229"/>
        <v>music</v>
      </c>
      <c r="V2097" t="str">
        <f t="shared" si="230"/>
        <v>indie rock</v>
      </c>
    </row>
    <row r="2098" spans="1:22" ht="48" x14ac:dyDescent="0.2">
      <c r="A2098">
        <v>2096</v>
      </c>
      <c r="B2098" s="3" t="s">
        <v>2097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2">
        <f t="shared" si="226"/>
        <v>41208.165972222225</v>
      </c>
      <c r="K2098">
        <v>1349892735</v>
      </c>
      <c r="L2098" s="12" t="str">
        <f t="shared" si="227"/>
        <v>10/10/2012</v>
      </c>
      <c r="M2098" s="9" t="str" cm="1">
        <f t="array" ref="M2098">_xlfn.IFS(LEFT(L2098, 2) = "01", "Jan", LEFT(L2098, 2) = "02", "Feb", LEFT(L2098, 2) = "03", "Mar", LEFT(L2098, 2) = "04", "Apr", LEFT(L2098, 2) = "05", "May", LEFT(L2098, 2) = "06", "Jun", LEFT(L2098, 2) = "07", "Jul", LEFT(L2098, 2) = "08", "Aug", LEFT(L2098, 2) = "09", "Sep", LEFT(L2098, 2) = "10", "Oct", LEFT(L2098, 2) = "11", "Nov", LEFT(L2098, 2) = "12", "Dec")</f>
        <v>Oct</v>
      </c>
      <c r="N2098" s="9" t="str">
        <f t="shared" si="228"/>
        <v>2012</v>
      </c>
      <c r="O2098" t="b">
        <v>0</v>
      </c>
      <c r="P2098">
        <v>14</v>
      </c>
      <c r="Q2098" t="b">
        <v>1</v>
      </c>
      <c r="R2098" t="s">
        <v>8278</v>
      </c>
      <c r="S2098" s="6">
        <f t="shared" si="224"/>
        <v>1.0166666666666666</v>
      </c>
      <c r="T2098" s="8">
        <f t="shared" si="225"/>
        <v>43.571428571428569</v>
      </c>
      <c r="U2098" t="str">
        <f t="shared" si="229"/>
        <v>music</v>
      </c>
      <c r="V2098" t="str">
        <f t="shared" si="230"/>
        <v>indie rock</v>
      </c>
    </row>
    <row r="2099" spans="1:22" ht="48" x14ac:dyDescent="0.2">
      <c r="A2099">
        <v>2097</v>
      </c>
      <c r="B2099" s="3" t="s">
        <v>2098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2">
        <f t="shared" si="226"/>
        <v>40878.626562500001</v>
      </c>
      <c r="K2099">
        <v>1317564135</v>
      </c>
      <c r="L2099" s="12" t="str">
        <f t="shared" si="227"/>
        <v>10/02/2011</v>
      </c>
      <c r="M2099" s="9" t="str" cm="1">
        <f t="array" ref="M2099">_xlfn.IFS(LEFT(L2099, 2) = "01", "Jan", LEFT(L2099, 2) = "02", "Feb", LEFT(L2099, 2) = "03", "Mar", LEFT(L2099, 2) = "04", "Apr", LEFT(L2099, 2) = "05", "May", LEFT(L2099, 2) = "06", "Jun", LEFT(L2099, 2) = "07", "Jul", LEFT(L2099, 2) = "08", "Aug", LEFT(L2099, 2) = "09", "Sep", LEFT(L2099, 2) = "10", "Oct", LEFT(L2099, 2) = "11", "Nov", LEFT(L2099, 2) = "12", "Dec")</f>
        <v>Oct</v>
      </c>
      <c r="N2099" s="9" t="str">
        <f t="shared" si="228"/>
        <v>2011</v>
      </c>
      <c r="O2099" t="b">
        <v>0</v>
      </c>
      <c r="P2099">
        <v>38</v>
      </c>
      <c r="Q2099" t="b">
        <v>1</v>
      </c>
      <c r="R2099" t="s">
        <v>8278</v>
      </c>
      <c r="S2099" s="6">
        <f t="shared" si="224"/>
        <v>1</v>
      </c>
      <c r="T2099" s="8">
        <f t="shared" si="225"/>
        <v>78.94736842105263</v>
      </c>
      <c r="U2099" t="str">
        <f t="shared" si="229"/>
        <v>music</v>
      </c>
      <c r="V2099" t="str">
        <f t="shared" si="230"/>
        <v>indie rock</v>
      </c>
    </row>
    <row r="2100" spans="1:22" ht="48" x14ac:dyDescent="0.2">
      <c r="A2100">
        <v>2098</v>
      </c>
      <c r="B2100" s="3" t="s">
        <v>2099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2">
        <f t="shared" si="226"/>
        <v>40976.11383101852</v>
      </c>
      <c r="K2100">
        <v>1328582635</v>
      </c>
      <c r="L2100" s="12" t="str">
        <f t="shared" si="227"/>
        <v>02/07/2012</v>
      </c>
      <c r="M2100" s="9" t="str" cm="1">
        <f t="array" ref="M2100">_xlfn.IFS(LEFT(L2100, 2) = "01", "Jan", LEFT(L2100, 2) = "02", "Feb", LEFT(L2100, 2) = "03", "Mar", LEFT(L2100, 2) = "04", "Apr", LEFT(L2100, 2) = "05", "May", LEFT(L2100, 2) = "06", "Jun", LEFT(L2100, 2) = "07", "Jul", LEFT(L2100, 2) = "08", "Aug", LEFT(L2100, 2) = "09", "Sep", LEFT(L2100, 2) = "10", "Oct", LEFT(L2100, 2) = "11", "Nov", LEFT(L2100, 2) = "12", "Dec")</f>
        <v>Feb</v>
      </c>
      <c r="N2100" s="9" t="str">
        <f t="shared" si="228"/>
        <v>2012</v>
      </c>
      <c r="O2100" t="b">
        <v>0</v>
      </c>
      <c r="P2100">
        <v>32</v>
      </c>
      <c r="Q2100" t="b">
        <v>1</v>
      </c>
      <c r="R2100" t="s">
        <v>8278</v>
      </c>
      <c r="S2100" s="6">
        <f t="shared" si="224"/>
        <v>1.0033333333333334</v>
      </c>
      <c r="T2100" s="8">
        <f t="shared" si="225"/>
        <v>188.125</v>
      </c>
      <c r="U2100" t="str">
        <f t="shared" si="229"/>
        <v>music</v>
      </c>
      <c r="V2100" t="str">
        <f t="shared" si="230"/>
        <v>indie rock</v>
      </c>
    </row>
    <row r="2101" spans="1:22" ht="16" x14ac:dyDescent="0.2">
      <c r="A2101">
        <v>2099</v>
      </c>
      <c r="B2101" s="3" t="s">
        <v>2100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2">
        <f t="shared" si="226"/>
        <v>42187.152777777781</v>
      </c>
      <c r="K2101">
        <v>1434650084</v>
      </c>
      <c r="L2101" s="12" t="str">
        <f t="shared" si="227"/>
        <v>06/18/2015</v>
      </c>
      <c r="M2101" s="9" t="str" cm="1">
        <f t="array" ref="M2101">_xlfn.IFS(LEFT(L2101, 2) = "01", "Jan", LEFT(L2101, 2) = "02", "Feb", LEFT(L2101, 2) = "03", "Mar", LEFT(L2101, 2) = "04", "Apr", LEFT(L2101, 2) = "05", "May", LEFT(L2101, 2) = "06", "Jun", LEFT(L2101, 2) = "07", "Jul", LEFT(L2101, 2) = "08", "Aug", LEFT(L2101, 2) = "09", "Sep", LEFT(L2101, 2) = "10", "Oct", LEFT(L2101, 2) = "11", "Nov", LEFT(L2101, 2) = "12", "Dec")</f>
        <v>Jun</v>
      </c>
      <c r="N2101" s="9" t="str">
        <f t="shared" si="228"/>
        <v>2015</v>
      </c>
      <c r="O2101" t="b">
        <v>0</v>
      </c>
      <c r="P2101">
        <v>63</v>
      </c>
      <c r="Q2101" t="b">
        <v>1</v>
      </c>
      <c r="R2101" t="s">
        <v>8278</v>
      </c>
      <c r="S2101" s="6">
        <f t="shared" si="224"/>
        <v>1.3236666666666668</v>
      </c>
      <c r="T2101" s="8">
        <f t="shared" si="225"/>
        <v>63.031746031746032</v>
      </c>
      <c r="U2101" t="str">
        <f t="shared" si="229"/>
        <v>music</v>
      </c>
      <c r="V2101" t="str">
        <f t="shared" si="230"/>
        <v>indie rock</v>
      </c>
    </row>
    <row r="2102" spans="1:22" ht="48" x14ac:dyDescent="0.2">
      <c r="A2102">
        <v>2100</v>
      </c>
      <c r="B2102" s="3" t="s">
        <v>2101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2">
        <f t="shared" si="226"/>
        <v>41090.165972222225</v>
      </c>
      <c r="K2102">
        <v>1339704141</v>
      </c>
      <c r="L2102" s="12" t="str">
        <f t="shared" si="227"/>
        <v>06/14/2012</v>
      </c>
      <c r="M2102" s="9" t="str" cm="1">
        <f t="array" ref="M2102">_xlfn.IFS(LEFT(L2102, 2) = "01", "Jan", LEFT(L2102, 2) = "02", "Feb", LEFT(L2102, 2) = "03", "Mar", LEFT(L2102, 2) = "04", "Apr", LEFT(L2102, 2) = "05", "May", LEFT(L2102, 2) = "06", "Jun", LEFT(L2102, 2) = "07", "Jul", LEFT(L2102, 2) = "08", "Aug", LEFT(L2102, 2) = "09", "Sep", LEFT(L2102, 2) = "10", "Oct", LEFT(L2102, 2) = "11", "Nov", LEFT(L2102, 2) = "12", "Dec")</f>
        <v>Jun</v>
      </c>
      <c r="N2102" s="9" t="str">
        <f t="shared" si="228"/>
        <v>2012</v>
      </c>
      <c r="O2102" t="b">
        <v>0</v>
      </c>
      <c r="P2102">
        <v>27</v>
      </c>
      <c r="Q2102" t="b">
        <v>1</v>
      </c>
      <c r="R2102" t="s">
        <v>8278</v>
      </c>
      <c r="S2102" s="6">
        <f t="shared" si="224"/>
        <v>1.3666666666666667</v>
      </c>
      <c r="T2102" s="8">
        <f t="shared" si="225"/>
        <v>30.37037037037037</v>
      </c>
      <c r="U2102" t="str">
        <f t="shared" si="229"/>
        <v>music</v>
      </c>
      <c r="V2102" t="str">
        <f t="shared" si="230"/>
        <v>indie rock</v>
      </c>
    </row>
    <row r="2103" spans="1:22" ht="48" x14ac:dyDescent="0.2">
      <c r="A2103">
        <v>2101</v>
      </c>
      <c r="B2103" s="3" t="s">
        <v>2102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2">
        <f t="shared" si="226"/>
        <v>40952.149467592593</v>
      </c>
      <c r="K2103">
        <v>1323920114</v>
      </c>
      <c r="L2103" s="12" t="str">
        <f t="shared" si="227"/>
        <v>12/15/2011</v>
      </c>
      <c r="M2103" s="9" t="str" cm="1">
        <f t="array" ref="M2103">_xlfn.IFS(LEFT(L2103, 2) = "01", "Jan", LEFT(L2103, 2) = "02", "Feb", LEFT(L2103, 2) = "03", "Mar", LEFT(L2103, 2) = "04", "Apr", LEFT(L2103, 2) = "05", "May", LEFT(L2103, 2) = "06", "Jun", LEFT(L2103, 2) = "07", "Jul", LEFT(L2103, 2) = "08", "Aug", LEFT(L2103, 2) = "09", "Sep", LEFT(L2103, 2) = "10", "Oct", LEFT(L2103, 2) = "11", "Nov", LEFT(L2103, 2) = "12", "Dec")</f>
        <v>Dec</v>
      </c>
      <c r="N2103" s="9" t="str">
        <f t="shared" si="228"/>
        <v>2011</v>
      </c>
      <c r="O2103" t="b">
        <v>0</v>
      </c>
      <c r="P2103">
        <v>44</v>
      </c>
      <c r="Q2103" t="b">
        <v>1</v>
      </c>
      <c r="R2103" t="s">
        <v>8278</v>
      </c>
      <c r="S2103" s="6">
        <f t="shared" si="224"/>
        <v>1.1325000000000001</v>
      </c>
      <c r="T2103" s="8">
        <f t="shared" si="225"/>
        <v>51.477272727272727</v>
      </c>
      <c r="U2103" t="str">
        <f t="shared" si="229"/>
        <v>music</v>
      </c>
      <c r="V2103" t="str">
        <f t="shared" si="230"/>
        <v>indie rock</v>
      </c>
    </row>
    <row r="2104" spans="1:22" ht="48" x14ac:dyDescent="0.2">
      <c r="A2104">
        <v>2102</v>
      </c>
      <c r="B2104" s="3" t="s">
        <v>2103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2">
        <f t="shared" si="226"/>
        <v>40668.868611111109</v>
      </c>
      <c r="K2104">
        <v>1302036648</v>
      </c>
      <c r="L2104" s="12" t="str">
        <f t="shared" si="227"/>
        <v>04/05/2011</v>
      </c>
      <c r="M2104" s="9" t="str" cm="1">
        <f t="array" ref="M2104">_xlfn.IFS(LEFT(L2104, 2) = "01", "Jan", LEFT(L2104, 2) = "02", "Feb", LEFT(L2104, 2) = "03", "Mar", LEFT(L2104, 2) = "04", "Apr", LEFT(L2104, 2) = "05", "May", LEFT(L2104, 2) = "06", "Jun", LEFT(L2104, 2) = "07", "Jul", LEFT(L2104, 2) = "08", "Aug", LEFT(L2104, 2) = "09", "Sep", LEFT(L2104, 2) = "10", "Oct", LEFT(L2104, 2) = "11", "Nov", LEFT(L2104, 2) = "12", "Dec")</f>
        <v>Apr</v>
      </c>
      <c r="N2104" s="9" t="str">
        <f t="shared" si="228"/>
        <v>2011</v>
      </c>
      <c r="O2104" t="b">
        <v>0</v>
      </c>
      <c r="P2104">
        <v>38</v>
      </c>
      <c r="Q2104" t="b">
        <v>1</v>
      </c>
      <c r="R2104" t="s">
        <v>8278</v>
      </c>
      <c r="S2104" s="6">
        <f t="shared" si="224"/>
        <v>1.36</v>
      </c>
      <c r="T2104" s="8">
        <f t="shared" si="225"/>
        <v>35.789473684210527</v>
      </c>
      <c r="U2104" t="str">
        <f t="shared" si="229"/>
        <v>music</v>
      </c>
      <c r="V2104" t="str">
        <f t="shared" si="230"/>
        <v>indie rock</v>
      </c>
    </row>
    <row r="2105" spans="1:22" ht="32" x14ac:dyDescent="0.2">
      <c r="A2105">
        <v>2103</v>
      </c>
      <c r="B2105" s="3" t="s">
        <v>2104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2">
        <f t="shared" si="226"/>
        <v>41222.7966087963</v>
      </c>
      <c r="K2105">
        <v>1349892427</v>
      </c>
      <c r="L2105" s="12" t="str">
        <f t="shared" si="227"/>
        <v>10/10/2012</v>
      </c>
      <c r="M2105" s="9" t="str" cm="1">
        <f t="array" ref="M2105">_xlfn.IFS(LEFT(L2105, 2) = "01", "Jan", LEFT(L2105, 2) = "02", "Feb", LEFT(L2105, 2) = "03", "Mar", LEFT(L2105, 2) = "04", "Apr", LEFT(L2105, 2) = "05", "May", LEFT(L2105, 2) = "06", "Jun", LEFT(L2105, 2) = "07", "Jul", LEFT(L2105, 2) = "08", "Aug", LEFT(L2105, 2) = "09", "Sep", LEFT(L2105, 2) = "10", "Oct", LEFT(L2105, 2) = "11", "Nov", LEFT(L2105, 2) = "12", "Dec")</f>
        <v>Oct</v>
      </c>
      <c r="N2105" s="9" t="str">
        <f t="shared" si="228"/>
        <v>2012</v>
      </c>
      <c r="O2105" t="b">
        <v>0</v>
      </c>
      <c r="P2105">
        <v>115</v>
      </c>
      <c r="Q2105" t="b">
        <v>1</v>
      </c>
      <c r="R2105" t="s">
        <v>8278</v>
      </c>
      <c r="S2105" s="6">
        <f t="shared" si="224"/>
        <v>1.4612318374694613</v>
      </c>
      <c r="T2105" s="8">
        <f t="shared" si="225"/>
        <v>98.817391304347822</v>
      </c>
      <c r="U2105" t="str">
        <f t="shared" si="229"/>
        <v>music</v>
      </c>
      <c r="V2105" t="str">
        <f t="shared" si="230"/>
        <v>indie rock</v>
      </c>
    </row>
    <row r="2106" spans="1:22" ht="48" x14ac:dyDescent="0.2">
      <c r="A2106">
        <v>2104</v>
      </c>
      <c r="B2106" s="3" t="s">
        <v>2105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2">
        <f t="shared" si="226"/>
        <v>41425</v>
      </c>
      <c r="K2106">
        <v>1367286434</v>
      </c>
      <c r="L2106" s="12" t="str">
        <f t="shared" si="227"/>
        <v>04/30/2013</v>
      </c>
      <c r="M2106" s="9" t="str" cm="1">
        <f t="array" ref="M2106">_xlfn.IFS(LEFT(L2106, 2) = "01", "Jan", LEFT(L2106, 2) = "02", "Feb", LEFT(L2106, 2) = "03", "Mar", LEFT(L2106, 2) = "04", "Apr", LEFT(L2106, 2) = "05", "May", LEFT(L2106, 2) = "06", "Jun", LEFT(L2106, 2) = "07", "Jul", LEFT(L2106, 2) = "08", "Aug", LEFT(L2106, 2) = "09", "Sep", LEFT(L2106, 2) = "10", "Oct", LEFT(L2106, 2) = "11", "Nov", LEFT(L2106, 2) = "12", "Dec")</f>
        <v>Apr</v>
      </c>
      <c r="N2106" s="9" t="str">
        <f t="shared" si="228"/>
        <v>2013</v>
      </c>
      <c r="O2106" t="b">
        <v>0</v>
      </c>
      <c r="P2106">
        <v>37</v>
      </c>
      <c r="Q2106" t="b">
        <v>1</v>
      </c>
      <c r="R2106" t="s">
        <v>8278</v>
      </c>
      <c r="S2106" s="6">
        <f t="shared" si="224"/>
        <v>1.2949999999999999</v>
      </c>
      <c r="T2106" s="8">
        <f t="shared" si="225"/>
        <v>28</v>
      </c>
      <c r="U2106" t="str">
        <f t="shared" si="229"/>
        <v>music</v>
      </c>
      <c r="V2106" t="str">
        <f t="shared" si="230"/>
        <v>indie rock</v>
      </c>
    </row>
    <row r="2107" spans="1:22" ht="32" x14ac:dyDescent="0.2">
      <c r="A2107">
        <v>2105</v>
      </c>
      <c r="B2107" s="3" t="s">
        <v>2106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2">
        <f t="shared" si="226"/>
        <v>41964.166666666672</v>
      </c>
      <c r="K2107">
        <v>1415472953</v>
      </c>
      <c r="L2107" s="12" t="str">
        <f t="shared" si="227"/>
        <v>11/08/2014</v>
      </c>
      <c r="M2107" s="9" t="str" cm="1">
        <f t="array" ref="M2107">_xlfn.IFS(LEFT(L2107, 2) = "01", "Jan", LEFT(L2107, 2) = "02", "Feb", LEFT(L2107, 2) = "03", "Mar", LEFT(L2107, 2) = "04", "Apr", LEFT(L2107, 2) = "05", "May", LEFT(L2107, 2) = "06", "Jun", LEFT(L2107, 2) = "07", "Jul", LEFT(L2107, 2) = "08", "Aug", LEFT(L2107, 2) = "09", "Sep", LEFT(L2107, 2) = "10", "Oct", LEFT(L2107, 2) = "11", "Nov", LEFT(L2107, 2) = "12", "Dec")</f>
        <v>Nov</v>
      </c>
      <c r="N2107" s="9" t="str">
        <f t="shared" si="228"/>
        <v>2014</v>
      </c>
      <c r="O2107" t="b">
        <v>0</v>
      </c>
      <c r="P2107">
        <v>99</v>
      </c>
      <c r="Q2107" t="b">
        <v>1</v>
      </c>
      <c r="R2107" t="s">
        <v>8278</v>
      </c>
      <c r="S2107" s="6">
        <f t="shared" si="224"/>
        <v>2.54</v>
      </c>
      <c r="T2107" s="8">
        <f t="shared" si="225"/>
        <v>51.313131313131315</v>
      </c>
      <c r="U2107" t="str">
        <f t="shared" si="229"/>
        <v>music</v>
      </c>
      <c r="V2107" t="str">
        <f t="shared" si="230"/>
        <v>indie rock</v>
      </c>
    </row>
    <row r="2108" spans="1:22" ht="48" x14ac:dyDescent="0.2">
      <c r="A2108">
        <v>2106</v>
      </c>
      <c r="B2108" s="3" t="s">
        <v>2107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2">
        <f t="shared" si="226"/>
        <v>41300.21497685185</v>
      </c>
      <c r="K2108">
        <v>1356584974</v>
      </c>
      <c r="L2108" s="12" t="str">
        <f t="shared" si="227"/>
        <v>12/27/2012</v>
      </c>
      <c r="M2108" s="9" t="str" cm="1">
        <f t="array" ref="M2108">_xlfn.IFS(LEFT(L2108, 2) = "01", "Jan", LEFT(L2108, 2) = "02", "Feb", LEFT(L2108, 2) = "03", "Mar", LEFT(L2108, 2) = "04", "Apr", LEFT(L2108, 2) = "05", "May", LEFT(L2108, 2) = "06", "Jun", LEFT(L2108, 2) = "07", "Jul", LEFT(L2108, 2) = "08", "Aug", LEFT(L2108, 2) = "09", "Sep", LEFT(L2108, 2) = "10", "Oct", LEFT(L2108, 2) = "11", "Nov", LEFT(L2108, 2) = "12", "Dec")</f>
        <v>Dec</v>
      </c>
      <c r="N2108" s="9" t="str">
        <f t="shared" si="228"/>
        <v>2012</v>
      </c>
      <c r="O2108" t="b">
        <v>0</v>
      </c>
      <c r="P2108">
        <v>44</v>
      </c>
      <c r="Q2108" t="b">
        <v>1</v>
      </c>
      <c r="R2108" t="s">
        <v>8278</v>
      </c>
      <c r="S2108" s="6">
        <f t="shared" si="224"/>
        <v>1.0704545454545455</v>
      </c>
      <c r="T2108" s="8">
        <f t="shared" si="225"/>
        <v>53.522727272727273</v>
      </c>
      <c r="U2108" t="str">
        <f t="shared" si="229"/>
        <v>music</v>
      </c>
      <c r="V2108" t="str">
        <f t="shared" si="230"/>
        <v>indie rock</v>
      </c>
    </row>
    <row r="2109" spans="1:22" ht="48" x14ac:dyDescent="0.2">
      <c r="A2109">
        <v>2107</v>
      </c>
      <c r="B2109" s="3" t="s">
        <v>2108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2">
        <f t="shared" si="226"/>
        <v>41955.752233796295</v>
      </c>
      <c r="K2109">
        <v>1413997393</v>
      </c>
      <c r="L2109" s="12" t="str">
        <f t="shared" si="227"/>
        <v>10/22/2014</v>
      </c>
      <c r="M2109" s="9" t="str" cm="1">
        <f t="array" ref="M2109">_xlfn.IFS(LEFT(L2109, 2) = "01", "Jan", LEFT(L2109, 2) = "02", "Feb", LEFT(L2109, 2) = "03", "Mar", LEFT(L2109, 2) = "04", "Apr", LEFT(L2109, 2) = "05", "May", LEFT(L2109, 2) = "06", "Jun", LEFT(L2109, 2) = "07", "Jul", LEFT(L2109, 2) = "08", "Aug", LEFT(L2109, 2) = "09", "Sep", LEFT(L2109, 2) = "10", "Oct", LEFT(L2109, 2) = "11", "Nov", LEFT(L2109, 2) = "12", "Dec")</f>
        <v>Oct</v>
      </c>
      <c r="N2109" s="9" t="str">
        <f t="shared" si="228"/>
        <v>2014</v>
      </c>
      <c r="O2109" t="b">
        <v>0</v>
      </c>
      <c r="P2109">
        <v>58</v>
      </c>
      <c r="Q2109" t="b">
        <v>1</v>
      </c>
      <c r="R2109" t="s">
        <v>8278</v>
      </c>
      <c r="S2109" s="6">
        <f t="shared" si="224"/>
        <v>1.0773299999999999</v>
      </c>
      <c r="T2109" s="8">
        <f t="shared" si="225"/>
        <v>37.149310344827583</v>
      </c>
      <c r="U2109" t="str">
        <f t="shared" si="229"/>
        <v>music</v>
      </c>
      <c r="V2109" t="str">
        <f t="shared" si="230"/>
        <v>indie rock</v>
      </c>
    </row>
    <row r="2110" spans="1:22" ht="48" x14ac:dyDescent="0.2">
      <c r="A2110">
        <v>2108</v>
      </c>
      <c r="B2110" s="3" t="s">
        <v>2109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2">
        <f t="shared" si="226"/>
        <v>41162.163194444445</v>
      </c>
      <c r="K2110">
        <v>1344917580</v>
      </c>
      <c r="L2110" s="12" t="str">
        <f t="shared" si="227"/>
        <v>08/14/2012</v>
      </c>
      <c r="M2110" s="9" t="str" cm="1">
        <f t="array" ref="M2110">_xlfn.IFS(LEFT(L2110, 2) = "01", "Jan", LEFT(L2110, 2) = "02", "Feb", LEFT(L2110, 2) = "03", "Mar", LEFT(L2110, 2) = "04", "Apr", LEFT(L2110, 2) = "05", "May", LEFT(L2110, 2) = "06", "Jun", LEFT(L2110, 2) = "07", "Jul", LEFT(L2110, 2) = "08", "Aug", LEFT(L2110, 2) = "09", "Sep", LEFT(L2110, 2) = "10", "Oct", LEFT(L2110, 2) = "11", "Nov", LEFT(L2110, 2) = "12", "Dec")</f>
        <v>Aug</v>
      </c>
      <c r="N2110" s="9" t="str">
        <f t="shared" si="228"/>
        <v>2012</v>
      </c>
      <c r="O2110" t="b">
        <v>0</v>
      </c>
      <c r="P2110">
        <v>191</v>
      </c>
      <c r="Q2110" t="b">
        <v>1</v>
      </c>
      <c r="R2110" t="s">
        <v>8278</v>
      </c>
      <c r="S2110" s="6">
        <f t="shared" si="224"/>
        <v>1.0731250000000001</v>
      </c>
      <c r="T2110" s="8">
        <f t="shared" si="225"/>
        <v>89.895287958115176</v>
      </c>
      <c r="U2110" t="str">
        <f t="shared" si="229"/>
        <v>music</v>
      </c>
      <c r="V2110" t="str">
        <f t="shared" si="230"/>
        <v>indie rock</v>
      </c>
    </row>
    <row r="2111" spans="1:22" ht="32" x14ac:dyDescent="0.2">
      <c r="A2111">
        <v>2109</v>
      </c>
      <c r="B2111" s="3" t="s">
        <v>2110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2">
        <f t="shared" si="226"/>
        <v>42190.708530092597</v>
      </c>
      <c r="K2111">
        <v>1433523617</v>
      </c>
      <c r="L2111" s="12" t="str">
        <f t="shared" si="227"/>
        <v>06/05/2015</v>
      </c>
      <c r="M2111" s="9" t="str" cm="1">
        <f t="array" ref="M2111">_xlfn.IFS(LEFT(L2111, 2) = "01", "Jan", LEFT(L2111, 2) = "02", "Feb", LEFT(L2111, 2) = "03", "Mar", LEFT(L2111, 2) = "04", "Apr", LEFT(L2111, 2) = "05", "May", LEFT(L2111, 2) = "06", "Jun", LEFT(L2111, 2) = "07", "Jul", LEFT(L2111, 2) = "08", "Aug", LEFT(L2111, 2) = "09", "Sep", LEFT(L2111, 2) = "10", "Oct", LEFT(L2111, 2) = "11", "Nov", LEFT(L2111, 2) = "12", "Dec")</f>
        <v>Jun</v>
      </c>
      <c r="N2111" s="9" t="str">
        <f t="shared" si="228"/>
        <v>2015</v>
      </c>
      <c r="O2111" t="b">
        <v>0</v>
      </c>
      <c r="P2111">
        <v>40</v>
      </c>
      <c r="Q2111" t="b">
        <v>1</v>
      </c>
      <c r="R2111" t="s">
        <v>8278</v>
      </c>
      <c r="S2111" s="6">
        <f t="shared" si="224"/>
        <v>1.06525</v>
      </c>
      <c r="T2111" s="8">
        <f t="shared" si="225"/>
        <v>106.52500000000001</v>
      </c>
      <c r="U2111" t="str">
        <f t="shared" si="229"/>
        <v>music</v>
      </c>
      <c r="V2111" t="str">
        <f t="shared" si="230"/>
        <v>indie rock</v>
      </c>
    </row>
    <row r="2112" spans="1:22" ht="32" x14ac:dyDescent="0.2">
      <c r="A2112">
        <v>2110</v>
      </c>
      <c r="B2112" s="3" t="s">
        <v>2111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2">
        <f t="shared" si="226"/>
        <v>41787.207638888889</v>
      </c>
      <c r="K2112">
        <v>1398873969</v>
      </c>
      <c r="L2112" s="12" t="str">
        <f t="shared" si="227"/>
        <v>04/30/2014</v>
      </c>
      <c r="M2112" s="9" t="str" cm="1">
        <f t="array" ref="M2112">_xlfn.IFS(LEFT(L2112, 2) = "01", "Jan", LEFT(L2112, 2) = "02", "Feb", LEFT(L2112, 2) = "03", "Mar", LEFT(L2112, 2) = "04", "Apr", LEFT(L2112, 2) = "05", "May", LEFT(L2112, 2) = "06", "Jun", LEFT(L2112, 2) = "07", "Jul", LEFT(L2112, 2) = "08", "Aug", LEFT(L2112, 2) = "09", "Sep", LEFT(L2112, 2) = "10", "Oct", LEFT(L2112, 2) = "11", "Nov", LEFT(L2112, 2) = "12", "Dec")</f>
        <v>Apr</v>
      </c>
      <c r="N2112" s="9" t="str">
        <f t="shared" si="228"/>
        <v>2014</v>
      </c>
      <c r="O2112" t="b">
        <v>0</v>
      </c>
      <c r="P2112">
        <v>38</v>
      </c>
      <c r="Q2112" t="b">
        <v>1</v>
      </c>
      <c r="R2112" t="s">
        <v>8278</v>
      </c>
      <c r="S2112" s="6">
        <f t="shared" si="224"/>
        <v>1.0035000000000001</v>
      </c>
      <c r="T2112" s="8">
        <f t="shared" si="225"/>
        <v>52.815789473684212</v>
      </c>
      <c r="U2112" t="str">
        <f t="shared" si="229"/>
        <v>music</v>
      </c>
      <c r="V2112" t="str">
        <f t="shared" si="230"/>
        <v>indie rock</v>
      </c>
    </row>
    <row r="2113" spans="1:22" ht="48" x14ac:dyDescent="0.2">
      <c r="A2113">
        <v>2111</v>
      </c>
      <c r="B2113" s="3" t="s">
        <v>2112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2">
        <f t="shared" si="226"/>
        <v>40770.041666666664</v>
      </c>
      <c r="K2113">
        <v>1307594625</v>
      </c>
      <c r="L2113" s="12" t="str">
        <f t="shared" si="227"/>
        <v>06/09/2011</v>
      </c>
      <c r="M2113" s="9" t="str" cm="1">
        <f t="array" ref="M2113">_xlfn.IFS(LEFT(L2113, 2) = "01", "Jan", LEFT(L2113, 2) = "02", "Feb", LEFT(L2113, 2) = "03", "Mar", LEFT(L2113, 2) = "04", "Apr", LEFT(L2113, 2) = "05", "May", LEFT(L2113, 2) = "06", "Jun", LEFT(L2113, 2) = "07", "Jul", LEFT(L2113, 2) = "08", "Aug", LEFT(L2113, 2) = "09", "Sep", LEFT(L2113, 2) = "10", "Oct", LEFT(L2113, 2) = "11", "Nov", LEFT(L2113, 2) = "12", "Dec")</f>
        <v>Jun</v>
      </c>
      <c r="N2113" s="9" t="str">
        <f t="shared" si="228"/>
        <v>2011</v>
      </c>
      <c r="O2113" t="b">
        <v>0</v>
      </c>
      <c r="P2113">
        <v>39</v>
      </c>
      <c r="Q2113" t="b">
        <v>1</v>
      </c>
      <c r="R2113" t="s">
        <v>8278</v>
      </c>
      <c r="S2113" s="6">
        <f t="shared" si="224"/>
        <v>1.0649999999999999</v>
      </c>
      <c r="T2113" s="8">
        <f t="shared" si="225"/>
        <v>54.615384615384613</v>
      </c>
      <c r="U2113" t="str">
        <f t="shared" si="229"/>
        <v>music</v>
      </c>
      <c r="V2113" t="str">
        <f t="shared" si="230"/>
        <v>indie rock</v>
      </c>
    </row>
    <row r="2114" spans="1:22" ht="48" x14ac:dyDescent="0.2">
      <c r="A2114">
        <v>2112</v>
      </c>
      <c r="B2114" s="3" t="s">
        <v>2113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2">
        <f t="shared" si="226"/>
        <v>41379.928159722222</v>
      </c>
      <c r="K2114">
        <v>1364854593</v>
      </c>
      <c r="L2114" s="12" t="str">
        <f t="shared" si="227"/>
        <v>04/01/2013</v>
      </c>
      <c r="M2114" s="9" t="str" cm="1">
        <f t="array" ref="M2114">_xlfn.IFS(LEFT(L2114, 2) = "01", "Jan", LEFT(L2114, 2) = "02", "Feb", LEFT(L2114, 2) = "03", "Mar", LEFT(L2114, 2) = "04", "Apr", LEFT(L2114, 2) = "05", "May", LEFT(L2114, 2) = "06", "Jun", LEFT(L2114, 2) = "07", "Jul", LEFT(L2114, 2) = "08", "Aug", LEFT(L2114, 2) = "09", "Sep", LEFT(L2114, 2) = "10", "Oct", LEFT(L2114, 2) = "11", "Nov", LEFT(L2114, 2) = "12", "Dec")</f>
        <v>Apr</v>
      </c>
      <c r="N2114" s="9" t="str">
        <f t="shared" si="228"/>
        <v>2013</v>
      </c>
      <c r="O2114" t="b">
        <v>0</v>
      </c>
      <c r="P2114">
        <v>11</v>
      </c>
      <c r="Q2114" t="b">
        <v>1</v>
      </c>
      <c r="R2114" t="s">
        <v>8278</v>
      </c>
      <c r="S2114" s="6">
        <f t="shared" ref="S2114:S2177" si="231">E2114/D2114</f>
        <v>1</v>
      </c>
      <c r="T2114" s="8">
        <f t="shared" ref="T2114:T2177" si="232">IFERROR(E2114/P2114, 0)</f>
        <v>27.272727272727273</v>
      </c>
      <c r="U2114" t="str">
        <f t="shared" si="229"/>
        <v>music</v>
      </c>
      <c r="V2114" t="str">
        <f t="shared" si="230"/>
        <v>indie rock</v>
      </c>
    </row>
    <row r="2115" spans="1:22" ht="32" x14ac:dyDescent="0.2">
      <c r="A2115">
        <v>2113</v>
      </c>
      <c r="B2115" s="3" t="s">
        <v>2114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2">
        <f t="shared" ref="J2115:J2178" si="233">(((I2115/60)/60)/24)+DATE(1970,1,1)</f>
        <v>41905.86546296296</v>
      </c>
      <c r="K2115">
        <v>1408481176</v>
      </c>
      <c r="L2115" s="12" t="str">
        <f t="shared" ref="L2115:L2178" si="234">TEXT((((K2115/60)/60)/24)+DATE(1970,1,1), "mm/dd/yyyy")</f>
        <v>08/19/2014</v>
      </c>
      <c r="M2115" s="9" t="str" cm="1">
        <f t="array" ref="M2115">_xlfn.IFS(LEFT(L2115, 2) = "01", "Jan", LEFT(L2115, 2) = "02", "Feb", LEFT(L2115, 2) = "03", "Mar", LEFT(L2115, 2) = "04", "Apr", LEFT(L2115, 2) = "05", "May", LEFT(L2115, 2) = "06", "Jun", LEFT(L2115, 2) = "07", "Jul", LEFT(L2115, 2) = "08", "Aug", LEFT(L2115, 2) = "09", "Sep", LEFT(L2115, 2) = "10", "Oct", LEFT(L2115, 2) = "11", "Nov", LEFT(L2115, 2) = "12", "Dec")</f>
        <v>Aug</v>
      </c>
      <c r="N2115" s="9" t="str">
        <f t="shared" ref="N2115:N2178" si="235">RIGHT(L2115, 4)</f>
        <v>2014</v>
      </c>
      <c r="O2115" t="b">
        <v>0</v>
      </c>
      <c r="P2115">
        <v>107</v>
      </c>
      <c r="Q2115" t="b">
        <v>1</v>
      </c>
      <c r="R2115" t="s">
        <v>8278</v>
      </c>
      <c r="S2115" s="6">
        <f t="shared" si="231"/>
        <v>1.0485714285714285</v>
      </c>
      <c r="T2115" s="8">
        <f t="shared" si="232"/>
        <v>68.598130841121488</v>
      </c>
      <c r="U2115" t="str">
        <f t="shared" ref="U2115:U2178" si="236">LEFT(R2115, SEARCH("/", R2115) - 1)</f>
        <v>music</v>
      </c>
      <c r="V2115" t="str">
        <f t="shared" ref="V2115:V2178" si="237">RIGHT(R2115, LEN(R2115) - SEARCH("/", R2115) )</f>
        <v>indie rock</v>
      </c>
    </row>
    <row r="2116" spans="1:22" ht="48" x14ac:dyDescent="0.2">
      <c r="A2116">
        <v>2114</v>
      </c>
      <c r="B2116" s="3" t="s">
        <v>2115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2">
        <f t="shared" si="233"/>
        <v>40521.207638888889</v>
      </c>
      <c r="K2116">
        <v>1286480070</v>
      </c>
      <c r="L2116" s="12" t="str">
        <f t="shared" si="234"/>
        <v>10/07/2010</v>
      </c>
      <c r="M2116" s="9" t="str" cm="1">
        <f t="array" ref="M2116">_xlfn.IFS(LEFT(L2116, 2) = "01", "Jan", LEFT(L2116, 2) = "02", "Feb", LEFT(L2116, 2) = "03", "Mar", LEFT(L2116, 2) = "04", "Apr", LEFT(L2116, 2) = "05", "May", LEFT(L2116, 2) = "06", "Jun", LEFT(L2116, 2) = "07", "Jul", LEFT(L2116, 2) = "08", "Aug", LEFT(L2116, 2) = "09", "Sep", LEFT(L2116, 2) = "10", "Oct", LEFT(L2116, 2) = "11", "Nov", LEFT(L2116, 2) = "12", "Dec")</f>
        <v>Oct</v>
      </c>
      <c r="N2116" s="9" t="str">
        <f t="shared" si="235"/>
        <v>2010</v>
      </c>
      <c r="O2116" t="b">
        <v>0</v>
      </c>
      <c r="P2116">
        <v>147</v>
      </c>
      <c r="Q2116" t="b">
        <v>1</v>
      </c>
      <c r="R2116" t="s">
        <v>8278</v>
      </c>
      <c r="S2116" s="6">
        <f t="shared" si="231"/>
        <v>1.0469999999999999</v>
      </c>
      <c r="T2116" s="8">
        <f t="shared" si="232"/>
        <v>35.612244897959187</v>
      </c>
      <c r="U2116" t="str">
        <f t="shared" si="236"/>
        <v>music</v>
      </c>
      <c r="V2116" t="str">
        <f t="shared" si="237"/>
        <v>indie rock</v>
      </c>
    </row>
    <row r="2117" spans="1:22" ht="48" x14ac:dyDescent="0.2">
      <c r="A2117">
        <v>2115</v>
      </c>
      <c r="B2117" s="3" t="s">
        <v>2116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2">
        <f t="shared" si="233"/>
        <v>40594.081030092595</v>
      </c>
      <c r="K2117">
        <v>1295575001</v>
      </c>
      <c r="L2117" s="12" t="str">
        <f t="shared" si="234"/>
        <v>01/21/2011</v>
      </c>
      <c r="M2117" s="9" t="str" cm="1">
        <f t="array" ref="M2117">_xlfn.IFS(LEFT(L2117, 2) = "01", "Jan", LEFT(L2117, 2) = "02", "Feb", LEFT(L2117, 2) = "03", "Mar", LEFT(L2117, 2) = "04", "Apr", LEFT(L2117, 2) = "05", "May", LEFT(L2117, 2) = "06", "Jun", LEFT(L2117, 2) = "07", "Jul", LEFT(L2117, 2) = "08", "Aug", LEFT(L2117, 2) = "09", "Sep", LEFT(L2117, 2) = "10", "Oct", LEFT(L2117, 2) = "11", "Nov", LEFT(L2117, 2) = "12", "Dec")</f>
        <v>Jan</v>
      </c>
      <c r="N2117" s="9" t="str">
        <f t="shared" si="235"/>
        <v>2011</v>
      </c>
      <c r="O2117" t="b">
        <v>0</v>
      </c>
      <c r="P2117">
        <v>36</v>
      </c>
      <c r="Q2117" t="b">
        <v>1</v>
      </c>
      <c r="R2117" t="s">
        <v>8278</v>
      </c>
      <c r="S2117" s="6">
        <f t="shared" si="231"/>
        <v>2.2566666666666668</v>
      </c>
      <c r="T2117" s="8">
        <f t="shared" si="232"/>
        <v>94.027777777777771</v>
      </c>
      <c r="U2117" t="str">
        <f t="shared" si="236"/>
        <v>music</v>
      </c>
      <c r="V2117" t="str">
        <f t="shared" si="237"/>
        <v>indie rock</v>
      </c>
    </row>
    <row r="2118" spans="1:22" ht="48" x14ac:dyDescent="0.2">
      <c r="A2118">
        <v>2116</v>
      </c>
      <c r="B2118" s="3" t="s">
        <v>2117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2">
        <f t="shared" si="233"/>
        <v>41184.777812500004</v>
      </c>
      <c r="K2118">
        <v>1345056003</v>
      </c>
      <c r="L2118" s="12" t="str">
        <f t="shared" si="234"/>
        <v>08/15/2012</v>
      </c>
      <c r="M2118" s="9" t="str" cm="1">
        <f t="array" ref="M2118">_xlfn.IFS(LEFT(L2118, 2) = "01", "Jan", LEFT(L2118, 2) = "02", "Feb", LEFT(L2118, 2) = "03", "Mar", LEFT(L2118, 2) = "04", "Apr", LEFT(L2118, 2) = "05", "May", LEFT(L2118, 2) = "06", "Jun", LEFT(L2118, 2) = "07", "Jul", LEFT(L2118, 2) = "08", "Aug", LEFT(L2118, 2) = "09", "Sep", LEFT(L2118, 2) = "10", "Oct", LEFT(L2118, 2) = "11", "Nov", LEFT(L2118, 2) = "12", "Dec")</f>
        <v>Aug</v>
      </c>
      <c r="N2118" s="9" t="str">
        <f t="shared" si="235"/>
        <v>2012</v>
      </c>
      <c r="O2118" t="b">
        <v>0</v>
      </c>
      <c r="P2118">
        <v>92</v>
      </c>
      <c r="Q2118" t="b">
        <v>1</v>
      </c>
      <c r="R2118" t="s">
        <v>8278</v>
      </c>
      <c r="S2118" s="6">
        <f t="shared" si="231"/>
        <v>1.0090416666666666</v>
      </c>
      <c r="T2118" s="8">
        <f t="shared" si="232"/>
        <v>526.45652173913038</v>
      </c>
      <c r="U2118" t="str">
        <f t="shared" si="236"/>
        <v>music</v>
      </c>
      <c r="V2118" t="str">
        <f t="shared" si="237"/>
        <v>indie rock</v>
      </c>
    </row>
    <row r="2119" spans="1:22" ht="48" x14ac:dyDescent="0.2">
      <c r="A2119">
        <v>2117</v>
      </c>
      <c r="B2119" s="3" t="s">
        <v>2118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2">
        <f t="shared" si="233"/>
        <v>42304.207638888889</v>
      </c>
      <c r="K2119">
        <v>1444699549</v>
      </c>
      <c r="L2119" s="12" t="str">
        <f t="shared" si="234"/>
        <v>10/13/2015</v>
      </c>
      <c r="M2119" s="9" t="str" cm="1">
        <f t="array" ref="M2119">_xlfn.IFS(LEFT(L2119, 2) = "01", "Jan", LEFT(L2119, 2) = "02", "Feb", LEFT(L2119, 2) = "03", "Mar", LEFT(L2119, 2) = "04", "Apr", LEFT(L2119, 2) = "05", "May", LEFT(L2119, 2) = "06", "Jun", LEFT(L2119, 2) = "07", "Jul", LEFT(L2119, 2) = "08", "Aug", LEFT(L2119, 2) = "09", "Sep", LEFT(L2119, 2) = "10", "Oct", LEFT(L2119, 2) = "11", "Nov", LEFT(L2119, 2) = "12", "Dec")</f>
        <v>Oct</v>
      </c>
      <c r="N2119" s="9" t="str">
        <f t="shared" si="235"/>
        <v>2015</v>
      </c>
      <c r="O2119" t="b">
        <v>0</v>
      </c>
      <c r="P2119">
        <v>35</v>
      </c>
      <c r="Q2119" t="b">
        <v>1</v>
      </c>
      <c r="R2119" t="s">
        <v>8278</v>
      </c>
      <c r="S2119" s="6">
        <f t="shared" si="231"/>
        <v>1.4775</v>
      </c>
      <c r="T2119" s="8">
        <f t="shared" si="232"/>
        <v>50.657142857142858</v>
      </c>
      <c r="U2119" t="str">
        <f t="shared" si="236"/>
        <v>music</v>
      </c>
      <c r="V2119" t="str">
        <f t="shared" si="237"/>
        <v>indie rock</v>
      </c>
    </row>
    <row r="2120" spans="1:22" ht="32" x14ac:dyDescent="0.2">
      <c r="A2120">
        <v>2118</v>
      </c>
      <c r="B2120" s="3" t="s">
        <v>2119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2">
        <f t="shared" si="233"/>
        <v>40748.839537037034</v>
      </c>
      <c r="K2120">
        <v>1308946136</v>
      </c>
      <c r="L2120" s="12" t="str">
        <f t="shared" si="234"/>
        <v>06/24/2011</v>
      </c>
      <c r="M2120" s="9" t="str" cm="1">
        <f t="array" ref="M2120">_xlfn.IFS(LEFT(L2120, 2) = "01", "Jan", LEFT(L2120, 2) = "02", "Feb", LEFT(L2120, 2) = "03", "Mar", LEFT(L2120, 2) = "04", "Apr", LEFT(L2120, 2) = "05", "May", LEFT(L2120, 2) = "06", "Jun", LEFT(L2120, 2) = "07", "Jul", LEFT(L2120, 2) = "08", "Aug", LEFT(L2120, 2) = "09", "Sep", LEFT(L2120, 2) = "10", "Oct", LEFT(L2120, 2) = "11", "Nov", LEFT(L2120, 2) = "12", "Dec")</f>
        <v>Jun</v>
      </c>
      <c r="N2120" s="9" t="str">
        <f t="shared" si="235"/>
        <v>2011</v>
      </c>
      <c r="O2120" t="b">
        <v>0</v>
      </c>
      <c r="P2120">
        <v>17</v>
      </c>
      <c r="Q2120" t="b">
        <v>1</v>
      </c>
      <c r="R2120" t="s">
        <v>8278</v>
      </c>
      <c r="S2120" s="6">
        <f t="shared" si="231"/>
        <v>1.3461099999999999</v>
      </c>
      <c r="T2120" s="8">
        <f t="shared" si="232"/>
        <v>79.182941176470578</v>
      </c>
      <c r="U2120" t="str">
        <f t="shared" si="236"/>
        <v>music</v>
      </c>
      <c r="V2120" t="str">
        <f t="shared" si="237"/>
        <v>indie rock</v>
      </c>
    </row>
    <row r="2121" spans="1:22" ht="48" x14ac:dyDescent="0.2">
      <c r="A2121">
        <v>2119</v>
      </c>
      <c r="B2121" s="3" t="s">
        <v>2120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2">
        <f t="shared" si="233"/>
        <v>41137.130150462966</v>
      </c>
      <c r="K2121">
        <v>1342494445</v>
      </c>
      <c r="L2121" s="12" t="str">
        <f t="shared" si="234"/>
        <v>07/17/2012</v>
      </c>
      <c r="M2121" s="9" t="str" cm="1">
        <f t="array" ref="M2121">_xlfn.IFS(LEFT(L2121, 2) = "01", "Jan", LEFT(L2121, 2) = "02", "Feb", LEFT(L2121, 2) = "03", "Mar", LEFT(L2121, 2) = "04", "Apr", LEFT(L2121, 2) = "05", "May", LEFT(L2121, 2) = "06", "Jun", LEFT(L2121, 2) = "07", "Jul", LEFT(L2121, 2) = "08", "Aug", LEFT(L2121, 2) = "09", "Sep", LEFT(L2121, 2) = "10", "Oct", LEFT(L2121, 2) = "11", "Nov", LEFT(L2121, 2) = "12", "Dec")</f>
        <v>Jul</v>
      </c>
      <c r="N2121" s="9" t="str">
        <f t="shared" si="235"/>
        <v>2012</v>
      </c>
      <c r="O2121" t="b">
        <v>0</v>
      </c>
      <c r="P2121">
        <v>22</v>
      </c>
      <c r="Q2121" t="b">
        <v>1</v>
      </c>
      <c r="R2121" t="s">
        <v>8278</v>
      </c>
      <c r="S2121" s="6">
        <f t="shared" si="231"/>
        <v>1.0075000000000001</v>
      </c>
      <c r="T2121" s="8">
        <f t="shared" si="232"/>
        <v>91.590909090909093</v>
      </c>
      <c r="U2121" t="str">
        <f t="shared" si="236"/>
        <v>music</v>
      </c>
      <c r="V2121" t="str">
        <f t="shared" si="237"/>
        <v>indie rock</v>
      </c>
    </row>
    <row r="2122" spans="1:22" ht="48" x14ac:dyDescent="0.2">
      <c r="A2122">
        <v>2120</v>
      </c>
      <c r="B2122" s="3" t="s">
        <v>2121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2">
        <f t="shared" si="233"/>
        <v>41640.964537037034</v>
      </c>
      <c r="K2122">
        <v>1384384136</v>
      </c>
      <c r="L2122" s="12" t="str">
        <f t="shared" si="234"/>
        <v>11/13/2013</v>
      </c>
      <c r="M2122" s="9" t="str" cm="1">
        <f t="array" ref="M2122">_xlfn.IFS(LEFT(L2122, 2) = "01", "Jan", LEFT(L2122, 2) = "02", "Feb", LEFT(L2122, 2) = "03", "Mar", LEFT(L2122, 2) = "04", "Apr", LEFT(L2122, 2) = "05", "May", LEFT(L2122, 2) = "06", "Jun", LEFT(L2122, 2) = "07", "Jul", LEFT(L2122, 2) = "08", "Aug", LEFT(L2122, 2) = "09", "Sep", LEFT(L2122, 2) = "10", "Oct", LEFT(L2122, 2) = "11", "Nov", LEFT(L2122, 2) = "12", "Dec")</f>
        <v>Nov</v>
      </c>
      <c r="N2122" s="9" t="str">
        <f t="shared" si="235"/>
        <v>2013</v>
      </c>
      <c r="O2122" t="b">
        <v>0</v>
      </c>
      <c r="P2122">
        <v>69</v>
      </c>
      <c r="Q2122" t="b">
        <v>1</v>
      </c>
      <c r="R2122" t="s">
        <v>8278</v>
      </c>
      <c r="S2122" s="6">
        <f t="shared" si="231"/>
        <v>1.00880375</v>
      </c>
      <c r="T2122" s="8">
        <f t="shared" si="232"/>
        <v>116.96275362318841</v>
      </c>
      <c r="U2122" t="str">
        <f t="shared" si="236"/>
        <v>music</v>
      </c>
      <c r="V2122" t="str">
        <f t="shared" si="237"/>
        <v>indie rock</v>
      </c>
    </row>
    <row r="2123" spans="1:22" ht="32" x14ac:dyDescent="0.2">
      <c r="A2123">
        <v>2121</v>
      </c>
      <c r="B2123" s="3" t="s">
        <v>2122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2">
        <f t="shared" si="233"/>
        <v>42746.7424537037</v>
      </c>
      <c r="K2123">
        <v>1481564948</v>
      </c>
      <c r="L2123" s="12" t="str">
        <f t="shared" si="234"/>
        <v>12/12/2016</v>
      </c>
      <c r="M2123" s="9" t="str" cm="1">
        <f t="array" ref="M2123">_xlfn.IFS(LEFT(L2123, 2) = "01", "Jan", LEFT(L2123, 2) = "02", "Feb", LEFT(L2123, 2) = "03", "Mar", LEFT(L2123, 2) = "04", "Apr", LEFT(L2123, 2) = "05", "May", LEFT(L2123, 2) = "06", "Jun", LEFT(L2123, 2) = "07", "Jul", LEFT(L2123, 2) = "08", "Aug", LEFT(L2123, 2) = "09", "Sep", LEFT(L2123, 2) = "10", "Oct", LEFT(L2123, 2) = "11", "Nov", LEFT(L2123, 2) = "12", "Dec")</f>
        <v>Dec</v>
      </c>
      <c r="N2123" s="9" t="str">
        <f t="shared" si="235"/>
        <v>2016</v>
      </c>
      <c r="O2123" t="b">
        <v>0</v>
      </c>
      <c r="P2123">
        <v>10</v>
      </c>
      <c r="Q2123" t="b">
        <v>0</v>
      </c>
      <c r="R2123" t="s">
        <v>8281</v>
      </c>
      <c r="S2123" s="6">
        <f t="shared" si="231"/>
        <v>5.6800000000000002E-3</v>
      </c>
      <c r="T2123" s="8">
        <f t="shared" si="232"/>
        <v>28.4</v>
      </c>
      <c r="U2123" t="str">
        <f t="shared" si="236"/>
        <v>games</v>
      </c>
      <c r="V2123" t="str">
        <f t="shared" si="237"/>
        <v>video games</v>
      </c>
    </row>
    <row r="2124" spans="1:22" ht="32" x14ac:dyDescent="0.2">
      <c r="A2124">
        <v>2122</v>
      </c>
      <c r="B2124" s="3" t="s">
        <v>2123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2">
        <f t="shared" si="233"/>
        <v>42742.300567129627</v>
      </c>
      <c r="K2124">
        <v>1481181169</v>
      </c>
      <c r="L2124" s="12" t="str">
        <f t="shared" si="234"/>
        <v>12/08/2016</v>
      </c>
      <c r="M2124" s="9" t="str" cm="1">
        <f t="array" ref="M2124">_xlfn.IFS(LEFT(L2124, 2) = "01", "Jan", LEFT(L2124, 2) = "02", "Feb", LEFT(L2124, 2) = "03", "Mar", LEFT(L2124, 2) = "04", "Apr", LEFT(L2124, 2) = "05", "May", LEFT(L2124, 2) = "06", "Jun", LEFT(L2124, 2) = "07", "Jul", LEFT(L2124, 2) = "08", "Aug", LEFT(L2124, 2) = "09", "Sep", LEFT(L2124, 2) = "10", "Oct", LEFT(L2124, 2) = "11", "Nov", LEFT(L2124, 2) = "12", "Dec")</f>
        <v>Dec</v>
      </c>
      <c r="N2124" s="9" t="str">
        <f t="shared" si="235"/>
        <v>2016</v>
      </c>
      <c r="O2124" t="b">
        <v>0</v>
      </c>
      <c r="P2124">
        <v>3</v>
      </c>
      <c r="Q2124" t="b">
        <v>0</v>
      </c>
      <c r="R2124" t="s">
        <v>8281</v>
      </c>
      <c r="S2124" s="6">
        <f t="shared" si="231"/>
        <v>3.875E-3</v>
      </c>
      <c r="T2124" s="8">
        <f t="shared" si="232"/>
        <v>103.33333333333333</v>
      </c>
      <c r="U2124" t="str">
        <f t="shared" si="236"/>
        <v>games</v>
      </c>
      <c r="V2124" t="str">
        <f t="shared" si="237"/>
        <v>video games</v>
      </c>
    </row>
    <row r="2125" spans="1:22" ht="64" x14ac:dyDescent="0.2">
      <c r="A2125">
        <v>2123</v>
      </c>
      <c r="B2125" s="3" t="s">
        <v>2124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2">
        <f t="shared" si="233"/>
        <v>40252.290972222225</v>
      </c>
      <c r="K2125">
        <v>1263982307</v>
      </c>
      <c r="L2125" s="12" t="str">
        <f t="shared" si="234"/>
        <v>01/20/2010</v>
      </c>
      <c r="M2125" s="9" t="str" cm="1">
        <f t="array" ref="M2125">_xlfn.IFS(LEFT(L2125, 2) = "01", "Jan", LEFT(L2125, 2) = "02", "Feb", LEFT(L2125, 2) = "03", "Mar", LEFT(L2125, 2) = "04", "Apr", LEFT(L2125, 2) = "05", "May", LEFT(L2125, 2) = "06", "Jun", LEFT(L2125, 2) = "07", "Jul", LEFT(L2125, 2) = "08", "Aug", LEFT(L2125, 2) = "09", "Sep", LEFT(L2125, 2) = "10", "Oct", LEFT(L2125, 2) = "11", "Nov", LEFT(L2125, 2) = "12", "Dec")</f>
        <v>Jan</v>
      </c>
      <c r="N2125" s="9" t="str">
        <f t="shared" si="235"/>
        <v>2010</v>
      </c>
      <c r="O2125" t="b">
        <v>0</v>
      </c>
      <c r="P2125">
        <v>5</v>
      </c>
      <c r="Q2125" t="b">
        <v>0</v>
      </c>
      <c r="R2125" t="s">
        <v>8281</v>
      </c>
      <c r="S2125" s="6">
        <f t="shared" si="231"/>
        <v>0.1</v>
      </c>
      <c r="T2125" s="8">
        <f t="shared" si="232"/>
        <v>10</v>
      </c>
      <c r="U2125" t="str">
        <f t="shared" si="236"/>
        <v>games</v>
      </c>
      <c r="V2125" t="str">
        <f t="shared" si="237"/>
        <v>video games</v>
      </c>
    </row>
    <row r="2126" spans="1:22" ht="48" x14ac:dyDescent="0.2">
      <c r="A2126">
        <v>2124</v>
      </c>
      <c r="B2126" s="3" t="s">
        <v>2125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2">
        <f t="shared" si="233"/>
        <v>40512.208333333336</v>
      </c>
      <c r="K2126">
        <v>1286930435</v>
      </c>
      <c r="L2126" s="12" t="str">
        <f t="shared" si="234"/>
        <v>10/13/2010</v>
      </c>
      <c r="M2126" s="9" t="str" cm="1">
        <f t="array" ref="M2126">_xlfn.IFS(LEFT(L2126, 2) = "01", "Jan", LEFT(L2126, 2) = "02", "Feb", LEFT(L2126, 2) = "03", "Mar", LEFT(L2126, 2) = "04", "Apr", LEFT(L2126, 2) = "05", "May", LEFT(L2126, 2) = "06", "Jun", LEFT(L2126, 2) = "07", "Jul", LEFT(L2126, 2) = "08", "Aug", LEFT(L2126, 2) = "09", "Sep", LEFT(L2126, 2) = "10", "Oct", LEFT(L2126, 2) = "11", "Nov", LEFT(L2126, 2) = "12", "Dec")</f>
        <v>Oct</v>
      </c>
      <c r="N2126" s="9" t="str">
        <f t="shared" si="235"/>
        <v>2010</v>
      </c>
      <c r="O2126" t="b">
        <v>0</v>
      </c>
      <c r="P2126">
        <v>5</v>
      </c>
      <c r="Q2126" t="b">
        <v>0</v>
      </c>
      <c r="R2126" t="s">
        <v>8281</v>
      </c>
      <c r="S2126" s="6">
        <f t="shared" si="231"/>
        <v>0.10454545454545454</v>
      </c>
      <c r="T2126" s="8">
        <f t="shared" si="232"/>
        <v>23</v>
      </c>
      <c r="U2126" t="str">
        <f t="shared" si="236"/>
        <v>games</v>
      </c>
      <c r="V2126" t="str">
        <f t="shared" si="237"/>
        <v>video games</v>
      </c>
    </row>
    <row r="2127" spans="1:22" ht="48" x14ac:dyDescent="0.2">
      <c r="A2127">
        <v>2125</v>
      </c>
      <c r="B2127" s="3" t="s">
        <v>2126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2">
        <f t="shared" si="233"/>
        <v>42221.023530092592</v>
      </c>
      <c r="K2127">
        <v>1436142833</v>
      </c>
      <c r="L2127" s="12" t="str">
        <f t="shared" si="234"/>
        <v>07/06/2015</v>
      </c>
      <c r="M2127" s="9" t="str" cm="1">
        <f t="array" ref="M2127">_xlfn.IFS(LEFT(L2127, 2) = "01", "Jan", LEFT(L2127, 2) = "02", "Feb", LEFT(L2127, 2) = "03", "Mar", LEFT(L2127, 2) = "04", "Apr", LEFT(L2127, 2) = "05", "May", LEFT(L2127, 2) = "06", "Jun", LEFT(L2127, 2) = "07", "Jul", LEFT(L2127, 2) = "08", "Aug", LEFT(L2127, 2) = "09", "Sep", LEFT(L2127, 2) = "10", "Oct", LEFT(L2127, 2) = "11", "Nov", LEFT(L2127, 2) = "12", "Dec")</f>
        <v>Jul</v>
      </c>
      <c r="N2127" s="9" t="str">
        <f t="shared" si="235"/>
        <v>2015</v>
      </c>
      <c r="O2127" t="b">
        <v>0</v>
      </c>
      <c r="P2127">
        <v>27</v>
      </c>
      <c r="Q2127" t="b">
        <v>0</v>
      </c>
      <c r="R2127" t="s">
        <v>8281</v>
      </c>
      <c r="S2127" s="6">
        <f t="shared" si="231"/>
        <v>1.4200000000000001E-2</v>
      </c>
      <c r="T2127" s="8">
        <f t="shared" si="232"/>
        <v>31.555555555555557</v>
      </c>
      <c r="U2127" t="str">
        <f t="shared" si="236"/>
        <v>games</v>
      </c>
      <c r="V2127" t="str">
        <f t="shared" si="237"/>
        <v>video games</v>
      </c>
    </row>
    <row r="2128" spans="1:22" ht="48" x14ac:dyDescent="0.2">
      <c r="A2128">
        <v>2126</v>
      </c>
      <c r="B2128" s="3" t="s">
        <v>2127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2">
        <f t="shared" si="233"/>
        <v>41981.973229166666</v>
      </c>
      <c r="K2128">
        <v>1415488887</v>
      </c>
      <c r="L2128" s="12" t="str">
        <f t="shared" si="234"/>
        <v>11/08/2014</v>
      </c>
      <c r="M2128" s="9" t="str" cm="1">
        <f t="array" ref="M2128">_xlfn.IFS(LEFT(L2128, 2) = "01", "Jan", LEFT(L2128, 2) = "02", "Feb", LEFT(L2128, 2) = "03", "Mar", LEFT(L2128, 2) = "04", "Apr", LEFT(L2128, 2) = "05", "May", LEFT(L2128, 2) = "06", "Jun", LEFT(L2128, 2) = "07", "Jul", LEFT(L2128, 2) = "08", "Aug", LEFT(L2128, 2) = "09", "Sep", LEFT(L2128, 2) = "10", "Oct", LEFT(L2128, 2) = "11", "Nov", LEFT(L2128, 2) = "12", "Dec")</f>
        <v>Nov</v>
      </c>
      <c r="N2128" s="9" t="str">
        <f t="shared" si="235"/>
        <v>2014</v>
      </c>
      <c r="O2128" t="b">
        <v>0</v>
      </c>
      <c r="P2128">
        <v>2</v>
      </c>
      <c r="Q2128" t="b">
        <v>0</v>
      </c>
      <c r="R2128" t="s">
        <v>8281</v>
      </c>
      <c r="S2128" s="6">
        <f t="shared" si="231"/>
        <v>5.0000000000000001E-4</v>
      </c>
      <c r="T2128" s="8">
        <f t="shared" si="232"/>
        <v>5</v>
      </c>
      <c r="U2128" t="str">
        <f t="shared" si="236"/>
        <v>games</v>
      </c>
      <c r="V2128" t="str">
        <f t="shared" si="237"/>
        <v>video games</v>
      </c>
    </row>
    <row r="2129" spans="1:22" ht="16" x14ac:dyDescent="0.2">
      <c r="A2129">
        <v>2127</v>
      </c>
      <c r="B2129" s="3" t="s">
        <v>2128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2">
        <f t="shared" si="233"/>
        <v>42075.463692129633</v>
      </c>
      <c r="K2129">
        <v>1423570063</v>
      </c>
      <c r="L2129" s="12" t="str">
        <f t="shared" si="234"/>
        <v>02/10/2015</v>
      </c>
      <c r="M2129" s="9" t="str" cm="1">
        <f t="array" ref="M2129">_xlfn.IFS(LEFT(L2129, 2) = "01", "Jan", LEFT(L2129, 2) = "02", "Feb", LEFT(L2129, 2) = "03", "Mar", LEFT(L2129, 2) = "04", "Apr", LEFT(L2129, 2) = "05", "May", LEFT(L2129, 2) = "06", "Jun", LEFT(L2129, 2) = "07", "Jul", LEFT(L2129, 2) = "08", "Aug", LEFT(L2129, 2) = "09", "Sep", LEFT(L2129, 2) = "10", "Oct", LEFT(L2129, 2) = "11", "Nov", LEFT(L2129, 2) = "12", "Dec")</f>
        <v>Feb</v>
      </c>
      <c r="N2129" s="9" t="str">
        <f t="shared" si="235"/>
        <v>2015</v>
      </c>
      <c r="O2129" t="b">
        <v>0</v>
      </c>
      <c r="P2129">
        <v>236</v>
      </c>
      <c r="Q2129" t="b">
        <v>0</v>
      </c>
      <c r="R2129" t="s">
        <v>8281</v>
      </c>
      <c r="S2129" s="6">
        <f t="shared" si="231"/>
        <v>0.28842857142857142</v>
      </c>
      <c r="T2129" s="8">
        <f t="shared" si="232"/>
        <v>34.220338983050844</v>
      </c>
      <c r="U2129" t="str">
        <f t="shared" si="236"/>
        <v>games</v>
      </c>
      <c r="V2129" t="str">
        <f t="shared" si="237"/>
        <v>video games</v>
      </c>
    </row>
    <row r="2130" spans="1:22" ht="48" x14ac:dyDescent="0.2">
      <c r="A2130">
        <v>2128</v>
      </c>
      <c r="B2130" s="3" t="s">
        <v>2129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2">
        <f t="shared" si="233"/>
        <v>41903.772789351853</v>
      </c>
      <c r="K2130">
        <v>1406140369</v>
      </c>
      <c r="L2130" s="12" t="str">
        <f t="shared" si="234"/>
        <v>07/23/2014</v>
      </c>
      <c r="M2130" s="9" t="str" cm="1">
        <f t="array" ref="M2130">_xlfn.IFS(LEFT(L2130, 2) = "01", "Jan", LEFT(L2130, 2) = "02", "Feb", LEFT(L2130, 2) = "03", "Mar", LEFT(L2130, 2) = "04", "Apr", LEFT(L2130, 2) = "05", "May", LEFT(L2130, 2) = "06", "Jun", LEFT(L2130, 2) = "07", "Jul", LEFT(L2130, 2) = "08", "Aug", LEFT(L2130, 2) = "09", "Sep", LEFT(L2130, 2) = "10", "Oct", LEFT(L2130, 2) = "11", "Nov", LEFT(L2130, 2) = "12", "Dec")</f>
        <v>Jul</v>
      </c>
      <c r="N2130" s="9" t="str">
        <f t="shared" si="235"/>
        <v>2014</v>
      </c>
      <c r="O2130" t="b">
        <v>0</v>
      </c>
      <c r="P2130">
        <v>1</v>
      </c>
      <c r="Q2130" t="b">
        <v>0</v>
      </c>
      <c r="R2130" t="s">
        <v>8281</v>
      </c>
      <c r="S2130" s="6">
        <f t="shared" si="231"/>
        <v>1.6666666666666668E-3</v>
      </c>
      <c r="T2130" s="8">
        <f t="shared" si="232"/>
        <v>25</v>
      </c>
      <c r="U2130" t="str">
        <f t="shared" si="236"/>
        <v>games</v>
      </c>
      <c r="V2130" t="str">
        <f t="shared" si="237"/>
        <v>video games</v>
      </c>
    </row>
    <row r="2131" spans="1:22" ht="48" x14ac:dyDescent="0.2">
      <c r="A2131">
        <v>2129</v>
      </c>
      <c r="B2131" s="3" t="s">
        <v>2130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2">
        <f t="shared" si="233"/>
        <v>42439.024305555555</v>
      </c>
      <c r="K2131">
        <v>1454978100</v>
      </c>
      <c r="L2131" s="12" t="str">
        <f t="shared" si="234"/>
        <v>02/09/2016</v>
      </c>
      <c r="M2131" s="9" t="str" cm="1">
        <f t="array" ref="M2131">_xlfn.IFS(LEFT(L2131, 2) = "01", "Jan", LEFT(L2131, 2) = "02", "Feb", LEFT(L2131, 2) = "03", "Mar", LEFT(L2131, 2) = "04", "Apr", LEFT(L2131, 2) = "05", "May", LEFT(L2131, 2) = "06", "Jun", LEFT(L2131, 2) = "07", "Jul", LEFT(L2131, 2) = "08", "Aug", LEFT(L2131, 2) = "09", "Sep", LEFT(L2131, 2) = "10", "Oct", LEFT(L2131, 2) = "11", "Nov", LEFT(L2131, 2) = "12", "Dec")</f>
        <v>Feb</v>
      </c>
      <c r="N2131" s="9" t="str">
        <f t="shared" si="235"/>
        <v>2016</v>
      </c>
      <c r="O2131" t="b">
        <v>0</v>
      </c>
      <c r="P2131">
        <v>12</v>
      </c>
      <c r="Q2131" t="b">
        <v>0</v>
      </c>
      <c r="R2131" t="s">
        <v>8281</v>
      </c>
      <c r="S2131" s="6">
        <f t="shared" si="231"/>
        <v>0.11799999999999999</v>
      </c>
      <c r="T2131" s="8">
        <f t="shared" si="232"/>
        <v>19.666666666666668</v>
      </c>
      <c r="U2131" t="str">
        <f t="shared" si="236"/>
        <v>games</v>
      </c>
      <c r="V2131" t="str">
        <f t="shared" si="237"/>
        <v>video games</v>
      </c>
    </row>
    <row r="2132" spans="1:22" ht="32" x14ac:dyDescent="0.2">
      <c r="A2132">
        <v>2130</v>
      </c>
      <c r="B2132" s="3" t="s">
        <v>2131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2">
        <f t="shared" si="233"/>
        <v>41867.086377314816</v>
      </c>
      <c r="K2132">
        <v>1405130663</v>
      </c>
      <c r="L2132" s="12" t="str">
        <f t="shared" si="234"/>
        <v>07/12/2014</v>
      </c>
      <c r="M2132" s="9" t="str" cm="1">
        <f t="array" ref="M2132">_xlfn.IFS(LEFT(L2132, 2) = "01", "Jan", LEFT(L2132, 2) = "02", "Feb", LEFT(L2132, 2) = "03", "Mar", LEFT(L2132, 2) = "04", "Apr", LEFT(L2132, 2) = "05", "May", LEFT(L2132, 2) = "06", "Jun", LEFT(L2132, 2) = "07", "Jul", LEFT(L2132, 2) = "08", "Aug", LEFT(L2132, 2) = "09", "Sep", LEFT(L2132, 2) = "10", "Oct", LEFT(L2132, 2) = "11", "Nov", LEFT(L2132, 2) = "12", "Dec")</f>
        <v>Jul</v>
      </c>
      <c r="N2132" s="9" t="str">
        <f t="shared" si="235"/>
        <v>2014</v>
      </c>
      <c r="O2132" t="b">
        <v>0</v>
      </c>
      <c r="P2132">
        <v>4</v>
      </c>
      <c r="Q2132" t="b">
        <v>0</v>
      </c>
      <c r="R2132" t="s">
        <v>8281</v>
      </c>
      <c r="S2132" s="6">
        <f t="shared" si="231"/>
        <v>2.0238095238095236E-3</v>
      </c>
      <c r="T2132" s="8">
        <f t="shared" si="232"/>
        <v>21.25</v>
      </c>
      <c r="U2132" t="str">
        <f t="shared" si="236"/>
        <v>games</v>
      </c>
      <c r="V2132" t="str">
        <f t="shared" si="237"/>
        <v>video games</v>
      </c>
    </row>
    <row r="2133" spans="1:22" ht="48" x14ac:dyDescent="0.2">
      <c r="A2133">
        <v>2131</v>
      </c>
      <c r="B2133" s="3" t="s">
        <v>2132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2">
        <f t="shared" si="233"/>
        <v>42197.207071759258</v>
      </c>
      <c r="K2133">
        <v>1434085091</v>
      </c>
      <c r="L2133" s="12" t="str">
        <f t="shared" si="234"/>
        <v>06/12/2015</v>
      </c>
      <c r="M2133" s="9" t="str" cm="1">
        <f t="array" ref="M2133">_xlfn.IFS(LEFT(L2133, 2) = "01", "Jan", LEFT(L2133, 2) = "02", "Feb", LEFT(L2133, 2) = "03", "Mar", LEFT(L2133, 2) = "04", "Apr", LEFT(L2133, 2) = "05", "May", LEFT(L2133, 2) = "06", "Jun", LEFT(L2133, 2) = "07", "Jul", LEFT(L2133, 2) = "08", "Aug", LEFT(L2133, 2) = "09", "Sep", LEFT(L2133, 2) = "10", "Oct", LEFT(L2133, 2) = "11", "Nov", LEFT(L2133, 2) = "12", "Dec")</f>
        <v>Jun</v>
      </c>
      <c r="N2133" s="9" t="str">
        <f t="shared" si="235"/>
        <v>2015</v>
      </c>
      <c r="O2133" t="b">
        <v>0</v>
      </c>
      <c r="P2133">
        <v>3</v>
      </c>
      <c r="Q2133" t="b">
        <v>0</v>
      </c>
      <c r="R2133" t="s">
        <v>8281</v>
      </c>
      <c r="S2133" s="6">
        <f t="shared" si="231"/>
        <v>0.05</v>
      </c>
      <c r="T2133" s="8">
        <f t="shared" si="232"/>
        <v>8.3333333333333339</v>
      </c>
      <c r="U2133" t="str">
        <f t="shared" si="236"/>
        <v>games</v>
      </c>
      <c r="V2133" t="str">
        <f t="shared" si="237"/>
        <v>video games</v>
      </c>
    </row>
    <row r="2134" spans="1:22" ht="48" x14ac:dyDescent="0.2">
      <c r="A2134">
        <v>2132</v>
      </c>
      <c r="B2134" s="3" t="s">
        <v>2133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2">
        <f t="shared" si="233"/>
        <v>41673.487175925926</v>
      </c>
      <c r="K2134">
        <v>1388835692</v>
      </c>
      <c r="L2134" s="12" t="str">
        <f t="shared" si="234"/>
        <v>01/04/2014</v>
      </c>
      <c r="M2134" s="9" t="str" cm="1">
        <f t="array" ref="M2134">_xlfn.IFS(LEFT(L2134, 2) = "01", "Jan", LEFT(L2134, 2) = "02", "Feb", LEFT(L2134, 2) = "03", "Mar", LEFT(L2134, 2) = "04", "Apr", LEFT(L2134, 2) = "05", "May", LEFT(L2134, 2) = "06", "Jun", LEFT(L2134, 2) = "07", "Jul", LEFT(L2134, 2) = "08", "Aug", LEFT(L2134, 2) = "09", "Sep", LEFT(L2134, 2) = "10", "Oct", LEFT(L2134, 2) = "11", "Nov", LEFT(L2134, 2) = "12", "Dec")</f>
        <v>Jan</v>
      </c>
      <c r="N2134" s="9" t="str">
        <f t="shared" si="235"/>
        <v>2014</v>
      </c>
      <c r="O2134" t="b">
        <v>0</v>
      </c>
      <c r="P2134">
        <v>99</v>
      </c>
      <c r="Q2134" t="b">
        <v>0</v>
      </c>
      <c r="R2134" t="s">
        <v>8281</v>
      </c>
      <c r="S2134" s="6">
        <f t="shared" si="231"/>
        <v>2.1129899999999997E-2</v>
      </c>
      <c r="T2134" s="8">
        <f t="shared" si="232"/>
        <v>21.34333333333333</v>
      </c>
      <c r="U2134" t="str">
        <f t="shared" si="236"/>
        <v>games</v>
      </c>
      <c r="V2134" t="str">
        <f t="shared" si="237"/>
        <v>video games</v>
      </c>
    </row>
    <row r="2135" spans="1:22" ht="48" x14ac:dyDescent="0.2">
      <c r="A2135">
        <v>2133</v>
      </c>
      <c r="B2135" s="3" t="s">
        <v>2134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2">
        <f t="shared" si="233"/>
        <v>40657.290972222225</v>
      </c>
      <c r="K2135">
        <v>1300328399</v>
      </c>
      <c r="L2135" s="12" t="str">
        <f t="shared" si="234"/>
        <v>03/17/2011</v>
      </c>
      <c r="M2135" s="9" t="str" cm="1">
        <f t="array" ref="M2135">_xlfn.IFS(LEFT(L2135, 2) = "01", "Jan", LEFT(L2135, 2) = "02", "Feb", LEFT(L2135, 2) = "03", "Mar", LEFT(L2135, 2) = "04", "Apr", LEFT(L2135, 2) = "05", "May", LEFT(L2135, 2) = "06", "Jun", LEFT(L2135, 2) = "07", "Jul", LEFT(L2135, 2) = "08", "Aug", LEFT(L2135, 2) = "09", "Sep", LEFT(L2135, 2) = "10", "Oct", LEFT(L2135, 2) = "11", "Nov", LEFT(L2135, 2) = "12", "Dec")</f>
        <v>Mar</v>
      </c>
      <c r="N2135" s="9" t="str">
        <f t="shared" si="235"/>
        <v>2011</v>
      </c>
      <c r="O2135" t="b">
        <v>0</v>
      </c>
      <c r="P2135">
        <v>3</v>
      </c>
      <c r="Q2135" t="b">
        <v>0</v>
      </c>
      <c r="R2135" t="s">
        <v>8281</v>
      </c>
      <c r="S2135" s="6">
        <f t="shared" si="231"/>
        <v>1.6E-2</v>
      </c>
      <c r="T2135" s="8">
        <f t="shared" si="232"/>
        <v>5.333333333333333</v>
      </c>
      <c r="U2135" t="str">
        <f t="shared" si="236"/>
        <v>games</v>
      </c>
      <c r="V2135" t="str">
        <f t="shared" si="237"/>
        <v>video games</v>
      </c>
    </row>
    <row r="2136" spans="1:22" ht="48" x14ac:dyDescent="0.2">
      <c r="A2136">
        <v>2134</v>
      </c>
      <c r="B2136" s="3" t="s">
        <v>2135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2">
        <f t="shared" si="233"/>
        <v>41391.886469907404</v>
      </c>
      <c r="K2136">
        <v>1364505391</v>
      </c>
      <c r="L2136" s="12" t="str">
        <f t="shared" si="234"/>
        <v>03/28/2013</v>
      </c>
      <c r="M2136" s="9" t="str" cm="1">
        <f t="array" ref="M2136">_xlfn.IFS(LEFT(L2136, 2) = "01", "Jan", LEFT(L2136, 2) = "02", "Feb", LEFT(L2136, 2) = "03", "Mar", LEFT(L2136, 2) = "04", "Apr", LEFT(L2136, 2) = "05", "May", LEFT(L2136, 2) = "06", "Jun", LEFT(L2136, 2) = "07", "Jul", LEFT(L2136, 2) = "08", "Aug", LEFT(L2136, 2) = "09", "Sep", LEFT(L2136, 2) = "10", "Oct", LEFT(L2136, 2) = "11", "Nov", LEFT(L2136, 2) = "12", "Dec")</f>
        <v>Mar</v>
      </c>
      <c r="N2136" s="9" t="str">
        <f t="shared" si="235"/>
        <v>2013</v>
      </c>
      <c r="O2136" t="b">
        <v>0</v>
      </c>
      <c r="P2136">
        <v>3</v>
      </c>
      <c r="Q2136" t="b">
        <v>0</v>
      </c>
      <c r="R2136" t="s">
        <v>8281</v>
      </c>
      <c r="S2136" s="6">
        <f t="shared" si="231"/>
        <v>1.7333333333333333E-2</v>
      </c>
      <c r="T2136" s="8">
        <f t="shared" si="232"/>
        <v>34.666666666666664</v>
      </c>
      <c r="U2136" t="str">
        <f t="shared" si="236"/>
        <v>games</v>
      </c>
      <c r="V2136" t="str">
        <f t="shared" si="237"/>
        <v>video games</v>
      </c>
    </row>
    <row r="2137" spans="1:22" ht="48" x14ac:dyDescent="0.2">
      <c r="A2137">
        <v>2135</v>
      </c>
      <c r="B2137" s="3" t="s">
        <v>2136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2">
        <f t="shared" si="233"/>
        <v>41186.963344907403</v>
      </c>
      <c r="K2137">
        <v>1346800033</v>
      </c>
      <c r="L2137" s="12" t="str">
        <f t="shared" si="234"/>
        <v>09/04/2012</v>
      </c>
      <c r="M2137" s="9" t="str" cm="1">
        <f t="array" ref="M2137">_xlfn.IFS(LEFT(L2137, 2) = "01", "Jan", LEFT(L2137, 2) = "02", "Feb", LEFT(L2137, 2) = "03", "Mar", LEFT(L2137, 2) = "04", "Apr", LEFT(L2137, 2) = "05", "May", LEFT(L2137, 2) = "06", "Jun", LEFT(L2137, 2) = "07", "Jul", LEFT(L2137, 2) = "08", "Aug", LEFT(L2137, 2) = "09", "Sep", LEFT(L2137, 2) = "10", "Oct", LEFT(L2137, 2) = "11", "Nov", LEFT(L2137, 2) = "12", "Dec")</f>
        <v>Sep</v>
      </c>
      <c r="N2137" s="9" t="str">
        <f t="shared" si="235"/>
        <v>2012</v>
      </c>
      <c r="O2137" t="b">
        <v>0</v>
      </c>
      <c r="P2137">
        <v>22</v>
      </c>
      <c r="Q2137" t="b">
        <v>0</v>
      </c>
      <c r="R2137" t="s">
        <v>8281</v>
      </c>
      <c r="S2137" s="6">
        <f t="shared" si="231"/>
        <v>9.5600000000000004E-2</v>
      </c>
      <c r="T2137" s="8">
        <f t="shared" si="232"/>
        <v>21.727272727272727</v>
      </c>
      <c r="U2137" t="str">
        <f t="shared" si="236"/>
        <v>games</v>
      </c>
      <c r="V2137" t="str">
        <f t="shared" si="237"/>
        <v>video games</v>
      </c>
    </row>
    <row r="2138" spans="1:22" ht="48" x14ac:dyDescent="0.2">
      <c r="A2138">
        <v>2136</v>
      </c>
      <c r="B2138" s="3" t="s">
        <v>2137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2">
        <f t="shared" si="233"/>
        <v>41566.509097222224</v>
      </c>
      <c r="K2138">
        <v>1379592786</v>
      </c>
      <c r="L2138" s="12" t="str">
        <f t="shared" si="234"/>
        <v>09/19/2013</v>
      </c>
      <c r="M2138" s="9" t="str" cm="1">
        <f t="array" ref="M2138">_xlfn.IFS(LEFT(L2138, 2) = "01", "Jan", LEFT(L2138, 2) = "02", "Feb", LEFT(L2138, 2) = "03", "Mar", LEFT(L2138, 2) = "04", "Apr", LEFT(L2138, 2) = "05", "May", LEFT(L2138, 2) = "06", "Jun", LEFT(L2138, 2) = "07", "Jul", LEFT(L2138, 2) = "08", "Aug", LEFT(L2138, 2) = "09", "Sep", LEFT(L2138, 2) = "10", "Oct", LEFT(L2138, 2) = "11", "Nov", LEFT(L2138, 2) = "12", "Dec")</f>
        <v>Sep</v>
      </c>
      <c r="N2138" s="9" t="str">
        <f t="shared" si="235"/>
        <v>2013</v>
      </c>
      <c r="O2138" t="b">
        <v>0</v>
      </c>
      <c r="P2138">
        <v>4</v>
      </c>
      <c r="Q2138" t="b">
        <v>0</v>
      </c>
      <c r="R2138" t="s">
        <v>8281</v>
      </c>
      <c r="S2138" s="6">
        <f t="shared" si="231"/>
        <v>5.9612499999999998E-4</v>
      </c>
      <c r="T2138" s="8">
        <f t="shared" si="232"/>
        <v>11.922499999999999</v>
      </c>
      <c r="U2138" t="str">
        <f t="shared" si="236"/>
        <v>games</v>
      </c>
      <c r="V2138" t="str">
        <f t="shared" si="237"/>
        <v>video games</v>
      </c>
    </row>
    <row r="2139" spans="1:22" ht="48" x14ac:dyDescent="0.2">
      <c r="A2139">
        <v>2137</v>
      </c>
      <c r="B2139" s="3" t="s">
        <v>2138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2">
        <f t="shared" si="233"/>
        <v>41978.771168981482</v>
      </c>
      <c r="K2139">
        <v>1415212229</v>
      </c>
      <c r="L2139" s="12" t="str">
        <f t="shared" si="234"/>
        <v>11/05/2014</v>
      </c>
      <c r="M2139" s="9" t="str" cm="1">
        <f t="array" ref="M2139">_xlfn.IFS(LEFT(L2139, 2) = "01", "Jan", LEFT(L2139, 2) = "02", "Feb", LEFT(L2139, 2) = "03", "Mar", LEFT(L2139, 2) = "04", "Apr", LEFT(L2139, 2) = "05", "May", LEFT(L2139, 2) = "06", "Jun", LEFT(L2139, 2) = "07", "Jul", LEFT(L2139, 2) = "08", "Aug", LEFT(L2139, 2) = "09", "Sep", LEFT(L2139, 2) = "10", "Oct", LEFT(L2139, 2) = "11", "Nov", LEFT(L2139, 2) = "12", "Dec")</f>
        <v>Nov</v>
      </c>
      <c r="N2139" s="9" t="str">
        <f t="shared" si="235"/>
        <v>2014</v>
      </c>
      <c r="O2139" t="b">
        <v>0</v>
      </c>
      <c r="P2139">
        <v>534</v>
      </c>
      <c r="Q2139" t="b">
        <v>0</v>
      </c>
      <c r="R2139" t="s">
        <v>8281</v>
      </c>
      <c r="S2139" s="6">
        <f t="shared" si="231"/>
        <v>0.28405999999999998</v>
      </c>
      <c r="T2139" s="8">
        <f t="shared" si="232"/>
        <v>26.59737827715356</v>
      </c>
      <c r="U2139" t="str">
        <f t="shared" si="236"/>
        <v>games</v>
      </c>
      <c r="V2139" t="str">
        <f t="shared" si="237"/>
        <v>video games</v>
      </c>
    </row>
    <row r="2140" spans="1:22" ht="32" x14ac:dyDescent="0.2">
      <c r="A2140">
        <v>2138</v>
      </c>
      <c r="B2140" s="3" t="s">
        <v>2139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2">
        <f t="shared" si="233"/>
        <v>41587.054849537039</v>
      </c>
      <c r="K2140">
        <v>1381364339</v>
      </c>
      <c r="L2140" s="12" t="str">
        <f t="shared" si="234"/>
        <v>10/10/2013</v>
      </c>
      <c r="M2140" s="9" t="str" cm="1">
        <f t="array" ref="M2140">_xlfn.IFS(LEFT(L2140, 2) = "01", "Jan", LEFT(L2140, 2) = "02", "Feb", LEFT(L2140, 2) = "03", "Mar", LEFT(L2140, 2) = "04", "Apr", LEFT(L2140, 2) = "05", "May", LEFT(L2140, 2) = "06", "Jun", LEFT(L2140, 2) = "07", "Jul", LEFT(L2140, 2) = "08", "Aug", LEFT(L2140, 2) = "09", "Sep", LEFT(L2140, 2) = "10", "Oct", LEFT(L2140, 2) = "11", "Nov", LEFT(L2140, 2) = "12", "Dec")</f>
        <v>Oct</v>
      </c>
      <c r="N2140" s="9" t="str">
        <f t="shared" si="235"/>
        <v>2013</v>
      </c>
      <c r="O2140" t="b">
        <v>0</v>
      </c>
      <c r="P2140">
        <v>12</v>
      </c>
      <c r="Q2140" t="b">
        <v>0</v>
      </c>
      <c r="R2140" t="s">
        <v>8281</v>
      </c>
      <c r="S2140" s="6">
        <f t="shared" si="231"/>
        <v>0.128</v>
      </c>
      <c r="T2140" s="8">
        <f t="shared" si="232"/>
        <v>10.666666666666666</v>
      </c>
      <c r="U2140" t="str">
        <f t="shared" si="236"/>
        <v>games</v>
      </c>
      <c r="V2140" t="str">
        <f t="shared" si="237"/>
        <v>video games</v>
      </c>
    </row>
    <row r="2141" spans="1:22" ht="48" x14ac:dyDescent="0.2">
      <c r="A2141">
        <v>2139</v>
      </c>
      <c r="B2141" s="3" t="s">
        <v>2140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2">
        <f t="shared" si="233"/>
        <v>42677.750092592592</v>
      </c>
      <c r="K2141">
        <v>1475604008</v>
      </c>
      <c r="L2141" s="12" t="str">
        <f t="shared" si="234"/>
        <v>10/04/2016</v>
      </c>
      <c r="M2141" s="9" t="str" cm="1">
        <f t="array" ref="M2141">_xlfn.IFS(LEFT(L2141, 2) = "01", "Jan", LEFT(L2141, 2) = "02", "Feb", LEFT(L2141, 2) = "03", "Mar", LEFT(L2141, 2) = "04", "Apr", LEFT(L2141, 2) = "05", "May", LEFT(L2141, 2) = "06", "Jun", LEFT(L2141, 2) = "07", "Jul", LEFT(L2141, 2) = "08", "Aug", LEFT(L2141, 2) = "09", "Sep", LEFT(L2141, 2) = "10", "Oct", LEFT(L2141, 2) = "11", "Nov", LEFT(L2141, 2) = "12", "Dec")</f>
        <v>Oct</v>
      </c>
      <c r="N2141" s="9" t="str">
        <f t="shared" si="235"/>
        <v>2016</v>
      </c>
      <c r="O2141" t="b">
        <v>0</v>
      </c>
      <c r="P2141">
        <v>56</v>
      </c>
      <c r="Q2141" t="b">
        <v>0</v>
      </c>
      <c r="R2141" t="s">
        <v>8281</v>
      </c>
      <c r="S2141" s="6">
        <f t="shared" si="231"/>
        <v>5.4199999999999998E-2</v>
      </c>
      <c r="T2141" s="8">
        <f t="shared" si="232"/>
        <v>29.035714285714285</v>
      </c>
      <c r="U2141" t="str">
        <f t="shared" si="236"/>
        <v>games</v>
      </c>
      <c r="V2141" t="str">
        <f t="shared" si="237"/>
        <v>video games</v>
      </c>
    </row>
    <row r="2142" spans="1:22" ht="48" x14ac:dyDescent="0.2">
      <c r="A2142">
        <v>2140</v>
      </c>
      <c r="B2142" s="3" t="s">
        <v>2141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2">
        <f t="shared" si="233"/>
        <v>41285.833611111113</v>
      </c>
      <c r="K2142">
        <v>1355342424</v>
      </c>
      <c r="L2142" s="12" t="str">
        <f t="shared" si="234"/>
        <v>12/12/2012</v>
      </c>
      <c r="M2142" s="9" t="str" cm="1">
        <f t="array" ref="M2142">_xlfn.IFS(LEFT(L2142, 2) = "01", "Jan", LEFT(L2142, 2) = "02", "Feb", LEFT(L2142, 2) = "03", "Mar", LEFT(L2142, 2) = "04", "Apr", LEFT(L2142, 2) = "05", "May", LEFT(L2142, 2) = "06", "Jun", LEFT(L2142, 2) = "07", "Jul", LEFT(L2142, 2) = "08", "Aug", LEFT(L2142, 2) = "09", "Sep", LEFT(L2142, 2) = "10", "Oct", LEFT(L2142, 2) = "11", "Nov", LEFT(L2142, 2) = "12", "Dec")</f>
        <v>Dec</v>
      </c>
      <c r="N2142" s="9" t="str">
        <f t="shared" si="235"/>
        <v>2012</v>
      </c>
      <c r="O2142" t="b">
        <v>0</v>
      </c>
      <c r="P2142">
        <v>11</v>
      </c>
      <c r="Q2142" t="b">
        <v>0</v>
      </c>
      <c r="R2142" t="s">
        <v>8281</v>
      </c>
      <c r="S2142" s="6">
        <f t="shared" si="231"/>
        <v>1.1199999999999999E-3</v>
      </c>
      <c r="T2142" s="8">
        <f t="shared" si="232"/>
        <v>50.909090909090907</v>
      </c>
      <c r="U2142" t="str">
        <f t="shared" si="236"/>
        <v>games</v>
      </c>
      <c r="V2142" t="str">
        <f t="shared" si="237"/>
        <v>video games</v>
      </c>
    </row>
    <row r="2143" spans="1:22" ht="48" x14ac:dyDescent="0.2">
      <c r="A2143">
        <v>2141</v>
      </c>
      <c r="B2143" s="3" t="s">
        <v>2142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2">
        <f t="shared" si="233"/>
        <v>41957.277303240742</v>
      </c>
      <c r="K2143">
        <v>1413351559</v>
      </c>
      <c r="L2143" s="12" t="str">
        <f t="shared" si="234"/>
        <v>10/15/2014</v>
      </c>
      <c r="M2143" s="9" t="str" cm="1">
        <f t="array" ref="M2143">_xlfn.IFS(LEFT(L2143, 2) = "01", "Jan", LEFT(L2143, 2) = "02", "Feb", LEFT(L2143, 2) = "03", "Mar", LEFT(L2143, 2) = "04", "Apr", LEFT(L2143, 2) = "05", "May", LEFT(L2143, 2) = "06", "Jun", LEFT(L2143, 2) = "07", "Jul", LEFT(L2143, 2) = "08", "Aug", LEFT(L2143, 2) = "09", "Sep", LEFT(L2143, 2) = "10", "Oct", LEFT(L2143, 2) = "11", "Nov", LEFT(L2143, 2) = "12", "Dec")</f>
        <v>Oct</v>
      </c>
      <c r="N2143" s="9" t="str">
        <f t="shared" si="235"/>
        <v>2014</v>
      </c>
      <c r="O2143" t="b">
        <v>0</v>
      </c>
      <c r="P2143">
        <v>0</v>
      </c>
      <c r="Q2143" t="b">
        <v>0</v>
      </c>
      <c r="R2143" t="s">
        <v>8281</v>
      </c>
      <c r="S2143" s="6">
        <f t="shared" si="231"/>
        <v>0</v>
      </c>
      <c r="T2143" s="8">
        <f t="shared" si="232"/>
        <v>0</v>
      </c>
      <c r="U2143" t="str">
        <f t="shared" si="236"/>
        <v>games</v>
      </c>
      <c r="V2143" t="str">
        <f t="shared" si="237"/>
        <v>video games</v>
      </c>
    </row>
    <row r="2144" spans="1:22" ht="48" x14ac:dyDescent="0.2">
      <c r="A2144">
        <v>2142</v>
      </c>
      <c r="B2144" s="3" t="s">
        <v>2143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2">
        <f t="shared" si="233"/>
        <v>42368.701504629629</v>
      </c>
      <c r="K2144">
        <v>1449075010</v>
      </c>
      <c r="L2144" s="12" t="str">
        <f t="shared" si="234"/>
        <v>12/02/2015</v>
      </c>
      <c r="M2144" s="9" t="str" cm="1">
        <f t="array" ref="M2144">_xlfn.IFS(LEFT(L2144, 2) = "01", "Jan", LEFT(L2144, 2) = "02", "Feb", LEFT(L2144, 2) = "03", "Mar", LEFT(L2144, 2) = "04", "Apr", LEFT(L2144, 2) = "05", "May", LEFT(L2144, 2) = "06", "Jun", LEFT(L2144, 2) = "07", "Jul", LEFT(L2144, 2) = "08", "Aug", LEFT(L2144, 2) = "09", "Sep", LEFT(L2144, 2) = "10", "Oct", LEFT(L2144, 2) = "11", "Nov", LEFT(L2144, 2) = "12", "Dec")</f>
        <v>Dec</v>
      </c>
      <c r="N2144" s="9" t="str">
        <f t="shared" si="235"/>
        <v>2015</v>
      </c>
      <c r="O2144" t="b">
        <v>0</v>
      </c>
      <c r="P2144">
        <v>12</v>
      </c>
      <c r="Q2144" t="b">
        <v>0</v>
      </c>
      <c r="R2144" t="s">
        <v>8281</v>
      </c>
      <c r="S2144" s="6">
        <f t="shared" si="231"/>
        <v>5.7238095238095241E-2</v>
      </c>
      <c r="T2144" s="8">
        <f t="shared" si="232"/>
        <v>50.083333333333336</v>
      </c>
      <c r="U2144" t="str">
        <f t="shared" si="236"/>
        <v>games</v>
      </c>
      <c r="V2144" t="str">
        <f t="shared" si="237"/>
        <v>video games</v>
      </c>
    </row>
    <row r="2145" spans="1:22" ht="48" x14ac:dyDescent="0.2">
      <c r="A2145">
        <v>2143</v>
      </c>
      <c r="B2145" s="3" t="s">
        <v>2144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2">
        <f t="shared" si="233"/>
        <v>40380.791666666664</v>
      </c>
      <c r="K2145">
        <v>1275599812</v>
      </c>
      <c r="L2145" s="12" t="str">
        <f t="shared" si="234"/>
        <v>06/03/2010</v>
      </c>
      <c r="M2145" s="9" t="str" cm="1">
        <f t="array" ref="M2145">_xlfn.IFS(LEFT(L2145, 2) = "01", "Jan", LEFT(L2145, 2) = "02", "Feb", LEFT(L2145, 2) = "03", "Mar", LEFT(L2145, 2) = "04", "Apr", LEFT(L2145, 2) = "05", "May", LEFT(L2145, 2) = "06", "Jun", LEFT(L2145, 2) = "07", "Jul", LEFT(L2145, 2) = "08", "Aug", LEFT(L2145, 2) = "09", "Sep", LEFT(L2145, 2) = "10", "Oct", LEFT(L2145, 2) = "11", "Nov", LEFT(L2145, 2) = "12", "Dec")</f>
        <v>Jun</v>
      </c>
      <c r="N2145" s="9" t="str">
        <f t="shared" si="235"/>
        <v>2010</v>
      </c>
      <c r="O2145" t="b">
        <v>0</v>
      </c>
      <c r="P2145">
        <v>5</v>
      </c>
      <c r="Q2145" t="b">
        <v>0</v>
      </c>
      <c r="R2145" t="s">
        <v>8281</v>
      </c>
      <c r="S2145" s="6">
        <f t="shared" si="231"/>
        <v>0.1125</v>
      </c>
      <c r="T2145" s="8">
        <f t="shared" si="232"/>
        <v>45</v>
      </c>
      <c r="U2145" t="str">
        <f t="shared" si="236"/>
        <v>games</v>
      </c>
      <c r="V2145" t="str">
        <f t="shared" si="237"/>
        <v>video games</v>
      </c>
    </row>
    <row r="2146" spans="1:22" ht="32" x14ac:dyDescent="0.2">
      <c r="A2146">
        <v>2144</v>
      </c>
      <c r="B2146" s="3" t="s">
        <v>2145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2">
        <f t="shared" si="233"/>
        <v>41531.546759259261</v>
      </c>
      <c r="K2146">
        <v>1376399240</v>
      </c>
      <c r="L2146" s="12" t="str">
        <f t="shared" si="234"/>
        <v>08/13/2013</v>
      </c>
      <c r="M2146" s="9" t="str" cm="1">
        <f t="array" ref="M2146">_xlfn.IFS(LEFT(L2146, 2) = "01", "Jan", LEFT(L2146, 2) = "02", "Feb", LEFT(L2146, 2) = "03", "Mar", LEFT(L2146, 2) = "04", "Apr", LEFT(L2146, 2) = "05", "May", LEFT(L2146, 2) = "06", "Jun", LEFT(L2146, 2) = "07", "Jul", LEFT(L2146, 2) = "08", "Aug", LEFT(L2146, 2) = "09", "Sep", LEFT(L2146, 2) = "10", "Oct", LEFT(L2146, 2) = "11", "Nov", LEFT(L2146, 2) = "12", "Dec")</f>
        <v>Aug</v>
      </c>
      <c r="N2146" s="9" t="str">
        <f t="shared" si="235"/>
        <v>2013</v>
      </c>
      <c r="O2146" t="b">
        <v>0</v>
      </c>
      <c r="P2146">
        <v>24</v>
      </c>
      <c r="Q2146" t="b">
        <v>0</v>
      </c>
      <c r="R2146" t="s">
        <v>8281</v>
      </c>
      <c r="S2146" s="6">
        <f t="shared" si="231"/>
        <v>1.7098591549295775E-2</v>
      </c>
      <c r="T2146" s="8">
        <f t="shared" si="232"/>
        <v>25.291666666666668</v>
      </c>
      <c r="U2146" t="str">
        <f t="shared" si="236"/>
        <v>games</v>
      </c>
      <c r="V2146" t="str">
        <f t="shared" si="237"/>
        <v>video games</v>
      </c>
    </row>
    <row r="2147" spans="1:22" ht="48" x14ac:dyDescent="0.2">
      <c r="A2147">
        <v>2145</v>
      </c>
      <c r="B2147" s="3" t="s">
        <v>2146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2">
        <f t="shared" si="233"/>
        <v>41605.279097222221</v>
      </c>
      <c r="K2147">
        <v>1382938914</v>
      </c>
      <c r="L2147" s="12" t="str">
        <f t="shared" si="234"/>
        <v>10/28/2013</v>
      </c>
      <c r="M2147" s="9" t="str" cm="1">
        <f t="array" ref="M2147">_xlfn.IFS(LEFT(L2147, 2) = "01", "Jan", LEFT(L2147, 2) = "02", "Feb", LEFT(L2147, 2) = "03", "Mar", LEFT(L2147, 2) = "04", "Apr", LEFT(L2147, 2) = "05", "May", LEFT(L2147, 2) = "06", "Jun", LEFT(L2147, 2) = "07", "Jul", LEFT(L2147, 2) = "08", "Aug", LEFT(L2147, 2) = "09", "Sep", LEFT(L2147, 2) = "10", "Oct", LEFT(L2147, 2) = "11", "Nov", LEFT(L2147, 2) = "12", "Dec")</f>
        <v>Oct</v>
      </c>
      <c r="N2147" s="9" t="str">
        <f t="shared" si="235"/>
        <v>2013</v>
      </c>
      <c r="O2147" t="b">
        <v>0</v>
      </c>
      <c r="P2147">
        <v>89</v>
      </c>
      <c r="Q2147" t="b">
        <v>0</v>
      </c>
      <c r="R2147" t="s">
        <v>8281</v>
      </c>
      <c r="S2147" s="6">
        <f t="shared" si="231"/>
        <v>0.30433333333333334</v>
      </c>
      <c r="T2147" s="8">
        <f t="shared" si="232"/>
        <v>51.292134831460672</v>
      </c>
      <c r="U2147" t="str">
        <f t="shared" si="236"/>
        <v>games</v>
      </c>
      <c r="V2147" t="str">
        <f t="shared" si="237"/>
        <v>video games</v>
      </c>
    </row>
    <row r="2148" spans="1:22" ht="48" x14ac:dyDescent="0.2">
      <c r="A2148">
        <v>2146</v>
      </c>
      <c r="B2148" s="3" t="s">
        <v>2147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2">
        <f t="shared" si="233"/>
        <v>42411.679513888885</v>
      </c>
      <c r="K2148">
        <v>1453997910</v>
      </c>
      <c r="L2148" s="12" t="str">
        <f t="shared" si="234"/>
        <v>01/28/2016</v>
      </c>
      <c r="M2148" s="9" t="str" cm="1">
        <f t="array" ref="M2148">_xlfn.IFS(LEFT(L2148, 2) = "01", "Jan", LEFT(L2148, 2) = "02", "Feb", LEFT(L2148, 2) = "03", "Mar", LEFT(L2148, 2) = "04", "Apr", LEFT(L2148, 2) = "05", "May", LEFT(L2148, 2) = "06", "Jun", LEFT(L2148, 2) = "07", "Jul", LEFT(L2148, 2) = "08", "Aug", LEFT(L2148, 2) = "09", "Sep", LEFT(L2148, 2) = "10", "Oct", LEFT(L2148, 2) = "11", "Nov", LEFT(L2148, 2) = "12", "Dec")</f>
        <v>Jan</v>
      </c>
      <c r="N2148" s="9" t="str">
        <f t="shared" si="235"/>
        <v>2016</v>
      </c>
      <c r="O2148" t="b">
        <v>0</v>
      </c>
      <c r="P2148">
        <v>1</v>
      </c>
      <c r="Q2148" t="b">
        <v>0</v>
      </c>
      <c r="R2148" t="s">
        <v>8281</v>
      </c>
      <c r="S2148" s="6">
        <f t="shared" si="231"/>
        <v>2.0000000000000001E-4</v>
      </c>
      <c r="T2148" s="8">
        <f t="shared" si="232"/>
        <v>1</v>
      </c>
      <c r="U2148" t="str">
        <f t="shared" si="236"/>
        <v>games</v>
      </c>
      <c r="V2148" t="str">
        <f t="shared" si="237"/>
        <v>video games</v>
      </c>
    </row>
    <row r="2149" spans="1:22" ht="16" x14ac:dyDescent="0.2">
      <c r="A2149">
        <v>2147</v>
      </c>
      <c r="B2149" s="3" t="s">
        <v>2148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2">
        <f t="shared" si="233"/>
        <v>41959.337361111116</v>
      </c>
      <c r="K2149">
        <v>1413356748</v>
      </c>
      <c r="L2149" s="12" t="str">
        <f t="shared" si="234"/>
        <v>10/15/2014</v>
      </c>
      <c r="M2149" s="9" t="str" cm="1">
        <f t="array" ref="M2149">_xlfn.IFS(LEFT(L2149, 2) = "01", "Jan", LEFT(L2149, 2) = "02", "Feb", LEFT(L2149, 2) = "03", "Mar", LEFT(L2149, 2) = "04", "Apr", LEFT(L2149, 2) = "05", "May", LEFT(L2149, 2) = "06", "Jun", LEFT(L2149, 2) = "07", "Jul", LEFT(L2149, 2) = "08", "Aug", LEFT(L2149, 2) = "09", "Sep", LEFT(L2149, 2) = "10", "Oct", LEFT(L2149, 2) = "11", "Nov", LEFT(L2149, 2) = "12", "Dec")</f>
        <v>Oct</v>
      </c>
      <c r="N2149" s="9" t="str">
        <f t="shared" si="235"/>
        <v>2014</v>
      </c>
      <c r="O2149" t="b">
        <v>0</v>
      </c>
      <c r="P2149">
        <v>55</v>
      </c>
      <c r="Q2149" t="b">
        <v>0</v>
      </c>
      <c r="R2149" t="s">
        <v>8281</v>
      </c>
      <c r="S2149" s="6">
        <f t="shared" si="231"/>
        <v>6.9641025641025639E-3</v>
      </c>
      <c r="T2149" s="8">
        <f t="shared" si="232"/>
        <v>49.381818181818183</v>
      </c>
      <c r="U2149" t="str">
        <f t="shared" si="236"/>
        <v>games</v>
      </c>
      <c r="V2149" t="str">
        <f t="shared" si="237"/>
        <v>video games</v>
      </c>
    </row>
    <row r="2150" spans="1:22" ht="48" x14ac:dyDescent="0.2">
      <c r="A2150">
        <v>2148</v>
      </c>
      <c r="B2150" s="3" t="s">
        <v>2149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2">
        <f t="shared" si="233"/>
        <v>42096.691921296297</v>
      </c>
      <c r="K2150">
        <v>1425404182</v>
      </c>
      <c r="L2150" s="12" t="str">
        <f t="shared" si="234"/>
        <v>03/03/2015</v>
      </c>
      <c r="M2150" s="9" t="str" cm="1">
        <f t="array" ref="M2150">_xlfn.IFS(LEFT(L2150, 2) = "01", "Jan", LEFT(L2150, 2) = "02", "Feb", LEFT(L2150, 2) = "03", "Mar", LEFT(L2150, 2) = "04", "Apr", LEFT(L2150, 2) = "05", "May", LEFT(L2150, 2) = "06", "Jun", LEFT(L2150, 2) = "07", "Jul", LEFT(L2150, 2) = "08", "Aug", LEFT(L2150, 2) = "09", "Sep", LEFT(L2150, 2) = "10", "Oct", LEFT(L2150, 2) = "11", "Nov", LEFT(L2150, 2) = "12", "Dec")</f>
        <v>Mar</v>
      </c>
      <c r="N2150" s="9" t="str">
        <f t="shared" si="235"/>
        <v>2015</v>
      </c>
      <c r="O2150" t="b">
        <v>0</v>
      </c>
      <c r="P2150">
        <v>2</v>
      </c>
      <c r="Q2150" t="b">
        <v>0</v>
      </c>
      <c r="R2150" t="s">
        <v>8281</v>
      </c>
      <c r="S2150" s="6">
        <f t="shared" si="231"/>
        <v>0.02</v>
      </c>
      <c r="T2150" s="8">
        <f t="shared" si="232"/>
        <v>1</v>
      </c>
      <c r="U2150" t="str">
        <f t="shared" si="236"/>
        <v>games</v>
      </c>
      <c r="V2150" t="str">
        <f t="shared" si="237"/>
        <v>video games</v>
      </c>
    </row>
    <row r="2151" spans="1:22" ht="48" x14ac:dyDescent="0.2">
      <c r="A2151">
        <v>2149</v>
      </c>
      <c r="B2151" s="3" t="s">
        <v>2150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2">
        <f t="shared" si="233"/>
        <v>40390</v>
      </c>
      <c r="K2151">
        <v>1277512556</v>
      </c>
      <c r="L2151" s="12" t="str">
        <f t="shared" si="234"/>
        <v>06/26/2010</v>
      </c>
      <c r="M2151" s="9" t="str" cm="1">
        <f t="array" ref="M2151">_xlfn.IFS(LEFT(L2151, 2) = "01", "Jan", LEFT(L2151, 2) = "02", "Feb", LEFT(L2151, 2) = "03", "Mar", LEFT(L2151, 2) = "04", "Apr", LEFT(L2151, 2) = "05", "May", LEFT(L2151, 2) = "06", "Jun", LEFT(L2151, 2) = "07", "Jul", LEFT(L2151, 2) = "08", "Aug", LEFT(L2151, 2) = "09", "Sep", LEFT(L2151, 2) = "10", "Oct", LEFT(L2151, 2) = "11", "Nov", LEFT(L2151, 2) = "12", "Dec")</f>
        <v>Jun</v>
      </c>
      <c r="N2151" s="9" t="str">
        <f t="shared" si="235"/>
        <v>2010</v>
      </c>
      <c r="O2151" t="b">
        <v>0</v>
      </c>
      <c r="P2151">
        <v>0</v>
      </c>
      <c r="Q2151" t="b">
        <v>0</v>
      </c>
      <c r="R2151" t="s">
        <v>8281</v>
      </c>
      <c r="S2151" s="6">
        <f t="shared" si="231"/>
        <v>0</v>
      </c>
      <c r="T2151" s="8">
        <f t="shared" si="232"/>
        <v>0</v>
      </c>
      <c r="U2151" t="str">
        <f t="shared" si="236"/>
        <v>games</v>
      </c>
      <c r="V2151" t="str">
        <f t="shared" si="237"/>
        <v>video games</v>
      </c>
    </row>
    <row r="2152" spans="1:22" ht="16" x14ac:dyDescent="0.2">
      <c r="A2152">
        <v>2150</v>
      </c>
      <c r="B2152" s="3" t="s">
        <v>2151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2">
        <f t="shared" si="233"/>
        <v>42564.284710648149</v>
      </c>
      <c r="K2152">
        <v>1465800599</v>
      </c>
      <c r="L2152" s="12" t="str">
        <f t="shared" si="234"/>
        <v>06/13/2016</v>
      </c>
      <c r="M2152" s="9" t="str" cm="1">
        <f t="array" ref="M2152">_xlfn.IFS(LEFT(L2152, 2) = "01", "Jan", LEFT(L2152, 2) = "02", "Feb", LEFT(L2152, 2) = "03", "Mar", LEFT(L2152, 2) = "04", "Apr", LEFT(L2152, 2) = "05", "May", LEFT(L2152, 2) = "06", "Jun", LEFT(L2152, 2) = "07", "Jul", LEFT(L2152, 2) = "08", "Aug", LEFT(L2152, 2) = "09", "Sep", LEFT(L2152, 2) = "10", "Oct", LEFT(L2152, 2) = "11", "Nov", LEFT(L2152, 2) = "12", "Dec")</f>
        <v>Jun</v>
      </c>
      <c r="N2152" s="9" t="str">
        <f t="shared" si="235"/>
        <v>2016</v>
      </c>
      <c r="O2152" t="b">
        <v>0</v>
      </c>
      <c r="P2152">
        <v>4</v>
      </c>
      <c r="Q2152" t="b">
        <v>0</v>
      </c>
      <c r="R2152" t="s">
        <v>8281</v>
      </c>
      <c r="S2152" s="6">
        <f t="shared" si="231"/>
        <v>8.0999999999999996E-3</v>
      </c>
      <c r="T2152" s="8">
        <f t="shared" si="232"/>
        <v>101.25</v>
      </c>
      <c r="U2152" t="str">
        <f t="shared" si="236"/>
        <v>games</v>
      </c>
      <c r="V2152" t="str">
        <f t="shared" si="237"/>
        <v>video games</v>
      </c>
    </row>
    <row r="2153" spans="1:22" ht="48" x14ac:dyDescent="0.2">
      <c r="A2153">
        <v>2151</v>
      </c>
      <c r="B2153" s="3" t="s">
        <v>2152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2">
        <f t="shared" si="233"/>
        <v>42550.847384259265</v>
      </c>
      <c r="K2153">
        <v>1464639614</v>
      </c>
      <c r="L2153" s="12" t="str">
        <f t="shared" si="234"/>
        <v>05/30/2016</v>
      </c>
      <c r="M2153" s="9" t="str" cm="1">
        <f t="array" ref="M2153">_xlfn.IFS(LEFT(L2153, 2) = "01", "Jan", LEFT(L2153, 2) = "02", "Feb", LEFT(L2153, 2) = "03", "Mar", LEFT(L2153, 2) = "04", "Apr", LEFT(L2153, 2) = "05", "May", LEFT(L2153, 2) = "06", "Jun", LEFT(L2153, 2) = "07", "Jul", LEFT(L2153, 2) = "08", "Aug", LEFT(L2153, 2) = "09", "Sep", LEFT(L2153, 2) = "10", "Oct", LEFT(L2153, 2) = "11", "Nov", LEFT(L2153, 2) = "12", "Dec")</f>
        <v>May</v>
      </c>
      <c r="N2153" s="9" t="str">
        <f t="shared" si="235"/>
        <v>2016</v>
      </c>
      <c r="O2153" t="b">
        <v>0</v>
      </c>
      <c r="P2153">
        <v>6</v>
      </c>
      <c r="Q2153" t="b">
        <v>0</v>
      </c>
      <c r="R2153" t="s">
        <v>8281</v>
      </c>
      <c r="S2153" s="6">
        <f t="shared" si="231"/>
        <v>2.6222222222222224E-3</v>
      </c>
      <c r="T2153" s="8">
        <f t="shared" si="232"/>
        <v>19.666666666666668</v>
      </c>
      <c r="U2153" t="str">
        <f t="shared" si="236"/>
        <v>games</v>
      </c>
      <c r="V2153" t="str">
        <f t="shared" si="237"/>
        <v>video games</v>
      </c>
    </row>
    <row r="2154" spans="1:22" ht="48" x14ac:dyDescent="0.2">
      <c r="A2154">
        <v>2152</v>
      </c>
      <c r="B2154" s="3" t="s">
        <v>2153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2">
        <f t="shared" si="233"/>
        <v>41713.790613425925</v>
      </c>
      <c r="K2154">
        <v>1392321509</v>
      </c>
      <c r="L2154" s="12" t="str">
        <f t="shared" si="234"/>
        <v>02/13/2014</v>
      </c>
      <c r="M2154" s="9" t="str" cm="1">
        <f t="array" ref="M2154">_xlfn.IFS(LEFT(L2154, 2) = "01", "Jan", LEFT(L2154, 2) = "02", "Feb", LEFT(L2154, 2) = "03", "Mar", LEFT(L2154, 2) = "04", "Apr", LEFT(L2154, 2) = "05", "May", LEFT(L2154, 2) = "06", "Jun", LEFT(L2154, 2) = "07", "Jul", LEFT(L2154, 2) = "08", "Aug", LEFT(L2154, 2) = "09", "Sep", LEFT(L2154, 2) = "10", "Oct", LEFT(L2154, 2) = "11", "Nov", LEFT(L2154, 2) = "12", "Dec")</f>
        <v>Feb</v>
      </c>
      <c r="N2154" s="9" t="str">
        <f t="shared" si="235"/>
        <v>2014</v>
      </c>
      <c r="O2154" t="b">
        <v>0</v>
      </c>
      <c r="P2154">
        <v>4</v>
      </c>
      <c r="Q2154" t="b">
        <v>0</v>
      </c>
      <c r="R2154" t="s">
        <v>8281</v>
      </c>
      <c r="S2154" s="6">
        <f t="shared" si="231"/>
        <v>1.6666666666666668E-3</v>
      </c>
      <c r="T2154" s="8">
        <f t="shared" si="232"/>
        <v>12.5</v>
      </c>
      <c r="U2154" t="str">
        <f t="shared" si="236"/>
        <v>games</v>
      </c>
      <c r="V2154" t="str">
        <f t="shared" si="237"/>
        <v>video games</v>
      </c>
    </row>
    <row r="2155" spans="1:22" ht="48" x14ac:dyDescent="0.2">
      <c r="A2155">
        <v>2153</v>
      </c>
      <c r="B2155" s="3" t="s">
        <v>2154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2">
        <f t="shared" si="233"/>
        <v>42014.332638888889</v>
      </c>
      <c r="K2155">
        <v>1417470718</v>
      </c>
      <c r="L2155" s="12" t="str">
        <f t="shared" si="234"/>
        <v>12/01/2014</v>
      </c>
      <c r="M2155" s="9" t="str" cm="1">
        <f t="array" ref="M2155">_xlfn.IFS(LEFT(L2155, 2) = "01", "Jan", LEFT(L2155, 2) = "02", "Feb", LEFT(L2155, 2) = "03", "Mar", LEFT(L2155, 2) = "04", "Apr", LEFT(L2155, 2) = "05", "May", LEFT(L2155, 2) = "06", "Jun", LEFT(L2155, 2) = "07", "Jul", LEFT(L2155, 2) = "08", "Aug", LEFT(L2155, 2) = "09", "Sep", LEFT(L2155, 2) = "10", "Oct", LEFT(L2155, 2) = "11", "Nov", LEFT(L2155, 2) = "12", "Dec")</f>
        <v>Dec</v>
      </c>
      <c r="N2155" s="9" t="str">
        <f t="shared" si="235"/>
        <v>2014</v>
      </c>
      <c r="O2155" t="b">
        <v>0</v>
      </c>
      <c r="P2155">
        <v>4</v>
      </c>
      <c r="Q2155" t="b">
        <v>0</v>
      </c>
      <c r="R2155" t="s">
        <v>8281</v>
      </c>
      <c r="S2155" s="6">
        <f t="shared" si="231"/>
        <v>9.1244548809124457E-5</v>
      </c>
      <c r="T2155" s="8">
        <f t="shared" si="232"/>
        <v>8.5</v>
      </c>
      <c r="U2155" t="str">
        <f t="shared" si="236"/>
        <v>games</v>
      </c>
      <c r="V2155" t="str">
        <f t="shared" si="237"/>
        <v>video games</v>
      </c>
    </row>
    <row r="2156" spans="1:22" ht="32" x14ac:dyDescent="0.2">
      <c r="A2156">
        <v>2154</v>
      </c>
      <c r="B2156" s="3" t="s">
        <v>2155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2">
        <f t="shared" si="233"/>
        <v>41667.632256944446</v>
      </c>
      <c r="K2156">
        <v>1389193827</v>
      </c>
      <c r="L2156" s="12" t="str">
        <f t="shared" si="234"/>
        <v>01/08/2014</v>
      </c>
      <c r="M2156" s="9" t="str" cm="1">
        <f t="array" ref="M2156">_xlfn.IFS(LEFT(L2156, 2) = "01", "Jan", LEFT(L2156, 2) = "02", "Feb", LEFT(L2156, 2) = "03", "Mar", LEFT(L2156, 2) = "04", "Apr", LEFT(L2156, 2) = "05", "May", LEFT(L2156, 2) = "06", "Jun", LEFT(L2156, 2) = "07", "Jul", LEFT(L2156, 2) = "08", "Aug", LEFT(L2156, 2) = "09", "Sep", LEFT(L2156, 2) = "10", "Oct", LEFT(L2156, 2) = "11", "Nov", LEFT(L2156, 2) = "12", "Dec")</f>
        <v>Jan</v>
      </c>
      <c r="N2156" s="9" t="str">
        <f t="shared" si="235"/>
        <v>2014</v>
      </c>
      <c r="O2156" t="b">
        <v>0</v>
      </c>
      <c r="P2156">
        <v>2</v>
      </c>
      <c r="Q2156" t="b">
        <v>0</v>
      </c>
      <c r="R2156" t="s">
        <v>8281</v>
      </c>
      <c r="S2156" s="6">
        <f t="shared" si="231"/>
        <v>8.0000000000000002E-3</v>
      </c>
      <c r="T2156" s="8">
        <f t="shared" si="232"/>
        <v>1</v>
      </c>
      <c r="U2156" t="str">
        <f t="shared" si="236"/>
        <v>games</v>
      </c>
      <c r="V2156" t="str">
        <f t="shared" si="237"/>
        <v>video games</v>
      </c>
    </row>
    <row r="2157" spans="1:22" ht="48" x14ac:dyDescent="0.2">
      <c r="A2157">
        <v>2155</v>
      </c>
      <c r="B2157" s="3" t="s">
        <v>2156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2">
        <f t="shared" si="233"/>
        <v>42460.70584490741</v>
      </c>
      <c r="K2157">
        <v>1456854985</v>
      </c>
      <c r="L2157" s="12" t="str">
        <f t="shared" si="234"/>
        <v>03/01/2016</v>
      </c>
      <c r="M2157" s="9" t="str" cm="1">
        <f t="array" ref="M2157">_xlfn.IFS(LEFT(L2157, 2) = "01", "Jan", LEFT(L2157, 2) = "02", "Feb", LEFT(L2157, 2) = "03", "Mar", LEFT(L2157, 2) = "04", "Apr", LEFT(L2157, 2) = "05", "May", LEFT(L2157, 2) = "06", "Jun", LEFT(L2157, 2) = "07", "Jul", LEFT(L2157, 2) = "08", "Aug", LEFT(L2157, 2) = "09", "Sep", LEFT(L2157, 2) = "10", "Oct", LEFT(L2157, 2) = "11", "Nov", LEFT(L2157, 2) = "12", "Dec")</f>
        <v>Mar</v>
      </c>
      <c r="N2157" s="9" t="str">
        <f t="shared" si="235"/>
        <v>2016</v>
      </c>
      <c r="O2157" t="b">
        <v>0</v>
      </c>
      <c r="P2157">
        <v>5</v>
      </c>
      <c r="Q2157" t="b">
        <v>0</v>
      </c>
      <c r="R2157" t="s">
        <v>8281</v>
      </c>
      <c r="S2157" s="6">
        <f t="shared" si="231"/>
        <v>2.3E-2</v>
      </c>
      <c r="T2157" s="8">
        <f t="shared" si="232"/>
        <v>23</v>
      </c>
      <c r="U2157" t="str">
        <f t="shared" si="236"/>
        <v>games</v>
      </c>
      <c r="V2157" t="str">
        <f t="shared" si="237"/>
        <v>video games</v>
      </c>
    </row>
    <row r="2158" spans="1:22" ht="32" x14ac:dyDescent="0.2">
      <c r="A2158">
        <v>2156</v>
      </c>
      <c r="B2158" s="3" t="s">
        <v>2157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2">
        <f t="shared" si="233"/>
        <v>41533.85423611111</v>
      </c>
      <c r="K2158">
        <v>1375475406</v>
      </c>
      <c r="L2158" s="12" t="str">
        <f t="shared" si="234"/>
        <v>08/02/2013</v>
      </c>
      <c r="M2158" s="9" t="str" cm="1">
        <f t="array" ref="M2158">_xlfn.IFS(LEFT(L2158, 2) = "01", "Jan", LEFT(L2158, 2) = "02", "Feb", LEFT(L2158, 2) = "03", "Mar", LEFT(L2158, 2) = "04", "Apr", LEFT(L2158, 2) = "05", "May", LEFT(L2158, 2) = "06", "Jun", LEFT(L2158, 2) = "07", "Jul", LEFT(L2158, 2) = "08", "Aug", LEFT(L2158, 2) = "09", "Sep", LEFT(L2158, 2) = "10", "Oct", LEFT(L2158, 2) = "11", "Nov", LEFT(L2158, 2) = "12", "Dec")</f>
        <v>Aug</v>
      </c>
      <c r="N2158" s="9" t="str">
        <f t="shared" si="235"/>
        <v>2013</v>
      </c>
      <c r="O2158" t="b">
        <v>0</v>
      </c>
      <c r="P2158">
        <v>83</v>
      </c>
      <c r="Q2158" t="b">
        <v>0</v>
      </c>
      <c r="R2158" t="s">
        <v>8281</v>
      </c>
      <c r="S2158" s="6">
        <f t="shared" si="231"/>
        <v>2.6660714285714284E-2</v>
      </c>
      <c r="T2158" s="8">
        <f t="shared" si="232"/>
        <v>17.987951807228917</v>
      </c>
      <c r="U2158" t="str">
        <f t="shared" si="236"/>
        <v>games</v>
      </c>
      <c r="V2158" t="str">
        <f t="shared" si="237"/>
        <v>video games</v>
      </c>
    </row>
    <row r="2159" spans="1:22" ht="32" x14ac:dyDescent="0.2">
      <c r="A2159">
        <v>2157</v>
      </c>
      <c r="B2159" s="3" t="s">
        <v>2158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2">
        <f t="shared" si="233"/>
        <v>42727.332638888889</v>
      </c>
      <c r="K2159">
        <v>1479684783</v>
      </c>
      <c r="L2159" s="12" t="str">
        <f t="shared" si="234"/>
        <v>11/20/2016</v>
      </c>
      <c r="M2159" s="9" t="str" cm="1">
        <f t="array" ref="M2159">_xlfn.IFS(LEFT(L2159, 2) = "01", "Jan", LEFT(L2159, 2) = "02", "Feb", LEFT(L2159, 2) = "03", "Mar", LEFT(L2159, 2) = "04", "Apr", LEFT(L2159, 2) = "05", "May", LEFT(L2159, 2) = "06", "Jun", LEFT(L2159, 2) = "07", "Jul", LEFT(L2159, 2) = "08", "Aug", LEFT(L2159, 2) = "09", "Sep", LEFT(L2159, 2) = "10", "Oct", LEFT(L2159, 2) = "11", "Nov", LEFT(L2159, 2) = "12", "Dec")</f>
        <v>Nov</v>
      </c>
      <c r="N2159" s="9" t="str">
        <f t="shared" si="235"/>
        <v>2016</v>
      </c>
      <c r="O2159" t="b">
        <v>0</v>
      </c>
      <c r="P2159">
        <v>57</v>
      </c>
      <c r="Q2159" t="b">
        <v>0</v>
      </c>
      <c r="R2159" t="s">
        <v>8281</v>
      </c>
      <c r="S2159" s="6">
        <f t="shared" si="231"/>
        <v>0.28192</v>
      </c>
      <c r="T2159" s="8">
        <f t="shared" si="232"/>
        <v>370.94736842105266</v>
      </c>
      <c r="U2159" t="str">
        <f t="shared" si="236"/>
        <v>games</v>
      </c>
      <c r="V2159" t="str">
        <f t="shared" si="237"/>
        <v>video games</v>
      </c>
    </row>
    <row r="2160" spans="1:22" ht="48" x14ac:dyDescent="0.2">
      <c r="A2160">
        <v>2158</v>
      </c>
      <c r="B2160" s="3" t="s">
        <v>2159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2">
        <f t="shared" si="233"/>
        <v>41309.853865740741</v>
      </c>
      <c r="K2160">
        <v>1356121774</v>
      </c>
      <c r="L2160" s="12" t="str">
        <f t="shared" si="234"/>
        <v>12/21/2012</v>
      </c>
      <c r="M2160" s="9" t="str" cm="1">
        <f t="array" ref="M2160">_xlfn.IFS(LEFT(L2160, 2) = "01", "Jan", LEFT(L2160, 2) = "02", "Feb", LEFT(L2160, 2) = "03", "Mar", LEFT(L2160, 2) = "04", "Apr", LEFT(L2160, 2) = "05", "May", LEFT(L2160, 2) = "06", "Jun", LEFT(L2160, 2) = "07", "Jul", LEFT(L2160, 2) = "08", "Aug", LEFT(L2160, 2) = "09", "Sep", LEFT(L2160, 2) = "10", "Oct", LEFT(L2160, 2) = "11", "Nov", LEFT(L2160, 2) = "12", "Dec")</f>
        <v>Dec</v>
      </c>
      <c r="N2160" s="9" t="str">
        <f t="shared" si="235"/>
        <v>2012</v>
      </c>
      <c r="O2160" t="b">
        <v>0</v>
      </c>
      <c r="P2160">
        <v>311</v>
      </c>
      <c r="Q2160" t="b">
        <v>0</v>
      </c>
      <c r="R2160" t="s">
        <v>8281</v>
      </c>
      <c r="S2160" s="6">
        <f t="shared" si="231"/>
        <v>6.5900366666666668E-2</v>
      </c>
      <c r="T2160" s="8">
        <f t="shared" si="232"/>
        <v>63.569485530546629</v>
      </c>
      <c r="U2160" t="str">
        <f t="shared" si="236"/>
        <v>games</v>
      </c>
      <c r="V2160" t="str">
        <f t="shared" si="237"/>
        <v>video games</v>
      </c>
    </row>
    <row r="2161" spans="1:22" ht="64" x14ac:dyDescent="0.2">
      <c r="A2161">
        <v>2159</v>
      </c>
      <c r="B2161" s="3" t="s">
        <v>2160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2">
        <f t="shared" si="233"/>
        <v>40740.731180555551</v>
      </c>
      <c r="K2161">
        <v>1308245574</v>
      </c>
      <c r="L2161" s="12" t="str">
        <f t="shared" si="234"/>
        <v>06/16/2011</v>
      </c>
      <c r="M2161" s="9" t="str" cm="1">
        <f t="array" ref="M2161">_xlfn.IFS(LEFT(L2161, 2) = "01", "Jan", LEFT(L2161, 2) = "02", "Feb", LEFT(L2161, 2) = "03", "Mar", LEFT(L2161, 2) = "04", "Apr", LEFT(L2161, 2) = "05", "May", LEFT(L2161, 2) = "06", "Jun", LEFT(L2161, 2) = "07", "Jul", LEFT(L2161, 2) = "08", "Aug", LEFT(L2161, 2) = "09", "Sep", LEFT(L2161, 2) = "10", "Oct", LEFT(L2161, 2) = "11", "Nov", LEFT(L2161, 2) = "12", "Dec")</f>
        <v>Jun</v>
      </c>
      <c r="N2161" s="9" t="str">
        <f t="shared" si="235"/>
        <v>2011</v>
      </c>
      <c r="O2161" t="b">
        <v>0</v>
      </c>
      <c r="P2161">
        <v>2</v>
      </c>
      <c r="Q2161" t="b">
        <v>0</v>
      </c>
      <c r="R2161" t="s">
        <v>8281</v>
      </c>
      <c r="S2161" s="6">
        <f t="shared" si="231"/>
        <v>7.2222222222222219E-3</v>
      </c>
      <c r="T2161" s="8">
        <f t="shared" si="232"/>
        <v>13</v>
      </c>
      <c r="U2161" t="str">
        <f t="shared" si="236"/>
        <v>games</v>
      </c>
      <c r="V2161" t="str">
        <f t="shared" si="237"/>
        <v>video games</v>
      </c>
    </row>
    <row r="2162" spans="1:22" ht="48" x14ac:dyDescent="0.2">
      <c r="A2162">
        <v>2160</v>
      </c>
      <c r="B2162" s="3" t="s">
        <v>2161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2">
        <f t="shared" si="233"/>
        <v>41048.711863425924</v>
      </c>
      <c r="K2162">
        <v>1334855105</v>
      </c>
      <c r="L2162" s="12" t="str">
        <f t="shared" si="234"/>
        <v>04/19/2012</v>
      </c>
      <c r="M2162" s="9" t="str" cm="1">
        <f t="array" ref="M2162">_xlfn.IFS(LEFT(L2162, 2) = "01", "Jan", LEFT(L2162, 2) = "02", "Feb", LEFT(L2162, 2) = "03", "Mar", LEFT(L2162, 2) = "04", "Apr", LEFT(L2162, 2) = "05", "May", LEFT(L2162, 2) = "06", "Jun", LEFT(L2162, 2) = "07", "Jul", LEFT(L2162, 2) = "08", "Aug", LEFT(L2162, 2) = "09", "Sep", LEFT(L2162, 2) = "10", "Oct", LEFT(L2162, 2) = "11", "Nov", LEFT(L2162, 2) = "12", "Dec")</f>
        <v>Apr</v>
      </c>
      <c r="N2162" s="9" t="str">
        <f t="shared" si="235"/>
        <v>2012</v>
      </c>
      <c r="O2162" t="b">
        <v>0</v>
      </c>
      <c r="P2162">
        <v>16</v>
      </c>
      <c r="Q2162" t="b">
        <v>0</v>
      </c>
      <c r="R2162" t="s">
        <v>8281</v>
      </c>
      <c r="S2162" s="6">
        <f t="shared" si="231"/>
        <v>8.5000000000000006E-3</v>
      </c>
      <c r="T2162" s="8">
        <f t="shared" si="232"/>
        <v>5.3125</v>
      </c>
      <c r="U2162" t="str">
        <f t="shared" si="236"/>
        <v>games</v>
      </c>
      <c r="V2162" t="str">
        <f t="shared" si="237"/>
        <v>video games</v>
      </c>
    </row>
    <row r="2163" spans="1:22" ht="32" x14ac:dyDescent="0.2">
      <c r="A2163">
        <v>2161</v>
      </c>
      <c r="B2163" s="3" t="s">
        <v>2162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2">
        <f t="shared" si="233"/>
        <v>42270.852534722217</v>
      </c>
      <c r="K2163">
        <v>1440448059</v>
      </c>
      <c r="L2163" s="12" t="str">
        <f t="shared" si="234"/>
        <v>08/24/2015</v>
      </c>
      <c r="M2163" s="9" t="str" cm="1">
        <f t="array" ref="M2163">_xlfn.IFS(LEFT(L2163, 2) = "01", "Jan", LEFT(L2163, 2) = "02", "Feb", LEFT(L2163, 2) = "03", "Mar", LEFT(L2163, 2) = "04", "Apr", LEFT(L2163, 2) = "05", "May", LEFT(L2163, 2) = "06", "Jun", LEFT(L2163, 2) = "07", "Jul", LEFT(L2163, 2) = "08", "Aug", LEFT(L2163, 2) = "09", "Sep", LEFT(L2163, 2) = "10", "Oct", LEFT(L2163, 2) = "11", "Nov", LEFT(L2163, 2) = "12", "Dec")</f>
        <v>Aug</v>
      </c>
      <c r="N2163" s="9" t="str">
        <f t="shared" si="235"/>
        <v>2015</v>
      </c>
      <c r="O2163" t="b">
        <v>0</v>
      </c>
      <c r="P2163">
        <v>13</v>
      </c>
      <c r="Q2163" t="b">
        <v>1</v>
      </c>
      <c r="R2163" t="s">
        <v>8275</v>
      </c>
      <c r="S2163" s="6">
        <f t="shared" si="231"/>
        <v>1.1575</v>
      </c>
      <c r="T2163" s="8">
        <f t="shared" si="232"/>
        <v>35.615384615384613</v>
      </c>
      <c r="U2163" t="str">
        <f t="shared" si="236"/>
        <v>music</v>
      </c>
      <c r="V2163" t="str">
        <f t="shared" si="237"/>
        <v>rock</v>
      </c>
    </row>
    <row r="2164" spans="1:22" ht="48" x14ac:dyDescent="0.2">
      <c r="A2164">
        <v>2162</v>
      </c>
      <c r="B2164" s="3" t="s">
        <v>2163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2">
        <f t="shared" si="233"/>
        <v>41844.766099537039</v>
      </c>
      <c r="K2164">
        <v>1403547791</v>
      </c>
      <c r="L2164" s="12" t="str">
        <f t="shared" si="234"/>
        <v>06/23/2014</v>
      </c>
      <c r="M2164" s="9" t="str" cm="1">
        <f t="array" ref="M2164">_xlfn.IFS(LEFT(L2164, 2) = "01", "Jan", LEFT(L2164, 2) = "02", "Feb", LEFT(L2164, 2) = "03", "Mar", LEFT(L2164, 2) = "04", "Apr", LEFT(L2164, 2) = "05", "May", LEFT(L2164, 2) = "06", "Jun", LEFT(L2164, 2) = "07", "Jul", LEFT(L2164, 2) = "08", "Aug", LEFT(L2164, 2) = "09", "Sep", LEFT(L2164, 2) = "10", "Oct", LEFT(L2164, 2) = "11", "Nov", LEFT(L2164, 2) = "12", "Dec")</f>
        <v>Jun</v>
      </c>
      <c r="N2164" s="9" t="str">
        <f t="shared" si="235"/>
        <v>2014</v>
      </c>
      <c r="O2164" t="b">
        <v>0</v>
      </c>
      <c r="P2164">
        <v>58</v>
      </c>
      <c r="Q2164" t="b">
        <v>1</v>
      </c>
      <c r="R2164" t="s">
        <v>8275</v>
      </c>
      <c r="S2164" s="6">
        <f t="shared" si="231"/>
        <v>1.1226666666666667</v>
      </c>
      <c r="T2164" s="8">
        <f t="shared" si="232"/>
        <v>87.103448275862064</v>
      </c>
      <c r="U2164" t="str">
        <f t="shared" si="236"/>
        <v>music</v>
      </c>
      <c r="V2164" t="str">
        <f t="shared" si="237"/>
        <v>rock</v>
      </c>
    </row>
    <row r="2165" spans="1:22" ht="48" x14ac:dyDescent="0.2">
      <c r="A2165">
        <v>2163</v>
      </c>
      <c r="B2165" s="3" t="s">
        <v>2164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2">
        <f t="shared" si="233"/>
        <v>42163.159722222219</v>
      </c>
      <c r="K2165">
        <v>1429306520</v>
      </c>
      <c r="L2165" s="12" t="str">
        <f t="shared" si="234"/>
        <v>04/17/2015</v>
      </c>
      <c r="M2165" s="9" t="str" cm="1">
        <f t="array" ref="M2165">_xlfn.IFS(LEFT(L2165, 2) = "01", "Jan", LEFT(L2165, 2) = "02", "Feb", LEFT(L2165, 2) = "03", "Mar", LEFT(L2165, 2) = "04", "Apr", LEFT(L2165, 2) = "05", "May", LEFT(L2165, 2) = "06", "Jun", LEFT(L2165, 2) = "07", "Jul", LEFT(L2165, 2) = "08", "Aug", LEFT(L2165, 2) = "09", "Sep", LEFT(L2165, 2) = "10", "Oct", LEFT(L2165, 2) = "11", "Nov", LEFT(L2165, 2) = "12", "Dec")</f>
        <v>Apr</v>
      </c>
      <c r="N2165" s="9" t="str">
        <f t="shared" si="235"/>
        <v>2015</v>
      </c>
      <c r="O2165" t="b">
        <v>0</v>
      </c>
      <c r="P2165">
        <v>44</v>
      </c>
      <c r="Q2165" t="b">
        <v>1</v>
      </c>
      <c r="R2165" t="s">
        <v>8275</v>
      </c>
      <c r="S2165" s="6">
        <f t="shared" si="231"/>
        <v>1.3220000000000001</v>
      </c>
      <c r="T2165" s="8">
        <f t="shared" si="232"/>
        <v>75.11363636363636</v>
      </c>
      <c r="U2165" t="str">
        <f t="shared" si="236"/>
        <v>music</v>
      </c>
      <c r="V2165" t="str">
        <f t="shared" si="237"/>
        <v>rock</v>
      </c>
    </row>
    <row r="2166" spans="1:22" ht="32" x14ac:dyDescent="0.2">
      <c r="A2166">
        <v>2164</v>
      </c>
      <c r="B2166" s="3" t="s">
        <v>2165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2">
        <f t="shared" si="233"/>
        <v>42546.165972222225</v>
      </c>
      <c r="K2166">
        <v>1464196414</v>
      </c>
      <c r="L2166" s="12" t="str">
        <f t="shared" si="234"/>
        <v>05/25/2016</v>
      </c>
      <c r="M2166" s="9" t="str" cm="1">
        <f t="array" ref="M2166">_xlfn.IFS(LEFT(L2166, 2) = "01", "Jan", LEFT(L2166, 2) = "02", "Feb", LEFT(L2166, 2) = "03", "Mar", LEFT(L2166, 2) = "04", "Apr", LEFT(L2166, 2) = "05", "May", LEFT(L2166, 2) = "06", "Jun", LEFT(L2166, 2) = "07", "Jul", LEFT(L2166, 2) = "08", "Aug", LEFT(L2166, 2) = "09", "Sep", LEFT(L2166, 2) = "10", "Oct", LEFT(L2166, 2) = "11", "Nov", LEFT(L2166, 2) = "12", "Dec")</f>
        <v>May</v>
      </c>
      <c r="N2166" s="9" t="str">
        <f t="shared" si="235"/>
        <v>2016</v>
      </c>
      <c r="O2166" t="b">
        <v>0</v>
      </c>
      <c r="P2166">
        <v>83</v>
      </c>
      <c r="Q2166" t="b">
        <v>1</v>
      </c>
      <c r="R2166" t="s">
        <v>8275</v>
      </c>
      <c r="S2166" s="6">
        <f t="shared" si="231"/>
        <v>1.0263636363636364</v>
      </c>
      <c r="T2166" s="8">
        <f t="shared" si="232"/>
        <v>68.01204819277109</v>
      </c>
      <c r="U2166" t="str">
        <f t="shared" si="236"/>
        <v>music</v>
      </c>
      <c r="V2166" t="str">
        <f t="shared" si="237"/>
        <v>rock</v>
      </c>
    </row>
    <row r="2167" spans="1:22" ht="48" x14ac:dyDescent="0.2">
      <c r="A2167">
        <v>2165</v>
      </c>
      <c r="B2167" s="3" t="s">
        <v>2166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2">
        <f t="shared" si="233"/>
        <v>42468.625405092593</v>
      </c>
      <c r="K2167">
        <v>1457539235</v>
      </c>
      <c r="L2167" s="12" t="str">
        <f t="shared" si="234"/>
        <v>03/09/2016</v>
      </c>
      <c r="M2167" s="9" t="str" cm="1">
        <f t="array" ref="M2167">_xlfn.IFS(LEFT(L2167, 2) = "01", "Jan", LEFT(L2167, 2) = "02", "Feb", LEFT(L2167, 2) = "03", "Mar", LEFT(L2167, 2) = "04", "Apr", LEFT(L2167, 2) = "05", "May", LEFT(L2167, 2) = "06", "Jun", LEFT(L2167, 2) = "07", "Jul", LEFT(L2167, 2) = "08", "Aug", LEFT(L2167, 2) = "09", "Sep", LEFT(L2167, 2) = "10", "Oct", LEFT(L2167, 2) = "11", "Nov", LEFT(L2167, 2) = "12", "Dec")</f>
        <v>Mar</v>
      </c>
      <c r="N2167" s="9" t="str">
        <f t="shared" si="235"/>
        <v>2016</v>
      </c>
      <c r="O2167" t="b">
        <v>0</v>
      </c>
      <c r="P2167">
        <v>117</v>
      </c>
      <c r="Q2167" t="b">
        <v>1</v>
      </c>
      <c r="R2167" t="s">
        <v>8275</v>
      </c>
      <c r="S2167" s="6">
        <f t="shared" si="231"/>
        <v>1.3864000000000001</v>
      </c>
      <c r="T2167" s="8">
        <f t="shared" si="232"/>
        <v>29.623931623931625</v>
      </c>
      <c r="U2167" t="str">
        <f t="shared" si="236"/>
        <v>music</v>
      </c>
      <c r="V2167" t="str">
        <f t="shared" si="237"/>
        <v>rock</v>
      </c>
    </row>
    <row r="2168" spans="1:22" ht="48" x14ac:dyDescent="0.2">
      <c r="A2168">
        <v>2166</v>
      </c>
      <c r="B2168" s="3" t="s">
        <v>2167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2">
        <f t="shared" si="233"/>
        <v>41978.879837962959</v>
      </c>
      <c r="K2168">
        <v>1413922018</v>
      </c>
      <c r="L2168" s="12" t="str">
        <f t="shared" si="234"/>
        <v>10/21/2014</v>
      </c>
      <c r="M2168" s="9" t="str" cm="1">
        <f t="array" ref="M2168">_xlfn.IFS(LEFT(L2168, 2) = "01", "Jan", LEFT(L2168, 2) = "02", "Feb", LEFT(L2168, 2) = "03", "Mar", LEFT(L2168, 2) = "04", "Apr", LEFT(L2168, 2) = "05", "May", LEFT(L2168, 2) = "06", "Jun", LEFT(L2168, 2) = "07", "Jul", LEFT(L2168, 2) = "08", "Aug", LEFT(L2168, 2) = "09", "Sep", LEFT(L2168, 2) = "10", "Oct", LEFT(L2168, 2) = "11", "Nov", LEFT(L2168, 2) = "12", "Dec")</f>
        <v>Oct</v>
      </c>
      <c r="N2168" s="9" t="str">
        <f t="shared" si="235"/>
        <v>2014</v>
      </c>
      <c r="O2168" t="b">
        <v>0</v>
      </c>
      <c r="P2168">
        <v>32</v>
      </c>
      <c r="Q2168" t="b">
        <v>1</v>
      </c>
      <c r="R2168" t="s">
        <v>8275</v>
      </c>
      <c r="S2168" s="6">
        <f t="shared" si="231"/>
        <v>1.466</v>
      </c>
      <c r="T2168" s="8">
        <f t="shared" si="232"/>
        <v>91.625</v>
      </c>
      <c r="U2168" t="str">
        <f t="shared" si="236"/>
        <v>music</v>
      </c>
      <c r="V2168" t="str">
        <f t="shared" si="237"/>
        <v>rock</v>
      </c>
    </row>
    <row r="2169" spans="1:22" ht="32" x14ac:dyDescent="0.2">
      <c r="A2169">
        <v>2167</v>
      </c>
      <c r="B2169" s="3" t="s">
        <v>2168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2">
        <f t="shared" si="233"/>
        <v>41167.066400462965</v>
      </c>
      <c r="K2169">
        <v>1346463337</v>
      </c>
      <c r="L2169" s="12" t="str">
        <f t="shared" si="234"/>
        <v>09/01/2012</v>
      </c>
      <c r="M2169" s="9" t="str" cm="1">
        <f t="array" ref="M2169">_xlfn.IFS(LEFT(L2169, 2) = "01", "Jan", LEFT(L2169, 2) = "02", "Feb", LEFT(L2169, 2) = "03", "Mar", LEFT(L2169, 2) = "04", "Apr", LEFT(L2169, 2) = "05", "May", LEFT(L2169, 2) = "06", "Jun", LEFT(L2169, 2) = "07", "Jul", LEFT(L2169, 2) = "08", "Aug", LEFT(L2169, 2) = "09", "Sep", LEFT(L2169, 2) = "10", "Oct", LEFT(L2169, 2) = "11", "Nov", LEFT(L2169, 2) = "12", "Dec")</f>
        <v>Sep</v>
      </c>
      <c r="N2169" s="9" t="str">
        <f t="shared" si="235"/>
        <v>2012</v>
      </c>
      <c r="O2169" t="b">
        <v>0</v>
      </c>
      <c r="P2169">
        <v>8</v>
      </c>
      <c r="Q2169" t="b">
        <v>1</v>
      </c>
      <c r="R2169" t="s">
        <v>8275</v>
      </c>
      <c r="S2169" s="6">
        <f t="shared" si="231"/>
        <v>1.2</v>
      </c>
      <c r="T2169" s="8">
        <f t="shared" si="232"/>
        <v>22.5</v>
      </c>
      <c r="U2169" t="str">
        <f t="shared" si="236"/>
        <v>music</v>
      </c>
      <c r="V2169" t="str">
        <f t="shared" si="237"/>
        <v>rock</v>
      </c>
    </row>
    <row r="2170" spans="1:22" ht="32" x14ac:dyDescent="0.2">
      <c r="A2170">
        <v>2168</v>
      </c>
      <c r="B2170" s="3" t="s">
        <v>2169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2">
        <f t="shared" si="233"/>
        <v>42776.208333333328</v>
      </c>
      <c r="K2170">
        <v>1484058261</v>
      </c>
      <c r="L2170" s="12" t="str">
        <f t="shared" si="234"/>
        <v>01/10/2017</v>
      </c>
      <c r="M2170" s="9" t="str" cm="1">
        <f t="array" ref="M2170">_xlfn.IFS(LEFT(L2170, 2) = "01", "Jan", LEFT(L2170, 2) = "02", "Feb", LEFT(L2170, 2) = "03", "Mar", LEFT(L2170, 2) = "04", "Apr", LEFT(L2170, 2) = "05", "May", LEFT(L2170, 2) = "06", "Jun", LEFT(L2170, 2) = "07", "Jul", LEFT(L2170, 2) = "08", "Aug", LEFT(L2170, 2) = "09", "Sep", LEFT(L2170, 2) = "10", "Oct", LEFT(L2170, 2) = "11", "Nov", LEFT(L2170, 2) = "12", "Dec")</f>
        <v>Jan</v>
      </c>
      <c r="N2170" s="9" t="str">
        <f t="shared" si="235"/>
        <v>2017</v>
      </c>
      <c r="O2170" t="b">
        <v>0</v>
      </c>
      <c r="P2170">
        <v>340</v>
      </c>
      <c r="Q2170" t="b">
        <v>1</v>
      </c>
      <c r="R2170" t="s">
        <v>8275</v>
      </c>
      <c r="S2170" s="6">
        <f t="shared" si="231"/>
        <v>1.215816111111111</v>
      </c>
      <c r="T2170" s="8">
        <f t="shared" si="232"/>
        <v>64.366735294117646</v>
      </c>
      <c r="U2170" t="str">
        <f t="shared" si="236"/>
        <v>music</v>
      </c>
      <c r="V2170" t="str">
        <f t="shared" si="237"/>
        <v>rock</v>
      </c>
    </row>
    <row r="2171" spans="1:22" ht="48" x14ac:dyDescent="0.2">
      <c r="A2171">
        <v>2169</v>
      </c>
      <c r="B2171" s="3" t="s">
        <v>2170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2">
        <f t="shared" si="233"/>
        <v>42796.700821759259</v>
      </c>
      <c r="K2171">
        <v>1488214151</v>
      </c>
      <c r="L2171" s="12" t="str">
        <f t="shared" si="234"/>
        <v>02/27/2017</v>
      </c>
      <c r="M2171" s="9" t="str" cm="1">
        <f t="array" ref="M2171">_xlfn.IFS(LEFT(L2171, 2) = "01", "Jan", LEFT(L2171, 2) = "02", "Feb", LEFT(L2171, 2) = "03", "Mar", LEFT(L2171, 2) = "04", "Apr", LEFT(L2171, 2) = "05", "May", LEFT(L2171, 2) = "06", "Jun", LEFT(L2171, 2) = "07", "Jul", LEFT(L2171, 2) = "08", "Aug", LEFT(L2171, 2) = "09", "Sep", LEFT(L2171, 2) = "10", "Oct", LEFT(L2171, 2) = "11", "Nov", LEFT(L2171, 2) = "12", "Dec")</f>
        <v>Feb</v>
      </c>
      <c r="N2171" s="9" t="str">
        <f t="shared" si="235"/>
        <v>2017</v>
      </c>
      <c r="O2171" t="b">
        <v>0</v>
      </c>
      <c r="P2171">
        <v>7</v>
      </c>
      <c r="Q2171" t="b">
        <v>1</v>
      </c>
      <c r="R2171" t="s">
        <v>8275</v>
      </c>
      <c r="S2171" s="6">
        <f t="shared" si="231"/>
        <v>1</v>
      </c>
      <c r="T2171" s="8">
        <f t="shared" si="232"/>
        <v>21.857142857142858</v>
      </c>
      <c r="U2171" t="str">
        <f t="shared" si="236"/>
        <v>music</v>
      </c>
      <c r="V2171" t="str">
        <f t="shared" si="237"/>
        <v>rock</v>
      </c>
    </row>
    <row r="2172" spans="1:22" ht="48" x14ac:dyDescent="0.2">
      <c r="A2172">
        <v>2170</v>
      </c>
      <c r="B2172" s="3" t="s">
        <v>2171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2">
        <f t="shared" si="233"/>
        <v>42238.750254629631</v>
      </c>
      <c r="K2172">
        <v>1436810422</v>
      </c>
      <c r="L2172" s="12" t="str">
        <f t="shared" si="234"/>
        <v>07/13/2015</v>
      </c>
      <c r="M2172" s="9" t="str" cm="1">
        <f t="array" ref="M2172">_xlfn.IFS(LEFT(L2172, 2) = "01", "Jan", LEFT(L2172, 2) = "02", "Feb", LEFT(L2172, 2) = "03", "Mar", LEFT(L2172, 2) = "04", "Apr", LEFT(L2172, 2) = "05", "May", LEFT(L2172, 2) = "06", "Jun", LEFT(L2172, 2) = "07", "Jul", LEFT(L2172, 2) = "08", "Aug", LEFT(L2172, 2) = "09", "Sep", LEFT(L2172, 2) = "10", "Oct", LEFT(L2172, 2) = "11", "Nov", LEFT(L2172, 2) = "12", "Dec")</f>
        <v>Jul</v>
      </c>
      <c r="N2172" s="9" t="str">
        <f t="shared" si="235"/>
        <v>2015</v>
      </c>
      <c r="O2172" t="b">
        <v>0</v>
      </c>
      <c r="P2172">
        <v>19</v>
      </c>
      <c r="Q2172" t="b">
        <v>1</v>
      </c>
      <c r="R2172" t="s">
        <v>8275</v>
      </c>
      <c r="S2172" s="6">
        <f t="shared" si="231"/>
        <v>1.8085714285714285</v>
      </c>
      <c r="T2172" s="8">
        <f t="shared" si="232"/>
        <v>33.315789473684212</v>
      </c>
      <c r="U2172" t="str">
        <f t="shared" si="236"/>
        <v>music</v>
      </c>
      <c r="V2172" t="str">
        <f t="shared" si="237"/>
        <v>rock</v>
      </c>
    </row>
    <row r="2173" spans="1:22" ht="48" x14ac:dyDescent="0.2">
      <c r="A2173">
        <v>2171</v>
      </c>
      <c r="B2173" s="3" t="s">
        <v>2172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2">
        <f t="shared" si="233"/>
        <v>42177.208333333328</v>
      </c>
      <c r="K2173">
        <v>1431903495</v>
      </c>
      <c r="L2173" s="12" t="str">
        <f t="shared" si="234"/>
        <v>05/17/2015</v>
      </c>
      <c r="M2173" s="9" t="str" cm="1">
        <f t="array" ref="M2173">_xlfn.IFS(LEFT(L2173, 2) = "01", "Jan", LEFT(L2173, 2) = "02", "Feb", LEFT(L2173, 2) = "03", "Mar", LEFT(L2173, 2) = "04", "Apr", LEFT(L2173, 2) = "05", "May", LEFT(L2173, 2) = "06", "Jun", LEFT(L2173, 2) = "07", "Jul", LEFT(L2173, 2) = "08", "Aug", LEFT(L2173, 2) = "09", "Sep", LEFT(L2173, 2) = "10", "Oct", LEFT(L2173, 2) = "11", "Nov", LEFT(L2173, 2) = "12", "Dec")</f>
        <v>May</v>
      </c>
      <c r="N2173" s="9" t="str">
        <f t="shared" si="235"/>
        <v>2015</v>
      </c>
      <c r="O2173" t="b">
        <v>0</v>
      </c>
      <c r="P2173">
        <v>47</v>
      </c>
      <c r="Q2173" t="b">
        <v>1</v>
      </c>
      <c r="R2173" t="s">
        <v>8275</v>
      </c>
      <c r="S2173" s="6">
        <f t="shared" si="231"/>
        <v>1.0607500000000001</v>
      </c>
      <c r="T2173" s="8">
        <f t="shared" si="232"/>
        <v>90.276595744680847</v>
      </c>
      <c r="U2173" t="str">
        <f t="shared" si="236"/>
        <v>music</v>
      </c>
      <c r="V2173" t="str">
        <f t="shared" si="237"/>
        <v>rock</v>
      </c>
    </row>
    <row r="2174" spans="1:22" ht="48" x14ac:dyDescent="0.2">
      <c r="A2174">
        <v>2172</v>
      </c>
      <c r="B2174" s="3" t="s">
        <v>2173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2">
        <f t="shared" si="233"/>
        <v>42112.580092592587</v>
      </c>
      <c r="K2174">
        <v>1426773320</v>
      </c>
      <c r="L2174" s="12" t="str">
        <f t="shared" si="234"/>
        <v>03/19/2015</v>
      </c>
      <c r="M2174" s="9" t="str" cm="1">
        <f t="array" ref="M2174">_xlfn.IFS(LEFT(L2174, 2) = "01", "Jan", LEFT(L2174, 2) = "02", "Feb", LEFT(L2174, 2) = "03", "Mar", LEFT(L2174, 2) = "04", "Apr", LEFT(L2174, 2) = "05", "May", LEFT(L2174, 2) = "06", "Jun", LEFT(L2174, 2) = "07", "Jul", LEFT(L2174, 2) = "08", "Aug", LEFT(L2174, 2) = "09", "Sep", LEFT(L2174, 2) = "10", "Oct", LEFT(L2174, 2) = "11", "Nov", LEFT(L2174, 2) = "12", "Dec")</f>
        <v>Mar</v>
      </c>
      <c r="N2174" s="9" t="str">
        <f t="shared" si="235"/>
        <v>2015</v>
      </c>
      <c r="O2174" t="b">
        <v>0</v>
      </c>
      <c r="P2174">
        <v>13</v>
      </c>
      <c r="Q2174" t="b">
        <v>1</v>
      </c>
      <c r="R2174" t="s">
        <v>8275</v>
      </c>
      <c r="S2174" s="6">
        <f t="shared" si="231"/>
        <v>1</v>
      </c>
      <c r="T2174" s="8">
        <f t="shared" si="232"/>
        <v>76.92307692307692</v>
      </c>
      <c r="U2174" t="str">
        <f t="shared" si="236"/>
        <v>music</v>
      </c>
      <c r="V2174" t="str">
        <f t="shared" si="237"/>
        <v>rock</v>
      </c>
    </row>
    <row r="2175" spans="1:22" ht="48" x14ac:dyDescent="0.2">
      <c r="A2175">
        <v>2173</v>
      </c>
      <c r="B2175" s="3" t="s">
        <v>2174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2">
        <f t="shared" si="233"/>
        <v>41527.165972222225</v>
      </c>
      <c r="K2175">
        <v>1376066243</v>
      </c>
      <c r="L2175" s="12" t="str">
        <f t="shared" si="234"/>
        <v>08/09/2013</v>
      </c>
      <c r="M2175" s="9" t="str" cm="1">
        <f t="array" ref="M2175">_xlfn.IFS(LEFT(L2175, 2) = "01", "Jan", LEFT(L2175, 2) = "02", "Feb", LEFT(L2175, 2) = "03", "Mar", LEFT(L2175, 2) = "04", "Apr", LEFT(L2175, 2) = "05", "May", LEFT(L2175, 2) = "06", "Jun", LEFT(L2175, 2) = "07", "Jul", LEFT(L2175, 2) = "08", "Aug", LEFT(L2175, 2) = "09", "Sep", LEFT(L2175, 2) = "10", "Oct", LEFT(L2175, 2) = "11", "Nov", LEFT(L2175, 2) = "12", "Dec")</f>
        <v>Aug</v>
      </c>
      <c r="N2175" s="9" t="str">
        <f t="shared" si="235"/>
        <v>2013</v>
      </c>
      <c r="O2175" t="b">
        <v>0</v>
      </c>
      <c r="P2175">
        <v>90</v>
      </c>
      <c r="Q2175" t="b">
        <v>1</v>
      </c>
      <c r="R2175" t="s">
        <v>8275</v>
      </c>
      <c r="S2175" s="6">
        <f t="shared" si="231"/>
        <v>1.2692857142857144</v>
      </c>
      <c r="T2175" s="8">
        <f t="shared" si="232"/>
        <v>59.233333333333334</v>
      </c>
      <c r="U2175" t="str">
        <f t="shared" si="236"/>
        <v>music</v>
      </c>
      <c r="V2175" t="str">
        <f t="shared" si="237"/>
        <v>rock</v>
      </c>
    </row>
    <row r="2176" spans="1:22" ht="48" x14ac:dyDescent="0.2">
      <c r="A2176">
        <v>2174</v>
      </c>
      <c r="B2176" s="3" t="s">
        <v>2175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2">
        <f t="shared" si="233"/>
        <v>42495.542905092589</v>
      </c>
      <c r="K2176">
        <v>1459861307</v>
      </c>
      <c r="L2176" s="12" t="str">
        <f t="shared" si="234"/>
        <v>04/05/2016</v>
      </c>
      <c r="M2176" s="9" t="str" cm="1">
        <f t="array" ref="M2176">_xlfn.IFS(LEFT(L2176, 2) = "01", "Jan", LEFT(L2176, 2) = "02", "Feb", LEFT(L2176, 2) = "03", "Mar", LEFT(L2176, 2) = "04", "Apr", LEFT(L2176, 2) = "05", "May", LEFT(L2176, 2) = "06", "Jun", LEFT(L2176, 2) = "07", "Jul", LEFT(L2176, 2) = "08", "Aug", LEFT(L2176, 2) = "09", "Sep", LEFT(L2176, 2) = "10", "Oct", LEFT(L2176, 2) = "11", "Nov", LEFT(L2176, 2) = "12", "Dec")</f>
        <v>Apr</v>
      </c>
      <c r="N2176" s="9" t="str">
        <f t="shared" si="235"/>
        <v>2016</v>
      </c>
      <c r="O2176" t="b">
        <v>0</v>
      </c>
      <c r="P2176">
        <v>63</v>
      </c>
      <c r="Q2176" t="b">
        <v>1</v>
      </c>
      <c r="R2176" t="s">
        <v>8275</v>
      </c>
      <c r="S2176" s="6">
        <f t="shared" si="231"/>
        <v>1.0297499999999999</v>
      </c>
      <c r="T2176" s="8">
        <f t="shared" si="232"/>
        <v>65.38095238095238</v>
      </c>
      <c r="U2176" t="str">
        <f t="shared" si="236"/>
        <v>music</v>
      </c>
      <c r="V2176" t="str">
        <f t="shared" si="237"/>
        <v>rock</v>
      </c>
    </row>
    <row r="2177" spans="1:22" ht="48" x14ac:dyDescent="0.2">
      <c r="A2177">
        <v>2175</v>
      </c>
      <c r="B2177" s="3" t="s">
        <v>2176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2">
        <f t="shared" si="233"/>
        <v>42572.009097222224</v>
      </c>
      <c r="K2177">
        <v>1468455186</v>
      </c>
      <c r="L2177" s="12" t="str">
        <f t="shared" si="234"/>
        <v>07/14/2016</v>
      </c>
      <c r="M2177" s="9" t="str" cm="1">
        <f t="array" ref="M2177">_xlfn.IFS(LEFT(L2177, 2) = "01", "Jan", LEFT(L2177, 2) = "02", "Feb", LEFT(L2177, 2) = "03", "Mar", LEFT(L2177, 2) = "04", "Apr", LEFT(L2177, 2) = "05", "May", LEFT(L2177, 2) = "06", "Jun", LEFT(L2177, 2) = "07", "Jul", LEFT(L2177, 2) = "08", "Aug", LEFT(L2177, 2) = "09", "Sep", LEFT(L2177, 2) = "10", "Oct", LEFT(L2177, 2) = "11", "Nov", LEFT(L2177, 2) = "12", "Dec")</f>
        <v>Jul</v>
      </c>
      <c r="N2177" s="9" t="str">
        <f t="shared" si="235"/>
        <v>2016</v>
      </c>
      <c r="O2177" t="b">
        <v>0</v>
      </c>
      <c r="P2177">
        <v>26</v>
      </c>
      <c r="Q2177" t="b">
        <v>1</v>
      </c>
      <c r="R2177" t="s">
        <v>8275</v>
      </c>
      <c r="S2177" s="6">
        <f t="shared" si="231"/>
        <v>2.5</v>
      </c>
      <c r="T2177" s="8">
        <f t="shared" si="232"/>
        <v>67.307692307692307</v>
      </c>
      <c r="U2177" t="str">
        <f t="shared" si="236"/>
        <v>music</v>
      </c>
      <c r="V2177" t="str">
        <f t="shared" si="237"/>
        <v>rock</v>
      </c>
    </row>
    <row r="2178" spans="1:22" ht="48" x14ac:dyDescent="0.2">
      <c r="A2178">
        <v>2176</v>
      </c>
      <c r="B2178" s="3" t="s">
        <v>2177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2">
        <f t="shared" si="233"/>
        <v>42126.633206018523</v>
      </c>
      <c r="K2178">
        <v>1427987509</v>
      </c>
      <c r="L2178" s="12" t="str">
        <f t="shared" si="234"/>
        <v>04/02/2015</v>
      </c>
      <c r="M2178" s="9" t="str" cm="1">
        <f t="array" ref="M2178">_xlfn.IFS(LEFT(L2178, 2) = "01", "Jan", LEFT(L2178, 2) = "02", "Feb", LEFT(L2178, 2) = "03", "Mar", LEFT(L2178, 2) = "04", "Apr", LEFT(L2178, 2) = "05", "May", LEFT(L2178, 2) = "06", "Jun", LEFT(L2178, 2) = "07", "Jul", LEFT(L2178, 2) = "08", "Aug", LEFT(L2178, 2) = "09", "Sep", LEFT(L2178, 2) = "10", "Oct", LEFT(L2178, 2) = "11", "Nov", LEFT(L2178, 2) = "12", "Dec")</f>
        <v>Apr</v>
      </c>
      <c r="N2178" s="9" t="str">
        <f t="shared" si="235"/>
        <v>2015</v>
      </c>
      <c r="O2178" t="b">
        <v>0</v>
      </c>
      <c r="P2178">
        <v>71</v>
      </c>
      <c r="Q2178" t="b">
        <v>1</v>
      </c>
      <c r="R2178" t="s">
        <v>8275</v>
      </c>
      <c r="S2178" s="6">
        <f t="shared" ref="S2178:S2241" si="238">E2178/D2178</f>
        <v>1.2602</v>
      </c>
      <c r="T2178" s="8">
        <f t="shared" ref="T2178:T2241" si="239">IFERROR(E2178/P2178, 0)</f>
        <v>88.74647887323944</v>
      </c>
      <c r="U2178" t="str">
        <f t="shared" si="236"/>
        <v>music</v>
      </c>
      <c r="V2178" t="str">
        <f t="shared" si="237"/>
        <v>rock</v>
      </c>
    </row>
    <row r="2179" spans="1:22" ht="64" x14ac:dyDescent="0.2">
      <c r="A2179">
        <v>2177</v>
      </c>
      <c r="B2179" s="3" t="s">
        <v>2178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2">
        <f t="shared" ref="J2179:J2242" si="240">(((I2179/60)/60)/24)+DATE(1970,1,1)</f>
        <v>42527.250775462962</v>
      </c>
      <c r="K2179">
        <v>1463032867</v>
      </c>
      <c r="L2179" s="12" t="str">
        <f t="shared" ref="L2179:L2242" si="241">TEXT((((K2179/60)/60)/24)+DATE(1970,1,1), "mm/dd/yyyy")</f>
        <v>05/12/2016</v>
      </c>
      <c r="M2179" s="9" t="str" cm="1">
        <f t="array" ref="M2179">_xlfn.IFS(LEFT(L2179, 2) = "01", "Jan", LEFT(L2179, 2) = "02", "Feb", LEFT(L2179, 2) = "03", "Mar", LEFT(L2179, 2) = "04", "Apr", LEFT(L2179, 2) = "05", "May", LEFT(L2179, 2) = "06", "Jun", LEFT(L2179, 2) = "07", "Jul", LEFT(L2179, 2) = "08", "Aug", LEFT(L2179, 2) = "09", "Sep", LEFT(L2179, 2) = "10", "Oct", LEFT(L2179, 2) = "11", "Nov", LEFT(L2179, 2) = "12", "Dec")</f>
        <v>May</v>
      </c>
      <c r="N2179" s="9" t="str">
        <f t="shared" ref="N2179:N2242" si="242">RIGHT(L2179, 4)</f>
        <v>2016</v>
      </c>
      <c r="O2179" t="b">
        <v>0</v>
      </c>
      <c r="P2179">
        <v>38</v>
      </c>
      <c r="Q2179" t="b">
        <v>1</v>
      </c>
      <c r="R2179" t="s">
        <v>8275</v>
      </c>
      <c r="S2179" s="6">
        <f t="shared" si="238"/>
        <v>1.0012000000000001</v>
      </c>
      <c r="T2179" s="8">
        <f t="shared" si="239"/>
        <v>65.868421052631575</v>
      </c>
      <c r="U2179" t="str">
        <f t="shared" ref="U2179:U2242" si="243">LEFT(R2179, SEARCH("/", R2179) - 1)</f>
        <v>music</v>
      </c>
      <c r="V2179" t="str">
        <f t="shared" ref="V2179:V2242" si="244">RIGHT(R2179, LEN(R2179) - SEARCH("/", R2179) )</f>
        <v>rock</v>
      </c>
    </row>
    <row r="2180" spans="1:22" ht="48" x14ac:dyDescent="0.2">
      <c r="A2180">
        <v>2178</v>
      </c>
      <c r="B2180" s="3" t="s">
        <v>2179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2">
        <f t="shared" si="240"/>
        <v>42753.63653935185</v>
      </c>
      <c r="K2180">
        <v>1482160597</v>
      </c>
      <c r="L2180" s="12" t="str">
        <f t="shared" si="241"/>
        <v>12/19/2016</v>
      </c>
      <c r="M2180" s="9" t="str" cm="1">
        <f t="array" ref="M2180">_xlfn.IFS(LEFT(L2180, 2) = "01", "Jan", LEFT(L2180, 2) = "02", "Feb", LEFT(L2180, 2) = "03", "Mar", LEFT(L2180, 2) = "04", "Apr", LEFT(L2180, 2) = "05", "May", LEFT(L2180, 2) = "06", "Jun", LEFT(L2180, 2) = "07", "Jul", LEFT(L2180, 2) = "08", "Aug", LEFT(L2180, 2) = "09", "Sep", LEFT(L2180, 2) = "10", "Oct", LEFT(L2180, 2) = "11", "Nov", LEFT(L2180, 2) = "12", "Dec")</f>
        <v>Dec</v>
      </c>
      <c r="N2180" s="9" t="str">
        <f t="shared" si="242"/>
        <v>2016</v>
      </c>
      <c r="O2180" t="b">
        <v>0</v>
      </c>
      <c r="P2180">
        <v>859</v>
      </c>
      <c r="Q2180" t="b">
        <v>1</v>
      </c>
      <c r="R2180" t="s">
        <v>8275</v>
      </c>
      <c r="S2180" s="6">
        <f t="shared" si="238"/>
        <v>1.3864000000000001</v>
      </c>
      <c r="T2180" s="8">
        <f t="shared" si="239"/>
        <v>40.349243306169967</v>
      </c>
      <c r="U2180" t="str">
        <f t="shared" si="243"/>
        <v>music</v>
      </c>
      <c r="V2180" t="str">
        <f t="shared" si="244"/>
        <v>rock</v>
      </c>
    </row>
    <row r="2181" spans="1:22" ht="32" x14ac:dyDescent="0.2">
      <c r="A2181">
        <v>2179</v>
      </c>
      <c r="B2181" s="3" t="s">
        <v>2180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2">
        <f t="shared" si="240"/>
        <v>42105.171203703707</v>
      </c>
      <c r="K2181">
        <v>1426133192</v>
      </c>
      <c r="L2181" s="12" t="str">
        <f t="shared" si="241"/>
        <v>03/12/2015</v>
      </c>
      <c r="M2181" s="9" t="str" cm="1">
        <f t="array" ref="M2181">_xlfn.IFS(LEFT(L2181, 2) = "01", "Jan", LEFT(L2181, 2) = "02", "Feb", LEFT(L2181, 2) = "03", "Mar", LEFT(L2181, 2) = "04", "Apr", LEFT(L2181, 2) = "05", "May", LEFT(L2181, 2) = "06", "Jun", LEFT(L2181, 2) = "07", "Jul", LEFT(L2181, 2) = "08", "Aug", LEFT(L2181, 2) = "09", "Sep", LEFT(L2181, 2) = "10", "Oct", LEFT(L2181, 2) = "11", "Nov", LEFT(L2181, 2) = "12", "Dec")</f>
        <v>Mar</v>
      </c>
      <c r="N2181" s="9" t="str">
        <f t="shared" si="242"/>
        <v>2015</v>
      </c>
      <c r="O2181" t="b">
        <v>0</v>
      </c>
      <c r="P2181">
        <v>21</v>
      </c>
      <c r="Q2181" t="b">
        <v>1</v>
      </c>
      <c r="R2181" t="s">
        <v>8275</v>
      </c>
      <c r="S2181" s="6">
        <f t="shared" si="238"/>
        <v>1.6140000000000001</v>
      </c>
      <c r="T2181" s="8">
        <f t="shared" si="239"/>
        <v>76.857142857142861</v>
      </c>
      <c r="U2181" t="str">
        <f t="shared" si="243"/>
        <v>music</v>
      </c>
      <c r="V2181" t="str">
        <f t="shared" si="244"/>
        <v>rock</v>
      </c>
    </row>
    <row r="2182" spans="1:22" ht="32" x14ac:dyDescent="0.2">
      <c r="A2182">
        <v>2180</v>
      </c>
      <c r="B2182" s="3" t="s">
        <v>2181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2">
        <f t="shared" si="240"/>
        <v>42321.711435185185</v>
      </c>
      <c r="K2182">
        <v>1443801868</v>
      </c>
      <c r="L2182" s="12" t="str">
        <f t="shared" si="241"/>
        <v>10/02/2015</v>
      </c>
      <c r="M2182" s="9" t="str" cm="1">
        <f t="array" ref="M2182">_xlfn.IFS(LEFT(L2182, 2) = "01", "Jan", LEFT(L2182, 2) = "02", "Feb", LEFT(L2182, 2) = "03", "Mar", LEFT(L2182, 2) = "04", "Apr", LEFT(L2182, 2) = "05", "May", LEFT(L2182, 2) = "06", "Jun", LEFT(L2182, 2) = "07", "Jul", LEFT(L2182, 2) = "08", "Aug", LEFT(L2182, 2) = "09", "Sep", LEFT(L2182, 2) = "10", "Oct", LEFT(L2182, 2) = "11", "Nov", LEFT(L2182, 2) = "12", "Dec")</f>
        <v>Oct</v>
      </c>
      <c r="N2182" s="9" t="str">
        <f t="shared" si="242"/>
        <v>2015</v>
      </c>
      <c r="O2182" t="b">
        <v>0</v>
      </c>
      <c r="P2182">
        <v>78</v>
      </c>
      <c r="Q2182" t="b">
        <v>1</v>
      </c>
      <c r="R2182" t="s">
        <v>8275</v>
      </c>
      <c r="S2182" s="6">
        <f t="shared" si="238"/>
        <v>1.071842</v>
      </c>
      <c r="T2182" s="8">
        <f t="shared" si="239"/>
        <v>68.707820512820518</v>
      </c>
      <c r="U2182" t="str">
        <f t="shared" si="243"/>
        <v>music</v>
      </c>
      <c r="V2182" t="str">
        <f t="shared" si="244"/>
        <v>rock</v>
      </c>
    </row>
    <row r="2183" spans="1:22" ht="48" x14ac:dyDescent="0.2">
      <c r="A2183">
        <v>2181</v>
      </c>
      <c r="B2183" s="3" t="s">
        <v>2182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2">
        <f t="shared" si="240"/>
        <v>42787.005243055552</v>
      </c>
      <c r="K2183">
        <v>1486426053</v>
      </c>
      <c r="L2183" s="12" t="str">
        <f t="shared" si="241"/>
        <v>02/07/2017</v>
      </c>
      <c r="M2183" s="9" t="str" cm="1">
        <f t="array" ref="M2183">_xlfn.IFS(LEFT(L2183, 2) = "01", "Jan", LEFT(L2183, 2) = "02", "Feb", LEFT(L2183, 2) = "03", "Mar", LEFT(L2183, 2) = "04", "Apr", LEFT(L2183, 2) = "05", "May", LEFT(L2183, 2) = "06", "Jun", LEFT(L2183, 2) = "07", "Jul", LEFT(L2183, 2) = "08", "Aug", LEFT(L2183, 2) = "09", "Sep", LEFT(L2183, 2) = "10", "Oct", LEFT(L2183, 2) = "11", "Nov", LEFT(L2183, 2) = "12", "Dec")</f>
        <v>Feb</v>
      </c>
      <c r="N2183" s="9" t="str">
        <f t="shared" si="242"/>
        <v>2017</v>
      </c>
      <c r="O2183" t="b">
        <v>0</v>
      </c>
      <c r="P2183">
        <v>53</v>
      </c>
      <c r="Q2183" t="b">
        <v>1</v>
      </c>
      <c r="R2183" t="s">
        <v>8296</v>
      </c>
      <c r="S2183" s="6">
        <f t="shared" si="238"/>
        <v>1.5309999999999999</v>
      </c>
      <c r="T2183" s="8">
        <f t="shared" si="239"/>
        <v>57.773584905660378</v>
      </c>
      <c r="U2183" t="str">
        <f t="shared" si="243"/>
        <v>games</v>
      </c>
      <c r="V2183" t="str">
        <f t="shared" si="244"/>
        <v>tabletop games</v>
      </c>
    </row>
    <row r="2184" spans="1:22" ht="32" x14ac:dyDescent="0.2">
      <c r="A2184">
        <v>2182</v>
      </c>
      <c r="B2184" s="3" t="s">
        <v>2183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2">
        <f t="shared" si="240"/>
        <v>41914.900752314818</v>
      </c>
      <c r="K2184">
        <v>1409261825</v>
      </c>
      <c r="L2184" s="12" t="str">
        <f t="shared" si="241"/>
        <v>08/28/2014</v>
      </c>
      <c r="M2184" s="9" t="str" cm="1">
        <f t="array" ref="M2184">_xlfn.IFS(LEFT(L2184, 2) = "01", "Jan", LEFT(L2184, 2) = "02", "Feb", LEFT(L2184, 2) = "03", "Mar", LEFT(L2184, 2) = "04", "Apr", LEFT(L2184, 2) = "05", "May", LEFT(L2184, 2) = "06", "Jun", LEFT(L2184, 2) = "07", "Jul", LEFT(L2184, 2) = "08", "Aug", LEFT(L2184, 2) = "09", "Sep", LEFT(L2184, 2) = "10", "Oct", LEFT(L2184, 2) = "11", "Nov", LEFT(L2184, 2) = "12", "Dec")</f>
        <v>Aug</v>
      </c>
      <c r="N2184" s="9" t="str">
        <f t="shared" si="242"/>
        <v>2014</v>
      </c>
      <c r="O2184" t="b">
        <v>0</v>
      </c>
      <c r="P2184">
        <v>356</v>
      </c>
      <c r="Q2184" t="b">
        <v>1</v>
      </c>
      <c r="R2184" t="s">
        <v>8296</v>
      </c>
      <c r="S2184" s="6">
        <f t="shared" si="238"/>
        <v>5.2416666666666663</v>
      </c>
      <c r="T2184" s="8">
        <f t="shared" si="239"/>
        <v>44.171348314606739</v>
      </c>
      <c r="U2184" t="str">
        <f t="shared" si="243"/>
        <v>games</v>
      </c>
      <c r="V2184" t="str">
        <f t="shared" si="244"/>
        <v>tabletop games</v>
      </c>
    </row>
    <row r="2185" spans="1:22" ht="48" x14ac:dyDescent="0.2">
      <c r="A2185">
        <v>2183</v>
      </c>
      <c r="B2185" s="3" t="s">
        <v>2184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2">
        <f t="shared" si="240"/>
        <v>42775.208333333328</v>
      </c>
      <c r="K2185">
        <v>1484037977</v>
      </c>
      <c r="L2185" s="12" t="str">
        <f t="shared" si="241"/>
        <v>01/10/2017</v>
      </c>
      <c r="M2185" s="9" t="str" cm="1">
        <f t="array" ref="M2185">_xlfn.IFS(LEFT(L2185, 2) = "01", "Jan", LEFT(L2185, 2) = "02", "Feb", LEFT(L2185, 2) = "03", "Mar", LEFT(L2185, 2) = "04", "Apr", LEFT(L2185, 2) = "05", "May", LEFT(L2185, 2) = "06", "Jun", LEFT(L2185, 2) = "07", "Jul", LEFT(L2185, 2) = "08", "Aug", LEFT(L2185, 2) = "09", "Sep", LEFT(L2185, 2) = "10", "Oct", LEFT(L2185, 2) = "11", "Nov", LEFT(L2185, 2) = "12", "Dec")</f>
        <v>Jan</v>
      </c>
      <c r="N2185" s="9" t="str">
        <f t="shared" si="242"/>
        <v>2017</v>
      </c>
      <c r="O2185" t="b">
        <v>0</v>
      </c>
      <c r="P2185">
        <v>279</v>
      </c>
      <c r="Q2185" t="b">
        <v>1</v>
      </c>
      <c r="R2185" t="s">
        <v>8296</v>
      </c>
      <c r="S2185" s="6">
        <f t="shared" si="238"/>
        <v>4.8927777777777779</v>
      </c>
      <c r="T2185" s="8">
        <f t="shared" si="239"/>
        <v>31.566308243727597</v>
      </c>
      <c r="U2185" t="str">
        <f t="shared" si="243"/>
        <v>games</v>
      </c>
      <c r="V2185" t="str">
        <f t="shared" si="244"/>
        <v>tabletop games</v>
      </c>
    </row>
    <row r="2186" spans="1:22" ht="48" x14ac:dyDescent="0.2">
      <c r="A2186">
        <v>2184</v>
      </c>
      <c r="B2186" s="3" t="s">
        <v>2185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2">
        <f t="shared" si="240"/>
        <v>42394.666666666672</v>
      </c>
      <c r="K2186">
        <v>1452530041</v>
      </c>
      <c r="L2186" s="12" t="str">
        <f t="shared" si="241"/>
        <v>01/11/2016</v>
      </c>
      <c r="M2186" s="9" t="str" cm="1">
        <f t="array" ref="M2186">_xlfn.IFS(LEFT(L2186, 2) = "01", "Jan", LEFT(L2186, 2) = "02", "Feb", LEFT(L2186, 2) = "03", "Mar", LEFT(L2186, 2) = "04", "Apr", LEFT(L2186, 2) = "05", "May", LEFT(L2186, 2) = "06", "Jun", LEFT(L2186, 2) = "07", "Jul", LEFT(L2186, 2) = "08", "Aug", LEFT(L2186, 2) = "09", "Sep", LEFT(L2186, 2) = "10", "Oct", LEFT(L2186, 2) = "11", "Nov", LEFT(L2186, 2) = "12", "Dec")</f>
        <v>Jan</v>
      </c>
      <c r="N2186" s="9" t="str">
        <f t="shared" si="242"/>
        <v>2016</v>
      </c>
      <c r="O2186" t="b">
        <v>1</v>
      </c>
      <c r="P2186">
        <v>266</v>
      </c>
      <c r="Q2186" t="b">
        <v>1</v>
      </c>
      <c r="R2186" t="s">
        <v>8296</v>
      </c>
      <c r="S2186" s="6">
        <f t="shared" si="238"/>
        <v>2.8473999999999999</v>
      </c>
      <c r="T2186" s="8">
        <f t="shared" si="239"/>
        <v>107.04511278195488</v>
      </c>
      <c r="U2186" t="str">
        <f t="shared" si="243"/>
        <v>games</v>
      </c>
      <c r="V2186" t="str">
        <f t="shared" si="244"/>
        <v>tabletop games</v>
      </c>
    </row>
    <row r="2187" spans="1:22" ht="48" x14ac:dyDescent="0.2">
      <c r="A2187">
        <v>2185</v>
      </c>
      <c r="B2187" s="3" t="s">
        <v>2186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2">
        <f t="shared" si="240"/>
        <v>41359.349988425929</v>
      </c>
      <c r="K2187">
        <v>1360830239</v>
      </c>
      <c r="L2187" s="12" t="str">
        <f t="shared" si="241"/>
        <v>02/14/2013</v>
      </c>
      <c r="M2187" s="9" t="str" cm="1">
        <f t="array" ref="M2187">_xlfn.IFS(LEFT(L2187, 2) = "01", "Jan", LEFT(L2187, 2) = "02", "Feb", LEFT(L2187, 2) = "03", "Mar", LEFT(L2187, 2) = "04", "Apr", LEFT(L2187, 2) = "05", "May", LEFT(L2187, 2) = "06", "Jun", LEFT(L2187, 2) = "07", "Jul", LEFT(L2187, 2) = "08", "Aug", LEFT(L2187, 2) = "09", "Sep", LEFT(L2187, 2) = "10", "Oct", LEFT(L2187, 2) = "11", "Nov", LEFT(L2187, 2) = "12", "Dec")</f>
        <v>Feb</v>
      </c>
      <c r="N2187" s="9" t="str">
        <f t="shared" si="242"/>
        <v>2013</v>
      </c>
      <c r="O2187" t="b">
        <v>0</v>
      </c>
      <c r="P2187">
        <v>623</v>
      </c>
      <c r="Q2187" t="b">
        <v>1</v>
      </c>
      <c r="R2187" t="s">
        <v>8296</v>
      </c>
      <c r="S2187" s="6">
        <f t="shared" si="238"/>
        <v>18.569700000000001</v>
      </c>
      <c r="T2187" s="8">
        <f t="shared" si="239"/>
        <v>149.03451043338683</v>
      </c>
      <c r="U2187" t="str">
        <f t="shared" si="243"/>
        <v>games</v>
      </c>
      <c r="V2187" t="str">
        <f t="shared" si="244"/>
        <v>tabletop games</v>
      </c>
    </row>
    <row r="2188" spans="1:22" ht="32" x14ac:dyDescent="0.2">
      <c r="A2188">
        <v>2186</v>
      </c>
      <c r="B2188" s="3" t="s">
        <v>2187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2">
        <f t="shared" si="240"/>
        <v>42620.083333333328</v>
      </c>
      <c r="K2188">
        <v>1470062743</v>
      </c>
      <c r="L2188" s="12" t="str">
        <f t="shared" si="241"/>
        <v>08/01/2016</v>
      </c>
      <c r="M2188" s="9" t="str" cm="1">
        <f t="array" ref="M2188">_xlfn.IFS(LEFT(L2188, 2) = "01", "Jan", LEFT(L2188, 2) = "02", "Feb", LEFT(L2188, 2) = "03", "Mar", LEFT(L2188, 2) = "04", "Apr", LEFT(L2188, 2) = "05", "May", LEFT(L2188, 2) = "06", "Jun", LEFT(L2188, 2) = "07", "Jul", LEFT(L2188, 2) = "08", "Aug", LEFT(L2188, 2) = "09", "Sep", LEFT(L2188, 2) = "10", "Oct", LEFT(L2188, 2) = "11", "Nov", LEFT(L2188, 2) = "12", "Dec")</f>
        <v>Aug</v>
      </c>
      <c r="N2188" s="9" t="str">
        <f t="shared" si="242"/>
        <v>2016</v>
      </c>
      <c r="O2188" t="b">
        <v>0</v>
      </c>
      <c r="P2188">
        <v>392</v>
      </c>
      <c r="Q2188" t="b">
        <v>1</v>
      </c>
      <c r="R2188" t="s">
        <v>8296</v>
      </c>
      <c r="S2188" s="6">
        <f t="shared" si="238"/>
        <v>1.0967499999999999</v>
      </c>
      <c r="T2188" s="8">
        <f t="shared" si="239"/>
        <v>55.956632653061227</v>
      </c>
      <c r="U2188" t="str">
        <f t="shared" si="243"/>
        <v>games</v>
      </c>
      <c r="V2188" t="str">
        <f t="shared" si="244"/>
        <v>tabletop games</v>
      </c>
    </row>
    <row r="2189" spans="1:22" ht="48" x14ac:dyDescent="0.2">
      <c r="A2189">
        <v>2187</v>
      </c>
      <c r="B2189" s="3" t="s">
        <v>2188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2">
        <f t="shared" si="240"/>
        <v>42097.165972222225</v>
      </c>
      <c r="K2189">
        <v>1425531666</v>
      </c>
      <c r="L2189" s="12" t="str">
        <f t="shared" si="241"/>
        <v>03/05/2015</v>
      </c>
      <c r="M2189" s="9" t="str" cm="1">
        <f t="array" ref="M2189">_xlfn.IFS(LEFT(L2189, 2) = "01", "Jan", LEFT(L2189, 2) = "02", "Feb", LEFT(L2189, 2) = "03", "Mar", LEFT(L2189, 2) = "04", "Apr", LEFT(L2189, 2) = "05", "May", LEFT(L2189, 2) = "06", "Jun", LEFT(L2189, 2) = "07", "Jul", LEFT(L2189, 2) = "08", "Aug", LEFT(L2189, 2) = "09", "Sep", LEFT(L2189, 2) = "10", "Oct", LEFT(L2189, 2) = "11", "Nov", LEFT(L2189, 2) = "12", "Dec")</f>
        <v>Mar</v>
      </c>
      <c r="N2189" s="9" t="str">
        <f t="shared" si="242"/>
        <v>2015</v>
      </c>
      <c r="O2189" t="b">
        <v>1</v>
      </c>
      <c r="P2189">
        <v>3562</v>
      </c>
      <c r="Q2189" t="b">
        <v>1</v>
      </c>
      <c r="R2189" t="s">
        <v>8296</v>
      </c>
      <c r="S2189" s="6">
        <f t="shared" si="238"/>
        <v>10.146425000000001</v>
      </c>
      <c r="T2189" s="8">
        <f t="shared" si="239"/>
        <v>56.970381807973048</v>
      </c>
      <c r="U2189" t="str">
        <f t="shared" si="243"/>
        <v>games</v>
      </c>
      <c r="V2189" t="str">
        <f t="shared" si="244"/>
        <v>tabletop games</v>
      </c>
    </row>
    <row r="2190" spans="1:22" ht="48" x14ac:dyDescent="0.2">
      <c r="A2190">
        <v>2188</v>
      </c>
      <c r="B2190" s="3" t="s">
        <v>2189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2">
        <f t="shared" si="240"/>
        <v>42668.708333333328</v>
      </c>
      <c r="K2190">
        <v>1474380241</v>
      </c>
      <c r="L2190" s="12" t="str">
        <f t="shared" si="241"/>
        <v>09/20/2016</v>
      </c>
      <c r="M2190" s="9" t="str" cm="1">
        <f t="array" ref="M2190">_xlfn.IFS(LEFT(L2190, 2) = "01", "Jan", LEFT(L2190, 2) = "02", "Feb", LEFT(L2190, 2) = "03", "Mar", LEFT(L2190, 2) = "04", "Apr", LEFT(L2190, 2) = "05", "May", LEFT(L2190, 2) = "06", "Jun", LEFT(L2190, 2) = "07", "Jul", LEFT(L2190, 2) = "08", "Aug", LEFT(L2190, 2) = "09", "Sep", LEFT(L2190, 2) = "10", "Oct", LEFT(L2190, 2) = "11", "Nov", LEFT(L2190, 2) = "12", "Dec")</f>
        <v>Sep</v>
      </c>
      <c r="N2190" s="9" t="str">
        <f t="shared" si="242"/>
        <v>2016</v>
      </c>
      <c r="O2190" t="b">
        <v>0</v>
      </c>
      <c r="P2190">
        <v>514</v>
      </c>
      <c r="Q2190" t="b">
        <v>1</v>
      </c>
      <c r="R2190" t="s">
        <v>8296</v>
      </c>
      <c r="S2190" s="6">
        <f t="shared" si="238"/>
        <v>4.1217692027666546</v>
      </c>
      <c r="T2190" s="8">
        <f t="shared" si="239"/>
        <v>44.056420233463037</v>
      </c>
      <c r="U2190" t="str">
        <f t="shared" si="243"/>
        <v>games</v>
      </c>
      <c r="V2190" t="str">
        <f t="shared" si="244"/>
        <v>tabletop games</v>
      </c>
    </row>
    <row r="2191" spans="1:22" ht="48" x14ac:dyDescent="0.2">
      <c r="A2191">
        <v>2189</v>
      </c>
      <c r="B2191" s="3" t="s">
        <v>2190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2">
        <f t="shared" si="240"/>
        <v>42481.916666666672</v>
      </c>
      <c r="K2191">
        <v>1460055300</v>
      </c>
      <c r="L2191" s="12" t="str">
        <f t="shared" si="241"/>
        <v>04/07/2016</v>
      </c>
      <c r="M2191" s="9" t="str" cm="1">
        <f t="array" ref="M2191">_xlfn.IFS(LEFT(L2191, 2) = "01", "Jan", LEFT(L2191, 2) = "02", "Feb", LEFT(L2191, 2) = "03", "Mar", LEFT(L2191, 2) = "04", "Apr", LEFT(L2191, 2) = "05", "May", LEFT(L2191, 2) = "06", "Jun", LEFT(L2191, 2) = "07", "Jul", LEFT(L2191, 2) = "08", "Aug", LEFT(L2191, 2) = "09", "Sep", LEFT(L2191, 2) = "10", "Oct", LEFT(L2191, 2) = "11", "Nov", LEFT(L2191, 2) = "12", "Dec")</f>
        <v>Apr</v>
      </c>
      <c r="N2191" s="9" t="str">
        <f t="shared" si="242"/>
        <v>2016</v>
      </c>
      <c r="O2191" t="b">
        <v>0</v>
      </c>
      <c r="P2191">
        <v>88</v>
      </c>
      <c r="Q2191" t="b">
        <v>1</v>
      </c>
      <c r="R2191" t="s">
        <v>8296</v>
      </c>
      <c r="S2191" s="6">
        <f t="shared" si="238"/>
        <v>5.0324999999999998</v>
      </c>
      <c r="T2191" s="8">
        <f t="shared" si="239"/>
        <v>68.625</v>
      </c>
      <c r="U2191" t="str">
        <f t="shared" si="243"/>
        <v>games</v>
      </c>
      <c r="V2191" t="str">
        <f t="shared" si="244"/>
        <v>tabletop games</v>
      </c>
    </row>
    <row r="2192" spans="1:22" ht="48" x14ac:dyDescent="0.2">
      <c r="A2192">
        <v>2190</v>
      </c>
      <c r="B2192" s="3" t="s">
        <v>2191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2">
        <f t="shared" si="240"/>
        <v>42452.290972222225</v>
      </c>
      <c r="K2192">
        <v>1455721204</v>
      </c>
      <c r="L2192" s="12" t="str">
        <f t="shared" si="241"/>
        <v>02/17/2016</v>
      </c>
      <c r="M2192" s="9" t="str" cm="1">
        <f t="array" ref="M2192">_xlfn.IFS(LEFT(L2192, 2) = "01", "Jan", LEFT(L2192, 2) = "02", "Feb", LEFT(L2192, 2) = "03", "Mar", LEFT(L2192, 2) = "04", "Apr", LEFT(L2192, 2) = "05", "May", LEFT(L2192, 2) = "06", "Jun", LEFT(L2192, 2) = "07", "Jul", LEFT(L2192, 2) = "08", "Aug", LEFT(L2192, 2) = "09", "Sep", LEFT(L2192, 2) = "10", "Oct", LEFT(L2192, 2) = "11", "Nov", LEFT(L2192, 2) = "12", "Dec")</f>
        <v>Feb</v>
      </c>
      <c r="N2192" s="9" t="str">
        <f t="shared" si="242"/>
        <v>2016</v>
      </c>
      <c r="O2192" t="b">
        <v>0</v>
      </c>
      <c r="P2192">
        <v>537</v>
      </c>
      <c r="Q2192" t="b">
        <v>1</v>
      </c>
      <c r="R2192" t="s">
        <v>8296</v>
      </c>
      <c r="S2192" s="6">
        <f t="shared" si="238"/>
        <v>1.8461052631578947</v>
      </c>
      <c r="T2192" s="8">
        <f t="shared" si="239"/>
        <v>65.318435754189949</v>
      </c>
      <c r="U2192" t="str">
        <f t="shared" si="243"/>
        <v>games</v>
      </c>
      <c r="V2192" t="str">
        <f t="shared" si="244"/>
        <v>tabletop games</v>
      </c>
    </row>
    <row r="2193" spans="1:22" ht="48" x14ac:dyDescent="0.2">
      <c r="A2193">
        <v>2191</v>
      </c>
      <c r="B2193" s="3" t="s">
        <v>2192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2">
        <f t="shared" si="240"/>
        <v>42780.833645833336</v>
      </c>
      <c r="K2193">
        <v>1486065627</v>
      </c>
      <c r="L2193" s="12" t="str">
        <f t="shared" si="241"/>
        <v>02/02/2017</v>
      </c>
      <c r="M2193" s="9" t="str" cm="1">
        <f t="array" ref="M2193">_xlfn.IFS(LEFT(L2193, 2) = "01", "Jan", LEFT(L2193, 2) = "02", "Feb", LEFT(L2193, 2) = "03", "Mar", LEFT(L2193, 2) = "04", "Apr", LEFT(L2193, 2) = "05", "May", LEFT(L2193, 2) = "06", "Jun", LEFT(L2193, 2) = "07", "Jul", LEFT(L2193, 2) = "08", "Aug", LEFT(L2193, 2) = "09", "Sep", LEFT(L2193, 2) = "10", "Oct", LEFT(L2193, 2) = "11", "Nov", LEFT(L2193, 2) = "12", "Dec")</f>
        <v>Feb</v>
      </c>
      <c r="N2193" s="9" t="str">
        <f t="shared" si="242"/>
        <v>2017</v>
      </c>
      <c r="O2193" t="b">
        <v>0</v>
      </c>
      <c r="P2193">
        <v>25</v>
      </c>
      <c r="Q2193" t="b">
        <v>1</v>
      </c>
      <c r="R2193" t="s">
        <v>8296</v>
      </c>
      <c r="S2193" s="6">
        <f t="shared" si="238"/>
        <v>1.1973333333333334</v>
      </c>
      <c r="T2193" s="8">
        <f t="shared" si="239"/>
        <v>35.92</v>
      </c>
      <c r="U2193" t="str">
        <f t="shared" si="243"/>
        <v>games</v>
      </c>
      <c r="V2193" t="str">
        <f t="shared" si="244"/>
        <v>tabletop games</v>
      </c>
    </row>
    <row r="2194" spans="1:22" ht="48" x14ac:dyDescent="0.2">
      <c r="A2194">
        <v>2192</v>
      </c>
      <c r="B2194" s="3" t="s">
        <v>2193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2">
        <f t="shared" si="240"/>
        <v>42719.958333333328</v>
      </c>
      <c r="K2194">
        <v>1479414344</v>
      </c>
      <c r="L2194" s="12" t="str">
        <f t="shared" si="241"/>
        <v>11/17/2016</v>
      </c>
      <c r="M2194" s="9" t="str" cm="1">
        <f t="array" ref="M2194">_xlfn.IFS(LEFT(L2194, 2) = "01", "Jan", LEFT(L2194, 2) = "02", "Feb", LEFT(L2194, 2) = "03", "Mar", LEFT(L2194, 2) = "04", "Apr", LEFT(L2194, 2) = "05", "May", LEFT(L2194, 2) = "06", "Jun", LEFT(L2194, 2) = "07", "Jul", LEFT(L2194, 2) = "08", "Aug", LEFT(L2194, 2) = "09", "Sep", LEFT(L2194, 2) = "10", "Oct", LEFT(L2194, 2) = "11", "Nov", LEFT(L2194, 2) = "12", "Dec")</f>
        <v>Nov</v>
      </c>
      <c r="N2194" s="9" t="str">
        <f t="shared" si="242"/>
        <v>2016</v>
      </c>
      <c r="O2194" t="b">
        <v>0</v>
      </c>
      <c r="P2194">
        <v>3238</v>
      </c>
      <c r="Q2194" t="b">
        <v>1</v>
      </c>
      <c r="R2194" t="s">
        <v>8296</v>
      </c>
      <c r="S2194" s="6">
        <f t="shared" si="238"/>
        <v>10.812401666666668</v>
      </c>
      <c r="T2194" s="8">
        <f t="shared" si="239"/>
        <v>40.070667078443485</v>
      </c>
      <c r="U2194" t="str">
        <f t="shared" si="243"/>
        <v>games</v>
      </c>
      <c r="V2194" t="str">
        <f t="shared" si="244"/>
        <v>tabletop games</v>
      </c>
    </row>
    <row r="2195" spans="1:22" ht="48" x14ac:dyDescent="0.2">
      <c r="A2195">
        <v>2193</v>
      </c>
      <c r="B2195" s="3" t="s">
        <v>2194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2">
        <f t="shared" si="240"/>
        <v>42695.207638888889</v>
      </c>
      <c r="K2195">
        <v>1477043072</v>
      </c>
      <c r="L2195" s="12" t="str">
        <f t="shared" si="241"/>
        <v>10/21/2016</v>
      </c>
      <c r="M2195" s="9" t="str" cm="1">
        <f t="array" ref="M2195">_xlfn.IFS(LEFT(L2195, 2) = "01", "Jan", LEFT(L2195, 2) = "02", "Feb", LEFT(L2195, 2) = "03", "Mar", LEFT(L2195, 2) = "04", "Apr", LEFT(L2195, 2) = "05", "May", LEFT(L2195, 2) = "06", "Jun", LEFT(L2195, 2) = "07", "Jul", LEFT(L2195, 2) = "08", "Aug", LEFT(L2195, 2) = "09", "Sep", LEFT(L2195, 2) = "10", "Oct", LEFT(L2195, 2) = "11", "Nov", LEFT(L2195, 2) = "12", "Dec")</f>
        <v>Oct</v>
      </c>
      <c r="N2195" s="9" t="str">
        <f t="shared" si="242"/>
        <v>2016</v>
      </c>
      <c r="O2195" t="b">
        <v>0</v>
      </c>
      <c r="P2195">
        <v>897</v>
      </c>
      <c r="Q2195" t="b">
        <v>1</v>
      </c>
      <c r="R2195" t="s">
        <v>8296</v>
      </c>
      <c r="S2195" s="6">
        <f t="shared" si="238"/>
        <v>4.5237333333333334</v>
      </c>
      <c r="T2195" s="8">
        <f t="shared" si="239"/>
        <v>75.647714604236342</v>
      </c>
      <c r="U2195" t="str">
        <f t="shared" si="243"/>
        <v>games</v>
      </c>
      <c r="V2195" t="str">
        <f t="shared" si="244"/>
        <v>tabletop games</v>
      </c>
    </row>
    <row r="2196" spans="1:22" ht="48" x14ac:dyDescent="0.2">
      <c r="A2196">
        <v>2194</v>
      </c>
      <c r="B2196" s="3" t="s">
        <v>2195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2">
        <f t="shared" si="240"/>
        <v>42455.716319444444</v>
      </c>
      <c r="K2196">
        <v>1456423890</v>
      </c>
      <c r="L2196" s="12" t="str">
        <f t="shared" si="241"/>
        <v>02/25/2016</v>
      </c>
      <c r="M2196" s="9" t="str" cm="1">
        <f t="array" ref="M2196">_xlfn.IFS(LEFT(L2196, 2) = "01", "Jan", LEFT(L2196, 2) = "02", "Feb", LEFT(L2196, 2) = "03", "Mar", LEFT(L2196, 2) = "04", "Apr", LEFT(L2196, 2) = "05", "May", LEFT(L2196, 2) = "06", "Jun", LEFT(L2196, 2) = "07", "Jul", LEFT(L2196, 2) = "08", "Aug", LEFT(L2196, 2) = "09", "Sep", LEFT(L2196, 2) = "10", "Oct", LEFT(L2196, 2) = "11", "Nov", LEFT(L2196, 2) = "12", "Dec")</f>
        <v>Feb</v>
      </c>
      <c r="N2196" s="9" t="str">
        <f t="shared" si="242"/>
        <v>2016</v>
      </c>
      <c r="O2196" t="b">
        <v>0</v>
      </c>
      <c r="P2196">
        <v>878</v>
      </c>
      <c r="Q2196" t="b">
        <v>1</v>
      </c>
      <c r="R2196" t="s">
        <v>8296</v>
      </c>
      <c r="S2196" s="6">
        <f t="shared" si="238"/>
        <v>5.3737000000000004</v>
      </c>
      <c r="T2196" s="8">
        <f t="shared" si="239"/>
        <v>61.203872437357631</v>
      </c>
      <c r="U2196" t="str">
        <f t="shared" si="243"/>
        <v>games</v>
      </c>
      <c r="V2196" t="str">
        <f t="shared" si="244"/>
        <v>tabletop games</v>
      </c>
    </row>
    <row r="2197" spans="1:22" ht="32" x14ac:dyDescent="0.2">
      <c r="A2197">
        <v>2195</v>
      </c>
      <c r="B2197" s="3" t="s">
        <v>2196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2">
        <f t="shared" si="240"/>
        <v>42227.771990740745</v>
      </c>
      <c r="K2197">
        <v>1436725900</v>
      </c>
      <c r="L2197" s="12" t="str">
        <f t="shared" si="241"/>
        <v>07/12/2015</v>
      </c>
      <c r="M2197" s="9" t="str" cm="1">
        <f t="array" ref="M2197">_xlfn.IFS(LEFT(L2197, 2) = "01", "Jan", LEFT(L2197, 2) = "02", "Feb", LEFT(L2197, 2) = "03", "Mar", LEFT(L2197, 2) = "04", "Apr", LEFT(L2197, 2) = "05", "May", LEFT(L2197, 2) = "06", "Jun", LEFT(L2197, 2) = "07", "Jul", LEFT(L2197, 2) = "08", "Aug", LEFT(L2197, 2) = "09", "Sep", LEFT(L2197, 2) = "10", "Oct", LEFT(L2197, 2) = "11", "Nov", LEFT(L2197, 2) = "12", "Dec")</f>
        <v>Jul</v>
      </c>
      <c r="N2197" s="9" t="str">
        <f t="shared" si="242"/>
        <v>2015</v>
      </c>
      <c r="O2197" t="b">
        <v>0</v>
      </c>
      <c r="P2197">
        <v>115</v>
      </c>
      <c r="Q2197" t="b">
        <v>1</v>
      </c>
      <c r="R2197" t="s">
        <v>8296</v>
      </c>
      <c r="S2197" s="6">
        <f t="shared" si="238"/>
        <v>1.2032608695652174</v>
      </c>
      <c r="T2197" s="8">
        <f t="shared" si="239"/>
        <v>48.130434782608695</v>
      </c>
      <c r="U2197" t="str">
        <f t="shared" si="243"/>
        <v>games</v>
      </c>
      <c r="V2197" t="str">
        <f t="shared" si="244"/>
        <v>tabletop games</v>
      </c>
    </row>
    <row r="2198" spans="1:22" ht="32" x14ac:dyDescent="0.2">
      <c r="A2198">
        <v>2196</v>
      </c>
      <c r="B2198" s="3" t="s">
        <v>2197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2">
        <f t="shared" si="240"/>
        <v>42706.291666666672</v>
      </c>
      <c r="K2198">
        <v>1478000502</v>
      </c>
      <c r="L2198" s="12" t="str">
        <f t="shared" si="241"/>
        <v>11/01/2016</v>
      </c>
      <c r="M2198" s="9" t="str" cm="1">
        <f t="array" ref="M2198">_xlfn.IFS(LEFT(L2198, 2) = "01", "Jan", LEFT(L2198, 2) = "02", "Feb", LEFT(L2198, 2) = "03", "Mar", LEFT(L2198, 2) = "04", "Apr", LEFT(L2198, 2) = "05", "May", LEFT(L2198, 2) = "06", "Jun", LEFT(L2198, 2) = "07", "Jul", LEFT(L2198, 2) = "08", "Aug", LEFT(L2198, 2) = "09", "Sep", LEFT(L2198, 2) = "10", "Oct", LEFT(L2198, 2) = "11", "Nov", LEFT(L2198, 2) = "12", "Dec")</f>
        <v>Nov</v>
      </c>
      <c r="N2198" s="9" t="str">
        <f t="shared" si="242"/>
        <v>2016</v>
      </c>
      <c r="O2198" t="b">
        <v>0</v>
      </c>
      <c r="P2198">
        <v>234</v>
      </c>
      <c r="Q2198" t="b">
        <v>1</v>
      </c>
      <c r="R2198" t="s">
        <v>8296</v>
      </c>
      <c r="S2198" s="6">
        <f t="shared" si="238"/>
        <v>1.1383571428571428</v>
      </c>
      <c r="T2198" s="8">
        <f t="shared" si="239"/>
        <v>68.106837606837601</v>
      </c>
      <c r="U2198" t="str">
        <f t="shared" si="243"/>
        <v>games</v>
      </c>
      <c r="V2198" t="str">
        <f t="shared" si="244"/>
        <v>tabletop games</v>
      </c>
    </row>
    <row r="2199" spans="1:22" ht="48" x14ac:dyDescent="0.2">
      <c r="A2199">
        <v>2197</v>
      </c>
      <c r="B2199" s="3" t="s">
        <v>2198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2">
        <f t="shared" si="240"/>
        <v>42063.584016203706</v>
      </c>
      <c r="K2199">
        <v>1422540059</v>
      </c>
      <c r="L2199" s="12" t="str">
        <f t="shared" si="241"/>
        <v>01/29/2015</v>
      </c>
      <c r="M2199" s="9" t="str" cm="1">
        <f t="array" ref="M2199">_xlfn.IFS(LEFT(L2199, 2) = "01", "Jan", LEFT(L2199, 2) = "02", "Feb", LEFT(L2199, 2) = "03", "Mar", LEFT(L2199, 2) = "04", "Apr", LEFT(L2199, 2) = "05", "May", LEFT(L2199, 2) = "06", "Jun", LEFT(L2199, 2) = "07", "Jul", LEFT(L2199, 2) = "08", "Aug", LEFT(L2199, 2) = "09", "Sep", LEFT(L2199, 2) = "10", "Oct", LEFT(L2199, 2) = "11", "Nov", LEFT(L2199, 2) = "12", "Dec")</f>
        <v>Jan</v>
      </c>
      <c r="N2199" s="9" t="str">
        <f t="shared" si="242"/>
        <v>2015</v>
      </c>
      <c r="O2199" t="b">
        <v>0</v>
      </c>
      <c r="P2199">
        <v>4330</v>
      </c>
      <c r="Q2199" t="b">
        <v>1</v>
      </c>
      <c r="R2199" t="s">
        <v>8296</v>
      </c>
      <c r="S2199" s="6">
        <f t="shared" si="238"/>
        <v>9.5103109999999997</v>
      </c>
      <c r="T2199" s="8">
        <f t="shared" si="239"/>
        <v>65.891300230946882</v>
      </c>
      <c r="U2199" t="str">
        <f t="shared" si="243"/>
        <v>games</v>
      </c>
      <c r="V2199" t="str">
        <f t="shared" si="244"/>
        <v>tabletop games</v>
      </c>
    </row>
    <row r="2200" spans="1:22" ht="48" x14ac:dyDescent="0.2">
      <c r="A2200">
        <v>2198</v>
      </c>
      <c r="B2200" s="3" t="s">
        <v>2199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2">
        <f t="shared" si="240"/>
        <v>42322.555555555555</v>
      </c>
      <c r="K2200">
        <v>1444911600</v>
      </c>
      <c r="L2200" s="12" t="str">
        <f t="shared" si="241"/>
        <v>10/15/2015</v>
      </c>
      <c r="M2200" s="9" t="str" cm="1">
        <f t="array" ref="M2200">_xlfn.IFS(LEFT(L2200, 2) = "01", "Jan", LEFT(L2200, 2) = "02", "Feb", LEFT(L2200, 2) = "03", "Mar", LEFT(L2200, 2) = "04", "Apr", LEFT(L2200, 2) = "05", "May", LEFT(L2200, 2) = "06", "Jun", LEFT(L2200, 2) = "07", "Jul", LEFT(L2200, 2) = "08", "Aug", LEFT(L2200, 2) = "09", "Sep", LEFT(L2200, 2) = "10", "Oct", LEFT(L2200, 2) = "11", "Nov", LEFT(L2200, 2) = "12", "Dec")</f>
        <v>Oct</v>
      </c>
      <c r="N2200" s="9" t="str">
        <f t="shared" si="242"/>
        <v>2015</v>
      </c>
      <c r="O2200" t="b">
        <v>0</v>
      </c>
      <c r="P2200">
        <v>651</v>
      </c>
      <c r="Q2200" t="b">
        <v>1</v>
      </c>
      <c r="R2200" t="s">
        <v>8296</v>
      </c>
      <c r="S2200" s="6">
        <f t="shared" si="238"/>
        <v>1.3289249999999999</v>
      </c>
      <c r="T2200" s="8">
        <f t="shared" si="239"/>
        <v>81.654377880184327</v>
      </c>
      <c r="U2200" t="str">
        <f t="shared" si="243"/>
        <v>games</v>
      </c>
      <c r="V2200" t="str">
        <f t="shared" si="244"/>
        <v>tabletop games</v>
      </c>
    </row>
    <row r="2201" spans="1:22" ht="32" x14ac:dyDescent="0.2">
      <c r="A2201">
        <v>2199</v>
      </c>
      <c r="B2201" s="3" t="s">
        <v>2200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2">
        <f t="shared" si="240"/>
        <v>42292.416643518518</v>
      </c>
      <c r="K2201">
        <v>1442311198</v>
      </c>
      <c r="L2201" s="12" t="str">
        <f t="shared" si="241"/>
        <v>09/15/2015</v>
      </c>
      <c r="M2201" s="9" t="str" cm="1">
        <f t="array" ref="M2201">_xlfn.IFS(LEFT(L2201, 2) = "01", "Jan", LEFT(L2201, 2) = "02", "Feb", LEFT(L2201, 2) = "03", "Mar", LEFT(L2201, 2) = "04", "Apr", LEFT(L2201, 2) = "05", "May", LEFT(L2201, 2) = "06", "Jun", LEFT(L2201, 2) = "07", "Jul", LEFT(L2201, 2) = "08", "Aug", LEFT(L2201, 2) = "09", "Sep", LEFT(L2201, 2) = "10", "Oct", LEFT(L2201, 2) = "11", "Nov", LEFT(L2201, 2) = "12", "Dec")</f>
        <v>Sep</v>
      </c>
      <c r="N2201" s="9" t="str">
        <f t="shared" si="242"/>
        <v>2015</v>
      </c>
      <c r="O2201" t="b">
        <v>1</v>
      </c>
      <c r="P2201">
        <v>251</v>
      </c>
      <c r="Q2201" t="b">
        <v>1</v>
      </c>
      <c r="R2201" t="s">
        <v>8296</v>
      </c>
      <c r="S2201" s="6">
        <f t="shared" si="238"/>
        <v>1.4697777777777778</v>
      </c>
      <c r="T2201" s="8">
        <f t="shared" si="239"/>
        <v>52.701195219123505</v>
      </c>
      <c r="U2201" t="str">
        <f t="shared" si="243"/>
        <v>games</v>
      </c>
      <c r="V2201" t="str">
        <f t="shared" si="244"/>
        <v>tabletop games</v>
      </c>
    </row>
    <row r="2202" spans="1:22" ht="48" x14ac:dyDescent="0.2">
      <c r="A2202">
        <v>2200</v>
      </c>
      <c r="B2202" s="3" t="s">
        <v>2201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2">
        <f t="shared" si="240"/>
        <v>42191.125</v>
      </c>
      <c r="K2202">
        <v>1433775668</v>
      </c>
      <c r="L2202" s="12" t="str">
        <f t="shared" si="241"/>
        <v>06/08/2015</v>
      </c>
      <c r="M2202" s="9" t="str" cm="1">
        <f t="array" ref="M2202">_xlfn.IFS(LEFT(L2202, 2) = "01", "Jan", LEFT(L2202, 2) = "02", "Feb", LEFT(L2202, 2) = "03", "Mar", LEFT(L2202, 2) = "04", "Apr", LEFT(L2202, 2) = "05", "May", LEFT(L2202, 2) = "06", "Jun", LEFT(L2202, 2) = "07", "Jul", LEFT(L2202, 2) = "08", "Aug", LEFT(L2202, 2) = "09", "Sep", LEFT(L2202, 2) = "10", "Oct", LEFT(L2202, 2) = "11", "Nov", LEFT(L2202, 2) = "12", "Dec")</f>
        <v>Jun</v>
      </c>
      <c r="N2202" s="9" t="str">
        <f t="shared" si="242"/>
        <v>2015</v>
      </c>
      <c r="O2202" t="b">
        <v>0</v>
      </c>
      <c r="P2202">
        <v>263</v>
      </c>
      <c r="Q2202" t="b">
        <v>1</v>
      </c>
      <c r="R2202" t="s">
        <v>8296</v>
      </c>
      <c r="S2202" s="6">
        <f t="shared" si="238"/>
        <v>5.4215</v>
      </c>
      <c r="T2202" s="8">
        <f t="shared" si="239"/>
        <v>41.228136882129277</v>
      </c>
      <c r="U2202" t="str">
        <f t="shared" si="243"/>
        <v>games</v>
      </c>
      <c r="V2202" t="str">
        <f t="shared" si="244"/>
        <v>tabletop games</v>
      </c>
    </row>
    <row r="2203" spans="1:22" ht="48" x14ac:dyDescent="0.2">
      <c r="A2203">
        <v>2201</v>
      </c>
      <c r="B2203" s="3" t="s">
        <v>2202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2">
        <f t="shared" si="240"/>
        <v>41290.846817129634</v>
      </c>
      <c r="K2203">
        <v>1357157965</v>
      </c>
      <c r="L2203" s="12" t="str">
        <f t="shared" si="241"/>
        <v>01/02/2013</v>
      </c>
      <c r="M2203" s="9" t="str" cm="1">
        <f t="array" ref="M2203">_xlfn.IFS(LEFT(L2203, 2) = "01", "Jan", LEFT(L2203, 2) = "02", "Feb", LEFT(L2203, 2) = "03", "Mar", LEFT(L2203, 2) = "04", "Apr", LEFT(L2203, 2) = "05", "May", LEFT(L2203, 2) = "06", "Jun", LEFT(L2203, 2) = "07", "Jul", LEFT(L2203, 2) = "08", "Aug", LEFT(L2203, 2) = "09", "Sep", LEFT(L2203, 2) = "10", "Oct", LEFT(L2203, 2) = "11", "Nov", LEFT(L2203, 2) = "12", "Dec")</f>
        <v>Jan</v>
      </c>
      <c r="N2203" s="9" t="str">
        <f t="shared" si="242"/>
        <v>2013</v>
      </c>
      <c r="O2203" t="b">
        <v>0</v>
      </c>
      <c r="P2203">
        <v>28</v>
      </c>
      <c r="Q2203" t="b">
        <v>1</v>
      </c>
      <c r="R2203" t="s">
        <v>8279</v>
      </c>
      <c r="S2203" s="6">
        <f t="shared" si="238"/>
        <v>3.8271818181818182</v>
      </c>
      <c r="T2203" s="8">
        <f t="shared" si="239"/>
        <v>15.035357142857142</v>
      </c>
      <c r="U2203" t="str">
        <f t="shared" si="243"/>
        <v>music</v>
      </c>
      <c r="V2203" t="str">
        <f t="shared" si="244"/>
        <v>electronic music</v>
      </c>
    </row>
    <row r="2204" spans="1:22" ht="32" x14ac:dyDescent="0.2">
      <c r="A2204">
        <v>2202</v>
      </c>
      <c r="B2204" s="3" t="s">
        <v>2203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2">
        <f t="shared" si="240"/>
        <v>41214.849166666667</v>
      </c>
      <c r="K2204">
        <v>1349209368</v>
      </c>
      <c r="L2204" s="12" t="str">
        <f t="shared" si="241"/>
        <v>10/02/2012</v>
      </c>
      <c r="M2204" s="9" t="str" cm="1">
        <f t="array" ref="M2204">_xlfn.IFS(LEFT(L2204, 2) = "01", "Jan", LEFT(L2204, 2) = "02", "Feb", LEFT(L2204, 2) = "03", "Mar", LEFT(L2204, 2) = "04", "Apr", LEFT(L2204, 2) = "05", "May", LEFT(L2204, 2) = "06", "Jun", LEFT(L2204, 2) = "07", "Jul", LEFT(L2204, 2) = "08", "Aug", LEFT(L2204, 2) = "09", "Sep", LEFT(L2204, 2) = "10", "Oct", LEFT(L2204, 2) = "11", "Nov", LEFT(L2204, 2) = "12", "Dec")</f>
        <v>Oct</v>
      </c>
      <c r="N2204" s="9" t="str">
        <f t="shared" si="242"/>
        <v>2012</v>
      </c>
      <c r="O2204" t="b">
        <v>0</v>
      </c>
      <c r="P2204">
        <v>721</v>
      </c>
      <c r="Q2204" t="b">
        <v>1</v>
      </c>
      <c r="R2204" t="s">
        <v>8279</v>
      </c>
      <c r="S2204" s="6">
        <f t="shared" si="238"/>
        <v>7.0418124999999998</v>
      </c>
      <c r="T2204" s="8">
        <f t="shared" si="239"/>
        <v>39.066920943134534</v>
      </c>
      <c r="U2204" t="str">
        <f t="shared" si="243"/>
        <v>music</v>
      </c>
      <c r="V2204" t="str">
        <f t="shared" si="244"/>
        <v>electronic music</v>
      </c>
    </row>
    <row r="2205" spans="1:22" ht="48" x14ac:dyDescent="0.2">
      <c r="A2205">
        <v>2203</v>
      </c>
      <c r="B2205" s="3" t="s">
        <v>2204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2">
        <f t="shared" si="240"/>
        <v>42271.85974537037</v>
      </c>
      <c r="K2205">
        <v>1440535082</v>
      </c>
      <c r="L2205" s="12" t="str">
        <f t="shared" si="241"/>
        <v>08/25/2015</v>
      </c>
      <c r="M2205" s="9" t="str" cm="1">
        <f t="array" ref="M2205">_xlfn.IFS(LEFT(L2205, 2) = "01", "Jan", LEFT(L2205, 2) = "02", "Feb", LEFT(L2205, 2) = "03", "Mar", LEFT(L2205, 2) = "04", "Apr", LEFT(L2205, 2) = "05", "May", LEFT(L2205, 2) = "06", "Jun", LEFT(L2205, 2) = "07", "Jul", LEFT(L2205, 2) = "08", "Aug", LEFT(L2205, 2) = "09", "Sep", LEFT(L2205, 2) = "10", "Oct", LEFT(L2205, 2) = "11", "Nov", LEFT(L2205, 2) = "12", "Dec")</f>
        <v>Aug</v>
      </c>
      <c r="N2205" s="9" t="str">
        <f t="shared" si="242"/>
        <v>2015</v>
      </c>
      <c r="O2205" t="b">
        <v>0</v>
      </c>
      <c r="P2205">
        <v>50</v>
      </c>
      <c r="Q2205" t="b">
        <v>1</v>
      </c>
      <c r="R2205" t="s">
        <v>8279</v>
      </c>
      <c r="S2205" s="6">
        <f t="shared" si="238"/>
        <v>1.0954999999999999</v>
      </c>
      <c r="T2205" s="8">
        <f t="shared" si="239"/>
        <v>43.82</v>
      </c>
      <c r="U2205" t="str">
        <f t="shared" si="243"/>
        <v>music</v>
      </c>
      <c r="V2205" t="str">
        <f t="shared" si="244"/>
        <v>electronic music</v>
      </c>
    </row>
    <row r="2206" spans="1:22" ht="48" x14ac:dyDescent="0.2">
      <c r="A2206">
        <v>2204</v>
      </c>
      <c r="B2206" s="3" t="s">
        <v>2205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2">
        <f t="shared" si="240"/>
        <v>41342.311562499999</v>
      </c>
      <c r="K2206">
        <v>1360222119</v>
      </c>
      <c r="L2206" s="12" t="str">
        <f t="shared" si="241"/>
        <v>02/07/2013</v>
      </c>
      <c r="M2206" s="9" t="str" cm="1">
        <f t="array" ref="M2206">_xlfn.IFS(LEFT(L2206, 2) = "01", "Jan", LEFT(L2206, 2) = "02", "Feb", LEFT(L2206, 2) = "03", "Mar", LEFT(L2206, 2) = "04", "Apr", LEFT(L2206, 2) = "05", "May", LEFT(L2206, 2) = "06", "Jun", LEFT(L2206, 2) = "07", "Jul", LEFT(L2206, 2) = "08", "Aug", LEFT(L2206, 2) = "09", "Sep", LEFT(L2206, 2) = "10", "Oct", LEFT(L2206, 2) = "11", "Nov", LEFT(L2206, 2) = "12", "Dec")</f>
        <v>Feb</v>
      </c>
      <c r="N2206" s="9" t="str">
        <f t="shared" si="242"/>
        <v>2013</v>
      </c>
      <c r="O2206" t="b">
        <v>0</v>
      </c>
      <c r="P2206">
        <v>73</v>
      </c>
      <c r="Q2206" t="b">
        <v>1</v>
      </c>
      <c r="R2206" t="s">
        <v>8279</v>
      </c>
      <c r="S2206" s="6">
        <f t="shared" si="238"/>
        <v>1.3286666666666667</v>
      </c>
      <c r="T2206" s="8">
        <f t="shared" si="239"/>
        <v>27.301369863013697</v>
      </c>
      <c r="U2206" t="str">
        <f t="shared" si="243"/>
        <v>music</v>
      </c>
      <c r="V2206" t="str">
        <f t="shared" si="244"/>
        <v>electronic music</v>
      </c>
    </row>
    <row r="2207" spans="1:22" ht="48" x14ac:dyDescent="0.2">
      <c r="A2207">
        <v>2205</v>
      </c>
      <c r="B2207" s="3" t="s">
        <v>2206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2">
        <f t="shared" si="240"/>
        <v>41061.82163194444</v>
      </c>
      <c r="K2207">
        <v>1335987789</v>
      </c>
      <c r="L2207" s="12" t="str">
        <f t="shared" si="241"/>
        <v>05/02/2012</v>
      </c>
      <c r="M2207" s="9" t="str" cm="1">
        <f t="array" ref="M2207">_xlfn.IFS(LEFT(L2207, 2) = "01", "Jan", LEFT(L2207, 2) = "02", "Feb", LEFT(L2207, 2) = "03", "Mar", LEFT(L2207, 2) = "04", "Apr", LEFT(L2207, 2) = "05", "May", LEFT(L2207, 2) = "06", "Jun", LEFT(L2207, 2) = "07", "Jul", LEFT(L2207, 2) = "08", "Aug", LEFT(L2207, 2) = "09", "Sep", LEFT(L2207, 2) = "10", "Oct", LEFT(L2207, 2) = "11", "Nov", LEFT(L2207, 2) = "12", "Dec")</f>
        <v>May</v>
      </c>
      <c r="N2207" s="9" t="str">
        <f t="shared" si="242"/>
        <v>2012</v>
      </c>
      <c r="O2207" t="b">
        <v>0</v>
      </c>
      <c r="P2207">
        <v>27</v>
      </c>
      <c r="Q2207" t="b">
        <v>1</v>
      </c>
      <c r="R2207" t="s">
        <v>8279</v>
      </c>
      <c r="S2207" s="6">
        <f t="shared" si="238"/>
        <v>1.52</v>
      </c>
      <c r="T2207" s="8">
        <f t="shared" si="239"/>
        <v>42.222222222222221</v>
      </c>
      <c r="U2207" t="str">
        <f t="shared" si="243"/>
        <v>music</v>
      </c>
      <c r="V2207" t="str">
        <f t="shared" si="244"/>
        <v>electronic music</v>
      </c>
    </row>
    <row r="2208" spans="1:22" ht="48" x14ac:dyDescent="0.2">
      <c r="A2208">
        <v>2206</v>
      </c>
      <c r="B2208" s="3" t="s">
        <v>2207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2">
        <f t="shared" si="240"/>
        <v>41015.257222222222</v>
      </c>
      <c r="K2208">
        <v>1333001424</v>
      </c>
      <c r="L2208" s="12" t="str">
        <f t="shared" si="241"/>
        <v>03/29/2012</v>
      </c>
      <c r="M2208" s="9" t="str" cm="1">
        <f t="array" ref="M2208">_xlfn.IFS(LEFT(L2208, 2) = "01", "Jan", LEFT(L2208, 2) = "02", "Feb", LEFT(L2208, 2) = "03", "Mar", LEFT(L2208, 2) = "04", "Apr", LEFT(L2208, 2) = "05", "May", LEFT(L2208, 2) = "06", "Jun", LEFT(L2208, 2) = "07", "Jul", LEFT(L2208, 2) = "08", "Aug", LEFT(L2208, 2) = "09", "Sep", LEFT(L2208, 2) = "10", "Oct", LEFT(L2208, 2) = "11", "Nov", LEFT(L2208, 2) = "12", "Dec")</f>
        <v>Mar</v>
      </c>
      <c r="N2208" s="9" t="str">
        <f t="shared" si="242"/>
        <v>2012</v>
      </c>
      <c r="O2208" t="b">
        <v>0</v>
      </c>
      <c r="P2208">
        <v>34</v>
      </c>
      <c r="Q2208" t="b">
        <v>1</v>
      </c>
      <c r="R2208" t="s">
        <v>8279</v>
      </c>
      <c r="S2208" s="6">
        <f t="shared" si="238"/>
        <v>1.0272727272727273</v>
      </c>
      <c r="T2208" s="8">
        <f t="shared" si="239"/>
        <v>33.235294117647058</v>
      </c>
      <c r="U2208" t="str">
        <f t="shared" si="243"/>
        <v>music</v>
      </c>
      <c r="V2208" t="str">
        <f t="shared" si="244"/>
        <v>electronic music</v>
      </c>
    </row>
    <row r="2209" spans="1:22" ht="48" x14ac:dyDescent="0.2">
      <c r="A2209">
        <v>2207</v>
      </c>
      <c r="B2209" s="3" t="s">
        <v>2208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2">
        <f t="shared" si="240"/>
        <v>41594.235798611109</v>
      </c>
      <c r="K2209">
        <v>1381984773</v>
      </c>
      <c r="L2209" s="12" t="str">
        <f t="shared" si="241"/>
        <v>10/17/2013</v>
      </c>
      <c r="M2209" s="9" t="str" cm="1">
        <f t="array" ref="M2209">_xlfn.IFS(LEFT(L2209, 2) = "01", "Jan", LEFT(L2209, 2) = "02", "Feb", LEFT(L2209, 2) = "03", "Mar", LEFT(L2209, 2) = "04", "Apr", LEFT(L2209, 2) = "05", "May", LEFT(L2209, 2) = "06", "Jun", LEFT(L2209, 2) = "07", "Jul", LEFT(L2209, 2) = "08", "Aug", LEFT(L2209, 2) = "09", "Sep", LEFT(L2209, 2) = "10", "Oct", LEFT(L2209, 2) = "11", "Nov", LEFT(L2209, 2) = "12", "Dec")</f>
        <v>Oct</v>
      </c>
      <c r="N2209" s="9" t="str">
        <f t="shared" si="242"/>
        <v>2013</v>
      </c>
      <c r="O2209" t="b">
        <v>0</v>
      </c>
      <c r="P2209">
        <v>7</v>
      </c>
      <c r="Q2209" t="b">
        <v>1</v>
      </c>
      <c r="R2209" t="s">
        <v>8279</v>
      </c>
      <c r="S2209" s="6">
        <f t="shared" si="238"/>
        <v>1</v>
      </c>
      <c r="T2209" s="8">
        <f t="shared" si="239"/>
        <v>285.71428571428572</v>
      </c>
      <c r="U2209" t="str">
        <f t="shared" si="243"/>
        <v>music</v>
      </c>
      <c r="V2209" t="str">
        <f t="shared" si="244"/>
        <v>electronic music</v>
      </c>
    </row>
    <row r="2210" spans="1:22" ht="48" x14ac:dyDescent="0.2">
      <c r="A2210">
        <v>2208</v>
      </c>
      <c r="B2210" s="3" t="s">
        <v>2209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2">
        <f t="shared" si="240"/>
        <v>41006.166666666664</v>
      </c>
      <c r="K2210">
        <v>1328649026</v>
      </c>
      <c r="L2210" s="12" t="str">
        <f t="shared" si="241"/>
        <v>02/07/2012</v>
      </c>
      <c r="M2210" s="9" t="str" cm="1">
        <f t="array" ref="M2210">_xlfn.IFS(LEFT(L2210, 2) = "01", "Jan", LEFT(L2210, 2) = "02", "Feb", LEFT(L2210, 2) = "03", "Mar", LEFT(L2210, 2) = "04", "Apr", LEFT(L2210, 2) = "05", "May", LEFT(L2210, 2) = "06", "Jun", LEFT(L2210, 2) = "07", "Jul", LEFT(L2210, 2) = "08", "Aug", LEFT(L2210, 2) = "09", "Sep", LEFT(L2210, 2) = "10", "Oct", LEFT(L2210, 2) = "11", "Nov", LEFT(L2210, 2) = "12", "Dec")</f>
        <v>Feb</v>
      </c>
      <c r="N2210" s="9" t="str">
        <f t="shared" si="242"/>
        <v>2012</v>
      </c>
      <c r="O2210" t="b">
        <v>0</v>
      </c>
      <c r="P2210">
        <v>24</v>
      </c>
      <c r="Q2210" t="b">
        <v>1</v>
      </c>
      <c r="R2210" t="s">
        <v>8279</v>
      </c>
      <c r="S2210" s="6">
        <f t="shared" si="238"/>
        <v>1.016</v>
      </c>
      <c r="T2210" s="8">
        <f t="shared" si="239"/>
        <v>42.333333333333336</v>
      </c>
      <c r="U2210" t="str">
        <f t="shared" si="243"/>
        <v>music</v>
      </c>
      <c r="V2210" t="str">
        <f t="shared" si="244"/>
        <v>electronic music</v>
      </c>
    </row>
    <row r="2211" spans="1:22" ht="32" x14ac:dyDescent="0.2">
      <c r="A2211">
        <v>2209</v>
      </c>
      <c r="B2211" s="3" t="s">
        <v>2210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2">
        <f t="shared" si="240"/>
        <v>41743.958333333336</v>
      </c>
      <c r="K2211">
        <v>1396524644</v>
      </c>
      <c r="L2211" s="12" t="str">
        <f t="shared" si="241"/>
        <v>04/03/2014</v>
      </c>
      <c r="M2211" s="9" t="str" cm="1">
        <f t="array" ref="M2211">_xlfn.IFS(LEFT(L2211, 2) = "01", "Jan", LEFT(L2211, 2) = "02", "Feb", LEFT(L2211, 2) = "03", "Mar", LEFT(L2211, 2) = "04", "Apr", LEFT(L2211, 2) = "05", "May", LEFT(L2211, 2) = "06", "Jun", LEFT(L2211, 2) = "07", "Jul", LEFT(L2211, 2) = "08", "Aug", LEFT(L2211, 2) = "09", "Sep", LEFT(L2211, 2) = "10", "Oct", LEFT(L2211, 2) = "11", "Nov", LEFT(L2211, 2) = "12", "Dec")</f>
        <v>Apr</v>
      </c>
      <c r="N2211" s="9" t="str">
        <f t="shared" si="242"/>
        <v>2014</v>
      </c>
      <c r="O2211" t="b">
        <v>0</v>
      </c>
      <c r="P2211">
        <v>15</v>
      </c>
      <c r="Q2211" t="b">
        <v>1</v>
      </c>
      <c r="R2211" t="s">
        <v>8279</v>
      </c>
      <c r="S2211" s="6">
        <f t="shared" si="238"/>
        <v>1.508</v>
      </c>
      <c r="T2211" s="8">
        <f t="shared" si="239"/>
        <v>50.266666666666666</v>
      </c>
      <c r="U2211" t="str">
        <f t="shared" si="243"/>
        <v>music</v>
      </c>
      <c r="V2211" t="str">
        <f t="shared" si="244"/>
        <v>electronic music</v>
      </c>
    </row>
    <row r="2212" spans="1:22" ht="48" x14ac:dyDescent="0.2">
      <c r="A2212">
        <v>2210</v>
      </c>
      <c r="B2212" s="3" t="s">
        <v>2211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2">
        <f t="shared" si="240"/>
        <v>41013.73333333333</v>
      </c>
      <c r="K2212">
        <v>1329442510</v>
      </c>
      <c r="L2212" s="12" t="str">
        <f t="shared" si="241"/>
        <v>02/17/2012</v>
      </c>
      <c r="M2212" s="9" t="str" cm="1">
        <f t="array" ref="M2212">_xlfn.IFS(LEFT(L2212, 2) = "01", "Jan", LEFT(L2212, 2) = "02", "Feb", LEFT(L2212, 2) = "03", "Mar", LEFT(L2212, 2) = "04", "Apr", LEFT(L2212, 2) = "05", "May", LEFT(L2212, 2) = "06", "Jun", LEFT(L2212, 2) = "07", "Jul", LEFT(L2212, 2) = "08", "Aug", LEFT(L2212, 2) = "09", "Sep", LEFT(L2212, 2) = "10", "Oct", LEFT(L2212, 2) = "11", "Nov", LEFT(L2212, 2) = "12", "Dec")</f>
        <v>Feb</v>
      </c>
      <c r="N2212" s="9" t="str">
        <f t="shared" si="242"/>
        <v>2012</v>
      </c>
      <c r="O2212" t="b">
        <v>0</v>
      </c>
      <c r="P2212">
        <v>72</v>
      </c>
      <c r="Q2212" t="b">
        <v>1</v>
      </c>
      <c r="R2212" t="s">
        <v>8279</v>
      </c>
      <c r="S2212" s="6">
        <f t="shared" si="238"/>
        <v>1.11425</v>
      </c>
      <c r="T2212" s="8">
        <f t="shared" si="239"/>
        <v>61.902777777777779</v>
      </c>
      <c r="U2212" t="str">
        <f t="shared" si="243"/>
        <v>music</v>
      </c>
      <c r="V2212" t="str">
        <f t="shared" si="244"/>
        <v>electronic music</v>
      </c>
    </row>
    <row r="2213" spans="1:22" ht="48" x14ac:dyDescent="0.2">
      <c r="A2213">
        <v>2211</v>
      </c>
      <c r="B2213" s="3" t="s">
        <v>2212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2">
        <f t="shared" si="240"/>
        <v>41739.290972222225</v>
      </c>
      <c r="K2213">
        <v>1395168625</v>
      </c>
      <c r="L2213" s="12" t="str">
        <f t="shared" si="241"/>
        <v>03/18/2014</v>
      </c>
      <c r="M2213" s="9" t="str" cm="1">
        <f t="array" ref="M2213">_xlfn.IFS(LEFT(L2213, 2) = "01", "Jan", LEFT(L2213, 2) = "02", "Feb", LEFT(L2213, 2) = "03", "Mar", LEFT(L2213, 2) = "04", "Apr", LEFT(L2213, 2) = "05", "May", LEFT(L2213, 2) = "06", "Jun", LEFT(L2213, 2) = "07", "Jul", LEFT(L2213, 2) = "08", "Aug", LEFT(L2213, 2) = "09", "Sep", LEFT(L2213, 2) = "10", "Oct", LEFT(L2213, 2) = "11", "Nov", LEFT(L2213, 2) = "12", "Dec")</f>
        <v>Mar</v>
      </c>
      <c r="N2213" s="9" t="str">
        <f t="shared" si="242"/>
        <v>2014</v>
      </c>
      <c r="O2213" t="b">
        <v>0</v>
      </c>
      <c r="P2213">
        <v>120</v>
      </c>
      <c r="Q2213" t="b">
        <v>1</v>
      </c>
      <c r="R2213" t="s">
        <v>8279</v>
      </c>
      <c r="S2213" s="6">
        <f t="shared" si="238"/>
        <v>1.956</v>
      </c>
      <c r="T2213" s="8">
        <f t="shared" si="239"/>
        <v>40.75</v>
      </c>
      <c r="U2213" t="str">
        <f t="shared" si="243"/>
        <v>music</v>
      </c>
      <c r="V2213" t="str">
        <f t="shared" si="244"/>
        <v>electronic music</v>
      </c>
    </row>
    <row r="2214" spans="1:22" ht="48" x14ac:dyDescent="0.2">
      <c r="A2214">
        <v>2212</v>
      </c>
      <c r="B2214" s="3" t="s">
        <v>2213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2">
        <f t="shared" si="240"/>
        <v>41582.041666666664</v>
      </c>
      <c r="K2214">
        <v>1380650177</v>
      </c>
      <c r="L2214" s="12" t="str">
        <f t="shared" si="241"/>
        <v>10/01/2013</v>
      </c>
      <c r="M2214" s="9" t="str" cm="1">
        <f t="array" ref="M2214">_xlfn.IFS(LEFT(L2214, 2) = "01", "Jan", LEFT(L2214, 2) = "02", "Feb", LEFT(L2214, 2) = "03", "Mar", LEFT(L2214, 2) = "04", "Apr", LEFT(L2214, 2) = "05", "May", LEFT(L2214, 2) = "06", "Jun", LEFT(L2214, 2) = "07", "Jul", LEFT(L2214, 2) = "08", "Aug", LEFT(L2214, 2) = "09", "Sep", LEFT(L2214, 2) = "10", "Oct", LEFT(L2214, 2) = "11", "Nov", LEFT(L2214, 2) = "12", "Dec")</f>
        <v>Oct</v>
      </c>
      <c r="N2214" s="9" t="str">
        <f t="shared" si="242"/>
        <v>2013</v>
      </c>
      <c r="O2214" t="b">
        <v>0</v>
      </c>
      <c r="P2214">
        <v>123</v>
      </c>
      <c r="Q2214" t="b">
        <v>1</v>
      </c>
      <c r="R2214" t="s">
        <v>8279</v>
      </c>
      <c r="S2214" s="6">
        <f t="shared" si="238"/>
        <v>1.1438333333333333</v>
      </c>
      <c r="T2214" s="8">
        <f t="shared" si="239"/>
        <v>55.796747967479675</v>
      </c>
      <c r="U2214" t="str">
        <f t="shared" si="243"/>
        <v>music</v>
      </c>
      <c r="V2214" t="str">
        <f t="shared" si="244"/>
        <v>electronic music</v>
      </c>
    </row>
    <row r="2215" spans="1:22" ht="48" x14ac:dyDescent="0.2">
      <c r="A2215">
        <v>2213</v>
      </c>
      <c r="B2215" s="3" t="s">
        <v>2214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2">
        <f t="shared" si="240"/>
        <v>42139.826145833329</v>
      </c>
      <c r="K2215">
        <v>1429127379</v>
      </c>
      <c r="L2215" s="12" t="str">
        <f t="shared" si="241"/>
        <v>04/15/2015</v>
      </c>
      <c r="M2215" s="9" t="str" cm="1">
        <f t="array" ref="M2215">_xlfn.IFS(LEFT(L2215, 2) = "01", "Jan", LEFT(L2215, 2) = "02", "Feb", LEFT(L2215, 2) = "03", "Mar", LEFT(L2215, 2) = "04", "Apr", LEFT(L2215, 2) = "05", "May", LEFT(L2215, 2) = "06", "Jun", LEFT(L2215, 2) = "07", "Jul", LEFT(L2215, 2) = "08", "Aug", LEFT(L2215, 2) = "09", "Sep", LEFT(L2215, 2) = "10", "Oct", LEFT(L2215, 2) = "11", "Nov", LEFT(L2215, 2) = "12", "Dec")</f>
        <v>Apr</v>
      </c>
      <c r="N2215" s="9" t="str">
        <f t="shared" si="242"/>
        <v>2015</v>
      </c>
      <c r="O2215" t="b">
        <v>0</v>
      </c>
      <c r="P2215">
        <v>1</v>
      </c>
      <c r="Q2215" t="b">
        <v>1</v>
      </c>
      <c r="R2215" t="s">
        <v>8279</v>
      </c>
      <c r="S2215" s="6">
        <f t="shared" si="238"/>
        <v>2</v>
      </c>
      <c r="T2215" s="8">
        <f t="shared" si="239"/>
        <v>10</v>
      </c>
      <c r="U2215" t="str">
        <f t="shared" si="243"/>
        <v>music</v>
      </c>
      <c r="V2215" t="str">
        <f t="shared" si="244"/>
        <v>electronic music</v>
      </c>
    </row>
    <row r="2216" spans="1:22" ht="48" x14ac:dyDescent="0.2">
      <c r="A2216">
        <v>2214</v>
      </c>
      <c r="B2216" s="3" t="s">
        <v>2215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2">
        <f t="shared" si="240"/>
        <v>41676.792222222226</v>
      </c>
      <c r="K2216">
        <v>1389121248</v>
      </c>
      <c r="L2216" s="12" t="str">
        <f t="shared" si="241"/>
        <v>01/07/2014</v>
      </c>
      <c r="M2216" s="9" t="str" cm="1">
        <f t="array" ref="M2216">_xlfn.IFS(LEFT(L2216, 2) = "01", "Jan", LEFT(L2216, 2) = "02", "Feb", LEFT(L2216, 2) = "03", "Mar", LEFT(L2216, 2) = "04", "Apr", LEFT(L2216, 2) = "05", "May", LEFT(L2216, 2) = "06", "Jun", LEFT(L2216, 2) = "07", "Jul", LEFT(L2216, 2) = "08", "Aug", LEFT(L2216, 2) = "09", "Sep", LEFT(L2216, 2) = "10", "Oct", LEFT(L2216, 2) = "11", "Nov", LEFT(L2216, 2) = "12", "Dec")</f>
        <v>Jan</v>
      </c>
      <c r="N2216" s="9" t="str">
        <f t="shared" si="242"/>
        <v>2014</v>
      </c>
      <c r="O2216" t="b">
        <v>0</v>
      </c>
      <c r="P2216">
        <v>24</v>
      </c>
      <c r="Q2216" t="b">
        <v>1</v>
      </c>
      <c r="R2216" t="s">
        <v>8279</v>
      </c>
      <c r="S2216" s="6">
        <f t="shared" si="238"/>
        <v>2.9250166666666666</v>
      </c>
      <c r="T2216" s="8">
        <f t="shared" si="239"/>
        <v>73.125416666666666</v>
      </c>
      <c r="U2216" t="str">
        <f t="shared" si="243"/>
        <v>music</v>
      </c>
      <c r="V2216" t="str">
        <f t="shared" si="244"/>
        <v>electronic music</v>
      </c>
    </row>
    <row r="2217" spans="1:22" ht="32" x14ac:dyDescent="0.2">
      <c r="A2217">
        <v>2215</v>
      </c>
      <c r="B2217" s="3" t="s">
        <v>2216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2">
        <f t="shared" si="240"/>
        <v>40981.290972222225</v>
      </c>
      <c r="K2217">
        <v>1329671572</v>
      </c>
      <c r="L2217" s="12" t="str">
        <f t="shared" si="241"/>
        <v>02/19/2012</v>
      </c>
      <c r="M2217" s="9" t="str" cm="1">
        <f t="array" ref="M2217">_xlfn.IFS(LEFT(L2217, 2) = "01", "Jan", LEFT(L2217, 2) = "02", "Feb", LEFT(L2217, 2) = "03", "Mar", LEFT(L2217, 2) = "04", "Apr", LEFT(L2217, 2) = "05", "May", LEFT(L2217, 2) = "06", "Jun", LEFT(L2217, 2) = "07", "Jul", LEFT(L2217, 2) = "08", "Aug", LEFT(L2217, 2) = "09", "Sep", LEFT(L2217, 2) = "10", "Oct", LEFT(L2217, 2) = "11", "Nov", LEFT(L2217, 2) = "12", "Dec")</f>
        <v>Feb</v>
      </c>
      <c r="N2217" s="9" t="str">
        <f t="shared" si="242"/>
        <v>2012</v>
      </c>
      <c r="O2217" t="b">
        <v>0</v>
      </c>
      <c r="P2217">
        <v>33</v>
      </c>
      <c r="Q2217" t="b">
        <v>1</v>
      </c>
      <c r="R2217" t="s">
        <v>8279</v>
      </c>
      <c r="S2217" s="6">
        <f t="shared" si="238"/>
        <v>1.5636363636363637</v>
      </c>
      <c r="T2217" s="8">
        <f t="shared" si="239"/>
        <v>26.060606060606062</v>
      </c>
      <c r="U2217" t="str">
        <f t="shared" si="243"/>
        <v>music</v>
      </c>
      <c r="V2217" t="str">
        <f t="shared" si="244"/>
        <v>electronic music</v>
      </c>
    </row>
    <row r="2218" spans="1:22" ht="48" x14ac:dyDescent="0.2">
      <c r="A2218">
        <v>2216</v>
      </c>
      <c r="B2218" s="3" t="s">
        <v>2217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2">
        <f t="shared" si="240"/>
        <v>42208.751678240747</v>
      </c>
      <c r="K2218">
        <v>1436464945</v>
      </c>
      <c r="L2218" s="12" t="str">
        <f t="shared" si="241"/>
        <v>07/09/2015</v>
      </c>
      <c r="M2218" s="9" t="str" cm="1">
        <f t="array" ref="M2218">_xlfn.IFS(LEFT(L2218, 2) = "01", "Jan", LEFT(L2218, 2) = "02", "Feb", LEFT(L2218, 2) = "03", "Mar", LEFT(L2218, 2) = "04", "Apr", LEFT(L2218, 2) = "05", "May", LEFT(L2218, 2) = "06", "Jun", LEFT(L2218, 2) = "07", "Jul", LEFT(L2218, 2) = "08", "Aug", LEFT(L2218, 2) = "09", "Sep", LEFT(L2218, 2) = "10", "Oct", LEFT(L2218, 2) = "11", "Nov", LEFT(L2218, 2) = "12", "Dec")</f>
        <v>Jul</v>
      </c>
      <c r="N2218" s="9" t="str">
        <f t="shared" si="242"/>
        <v>2015</v>
      </c>
      <c r="O2218" t="b">
        <v>0</v>
      </c>
      <c r="P2218">
        <v>14</v>
      </c>
      <c r="Q2218" t="b">
        <v>1</v>
      </c>
      <c r="R2218" t="s">
        <v>8279</v>
      </c>
      <c r="S2218" s="6">
        <f t="shared" si="238"/>
        <v>1.0566666666666666</v>
      </c>
      <c r="T2218" s="8">
        <f t="shared" si="239"/>
        <v>22.642857142857142</v>
      </c>
      <c r="U2218" t="str">
        <f t="shared" si="243"/>
        <v>music</v>
      </c>
      <c r="V2218" t="str">
        <f t="shared" si="244"/>
        <v>electronic music</v>
      </c>
    </row>
    <row r="2219" spans="1:22" ht="48" x14ac:dyDescent="0.2">
      <c r="A2219">
        <v>2217</v>
      </c>
      <c r="B2219" s="3" t="s">
        <v>2218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2">
        <f t="shared" si="240"/>
        <v>42310.333333333328</v>
      </c>
      <c r="K2219">
        <v>1445539113</v>
      </c>
      <c r="L2219" s="12" t="str">
        <f t="shared" si="241"/>
        <v>10/22/2015</v>
      </c>
      <c r="M2219" s="9" t="str" cm="1">
        <f t="array" ref="M2219">_xlfn.IFS(LEFT(L2219, 2) = "01", "Jan", LEFT(L2219, 2) = "02", "Feb", LEFT(L2219, 2) = "03", "Mar", LEFT(L2219, 2) = "04", "Apr", LEFT(L2219, 2) = "05", "May", LEFT(L2219, 2) = "06", "Jun", LEFT(L2219, 2) = "07", "Jul", LEFT(L2219, 2) = "08", "Aug", LEFT(L2219, 2) = "09", "Sep", LEFT(L2219, 2) = "10", "Oct", LEFT(L2219, 2) = "11", "Nov", LEFT(L2219, 2) = "12", "Dec")</f>
        <v>Oct</v>
      </c>
      <c r="N2219" s="9" t="str">
        <f t="shared" si="242"/>
        <v>2015</v>
      </c>
      <c r="O2219" t="b">
        <v>0</v>
      </c>
      <c r="P2219">
        <v>9</v>
      </c>
      <c r="Q2219" t="b">
        <v>1</v>
      </c>
      <c r="R2219" t="s">
        <v>8279</v>
      </c>
      <c r="S2219" s="6">
        <f t="shared" si="238"/>
        <v>1.0119047619047619</v>
      </c>
      <c r="T2219" s="8">
        <f t="shared" si="239"/>
        <v>47.222222222222221</v>
      </c>
      <c r="U2219" t="str">
        <f t="shared" si="243"/>
        <v>music</v>
      </c>
      <c r="V2219" t="str">
        <f t="shared" si="244"/>
        <v>electronic music</v>
      </c>
    </row>
    <row r="2220" spans="1:22" ht="48" x14ac:dyDescent="0.2">
      <c r="A2220">
        <v>2218</v>
      </c>
      <c r="B2220" s="3" t="s">
        <v>2219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2">
        <f t="shared" si="240"/>
        <v>41150</v>
      </c>
      <c r="K2220">
        <v>1344281383</v>
      </c>
      <c r="L2220" s="12" t="str">
        <f t="shared" si="241"/>
        <v>08/06/2012</v>
      </c>
      <c r="M2220" s="9" t="str" cm="1">
        <f t="array" ref="M2220">_xlfn.IFS(LEFT(L2220, 2) = "01", "Jan", LEFT(L2220, 2) = "02", "Feb", LEFT(L2220, 2) = "03", "Mar", LEFT(L2220, 2) = "04", "Apr", LEFT(L2220, 2) = "05", "May", LEFT(L2220, 2) = "06", "Jun", LEFT(L2220, 2) = "07", "Jul", LEFT(L2220, 2) = "08", "Aug", LEFT(L2220, 2) = "09", "Sep", LEFT(L2220, 2) = "10", "Oct", LEFT(L2220, 2) = "11", "Nov", LEFT(L2220, 2) = "12", "Dec")</f>
        <v>Aug</v>
      </c>
      <c r="N2220" s="9" t="str">
        <f t="shared" si="242"/>
        <v>2012</v>
      </c>
      <c r="O2220" t="b">
        <v>0</v>
      </c>
      <c r="P2220">
        <v>76</v>
      </c>
      <c r="Q2220" t="b">
        <v>1</v>
      </c>
      <c r="R2220" t="s">
        <v>8279</v>
      </c>
      <c r="S2220" s="6">
        <f t="shared" si="238"/>
        <v>1.2283299999999999</v>
      </c>
      <c r="T2220" s="8">
        <f t="shared" si="239"/>
        <v>32.324473684210524</v>
      </c>
      <c r="U2220" t="str">
        <f t="shared" si="243"/>
        <v>music</v>
      </c>
      <c r="V2220" t="str">
        <f t="shared" si="244"/>
        <v>electronic music</v>
      </c>
    </row>
    <row r="2221" spans="1:22" ht="48" x14ac:dyDescent="0.2">
      <c r="A2221">
        <v>2219</v>
      </c>
      <c r="B2221" s="3" t="s">
        <v>2220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2">
        <f t="shared" si="240"/>
        <v>42235.718888888892</v>
      </c>
      <c r="K2221">
        <v>1437412512</v>
      </c>
      <c r="L2221" s="12" t="str">
        <f t="shared" si="241"/>
        <v>07/20/2015</v>
      </c>
      <c r="M2221" s="9" t="str" cm="1">
        <f t="array" ref="M2221">_xlfn.IFS(LEFT(L2221, 2) = "01", "Jan", LEFT(L2221, 2) = "02", "Feb", LEFT(L2221, 2) = "03", "Mar", LEFT(L2221, 2) = "04", "Apr", LEFT(L2221, 2) = "05", "May", LEFT(L2221, 2) = "06", "Jun", LEFT(L2221, 2) = "07", "Jul", LEFT(L2221, 2) = "08", "Aug", LEFT(L2221, 2) = "09", "Sep", LEFT(L2221, 2) = "10", "Oct", LEFT(L2221, 2) = "11", "Nov", LEFT(L2221, 2) = "12", "Dec")</f>
        <v>Jul</v>
      </c>
      <c r="N2221" s="9" t="str">
        <f t="shared" si="242"/>
        <v>2015</v>
      </c>
      <c r="O2221" t="b">
        <v>0</v>
      </c>
      <c r="P2221">
        <v>19</v>
      </c>
      <c r="Q2221" t="b">
        <v>1</v>
      </c>
      <c r="R2221" t="s">
        <v>8279</v>
      </c>
      <c r="S2221" s="6">
        <f t="shared" si="238"/>
        <v>1.0149999999999999</v>
      </c>
      <c r="T2221" s="8">
        <f t="shared" si="239"/>
        <v>53.421052631578945</v>
      </c>
      <c r="U2221" t="str">
        <f t="shared" si="243"/>
        <v>music</v>
      </c>
      <c r="V2221" t="str">
        <f t="shared" si="244"/>
        <v>electronic music</v>
      </c>
    </row>
    <row r="2222" spans="1:22" ht="48" x14ac:dyDescent="0.2">
      <c r="A2222">
        <v>2220</v>
      </c>
      <c r="B2222" s="3" t="s">
        <v>2221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2">
        <f t="shared" si="240"/>
        <v>41482.060601851852</v>
      </c>
      <c r="K2222">
        <v>1372296436</v>
      </c>
      <c r="L2222" s="12" t="str">
        <f t="shared" si="241"/>
        <v>06/27/2013</v>
      </c>
      <c r="M2222" s="9" t="str" cm="1">
        <f t="array" ref="M2222">_xlfn.IFS(LEFT(L2222, 2) = "01", "Jan", LEFT(L2222, 2) = "02", "Feb", LEFT(L2222, 2) = "03", "Mar", LEFT(L2222, 2) = "04", "Apr", LEFT(L2222, 2) = "05", "May", LEFT(L2222, 2) = "06", "Jun", LEFT(L2222, 2) = "07", "Jul", LEFT(L2222, 2) = "08", "Aug", LEFT(L2222, 2) = "09", "Sep", LEFT(L2222, 2) = "10", "Oct", LEFT(L2222, 2) = "11", "Nov", LEFT(L2222, 2) = "12", "Dec")</f>
        <v>Jun</v>
      </c>
      <c r="N2222" s="9" t="str">
        <f t="shared" si="242"/>
        <v>2013</v>
      </c>
      <c r="O2222" t="b">
        <v>0</v>
      </c>
      <c r="P2222">
        <v>69</v>
      </c>
      <c r="Q2222" t="b">
        <v>1</v>
      </c>
      <c r="R2222" t="s">
        <v>8279</v>
      </c>
      <c r="S2222" s="6">
        <f t="shared" si="238"/>
        <v>1.0114285714285713</v>
      </c>
      <c r="T2222" s="8">
        <f t="shared" si="239"/>
        <v>51.304347826086953</v>
      </c>
      <c r="U2222" t="str">
        <f t="shared" si="243"/>
        <v>music</v>
      </c>
      <c r="V2222" t="str">
        <f t="shared" si="244"/>
        <v>electronic music</v>
      </c>
    </row>
    <row r="2223" spans="1:22" ht="48" x14ac:dyDescent="0.2">
      <c r="A2223">
        <v>2221</v>
      </c>
      <c r="B2223" s="3" t="s">
        <v>2222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2">
        <f t="shared" si="240"/>
        <v>42483</v>
      </c>
      <c r="K2223">
        <v>1458748809</v>
      </c>
      <c r="L2223" s="12" t="str">
        <f t="shared" si="241"/>
        <v>03/23/2016</v>
      </c>
      <c r="M2223" s="9" t="str" cm="1">
        <f t="array" ref="M2223">_xlfn.IFS(LEFT(L2223, 2) = "01", "Jan", LEFT(L2223, 2) = "02", "Feb", LEFT(L2223, 2) = "03", "Mar", LEFT(L2223, 2) = "04", "Apr", LEFT(L2223, 2) = "05", "May", LEFT(L2223, 2) = "06", "Jun", LEFT(L2223, 2) = "07", "Jul", LEFT(L2223, 2) = "08", "Aug", LEFT(L2223, 2) = "09", "Sep", LEFT(L2223, 2) = "10", "Oct", LEFT(L2223, 2) = "11", "Nov", LEFT(L2223, 2) = "12", "Dec")</f>
        <v>Mar</v>
      </c>
      <c r="N2223" s="9" t="str">
        <f t="shared" si="242"/>
        <v>2016</v>
      </c>
      <c r="O2223" t="b">
        <v>0</v>
      </c>
      <c r="P2223">
        <v>218</v>
      </c>
      <c r="Q2223" t="b">
        <v>1</v>
      </c>
      <c r="R2223" t="s">
        <v>8296</v>
      </c>
      <c r="S2223" s="6">
        <f t="shared" si="238"/>
        <v>1.0811999999999999</v>
      </c>
      <c r="T2223" s="8">
        <f t="shared" si="239"/>
        <v>37.197247706422019</v>
      </c>
      <c r="U2223" t="str">
        <f t="shared" si="243"/>
        <v>games</v>
      </c>
      <c r="V2223" t="str">
        <f t="shared" si="244"/>
        <v>tabletop games</v>
      </c>
    </row>
    <row r="2224" spans="1:22" ht="48" x14ac:dyDescent="0.2">
      <c r="A2224">
        <v>2222</v>
      </c>
      <c r="B2224" s="3" t="s">
        <v>2223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2">
        <f t="shared" si="240"/>
        <v>40936.787581018521</v>
      </c>
      <c r="K2224">
        <v>1325184847</v>
      </c>
      <c r="L2224" s="12" t="str">
        <f t="shared" si="241"/>
        <v>12/29/2011</v>
      </c>
      <c r="M2224" s="9" t="str" cm="1">
        <f t="array" ref="M2224">_xlfn.IFS(LEFT(L2224, 2) = "01", "Jan", LEFT(L2224, 2) = "02", "Feb", LEFT(L2224, 2) = "03", "Mar", LEFT(L2224, 2) = "04", "Apr", LEFT(L2224, 2) = "05", "May", LEFT(L2224, 2) = "06", "Jun", LEFT(L2224, 2) = "07", "Jul", LEFT(L2224, 2) = "08", "Aug", LEFT(L2224, 2) = "09", "Sep", LEFT(L2224, 2) = "10", "Oct", LEFT(L2224, 2) = "11", "Nov", LEFT(L2224, 2) = "12", "Dec")</f>
        <v>Dec</v>
      </c>
      <c r="N2224" s="9" t="str">
        <f t="shared" si="242"/>
        <v>2011</v>
      </c>
      <c r="O2224" t="b">
        <v>0</v>
      </c>
      <c r="P2224">
        <v>30</v>
      </c>
      <c r="Q2224" t="b">
        <v>1</v>
      </c>
      <c r="R2224" t="s">
        <v>8296</v>
      </c>
      <c r="S2224" s="6">
        <f t="shared" si="238"/>
        <v>1.6259999999999999</v>
      </c>
      <c r="T2224" s="8">
        <f t="shared" si="239"/>
        <v>27.1</v>
      </c>
      <c r="U2224" t="str">
        <f t="shared" si="243"/>
        <v>games</v>
      </c>
      <c r="V2224" t="str">
        <f t="shared" si="244"/>
        <v>tabletop games</v>
      </c>
    </row>
    <row r="2225" spans="1:22" ht="48" x14ac:dyDescent="0.2">
      <c r="A2225">
        <v>2223</v>
      </c>
      <c r="B2225" s="3" t="s">
        <v>2224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2">
        <f t="shared" si="240"/>
        <v>42182.640833333338</v>
      </c>
      <c r="K2225">
        <v>1432826568</v>
      </c>
      <c r="L2225" s="12" t="str">
        <f t="shared" si="241"/>
        <v>05/28/2015</v>
      </c>
      <c r="M2225" s="9" t="str" cm="1">
        <f t="array" ref="M2225">_xlfn.IFS(LEFT(L2225, 2) = "01", "Jan", LEFT(L2225, 2) = "02", "Feb", LEFT(L2225, 2) = "03", "Mar", LEFT(L2225, 2) = "04", "Apr", LEFT(L2225, 2) = "05", "May", LEFT(L2225, 2) = "06", "Jun", LEFT(L2225, 2) = "07", "Jul", LEFT(L2225, 2) = "08", "Aug", LEFT(L2225, 2) = "09", "Sep", LEFT(L2225, 2) = "10", "Oct", LEFT(L2225, 2) = "11", "Nov", LEFT(L2225, 2) = "12", "Dec")</f>
        <v>May</v>
      </c>
      <c r="N2225" s="9" t="str">
        <f t="shared" si="242"/>
        <v>2015</v>
      </c>
      <c r="O2225" t="b">
        <v>0</v>
      </c>
      <c r="P2225">
        <v>100</v>
      </c>
      <c r="Q2225" t="b">
        <v>1</v>
      </c>
      <c r="R2225" t="s">
        <v>8296</v>
      </c>
      <c r="S2225" s="6">
        <f t="shared" si="238"/>
        <v>1.0580000000000001</v>
      </c>
      <c r="T2225" s="8">
        <f t="shared" si="239"/>
        <v>206.31</v>
      </c>
      <c r="U2225" t="str">
        <f t="shared" si="243"/>
        <v>games</v>
      </c>
      <c r="V2225" t="str">
        <f t="shared" si="244"/>
        <v>tabletop games</v>
      </c>
    </row>
    <row r="2226" spans="1:22" ht="48" x14ac:dyDescent="0.2">
      <c r="A2226">
        <v>2224</v>
      </c>
      <c r="B2226" s="3" t="s">
        <v>2225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2">
        <f t="shared" si="240"/>
        <v>42672.791666666672</v>
      </c>
      <c r="K2226">
        <v>1475337675</v>
      </c>
      <c r="L2226" s="12" t="str">
        <f t="shared" si="241"/>
        <v>10/01/2016</v>
      </c>
      <c r="M2226" s="9" t="str" cm="1">
        <f t="array" ref="M2226">_xlfn.IFS(LEFT(L2226, 2) = "01", "Jan", LEFT(L2226, 2) = "02", "Feb", LEFT(L2226, 2) = "03", "Mar", LEFT(L2226, 2) = "04", "Apr", LEFT(L2226, 2) = "05", "May", LEFT(L2226, 2) = "06", "Jun", LEFT(L2226, 2) = "07", "Jul", LEFT(L2226, 2) = "08", "Aug", LEFT(L2226, 2) = "09", "Sep", LEFT(L2226, 2) = "10", "Oct", LEFT(L2226, 2) = "11", "Nov", LEFT(L2226, 2) = "12", "Dec")</f>
        <v>Oct</v>
      </c>
      <c r="N2226" s="9" t="str">
        <f t="shared" si="242"/>
        <v>2016</v>
      </c>
      <c r="O2226" t="b">
        <v>0</v>
      </c>
      <c r="P2226">
        <v>296</v>
      </c>
      <c r="Q2226" t="b">
        <v>1</v>
      </c>
      <c r="R2226" t="s">
        <v>8296</v>
      </c>
      <c r="S2226" s="6">
        <f t="shared" si="238"/>
        <v>2.4315000000000002</v>
      </c>
      <c r="T2226" s="8">
        <f t="shared" si="239"/>
        <v>82.145270270270274</v>
      </c>
      <c r="U2226" t="str">
        <f t="shared" si="243"/>
        <v>games</v>
      </c>
      <c r="V2226" t="str">
        <f t="shared" si="244"/>
        <v>tabletop games</v>
      </c>
    </row>
    <row r="2227" spans="1:22" ht="48" x14ac:dyDescent="0.2">
      <c r="A2227">
        <v>2225</v>
      </c>
      <c r="B2227" s="3" t="s">
        <v>2226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2">
        <f t="shared" si="240"/>
        <v>41903.79184027778</v>
      </c>
      <c r="K2227">
        <v>1408734015</v>
      </c>
      <c r="L2227" s="12" t="str">
        <f t="shared" si="241"/>
        <v>08/22/2014</v>
      </c>
      <c r="M2227" s="9" t="str" cm="1">
        <f t="array" ref="M2227">_xlfn.IFS(LEFT(L2227, 2) = "01", "Jan", LEFT(L2227, 2) = "02", "Feb", LEFT(L2227, 2) = "03", "Mar", LEFT(L2227, 2) = "04", "Apr", LEFT(L2227, 2) = "05", "May", LEFT(L2227, 2) = "06", "Jun", LEFT(L2227, 2) = "07", "Jul", LEFT(L2227, 2) = "08", "Aug", LEFT(L2227, 2) = "09", "Sep", LEFT(L2227, 2) = "10", "Oct", LEFT(L2227, 2) = "11", "Nov", LEFT(L2227, 2) = "12", "Dec")</f>
        <v>Aug</v>
      </c>
      <c r="N2227" s="9" t="str">
        <f t="shared" si="242"/>
        <v>2014</v>
      </c>
      <c r="O2227" t="b">
        <v>0</v>
      </c>
      <c r="P2227">
        <v>1204</v>
      </c>
      <c r="Q2227" t="b">
        <v>1</v>
      </c>
      <c r="R2227" t="s">
        <v>8296</v>
      </c>
      <c r="S2227" s="6">
        <f t="shared" si="238"/>
        <v>9.4483338095238096</v>
      </c>
      <c r="T2227" s="8">
        <f t="shared" si="239"/>
        <v>164.79651993355483</v>
      </c>
      <c r="U2227" t="str">
        <f t="shared" si="243"/>
        <v>games</v>
      </c>
      <c r="V2227" t="str">
        <f t="shared" si="244"/>
        <v>tabletop games</v>
      </c>
    </row>
    <row r="2228" spans="1:22" ht="48" x14ac:dyDescent="0.2">
      <c r="A2228">
        <v>2226</v>
      </c>
      <c r="B2228" s="3" t="s">
        <v>2227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2">
        <f t="shared" si="240"/>
        <v>42412.207638888889</v>
      </c>
      <c r="K2228">
        <v>1452625822</v>
      </c>
      <c r="L2228" s="12" t="str">
        <f t="shared" si="241"/>
        <v>01/12/2016</v>
      </c>
      <c r="M2228" s="9" t="str" cm="1">
        <f t="array" ref="M2228">_xlfn.IFS(LEFT(L2228, 2) = "01", "Jan", LEFT(L2228, 2) = "02", "Feb", LEFT(L2228, 2) = "03", "Mar", LEFT(L2228, 2) = "04", "Apr", LEFT(L2228, 2) = "05", "May", LEFT(L2228, 2) = "06", "Jun", LEFT(L2228, 2) = "07", "Jul", LEFT(L2228, 2) = "08", "Aug", LEFT(L2228, 2) = "09", "Sep", LEFT(L2228, 2) = "10", "Oct", LEFT(L2228, 2) = "11", "Nov", LEFT(L2228, 2) = "12", "Dec")</f>
        <v>Jan</v>
      </c>
      <c r="N2228" s="9" t="str">
        <f t="shared" si="242"/>
        <v>2016</v>
      </c>
      <c r="O2228" t="b">
        <v>0</v>
      </c>
      <c r="P2228">
        <v>321</v>
      </c>
      <c r="Q2228" t="b">
        <v>1</v>
      </c>
      <c r="R2228" t="s">
        <v>8296</v>
      </c>
      <c r="S2228" s="6">
        <f t="shared" si="238"/>
        <v>1.0846283333333333</v>
      </c>
      <c r="T2228" s="8">
        <f t="shared" si="239"/>
        <v>60.820280373831778</v>
      </c>
      <c r="U2228" t="str">
        <f t="shared" si="243"/>
        <v>games</v>
      </c>
      <c r="V2228" t="str">
        <f t="shared" si="244"/>
        <v>tabletop games</v>
      </c>
    </row>
    <row r="2229" spans="1:22" ht="48" x14ac:dyDescent="0.2">
      <c r="A2229">
        <v>2227</v>
      </c>
      <c r="B2229" s="3" t="s">
        <v>2228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2">
        <f t="shared" si="240"/>
        <v>41591.849016203705</v>
      </c>
      <c r="K2229">
        <v>1381778555</v>
      </c>
      <c r="L2229" s="12" t="str">
        <f t="shared" si="241"/>
        <v>10/14/2013</v>
      </c>
      <c r="M2229" s="9" t="str" cm="1">
        <f t="array" ref="M2229">_xlfn.IFS(LEFT(L2229, 2) = "01", "Jan", LEFT(L2229, 2) = "02", "Feb", LEFT(L2229, 2) = "03", "Mar", LEFT(L2229, 2) = "04", "Apr", LEFT(L2229, 2) = "05", "May", LEFT(L2229, 2) = "06", "Jun", LEFT(L2229, 2) = "07", "Jul", LEFT(L2229, 2) = "08", "Aug", LEFT(L2229, 2) = "09", "Sep", LEFT(L2229, 2) = "10", "Oct", LEFT(L2229, 2) = "11", "Nov", LEFT(L2229, 2) = "12", "Dec")</f>
        <v>Oct</v>
      </c>
      <c r="N2229" s="9" t="str">
        <f t="shared" si="242"/>
        <v>2013</v>
      </c>
      <c r="O2229" t="b">
        <v>0</v>
      </c>
      <c r="P2229">
        <v>301</v>
      </c>
      <c r="Q2229" t="b">
        <v>1</v>
      </c>
      <c r="R2229" t="s">
        <v>8296</v>
      </c>
      <c r="S2229" s="6">
        <f t="shared" si="238"/>
        <v>1.5737692307692308</v>
      </c>
      <c r="T2229" s="8">
        <f t="shared" si="239"/>
        <v>67.970099667774093</v>
      </c>
      <c r="U2229" t="str">
        <f t="shared" si="243"/>
        <v>games</v>
      </c>
      <c r="V2229" t="str">
        <f t="shared" si="244"/>
        <v>tabletop games</v>
      </c>
    </row>
    <row r="2230" spans="1:22" ht="48" x14ac:dyDescent="0.2">
      <c r="A2230">
        <v>2228</v>
      </c>
      <c r="B2230" s="3" t="s">
        <v>2229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2">
        <f t="shared" si="240"/>
        <v>42232.278194444443</v>
      </c>
      <c r="K2230">
        <v>1437115236</v>
      </c>
      <c r="L2230" s="12" t="str">
        <f t="shared" si="241"/>
        <v>07/17/2015</v>
      </c>
      <c r="M2230" s="9" t="str" cm="1">
        <f t="array" ref="M2230">_xlfn.IFS(LEFT(L2230, 2) = "01", "Jan", LEFT(L2230, 2) = "02", "Feb", LEFT(L2230, 2) = "03", "Mar", LEFT(L2230, 2) = "04", "Apr", LEFT(L2230, 2) = "05", "May", LEFT(L2230, 2) = "06", "Jun", LEFT(L2230, 2) = "07", "Jul", LEFT(L2230, 2) = "08", "Aug", LEFT(L2230, 2) = "09", "Sep", LEFT(L2230, 2) = "10", "Oct", LEFT(L2230, 2) = "11", "Nov", LEFT(L2230, 2) = "12", "Dec")</f>
        <v>Jul</v>
      </c>
      <c r="N2230" s="9" t="str">
        <f t="shared" si="242"/>
        <v>2015</v>
      </c>
      <c r="O2230" t="b">
        <v>0</v>
      </c>
      <c r="P2230">
        <v>144</v>
      </c>
      <c r="Q2230" t="b">
        <v>1</v>
      </c>
      <c r="R2230" t="s">
        <v>8296</v>
      </c>
      <c r="S2230" s="6">
        <f t="shared" si="238"/>
        <v>11.744899999999999</v>
      </c>
      <c r="T2230" s="8">
        <f t="shared" si="239"/>
        <v>81.561805555555551</v>
      </c>
      <c r="U2230" t="str">
        <f t="shared" si="243"/>
        <v>games</v>
      </c>
      <c r="V2230" t="str">
        <f t="shared" si="244"/>
        <v>tabletop games</v>
      </c>
    </row>
    <row r="2231" spans="1:22" ht="48" x14ac:dyDescent="0.2">
      <c r="A2231">
        <v>2229</v>
      </c>
      <c r="B2231" s="3" t="s">
        <v>2230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2">
        <f t="shared" si="240"/>
        <v>41520.166666666664</v>
      </c>
      <c r="K2231">
        <v>1375113391</v>
      </c>
      <c r="L2231" s="12" t="str">
        <f t="shared" si="241"/>
        <v>07/29/2013</v>
      </c>
      <c r="M2231" s="9" t="str" cm="1">
        <f t="array" ref="M2231">_xlfn.IFS(LEFT(L2231, 2) = "01", "Jan", LEFT(L2231, 2) = "02", "Feb", LEFT(L2231, 2) = "03", "Mar", LEFT(L2231, 2) = "04", "Apr", LEFT(L2231, 2) = "05", "May", LEFT(L2231, 2) = "06", "Jun", LEFT(L2231, 2) = "07", "Jul", LEFT(L2231, 2) = "08", "Aug", LEFT(L2231, 2) = "09", "Sep", LEFT(L2231, 2) = "10", "Oct", LEFT(L2231, 2) = "11", "Nov", LEFT(L2231, 2) = "12", "Dec")</f>
        <v>Jul</v>
      </c>
      <c r="N2231" s="9" t="str">
        <f t="shared" si="242"/>
        <v>2013</v>
      </c>
      <c r="O2231" t="b">
        <v>0</v>
      </c>
      <c r="P2231">
        <v>539</v>
      </c>
      <c r="Q2231" t="b">
        <v>1</v>
      </c>
      <c r="R2231" t="s">
        <v>8296</v>
      </c>
      <c r="S2231" s="6">
        <f t="shared" si="238"/>
        <v>1.7104755366949576</v>
      </c>
      <c r="T2231" s="8">
        <f t="shared" si="239"/>
        <v>25.42547309833024</v>
      </c>
      <c r="U2231" t="str">
        <f t="shared" si="243"/>
        <v>games</v>
      </c>
      <c r="V2231" t="str">
        <f t="shared" si="244"/>
        <v>tabletop games</v>
      </c>
    </row>
    <row r="2232" spans="1:22" ht="48" x14ac:dyDescent="0.2">
      <c r="A2232">
        <v>2230</v>
      </c>
      <c r="B2232" s="3" t="s">
        <v>2231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2">
        <f t="shared" si="240"/>
        <v>41754.881099537037</v>
      </c>
      <c r="K2232">
        <v>1395868127</v>
      </c>
      <c r="L2232" s="12" t="str">
        <f t="shared" si="241"/>
        <v>03/26/2014</v>
      </c>
      <c r="M2232" s="9" t="str" cm="1">
        <f t="array" ref="M2232">_xlfn.IFS(LEFT(L2232, 2) = "01", "Jan", LEFT(L2232, 2) = "02", "Feb", LEFT(L2232, 2) = "03", "Mar", LEFT(L2232, 2) = "04", "Apr", LEFT(L2232, 2) = "05", "May", LEFT(L2232, 2) = "06", "Jun", LEFT(L2232, 2) = "07", "Jul", LEFT(L2232, 2) = "08", "Aug", LEFT(L2232, 2) = "09", "Sep", LEFT(L2232, 2) = "10", "Oct", LEFT(L2232, 2) = "11", "Nov", LEFT(L2232, 2) = "12", "Dec")</f>
        <v>Mar</v>
      </c>
      <c r="N2232" s="9" t="str">
        <f t="shared" si="242"/>
        <v>2014</v>
      </c>
      <c r="O2232" t="b">
        <v>0</v>
      </c>
      <c r="P2232">
        <v>498</v>
      </c>
      <c r="Q2232" t="b">
        <v>1</v>
      </c>
      <c r="R2232" t="s">
        <v>8296</v>
      </c>
      <c r="S2232" s="6">
        <f t="shared" si="238"/>
        <v>1.2595294117647058</v>
      </c>
      <c r="T2232" s="8">
        <f t="shared" si="239"/>
        <v>21.497991967871485</v>
      </c>
      <c r="U2232" t="str">
        <f t="shared" si="243"/>
        <v>games</v>
      </c>
      <c r="V2232" t="str">
        <f t="shared" si="244"/>
        <v>tabletop games</v>
      </c>
    </row>
    <row r="2233" spans="1:22" ht="48" x14ac:dyDescent="0.2">
      <c r="A2233">
        <v>2231</v>
      </c>
      <c r="B2233" s="3" t="s">
        <v>2232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2">
        <f t="shared" si="240"/>
        <v>41450.208333333336</v>
      </c>
      <c r="K2233">
        <v>1369864301</v>
      </c>
      <c r="L2233" s="12" t="str">
        <f t="shared" si="241"/>
        <v>05/29/2013</v>
      </c>
      <c r="M2233" s="9" t="str" cm="1">
        <f t="array" ref="M2233">_xlfn.IFS(LEFT(L2233, 2) = "01", "Jan", LEFT(L2233, 2) = "02", "Feb", LEFT(L2233, 2) = "03", "Mar", LEFT(L2233, 2) = "04", "Apr", LEFT(L2233, 2) = "05", "May", LEFT(L2233, 2) = "06", "Jun", LEFT(L2233, 2) = "07", "Jul", LEFT(L2233, 2) = "08", "Aug", LEFT(L2233, 2) = "09", "Sep", LEFT(L2233, 2) = "10", "Oct", LEFT(L2233, 2) = "11", "Nov", LEFT(L2233, 2) = "12", "Dec")</f>
        <v>May</v>
      </c>
      <c r="N2233" s="9" t="str">
        <f t="shared" si="242"/>
        <v>2013</v>
      </c>
      <c r="O2233" t="b">
        <v>0</v>
      </c>
      <c r="P2233">
        <v>1113</v>
      </c>
      <c r="Q2233" t="b">
        <v>1</v>
      </c>
      <c r="R2233" t="s">
        <v>8296</v>
      </c>
      <c r="S2233" s="6">
        <f t="shared" si="238"/>
        <v>12.121296000000001</v>
      </c>
      <c r="T2233" s="8">
        <f t="shared" si="239"/>
        <v>27.226630727762803</v>
      </c>
      <c r="U2233" t="str">
        <f t="shared" si="243"/>
        <v>games</v>
      </c>
      <c r="V2233" t="str">
        <f t="shared" si="244"/>
        <v>tabletop games</v>
      </c>
    </row>
    <row r="2234" spans="1:22" ht="48" x14ac:dyDescent="0.2">
      <c r="A2234">
        <v>2232</v>
      </c>
      <c r="B2234" s="3" t="s">
        <v>2233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2">
        <f t="shared" si="240"/>
        <v>41839.125</v>
      </c>
      <c r="K2234">
        <v>1402945408</v>
      </c>
      <c r="L2234" s="12" t="str">
        <f t="shared" si="241"/>
        <v>06/16/2014</v>
      </c>
      <c r="M2234" s="9" t="str" cm="1">
        <f t="array" ref="M2234">_xlfn.IFS(LEFT(L2234, 2) = "01", "Jan", LEFT(L2234, 2) = "02", "Feb", LEFT(L2234, 2) = "03", "Mar", LEFT(L2234, 2) = "04", "Apr", LEFT(L2234, 2) = "05", "May", LEFT(L2234, 2) = "06", "Jun", LEFT(L2234, 2) = "07", "Jul", LEFT(L2234, 2) = "08", "Aug", LEFT(L2234, 2) = "09", "Sep", LEFT(L2234, 2) = "10", "Oct", LEFT(L2234, 2) = "11", "Nov", LEFT(L2234, 2) = "12", "Dec")</f>
        <v>Jun</v>
      </c>
      <c r="N2234" s="9" t="str">
        <f t="shared" si="242"/>
        <v>2014</v>
      </c>
      <c r="O2234" t="b">
        <v>0</v>
      </c>
      <c r="P2234">
        <v>988</v>
      </c>
      <c r="Q2234" t="b">
        <v>1</v>
      </c>
      <c r="R2234" t="s">
        <v>8296</v>
      </c>
      <c r="S2234" s="6">
        <f t="shared" si="238"/>
        <v>4.9580000000000002</v>
      </c>
      <c r="T2234" s="8">
        <f t="shared" si="239"/>
        <v>25.091093117408906</v>
      </c>
      <c r="U2234" t="str">
        <f t="shared" si="243"/>
        <v>games</v>
      </c>
      <c r="V2234" t="str">
        <f t="shared" si="244"/>
        <v>tabletop games</v>
      </c>
    </row>
    <row r="2235" spans="1:22" ht="48" x14ac:dyDescent="0.2">
      <c r="A2235">
        <v>2233</v>
      </c>
      <c r="B2235" s="3" t="s">
        <v>2234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2">
        <f t="shared" si="240"/>
        <v>42352</v>
      </c>
      <c r="K2235">
        <v>1448269539</v>
      </c>
      <c r="L2235" s="12" t="str">
        <f t="shared" si="241"/>
        <v>11/23/2015</v>
      </c>
      <c r="M2235" s="9" t="str" cm="1">
        <f t="array" ref="M2235">_xlfn.IFS(LEFT(L2235, 2) = "01", "Jan", LEFT(L2235, 2) = "02", "Feb", LEFT(L2235, 2) = "03", "Mar", LEFT(L2235, 2) = "04", "Apr", LEFT(L2235, 2) = "05", "May", LEFT(L2235, 2) = "06", "Jun", LEFT(L2235, 2) = "07", "Jul", LEFT(L2235, 2) = "08", "Aug", LEFT(L2235, 2) = "09", "Sep", LEFT(L2235, 2) = "10", "Oct", LEFT(L2235, 2) = "11", "Nov", LEFT(L2235, 2) = "12", "Dec")</f>
        <v>Nov</v>
      </c>
      <c r="N2235" s="9" t="str">
        <f t="shared" si="242"/>
        <v>2015</v>
      </c>
      <c r="O2235" t="b">
        <v>0</v>
      </c>
      <c r="P2235">
        <v>391</v>
      </c>
      <c r="Q2235" t="b">
        <v>1</v>
      </c>
      <c r="R2235" t="s">
        <v>8296</v>
      </c>
      <c r="S2235" s="6">
        <f t="shared" si="238"/>
        <v>3.3203999999999998</v>
      </c>
      <c r="T2235" s="8">
        <f t="shared" si="239"/>
        <v>21.230179028132991</v>
      </c>
      <c r="U2235" t="str">
        <f t="shared" si="243"/>
        <v>games</v>
      </c>
      <c r="V2235" t="str">
        <f t="shared" si="244"/>
        <v>tabletop games</v>
      </c>
    </row>
    <row r="2236" spans="1:22" ht="48" x14ac:dyDescent="0.2">
      <c r="A2236">
        <v>2234</v>
      </c>
      <c r="B2236" s="3" t="s">
        <v>2235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2">
        <f t="shared" si="240"/>
        <v>42740.824618055558</v>
      </c>
      <c r="K2236">
        <v>1481053647</v>
      </c>
      <c r="L2236" s="12" t="str">
        <f t="shared" si="241"/>
        <v>12/06/2016</v>
      </c>
      <c r="M2236" s="9" t="str" cm="1">
        <f t="array" ref="M2236">_xlfn.IFS(LEFT(L2236, 2) = "01", "Jan", LEFT(L2236, 2) = "02", "Feb", LEFT(L2236, 2) = "03", "Mar", LEFT(L2236, 2) = "04", "Apr", LEFT(L2236, 2) = "05", "May", LEFT(L2236, 2) = "06", "Jun", LEFT(L2236, 2) = "07", "Jul", LEFT(L2236, 2) = "08", "Aug", LEFT(L2236, 2) = "09", "Sep", LEFT(L2236, 2) = "10", "Oct", LEFT(L2236, 2) = "11", "Nov", LEFT(L2236, 2) = "12", "Dec")</f>
        <v>Dec</v>
      </c>
      <c r="N2236" s="9" t="str">
        <f t="shared" si="242"/>
        <v>2016</v>
      </c>
      <c r="O2236" t="b">
        <v>0</v>
      </c>
      <c r="P2236">
        <v>28</v>
      </c>
      <c r="Q2236" t="b">
        <v>1</v>
      </c>
      <c r="R2236" t="s">
        <v>8296</v>
      </c>
      <c r="S2236" s="6">
        <f t="shared" si="238"/>
        <v>11.65</v>
      </c>
      <c r="T2236" s="8">
        <f t="shared" si="239"/>
        <v>41.607142857142854</v>
      </c>
      <c r="U2236" t="str">
        <f t="shared" si="243"/>
        <v>games</v>
      </c>
      <c r="V2236" t="str">
        <f t="shared" si="244"/>
        <v>tabletop games</v>
      </c>
    </row>
    <row r="2237" spans="1:22" ht="32" x14ac:dyDescent="0.2">
      <c r="A2237">
        <v>2235</v>
      </c>
      <c r="B2237" s="3" t="s">
        <v>2236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2">
        <f t="shared" si="240"/>
        <v>42091.980451388896</v>
      </c>
      <c r="K2237">
        <v>1424997111</v>
      </c>
      <c r="L2237" s="12" t="str">
        <f t="shared" si="241"/>
        <v>02/27/2015</v>
      </c>
      <c r="M2237" s="9" t="str" cm="1">
        <f t="array" ref="M2237">_xlfn.IFS(LEFT(L2237, 2) = "01", "Jan", LEFT(L2237, 2) = "02", "Feb", LEFT(L2237, 2) = "03", "Mar", LEFT(L2237, 2) = "04", "Apr", LEFT(L2237, 2) = "05", "May", LEFT(L2237, 2) = "06", "Jun", LEFT(L2237, 2) = "07", "Jul", LEFT(L2237, 2) = "08", "Aug", LEFT(L2237, 2) = "09", "Sep", LEFT(L2237, 2) = "10", "Oct", LEFT(L2237, 2) = "11", "Nov", LEFT(L2237, 2) = "12", "Dec")</f>
        <v>Feb</v>
      </c>
      <c r="N2237" s="9" t="str">
        <f t="shared" si="242"/>
        <v>2015</v>
      </c>
      <c r="O2237" t="b">
        <v>0</v>
      </c>
      <c r="P2237">
        <v>147</v>
      </c>
      <c r="Q2237" t="b">
        <v>1</v>
      </c>
      <c r="R2237" t="s">
        <v>8296</v>
      </c>
      <c r="S2237" s="6">
        <f t="shared" si="238"/>
        <v>1.5331538461538461</v>
      </c>
      <c r="T2237" s="8">
        <f t="shared" si="239"/>
        <v>135.58503401360545</v>
      </c>
      <c r="U2237" t="str">
        <f t="shared" si="243"/>
        <v>games</v>
      </c>
      <c r="V2237" t="str">
        <f t="shared" si="244"/>
        <v>tabletop games</v>
      </c>
    </row>
    <row r="2238" spans="1:22" ht="32" x14ac:dyDescent="0.2">
      <c r="A2238">
        <v>2236</v>
      </c>
      <c r="B2238" s="3" t="s">
        <v>2237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2">
        <f t="shared" si="240"/>
        <v>42401.617164351846</v>
      </c>
      <c r="K2238">
        <v>1451746123</v>
      </c>
      <c r="L2238" s="12" t="str">
        <f t="shared" si="241"/>
        <v>01/02/2016</v>
      </c>
      <c r="M2238" s="9" t="str" cm="1">
        <f t="array" ref="M2238">_xlfn.IFS(LEFT(L2238, 2) = "01", "Jan", LEFT(L2238, 2) = "02", "Feb", LEFT(L2238, 2) = "03", "Mar", LEFT(L2238, 2) = "04", "Apr", LEFT(L2238, 2) = "05", "May", LEFT(L2238, 2) = "06", "Jun", LEFT(L2238, 2) = "07", "Jul", LEFT(L2238, 2) = "08", "Aug", LEFT(L2238, 2) = "09", "Sep", LEFT(L2238, 2) = "10", "Oct", LEFT(L2238, 2) = "11", "Nov", LEFT(L2238, 2) = "12", "Dec")</f>
        <v>Jan</v>
      </c>
      <c r="N2238" s="9" t="str">
        <f t="shared" si="242"/>
        <v>2016</v>
      </c>
      <c r="O2238" t="b">
        <v>0</v>
      </c>
      <c r="P2238">
        <v>680</v>
      </c>
      <c r="Q2238" t="b">
        <v>1</v>
      </c>
      <c r="R2238" t="s">
        <v>8296</v>
      </c>
      <c r="S2238" s="6">
        <f t="shared" si="238"/>
        <v>5.3710714285714287</v>
      </c>
      <c r="T2238" s="8">
        <f t="shared" si="239"/>
        <v>22.116176470588236</v>
      </c>
      <c r="U2238" t="str">
        <f t="shared" si="243"/>
        <v>games</v>
      </c>
      <c r="V2238" t="str">
        <f t="shared" si="244"/>
        <v>tabletop games</v>
      </c>
    </row>
    <row r="2239" spans="1:22" ht="48" x14ac:dyDescent="0.2">
      <c r="A2239">
        <v>2237</v>
      </c>
      <c r="B2239" s="3" t="s">
        <v>2238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2">
        <f t="shared" si="240"/>
        <v>41955.332638888889</v>
      </c>
      <c r="K2239">
        <v>1412294683</v>
      </c>
      <c r="L2239" s="12" t="str">
        <f t="shared" si="241"/>
        <v>10/03/2014</v>
      </c>
      <c r="M2239" s="9" t="str" cm="1">
        <f t="array" ref="M2239">_xlfn.IFS(LEFT(L2239, 2) = "01", "Jan", LEFT(L2239, 2) = "02", "Feb", LEFT(L2239, 2) = "03", "Mar", LEFT(L2239, 2) = "04", "Apr", LEFT(L2239, 2) = "05", "May", LEFT(L2239, 2) = "06", "Jun", LEFT(L2239, 2) = "07", "Jul", LEFT(L2239, 2) = "08", "Aug", LEFT(L2239, 2) = "09", "Sep", LEFT(L2239, 2) = "10", "Oct", LEFT(L2239, 2) = "11", "Nov", LEFT(L2239, 2) = "12", "Dec")</f>
        <v>Oct</v>
      </c>
      <c r="N2239" s="9" t="str">
        <f t="shared" si="242"/>
        <v>2014</v>
      </c>
      <c r="O2239" t="b">
        <v>0</v>
      </c>
      <c r="P2239">
        <v>983</v>
      </c>
      <c r="Q2239" t="b">
        <v>1</v>
      </c>
      <c r="R2239" t="s">
        <v>8296</v>
      </c>
      <c r="S2239" s="6">
        <f t="shared" si="238"/>
        <v>3.5292777777777777</v>
      </c>
      <c r="T2239" s="8">
        <f t="shared" si="239"/>
        <v>64.625635808748726</v>
      </c>
      <c r="U2239" t="str">
        <f t="shared" si="243"/>
        <v>games</v>
      </c>
      <c r="V2239" t="str">
        <f t="shared" si="244"/>
        <v>tabletop games</v>
      </c>
    </row>
    <row r="2240" spans="1:22" ht="32" x14ac:dyDescent="0.2">
      <c r="A2240">
        <v>2238</v>
      </c>
      <c r="B2240" s="3" t="s">
        <v>2239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2">
        <f t="shared" si="240"/>
        <v>42804.621712962966</v>
      </c>
      <c r="K2240">
        <v>1486565716</v>
      </c>
      <c r="L2240" s="12" t="str">
        <f t="shared" si="241"/>
        <v>02/08/2017</v>
      </c>
      <c r="M2240" s="9" t="str" cm="1">
        <f t="array" ref="M2240">_xlfn.IFS(LEFT(L2240, 2) = "01", "Jan", LEFT(L2240, 2) = "02", "Feb", LEFT(L2240, 2) = "03", "Mar", LEFT(L2240, 2) = "04", "Apr", LEFT(L2240, 2) = "05", "May", LEFT(L2240, 2) = "06", "Jun", LEFT(L2240, 2) = "07", "Jul", LEFT(L2240, 2) = "08", "Aug", LEFT(L2240, 2) = "09", "Sep", LEFT(L2240, 2) = "10", "Oct", LEFT(L2240, 2) = "11", "Nov", LEFT(L2240, 2) = "12", "Dec")</f>
        <v>Feb</v>
      </c>
      <c r="N2240" s="9" t="str">
        <f t="shared" si="242"/>
        <v>2017</v>
      </c>
      <c r="O2240" t="b">
        <v>0</v>
      </c>
      <c r="P2240">
        <v>79</v>
      </c>
      <c r="Q2240" t="b">
        <v>1</v>
      </c>
      <c r="R2240" t="s">
        <v>8296</v>
      </c>
      <c r="S2240" s="6">
        <f t="shared" si="238"/>
        <v>1.3740000000000001</v>
      </c>
      <c r="T2240" s="8">
        <f t="shared" si="239"/>
        <v>69.569620253164558</v>
      </c>
      <c r="U2240" t="str">
        <f t="shared" si="243"/>
        <v>games</v>
      </c>
      <c r="V2240" t="str">
        <f t="shared" si="244"/>
        <v>tabletop games</v>
      </c>
    </row>
    <row r="2241" spans="1:22" ht="32" x14ac:dyDescent="0.2">
      <c r="A2241">
        <v>2239</v>
      </c>
      <c r="B2241" s="3" t="s">
        <v>2240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2">
        <f t="shared" si="240"/>
        <v>41609.168055555558</v>
      </c>
      <c r="K2241">
        <v>1382742014</v>
      </c>
      <c r="L2241" s="12" t="str">
        <f t="shared" si="241"/>
        <v>10/25/2013</v>
      </c>
      <c r="M2241" s="9" t="str" cm="1">
        <f t="array" ref="M2241">_xlfn.IFS(LEFT(L2241, 2) = "01", "Jan", LEFT(L2241, 2) = "02", "Feb", LEFT(L2241, 2) = "03", "Mar", LEFT(L2241, 2) = "04", "Apr", LEFT(L2241, 2) = "05", "May", LEFT(L2241, 2) = "06", "Jun", LEFT(L2241, 2) = "07", "Jul", LEFT(L2241, 2) = "08", "Aug", LEFT(L2241, 2) = "09", "Sep", LEFT(L2241, 2) = "10", "Oct", LEFT(L2241, 2) = "11", "Nov", LEFT(L2241, 2) = "12", "Dec")</f>
        <v>Oct</v>
      </c>
      <c r="N2241" s="9" t="str">
        <f t="shared" si="242"/>
        <v>2013</v>
      </c>
      <c r="O2241" t="b">
        <v>0</v>
      </c>
      <c r="P2241">
        <v>426</v>
      </c>
      <c r="Q2241" t="b">
        <v>1</v>
      </c>
      <c r="R2241" t="s">
        <v>8296</v>
      </c>
      <c r="S2241" s="6">
        <f t="shared" si="238"/>
        <v>1.2802667999999999</v>
      </c>
      <c r="T2241" s="8">
        <f t="shared" si="239"/>
        <v>75.133028169014082</v>
      </c>
      <c r="U2241" t="str">
        <f t="shared" si="243"/>
        <v>games</v>
      </c>
      <c r="V2241" t="str">
        <f t="shared" si="244"/>
        <v>tabletop games</v>
      </c>
    </row>
    <row r="2242" spans="1:22" ht="48" x14ac:dyDescent="0.2">
      <c r="A2242">
        <v>2240</v>
      </c>
      <c r="B2242" s="3" t="s">
        <v>2241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2">
        <f t="shared" si="240"/>
        <v>42482.825740740736</v>
      </c>
      <c r="K2242">
        <v>1458762544</v>
      </c>
      <c r="L2242" s="12" t="str">
        <f t="shared" si="241"/>
        <v>03/23/2016</v>
      </c>
      <c r="M2242" s="9" t="str" cm="1">
        <f t="array" ref="M2242">_xlfn.IFS(LEFT(L2242, 2) = "01", "Jan", LEFT(L2242, 2) = "02", "Feb", LEFT(L2242, 2) = "03", "Mar", LEFT(L2242, 2) = "04", "Apr", LEFT(L2242, 2) = "05", "May", LEFT(L2242, 2) = "06", "Jun", LEFT(L2242, 2) = "07", "Jul", LEFT(L2242, 2) = "08", "Aug", LEFT(L2242, 2) = "09", "Sep", LEFT(L2242, 2) = "10", "Oct", LEFT(L2242, 2) = "11", "Nov", LEFT(L2242, 2) = "12", "Dec")</f>
        <v>Mar</v>
      </c>
      <c r="N2242" s="9" t="str">
        <f t="shared" si="242"/>
        <v>2016</v>
      </c>
      <c r="O2242" t="b">
        <v>0</v>
      </c>
      <c r="P2242">
        <v>96</v>
      </c>
      <c r="Q2242" t="b">
        <v>1</v>
      </c>
      <c r="R2242" t="s">
        <v>8296</v>
      </c>
      <c r="S2242" s="6">
        <f t="shared" ref="S2242:S2305" si="245">E2242/D2242</f>
        <v>2.7067999999999999</v>
      </c>
      <c r="T2242" s="8">
        <f t="shared" ref="T2242:T2305" si="246">IFERROR(E2242/P2242, 0)</f>
        <v>140.97916666666666</v>
      </c>
      <c r="U2242" t="str">
        <f t="shared" si="243"/>
        <v>games</v>
      </c>
      <c r="V2242" t="str">
        <f t="shared" si="244"/>
        <v>tabletop games</v>
      </c>
    </row>
    <row r="2243" spans="1:22" ht="48" x14ac:dyDescent="0.2">
      <c r="A2243">
        <v>2241</v>
      </c>
      <c r="B2243" s="3" t="s">
        <v>2242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2">
        <f t="shared" ref="J2243:J2306" si="247">(((I2243/60)/60)/24)+DATE(1970,1,1)</f>
        <v>42796.827546296292</v>
      </c>
      <c r="K2243">
        <v>1485892300</v>
      </c>
      <c r="L2243" s="12" t="str">
        <f t="shared" ref="L2243:L2306" si="248">TEXT((((K2243/60)/60)/24)+DATE(1970,1,1), "mm/dd/yyyy")</f>
        <v>01/31/2017</v>
      </c>
      <c r="M2243" s="9" t="str" cm="1">
        <f t="array" ref="M2243">_xlfn.IFS(LEFT(L2243, 2) = "01", "Jan", LEFT(L2243, 2) = "02", "Feb", LEFT(L2243, 2) = "03", "Mar", LEFT(L2243, 2) = "04", "Apr", LEFT(L2243, 2) = "05", "May", LEFT(L2243, 2) = "06", "Jun", LEFT(L2243, 2) = "07", "Jul", LEFT(L2243, 2) = "08", "Aug", LEFT(L2243, 2) = "09", "Sep", LEFT(L2243, 2) = "10", "Oct", LEFT(L2243, 2) = "11", "Nov", LEFT(L2243, 2) = "12", "Dec")</f>
        <v>Jan</v>
      </c>
      <c r="N2243" s="9" t="str">
        <f t="shared" ref="N2243:N2306" si="249">RIGHT(L2243, 4)</f>
        <v>2017</v>
      </c>
      <c r="O2243" t="b">
        <v>0</v>
      </c>
      <c r="P2243">
        <v>163</v>
      </c>
      <c r="Q2243" t="b">
        <v>1</v>
      </c>
      <c r="R2243" t="s">
        <v>8296</v>
      </c>
      <c r="S2243" s="6">
        <f t="shared" si="245"/>
        <v>8.0640000000000001</v>
      </c>
      <c r="T2243" s="8">
        <f t="shared" si="246"/>
        <v>49.472392638036808</v>
      </c>
      <c r="U2243" t="str">
        <f t="shared" ref="U2243:U2306" si="250">LEFT(R2243, SEARCH("/", R2243) - 1)</f>
        <v>games</v>
      </c>
      <c r="V2243" t="str">
        <f t="shared" ref="V2243:V2306" si="251">RIGHT(R2243, LEN(R2243) - SEARCH("/", R2243) )</f>
        <v>tabletop games</v>
      </c>
    </row>
    <row r="2244" spans="1:22" ht="32" x14ac:dyDescent="0.2">
      <c r="A2244">
        <v>2242</v>
      </c>
      <c r="B2244" s="3" t="s">
        <v>2243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2">
        <f t="shared" si="247"/>
        <v>41605.126388888886</v>
      </c>
      <c r="K2244">
        <v>1382449733</v>
      </c>
      <c r="L2244" s="12" t="str">
        <f t="shared" si="248"/>
        <v>10/22/2013</v>
      </c>
      <c r="M2244" s="9" t="str" cm="1">
        <f t="array" ref="M2244">_xlfn.IFS(LEFT(L2244, 2) = "01", "Jan", LEFT(L2244, 2) = "02", "Feb", LEFT(L2244, 2) = "03", "Mar", LEFT(L2244, 2) = "04", "Apr", LEFT(L2244, 2) = "05", "May", LEFT(L2244, 2) = "06", "Jun", LEFT(L2244, 2) = "07", "Jul", LEFT(L2244, 2) = "08", "Aug", LEFT(L2244, 2) = "09", "Sep", LEFT(L2244, 2) = "10", "Oct", LEFT(L2244, 2) = "11", "Nov", LEFT(L2244, 2) = "12", "Dec")</f>
        <v>Oct</v>
      </c>
      <c r="N2244" s="9" t="str">
        <f t="shared" si="249"/>
        <v>2013</v>
      </c>
      <c r="O2244" t="b">
        <v>0</v>
      </c>
      <c r="P2244">
        <v>2525</v>
      </c>
      <c r="Q2244" t="b">
        <v>1</v>
      </c>
      <c r="R2244" t="s">
        <v>8296</v>
      </c>
      <c r="S2244" s="6">
        <f t="shared" si="245"/>
        <v>13.600976000000001</v>
      </c>
      <c r="T2244" s="8">
        <f t="shared" si="246"/>
        <v>53.865251485148519</v>
      </c>
      <c r="U2244" t="str">
        <f t="shared" si="250"/>
        <v>games</v>
      </c>
      <c r="V2244" t="str">
        <f t="shared" si="251"/>
        <v>tabletop games</v>
      </c>
    </row>
    <row r="2245" spans="1:22" ht="48" x14ac:dyDescent="0.2">
      <c r="A2245">
        <v>2243</v>
      </c>
      <c r="B2245" s="3" t="s">
        <v>2244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2">
        <f t="shared" si="247"/>
        <v>42807.125</v>
      </c>
      <c r="K2245">
        <v>1488823290</v>
      </c>
      <c r="L2245" s="12" t="str">
        <f t="shared" si="248"/>
        <v>03/06/2017</v>
      </c>
      <c r="M2245" s="9" t="str" cm="1">
        <f t="array" ref="M2245">_xlfn.IFS(LEFT(L2245, 2) = "01", "Jan", LEFT(L2245, 2) = "02", "Feb", LEFT(L2245, 2) = "03", "Mar", LEFT(L2245, 2) = "04", "Apr", LEFT(L2245, 2) = "05", "May", LEFT(L2245, 2) = "06", "Jun", LEFT(L2245, 2) = "07", "Jul", LEFT(L2245, 2) = "08", "Aug", LEFT(L2245, 2) = "09", "Sep", LEFT(L2245, 2) = "10", "Oct", LEFT(L2245, 2) = "11", "Nov", LEFT(L2245, 2) = "12", "Dec")</f>
        <v>Mar</v>
      </c>
      <c r="N2245" s="9" t="str">
        <f t="shared" si="249"/>
        <v>2017</v>
      </c>
      <c r="O2245" t="b">
        <v>0</v>
      </c>
      <c r="P2245">
        <v>2035</v>
      </c>
      <c r="Q2245" t="b">
        <v>1</v>
      </c>
      <c r="R2245" t="s">
        <v>8296</v>
      </c>
      <c r="S2245" s="6">
        <f t="shared" si="245"/>
        <v>9302.5</v>
      </c>
      <c r="T2245" s="8">
        <f t="shared" si="246"/>
        <v>4.5712530712530715</v>
      </c>
      <c r="U2245" t="str">
        <f t="shared" si="250"/>
        <v>games</v>
      </c>
      <c r="V2245" t="str">
        <f t="shared" si="251"/>
        <v>tabletop games</v>
      </c>
    </row>
    <row r="2246" spans="1:22" ht="48" x14ac:dyDescent="0.2">
      <c r="A2246">
        <v>2244</v>
      </c>
      <c r="B2246" s="3" t="s">
        <v>2245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2">
        <f t="shared" si="247"/>
        <v>42659.854166666672</v>
      </c>
      <c r="K2246">
        <v>1475609946</v>
      </c>
      <c r="L2246" s="12" t="str">
        <f t="shared" si="248"/>
        <v>10/04/2016</v>
      </c>
      <c r="M2246" s="9" t="str" cm="1">
        <f t="array" ref="M2246">_xlfn.IFS(LEFT(L2246, 2) = "01", "Jan", LEFT(L2246, 2) = "02", "Feb", LEFT(L2246, 2) = "03", "Mar", LEFT(L2246, 2) = "04", "Apr", LEFT(L2246, 2) = "05", "May", LEFT(L2246, 2) = "06", "Jun", LEFT(L2246, 2) = "07", "Jul", LEFT(L2246, 2) = "08", "Aug", LEFT(L2246, 2) = "09", "Sep", LEFT(L2246, 2) = "10", "Oct", LEFT(L2246, 2) = "11", "Nov", LEFT(L2246, 2) = "12", "Dec")</f>
        <v>Oct</v>
      </c>
      <c r="N2246" s="9" t="str">
        <f t="shared" si="249"/>
        <v>2016</v>
      </c>
      <c r="O2246" t="b">
        <v>0</v>
      </c>
      <c r="P2246">
        <v>290</v>
      </c>
      <c r="Q2246" t="b">
        <v>1</v>
      </c>
      <c r="R2246" t="s">
        <v>8296</v>
      </c>
      <c r="S2246" s="6">
        <f t="shared" si="245"/>
        <v>3.7702</v>
      </c>
      <c r="T2246" s="8">
        <f t="shared" si="246"/>
        <v>65.00344827586207</v>
      </c>
      <c r="U2246" t="str">
        <f t="shared" si="250"/>
        <v>games</v>
      </c>
      <c r="V2246" t="str">
        <f t="shared" si="251"/>
        <v>tabletop games</v>
      </c>
    </row>
    <row r="2247" spans="1:22" ht="48" x14ac:dyDescent="0.2">
      <c r="A2247">
        <v>2245</v>
      </c>
      <c r="B2247" s="3" t="s">
        <v>2246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2">
        <f t="shared" si="247"/>
        <v>41691.75</v>
      </c>
      <c r="K2247">
        <v>1390323617</v>
      </c>
      <c r="L2247" s="12" t="str">
        <f t="shared" si="248"/>
        <v>01/21/2014</v>
      </c>
      <c r="M2247" s="9" t="str" cm="1">
        <f t="array" ref="M2247">_xlfn.IFS(LEFT(L2247, 2) = "01", "Jan", LEFT(L2247, 2) = "02", "Feb", LEFT(L2247, 2) = "03", "Mar", LEFT(L2247, 2) = "04", "Apr", LEFT(L2247, 2) = "05", "May", LEFT(L2247, 2) = "06", "Jun", LEFT(L2247, 2) = "07", "Jul", LEFT(L2247, 2) = "08", "Aug", LEFT(L2247, 2) = "09", "Sep", LEFT(L2247, 2) = "10", "Oct", LEFT(L2247, 2) = "11", "Nov", LEFT(L2247, 2) = "12", "Dec")</f>
        <v>Jan</v>
      </c>
      <c r="N2247" s="9" t="str">
        <f t="shared" si="249"/>
        <v>2014</v>
      </c>
      <c r="O2247" t="b">
        <v>0</v>
      </c>
      <c r="P2247">
        <v>1980</v>
      </c>
      <c r="Q2247" t="b">
        <v>1</v>
      </c>
      <c r="R2247" t="s">
        <v>8296</v>
      </c>
      <c r="S2247" s="6">
        <f t="shared" si="245"/>
        <v>26.47025</v>
      </c>
      <c r="T2247" s="8">
        <f t="shared" si="246"/>
        <v>53.475252525252522</v>
      </c>
      <c r="U2247" t="str">
        <f t="shared" si="250"/>
        <v>games</v>
      </c>
      <c r="V2247" t="str">
        <f t="shared" si="251"/>
        <v>tabletop games</v>
      </c>
    </row>
    <row r="2248" spans="1:22" ht="48" x14ac:dyDescent="0.2">
      <c r="A2248">
        <v>2246</v>
      </c>
      <c r="B2248" s="3" t="s">
        <v>2247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2">
        <f t="shared" si="247"/>
        <v>42251.79178240741</v>
      </c>
      <c r="K2248">
        <v>1438801210</v>
      </c>
      <c r="L2248" s="12" t="str">
        <f t="shared" si="248"/>
        <v>08/05/2015</v>
      </c>
      <c r="M2248" s="9" t="str" cm="1">
        <f t="array" ref="M2248">_xlfn.IFS(LEFT(L2248, 2) = "01", "Jan", LEFT(L2248, 2) = "02", "Feb", LEFT(L2248, 2) = "03", "Mar", LEFT(L2248, 2) = "04", "Apr", LEFT(L2248, 2) = "05", "May", LEFT(L2248, 2) = "06", "Jun", LEFT(L2248, 2) = "07", "Jul", LEFT(L2248, 2) = "08", "Aug", LEFT(L2248, 2) = "09", "Sep", LEFT(L2248, 2) = "10", "Oct", LEFT(L2248, 2) = "11", "Nov", LEFT(L2248, 2) = "12", "Dec")</f>
        <v>Aug</v>
      </c>
      <c r="N2248" s="9" t="str">
        <f t="shared" si="249"/>
        <v>2015</v>
      </c>
      <c r="O2248" t="b">
        <v>0</v>
      </c>
      <c r="P2248">
        <v>57</v>
      </c>
      <c r="Q2248" t="b">
        <v>1</v>
      </c>
      <c r="R2248" t="s">
        <v>8296</v>
      </c>
      <c r="S2248" s="6">
        <f t="shared" si="245"/>
        <v>1.0012000000000001</v>
      </c>
      <c r="T2248" s="8">
        <f t="shared" si="246"/>
        <v>43.912280701754383</v>
      </c>
      <c r="U2248" t="str">
        <f t="shared" si="250"/>
        <v>games</v>
      </c>
      <c r="V2248" t="str">
        <f t="shared" si="251"/>
        <v>tabletop games</v>
      </c>
    </row>
    <row r="2249" spans="1:22" ht="32" x14ac:dyDescent="0.2">
      <c r="A2249">
        <v>2247</v>
      </c>
      <c r="B2249" s="3" t="s">
        <v>2248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2">
        <f t="shared" si="247"/>
        <v>42214.666261574079</v>
      </c>
      <c r="K2249">
        <v>1436975965</v>
      </c>
      <c r="L2249" s="12" t="str">
        <f t="shared" si="248"/>
        <v>07/15/2015</v>
      </c>
      <c r="M2249" s="9" t="str" cm="1">
        <f t="array" ref="M2249">_xlfn.IFS(LEFT(L2249, 2) = "01", "Jan", LEFT(L2249, 2) = "02", "Feb", LEFT(L2249, 2) = "03", "Mar", LEFT(L2249, 2) = "04", "Apr", LEFT(L2249, 2) = "05", "May", LEFT(L2249, 2) = "06", "Jun", LEFT(L2249, 2) = "07", "Jul", LEFT(L2249, 2) = "08", "Aug", LEFT(L2249, 2) = "09", "Sep", LEFT(L2249, 2) = "10", "Oct", LEFT(L2249, 2) = "11", "Nov", LEFT(L2249, 2) = "12", "Dec")</f>
        <v>Jul</v>
      </c>
      <c r="N2249" s="9" t="str">
        <f t="shared" si="249"/>
        <v>2015</v>
      </c>
      <c r="O2249" t="b">
        <v>0</v>
      </c>
      <c r="P2249">
        <v>380</v>
      </c>
      <c r="Q2249" t="b">
        <v>1</v>
      </c>
      <c r="R2249" t="s">
        <v>8296</v>
      </c>
      <c r="S2249" s="6">
        <f t="shared" si="245"/>
        <v>1.0445405405405406</v>
      </c>
      <c r="T2249" s="8">
        <f t="shared" si="246"/>
        <v>50.852631578947367</v>
      </c>
      <c r="U2249" t="str">
        <f t="shared" si="250"/>
        <v>games</v>
      </c>
      <c r="V2249" t="str">
        <f t="shared" si="251"/>
        <v>tabletop games</v>
      </c>
    </row>
    <row r="2250" spans="1:22" ht="48" x14ac:dyDescent="0.2">
      <c r="A2250">
        <v>2248</v>
      </c>
      <c r="B2250" s="3" t="s">
        <v>2249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2">
        <f t="shared" si="247"/>
        <v>42718.875902777778</v>
      </c>
      <c r="K2250">
        <v>1479157278</v>
      </c>
      <c r="L2250" s="12" t="str">
        <f t="shared" si="248"/>
        <v>11/14/2016</v>
      </c>
      <c r="M2250" s="9" t="str" cm="1">
        <f t="array" ref="M2250">_xlfn.IFS(LEFT(L2250, 2) = "01", "Jan", LEFT(L2250, 2) = "02", "Feb", LEFT(L2250, 2) = "03", "Mar", LEFT(L2250, 2) = "04", "Apr", LEFT(L2250, 2) = "05", "May", LEFT(L2250, 2) = "06", "Jun", LEFT(L2250, 2) = "07", "Jul", LEFT(L2250, 2) = "08", "Aug", LEFT(L2250, 2) = "09", "Sep", LEFT(L2250, 2) = "10", "Oct", LEFT(L2250, 2) = "11", "Nov", LEFT(L2250, 2) = "12", "Dec")</f>
        <v>Nov</v>
      </c>
      <c r="N2250" s="9" t="str">
        <f t="shared" si="249"/>
        <v>2016</v>
      </c>
      <c r="O2250" t="b">
        <v>0</v>
      </c>
      <c r="P2250">
        <v>128</v>
      </c>
      <c r="Q2250" t="b">
        <v>1</v>
      </c>
      <c r="R2250" t="s">
        <v>8296</v>
      </c>
      <c r="S2250" s="6">
        <f t="shared" si="245"/>
        <v>1.0721428571428571</v>
      </c>
      <c r="T2250" s="8">
        <f t="shared" si="246"/>
        <v>58.6328125</v>
      </c>
      <c r="U2250" t="str">
        <f t="shared" si="250"/>
        <v>games</v>
      </c>
      <c r="V2250" t="str">
        <f t="shared" si="251"/>
        <v>tabletop games</v>
      </c>
    </row>
    <row r="2251" spans="1:22" ht="48" x14ac:dyDescent="0.2">
      <c r="A2251">
        <v>2249</v>
      </c>
      <c r="B2251" s="3" t="s">
        <v>2250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2">
        <f t="shared" si="247"/>
        <v>41366.661631944444</v>
      </c>
      <c r="K2251">
        <v>1362329565</v>
      </c>
      <c r="L2251" s="12" t="str">
        <f t="shared" si="248"/>
        <v>03/03/2013</v>
      </c>
      <c r="M2251" s="9" t="str" cm="1">
        <f t="array" ref="M2251">_xlfn.IFS(LEFT(L2251, 2) = "01", "Jan", LEFT(L2251, 2) = "02", "Feb", LEFT(L2251, 2) = "03", "Mar", LEFT(L2251, 2) = "04", "Apr", LEFT(L2251, 2) = "05", "May", LEFT(L2251, 2) = "06", "Jun", LEFT(L2251, 2) = "07", "Jul", LEFT(L2251, 2) = "08", "Aug", LEFT(L2251, 2) = "09", "Sep", LEFT(L2251, 2) = "10", "Oct", LEFT(L2251, 2) = "11", "Nov", LEFT(L2251, 2) = "12", "Dec")</f>
        <v>Mar</v>
      </c>
      <c r="N2251" s="9" t="str">
        <f t="shared" si="249"/>
        <v>2013</v>
      </c>
      <c r="O2251" t="b">
        <v>0</v>
      </c>
      <c r="P2251">
        <v>180</v>
      </c>
      <c r="Q2251" t="b">
        <v>1</v>
      </c>
      <c r="R2251" t="s">
        <v>8296</v>
      </c>
      <c r="S2251" s="6">
        <f t="shared" si="245"/>
        <v>1.6877142857142857</v>
      </c>
      <c r="T2251" s="8">
        <f t="shared" si="246"/>
        <v>32.81666666666667</v>
      </c>
      <c r="U2251" t="str">
        <f t="shared" si="250"/>
        <v>games</v>
      </c>
      <c r="V2251" t="str">
        <f t="shared" si="251"/>
        <v>tabletop games</v>
      </c>
    </row>
    <row r="2252" spans="1:22" ht="48" x14ac:dyDescent="0.2">
      <c r="A2252">
        <v>2250</v>
      </c>
      <c r="B2252" s="3" t="s">
        <v>2251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2">
        <f t="shared" si="247"/>
        <v>42707.0471412037</v>
      </c>
      <c r="K2252">
        <v>1478131673</v>
      </c>
      <c r="L2252" s="12" t="str">
        <f t="shared" si="248"/>
        <v>11/03/2016</v>
      </c>
      <c r="M2252" s="9" t="str" cm="1">
        <f t="array" ref="M2252">_xlfn.IFS(LEFT(L2252, 2) = "01", "Jan", LEFT(L2252, 2) = "02", "Feb", LEFT(L2252, 2) = "03", "Mar", LEFT(L2252, 2) = "04", "Apr", LEFT(L2252, 2) = "05", "May", LEFT(L2252, 2) = "06", "Jun", LEFT(L2252, 2) = "07", "Jul", LEFT(L2252, 2) = "08", "Aug", LEFT(L2252, 2) = "09", "Sep", LEFT(L2252, 2) = "10", "Oct", LEFT(L2252, 2) = "11", "Nov", LEFT(L2252, 2) = "12", "Dec")</f>
        <v>Nov</v>
      </c>
      <c r="N2252" s="9" t="str">
        <f t="shared" si="249"/>
        <v>2016</v>
      </c>
      <c r="O2252" t="b">
        <v>0</v>
      </c>
      <c r="P2252">
        <v>571</v>
      </c>
      <c r="Q2252" t="b">
        <v>1</v>
      </c>
      <c r="R2252" t="s">
        <v>8296</v>
      </c>
      <c r="S2252" s="6">
        <f t="shared" si="245"/>
        <v>9.7511200000000002</v>
      </c>
      <c r="T2252" s="8">
        <f t="shared" si="246"/>
        <v>426.93169877408059</v>
      </c>
      <c r="U2252" t="str">
        <f t="shared" si="250"/>
        <v>games</v>
      </c>
      <c r="V2252" t="str">
        <f t="shared" si="251"/>
        <v>tabletop games</v>
      </c>
    </row>
    <row r="2253" spans="1:22" ht="48" x14ac:dyDescent="0.2">
      <c r="A2253">
        <v>2251</v>
      </c>
      <c r="B2253" s="3" t="s">
        <v>2252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2">
        <f t="shared" si="247"/>
        <v>41867.34579861111</v>
      </c>
      <c r="K2253">
        <v>1406362677</v>
      </c>
      <c r="L2253" s="12" t="str">
        <f t="shared" si="248"/>
        <v>07/26/2014</v>
      </c>
      <c r="M2253" s="9" t="str" cm="1">
        <f t="array" ref="M2253">_xlfn.IFS(LEFT(L2253, 2) = "01", "Jan", LEFT(L2253, 2) = "02", "Feb", LEFT(L2253, 2) = "03", "Mar", LEFT(L2253, 2) = "04", "Apr", LEFT(L2253, 2) = "05", "May", LEFT(L2253, 2) = "06", "Jun", LEFT(L2253, 2) = "07", "Jul", LEFT(L2253, 2) = "08", "Aug", LEFT(L2253, 2) = "09", "Sep", LEFT(L2253, 2) = "10", "Oct", LEFT(L2253, 2) = "11", "Nov", LEFT(L2253, 2) = "12", "Dec")</f>
        <v>Jul</v>
      </c>
      <c r="N2253" s="9" t="str">
        <f t="shared" si="249"/>
        <v>2014</v>
      </c>
      <c r="O2253" t="b">
        <v>0</v>
      </c>
      <c r="P2253">
        <v>480</v>
      </c>
      <c r="Q2253" t="b">
        <v>1</v>
      </c>
      <c r="R2253" t="s">
        <v>8296</v>
      </c>
      <c r="S2253" s="6">
        <f t="shared" si="245"/>
        <v>1.3444929411764706</v>
      </c>
      <c r="T2253" s="8">
        <f t="shared" si="246"/>
        <v>23.808729166666669</v>
      </c>
      <c r="U2253" t="str">
        <f t="shared" si="250"/>
        <v>games</v>
      </c>
      <c r="V2253" t="str">
        <f t="shared" si="251"/>
        <v>tabletop games</v>
      </c>
    </row>
    <row r="2254" spans="1:22" ht="48" x14ac:dyDescent="0.2">
      <c r="A2254">
        <v>2252</v>
      </c>
      <c r="B2254" s="3" t="s">
        <v>2253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2">
        <f t="shared" si="247"/>
        <v>42588.327986111108</v>
      </c>
      <c r="K2254">
        <v>1469173938</v>
      </c>
      <c r="L2254" s="12" t="str">
        <f t="shared" si="248"/>
        <v>07/22/2016</v>
      </c>
      <c r="M2254" s="9" t="str" cm="1">
        <f t="array" ref="M2254">_xlfn.IFS(LEFT(L2254, 2) = "01", "Jan", LEFT(L2254, 2) = "02", "Feb", LEFT(L2254, 2) = "03", "Mar", LEFT(L2254, 2) = "04", "Apr", LEFT(L2254, 2) = "05", "May", LEFT(L2254, 2) = "06", "Jun", LEFT(L2254, 2) = "07", "Jul", LEFT(L2254, 2) = "08", "Aug", LEFT(L2254, 2) = "09", "Sep", LEFT(L2254, 2) = "10", "Oct", LEFT(L2254, 2) = "11", "Nov", LEFT(L2254, 2) = "12", "Dec")</f>
        <v>Jul</v>
      </c>
      <c r="N2254" s="9" t="str">
        <f t="shared" si="249"/>
        <v>2016</v>
      </c>
      <c r="O2254" t="b">
        <v>0</v>
      </c>
      <c r="P2254">
        <v>249</v>
      </c>
      <c r="Q2254" t="b">
        <v>1</v>
      </c>
      <c r="R2254" t="s">
        <v>8296</v>
      </c>
      <c r="S2254" s="6">
        <f t="shared" si="245"/>
        <v>2.722777777777778</v>
      </c>
      <c r="T2254" s="8">
        <f t="shared" si="246"/>
        <v>98.413654618473899</v>
      </c>
      <c r="U2254" t="str">
        <f t="shared" si="250"/>
        <v>games</v>
      </c>
      <c r="V2254" t="str">
        <f t="shared" si="251"/>
        <v>tabletop games</v>
      </c>
    </row>
    <row r="2255" spans="1:22" ht="48" x14ac:dyDescent="0.2">
      <c r="A2255">
        <v>2253</v>
      </c>
      <c r="B2255" s="3" t="s">
        <v>2254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2">
        <f t="shared" si="247"/>
        <v>42326.672997685186</v>
      </c>
      <c r="K2255">
        <v>1445267347</v>
      </c>
      <c r="L2255" s="12" t="str">
        <f t="shared" si="248"/>
        <v>10/19/2015</v>
      </c>
      <c r="M2255" s="9" t="str" cm="1">
        <f t="array" ref="M2255">_xlfn.IFS(LEFT(L2255, 2) = "01", "Jan", LEFT(L2255, 2) = "02", "Feb", LEFT(L2255, 2) = "03", "Mar", LEFT(L2255, 2) = "04", "Apr", LEFT(L2255, 2) = "05", "May", LEFT(L2255, 2) = "06", "Jun", LEFT(L2255, 2) = "07", "Jul", LEFT(L2255, 2) = "08", "Aug", LEFT(L2255, 2) = "09", "Sep", LEFT(L2255, 2) = "10", "Oct", LEFT(L2255, 2) = "11", "Nov", LEFT(L2255, 2) = "12", "Dec")</f>
        <v>Oct</v>
      </c>
      <c r="N2255" s="9" t="str">
        <f t="shared" si="249"/>
        <v>2015</v>
      </c>
      <c r="O2255" t="b">
        <v>0</v>
      </c>
      <c r="P2255">
        <v>84</v>
      </c>
      <c r="Q2255" t="b">
        <v>1</v>
      </c>
      <c r="R2255" t="s">
        <v>8296</v>
      </c>
      <c r="S2255" s="6">
        <f t="shared" si="245"/>
        <v>1.1268750000000001</v>
      </c>
      <c r="T2255" s="8">
        <f t="shared" si="246"/>
        <v>107.32142857142857</v>
      </c>
      <c r="U2255" t="str">
        <f t="shared" si="250"/>
        <v>games</v>
      </c>
      <c r="V2255" t="str">
        <f t="shared" si="251"/>
        <v>tabletop games</v>
      </c>
    </row>
    <row r="2256" spans="1:22" ht="32" x14ac:dyDescent="0.2">
      <c r="A2256">
        <v>2254</v>
      </c>
      <c r="B2256" s="3" t="s">
        <v>2255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2">
        <f t="shared" si="247"/>
        <v>42759.647777777776</v>
      </c>
      <c r="K2256">
        <v>1484667168</v>
      </c>
      <c r="L2256" s="12" t="str">
        <f t="shared" si="248"/>
        <v>01/17/2017</v>
      </c>
      <c r="M2256" s="9" t="str" cm="1">
        <f t="array" ref="M2256">_xlfn.IFS(LEFT(L2256, 2) = "01", "Jan", LEFT(L2256, 2) = "02", "Feb", LEFT(L2256, 2) = "03", "Mar", LEFT(L2256, 2) = "04", "Apr", LEFT(L2256, 2) = "05", "May", LEFT(L2256, 2) = "06", "Jun", LEFT(L2256, 2) = "07", "Jul", LEFT(L2256, 2) = "08", "Aug", LEFT(L2256, 2) = "09", "Sep", LEFT(L2256, 2) = "10", "Oct", LEFT(L2256, 2) = "11", "Nov", LEFT(L2256, 2) = "12", "Dec")</f>
        <v>Jan</v>
      </c>
      <c r="N2256" s="9" t="str">
        <f t="shared" si="249"/>
        <v>2017</v>
      </c>
      <c r="O2256" t="b">
        <v>0</v>
      </c>
      <c r="P2256">
        <v>197</v>
      </c>
      <c r="Q2256" t="b">
        <v>1</v>
      </c>
      <c r="R2256" t="s">
        <v>8296</v>
      </c>
      <c r="S2256" s="6">
        <f t="shared" si="245"/>
        <v>4.5979999999999999</v>
      </c>
      <c r="T2256" s="8">
        <f t="shared" si="246"/>
        <v>11.67005076142132</v>
      </c>
      <c r="U2256" t="str">
        <f t="shared" si="250"/>
        <v>games</v>
      </c>
      <c r="V2256" t="str">
        <f t="shared" si="251"/>
        <v>tabletop games</v>
      </c>
    </row>
    <row r="2257" spans="1:22" ht="32" x14ac:dyDescent="0.2">
      <c r="A2257">
        <v>2255</v>
      </c>
      <c r="B2257" s="3" t="s">
        <v>2256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2">
        <f t="shared" si="247"/>
        <v>42497.951979166668</v>
      </c>
      <c r="K2257">
        <v>1460069451</v>
      </c>
      <c r="L2257" s="12" t="str">
        <f t="shared" si="248"/>
        <v>04/07/2016</v>
      </c>
      <c r="M2257" s="9" t="str" cm="1">
        <f t="array" ref="M2257">_xlfn.IFS(LEFT(L2257, 2) = "01", "Jan", LEFT(L2257, 2) = "02", "Feb", LEFT(L2257, 2) = "03", "Mar", LEFT(L2257, 2) = "04", "Apr", LEFT(L2257, 2) = "05", "May", LEFT(L2257, 2) = "06", "Jun", LEFT(L2257, 2) = "07", "Jul", LEFT(L2257, 2) = "08", "Aug", LEFT(L2257, 2) = "09", "Sep", LEFT(L2257, 2) = "10", "Oct", LEFT(L2257, 2) = "11", "Nov", LEFT(L2257, 2) = "12", "Dec")</f>
        <v>Apr</v>
      </c>
      <c r="N2257" s="9" t="str">
        <f t="shared" si="249"/>
        <v>2016</v>
      </c>
      <c r="O2257" t="b">
        <v>0</v>
      </c>
      <c r="P2257">
        <v>271</v>
      </c>
      <c r="Q2257" t="b">
        <v>1</v>
      </c>
      <c r="R2257" t="s">
        <v>8296</v>
      </c>
      <c r="S2257" s="6">
        <f t="shared" si="245"/>
        <v>2.8665822784810127</v>
      </c>
      <c r="T2257" s="8">
        <f t="shared" si="246"/>
        <v>41.782287822878232</v>
      </c>
      <c r="U2257" t="str">
        <f t="shared" si="250"/>
        <v>games</v>
      </c>
      <c r="V2257" t="str">
        <f t="shared" si="251"/>
        <v>tabletop games</v>
      </c>
    </row>
    <row r="2258" spans="1:22" ht="48" x14ac:dyDescent="0.2">
      <c r="A2258">
        <v>2256</v>
      </c>
      <c r="B2258" s="3" t="s">
        <v>2257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2">
        <f t="shared" si="247"/>
        <v>42696.451921296291</v>
      </c>
      <c r="K2258">
        <v>1478602246</v>
      </c>
      <c r="L2258" s="12" t="str">
        <f t="shared" si="248"/>
        <v>11/08/2016</v>
      </c>
      <c r="M2258" s="9" t="str" cm="1">
        <f t="array" ref="M2258">_xlfn.IFS(LEFT(L2258, 2) = "01", "Jan", LEFT(L2258, 2) = "02", "Feb", LEFT(L2258, 2) = "03", "Mar", LEFT(L2258, 2) = "04", "Apr", LEFT(L2258, 2) = "05", "May", LEFT(L2258, 2) = "06", "Jun", LEFT(L2258, 2) = "07", "Jul", LEFT(L2258, 2) = "08", "Aug", LEFT(L2258, 2) = "09", "Sep", LEFT(L2258, 2) = "10", "Oct", LEFT(L2258, 2) = "11", "Nov", LEFT(L2258, 2) = "12", "Dec")</f>
        <v>Nov</v>
      </c>
      <c r="N2258" s="9" t="str">
        <f t="shared" si="249"/>
        <v>2016</v>
      </c>
      <c r="O2258" t="b">
        <v>0</v>
      </c>
      <c r="P2258">
        <v>50</v>
      </c>
      <c r="Q2258" t="b">
        <v>1</v>
      </c>
      <c r="R2258" t="s">
        <v>8296</v>
      </c>
      <c r="S2258" s="6">
        <f t="shared" si="245"/>
        <v>2.2270833333333333</v>
      </c>
      <c r="T2258" s="8">
        <f t="shared" si="246"/>
        <v>21.38</v>
      </c>
      <c r="U2258" t="str">
        <f t="shared" si="250"/>
        <v>games</v>
      </c>
      <c r="V2258" t="str">
        <f t="shared" si="251"/>
        <v>tabletop games</v>
      </c>
    </row>
    <row r="2259" spans="1:22" ht="48" x14ac:dyDescent="0.2">
      <c r="A2259">
        <v>2257</v>
      </c>
      <c r="B2259" s="3" t="s">
        <v>2258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2">
        <f t="shared" si="247"/>
        <v>42540.958333333328</v>
      </c>
      <c r="K2259">
        <v>1463351329</v>
      </c>
      <c r="L2259" s="12" t="str">
        <f t="shared" si="248"/>
        <v>05/15/2016</v>
      </c>
      <c r="M2259" s="9" t="str" cm="1">
        <f t="array" ref="M2259">_xlfn.IFS(LEFT(L2259, 2) = "01", "Jan", LEFT(L2259, 2) = "02", "Feb", LEFT(L2259, 2) = "03", "Mar", LEFT(L2259, 2) = "04", "Apr", LEFT(L2259, 2) = "05", "May", LEFT(L2259, 2) = "06", "Jun", LEFT(L2259, 2) = "07", "Jul", LEFT(L2259, 2) = "08", "Aug", LEFT(L2259, 2) = "09", "Sep", LEFT(L2259, 2) = "10", "Oct", LEFT(L2259, 2) = "11", "Nov", LEFT(L2259, 2) = "12", "Dec")</f>
        <v>May</v>
      </c>
      <c r="N2259" s="9" t="str">
        <f t="shared" si="249"/>
        <v>2016</v>
      </c>
      <c r="O2259" t="b">
        <v>0</v>
      </c>
      <c r="P2259">
        <v>169</v>
      </c>
      <c r="Q2259" t="b">
        <v>1</v>
      </c>
      <c r="R2259" t="s">
        <v>8296</v>
      </c>
      <c r="S2259" s="6">
        <f t="shared" si="245"/>
        <v>6.3613999999999997</v>
      </c>
      <c r="T2259" s="8">
        <f t="shared" si="246"/>
        <v>94.103550295857985</v>
      </c>
      <c r="U2259" t="str">
        <f t="shared" si="250"/>
        <v>games</v>
      </c>
      <c r="V2259" t="str">
        <f t="shared" si="251"/>
        <v>tabletop games</v>
      </c>
    </row>
    <row r="2260" spans="1:22" ht="32" x14ac:dyDescent="0.2">
      <c r="A2260">
        <v>2258</v>
      </c>
      <c r="B2260" s="3" t="s">
        <v>2259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2">
        <f t="shared" si="247"/>
        <v>42166.75100694444</v>
      </c>
      <c r="K2260">
        <v>1431453687</v>
      </c>
      <c r="L2260" s="12" t="str">
        <f t="shared" si="248"/>
        <v>05/12/2015</v>
      </c>
      <c r="M2260" s="9" t="str" cm="1">
        <f t="array" ref="M2260">_xlfn.IFS(LEFT(L2260, 2) = "01", "Jan", LEFT(L2260, 2) = "02", "Feb", LEFT(L2260, 2) = "03", "Mar", LEFT(L2260, 2) = "04", "Apr", LEFT(L2260, 2) = "05", "May", LEFT(L2260, 2) = "06", "Jun", LEFT(L2260, 2) = "07", "Jul", LEFT(L2260, 2) = "08", "Aug", LEFT(L2260, 2) = "09", "Sep", LEFT(L2260, 2) = "10", "Oct", LEFT(L2260, 2) = "11", "Nov", LEFT(L2260, 2) = "12", "Dec")</f>
        <v>May</v>
      </c>
      <c r="N2260" s="9" t="str">
        <f t="shared" si="249"/>
        <v>2015</v>
      </c>
      <c r="O2260" t="b">
        <v>0</v>
      </c>
      <c r="P2260">
        <v>205</v>
      </c>
      <c r="Q2260" t="b">
        <v>1</v>
      </c>
      <c r="R2260" t="s">
        <v>8296</v>
      </c>
      <c r="S2260" s="6">
        <f t="shared" si="245"/>
        <v>1.4650000000000001</v>
      </c>
      <c r="T2260" s="8">
        <f t="shared" si="246"/>
        <v>15.721951219512196</v>
      </c>
      <c r="U2260" t="str">
        <f t="shared" si="250"/>
        <v>games</v>
      </c>
      <c r="V2260" t="str">
        <f t="shared" si="251"/>
        <v>tabletop games</v>
      </c>
    </row>
    <row r="2261" spans="1:22" ht="48" x14ac:dyDescent="0.2">
      <c r="A2261">
        <v>2259</v>
      </c>
      <c r="B2261" s="3" t="s">
        <v>2260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2">
        <f t="shared" si="247"/>
        <v>42712.804814814815</v>
      </c>
      <c r="K2261">
        <v>1480360736</v>
      </c>
      <c r="L2261" s="12" t="str">
        <f t="shared" si="248"/>
        <v>11/28/2016</v>
      </c>
      <c r="M2261" s="9" t="str" cm="1">
        <f t="array" ref="M2261">_xlfn.IFS(LEFT(L2261, 2) = "01", "Jan", LEFT(L2261, 2) = "02", "Feb", LEFT(L2261, 2) = "03", "Mar", LEFT(L2261, 2) = "04", "Apr", LEFT(L2261, 2) = "05", "May", LEFT(L2261, 2) = "06", "Jun", LEFT(L2261, 2) = "07", "Jul", LEFT(L2261, 2) = "08", "Aug", LEFT(L2261, 2) = "09", "Sep", LEFT(L2261, 2) = "10", "Oct", LEFT(L2261, 2) = "11", "Nov", LEFT(L2261, 2) = "12", "Dec")</f>
        <v>Nov</v>
      </c>
      <c r="N2261" s="9" t="str">
        <f t="shared" si="249"/>
        <v>2016</v>
      </c>
      <c r="O2261" t="b">
        <v>0</v>
      </c>
      <c r="P2261">
        <v>206</v>
      </c>
      <c r="Q2261" t="b">
        <v>1</v>
      </c>
      <c r="R2261" t="s">
        <v>8296</v>
      </c>
      <c r="S2261" s="6">
        <f t="shared" si="245"/>
        <v>18.670999999999999</v>
      </c>
      <c r="T2261" s="8">
        <f t="shared" si="246"/>
        <v>90.635922330097088</v>
      </c>
      <c r="U2261" t="str">
        <f t="shared" si="250"/>
        <v>games</v>
      </c>
      <c r="V2261" t="str">
        <f t="shared" si="251"/>
        <v>tabletop games</v>
      </c>
    </row>
    <row r="2262" spans="1:22" ht="48" x14ac:dyDescent="0.2">
      <c r="A2262">
        <v>2260</v>
      </c>
      <c r="B2262" s="3" t="s">
        <v>2261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2">
        <f t="shared" si="247"/>
        <v>41724.975115740745</v>
      </c>
      <c r="K2262">
        <v>1393287850</v>
      </c>
      <c r="L2262" s="12" t="str">
        <f t="shared" si="248"/>
        <v>02/25/2014</v>
      </c>
      <c r="M2262" s="9" t="str" cm="1">
        <f t="array" ref="M2262">_xlfn.IFS(LEFT(L2262, 2) = "01", "Jan", LEFT(L2262, 2) = "02", "Feb", LEFT(L2262, 2) = "03", "Mar", LEFT(L2262, 2) = "04", "Apr", LEFT(L2262, 2) = "05", "May", LEFT(L2262, 2) = "06", "Jun", LEFT(L2262, 2) = "07", "Jul", LEFT(L2262, 2) = "08", "Aug", LEFT(L2262, 2) = "09", "Sep", LEFT(L2262, 2) = "10", "Oct", LEFT(L2262, 2) = "11", "Nov", LEFT(L2262, 2) = "12", "Dec")</f>
        <v>Feb</v>
      </c>
      <c r="N2262" s="9" t="str">
        <f t="shared" si="249"/>
        <v>2014</v>
      </c>
      <c r="O2262" t="b">
        <v>0</v>
      </c>
      <c r="P2262">
        <v>84</v>
      </c>
      <c r="Q2262" t="b">
        <v>1</v>
      </c>
      <c r="R2262" t="s">
        <v>8296</v>
      </c>
      <c r="S2262" s="6">
        <f t="shared" si="245"/>
        <v>3.2692000000000001</v>
      </c>
      <c r="T2262" s="8">
        <f t="shared" si="246"/>
        <v>97.297619047619051</v>
      </c>
      <c r="U2262" t="str">
        <f t="shared" si="250"/>
        <v>games</v>
      </c>
      <c r="V2262" t="str">
        <f t="shared" si="251"/>
        <v>tabletop games</v>
      </c>
    </row>
    <row r="2263" spans="1:22" ht="48" x14ac:dyDescent="0.2">
      <c r="A2263">
        <v>2261</v>
      </c>
      <c r="B2263" s="3" t="s">
        <v>2262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2">
        <f t="shared" si="247"/>
        <v>42780.724768518514</v>
      </c>
      <c r="K2263">
        <v>1485278620</v>
      </c>
      <c r="L2263" s="12" t="str">
        <f t="shared" si="248"/>
        <v>01/24/2017</v>
      </c>
      <c r="M2263" s="9" t="str" cm="1">
        <f t="array" ref="M2263">_xlfn.IFS(LEFT(L2263, 2) = "01", "Jan", LEFT(L2263, 2) = "02", "Feb", LEFT(L2263, 2) = "03", "Mar", LEFT(L2263, 2) = "04", "Apr", LEFT(L2263, 2) = "05", "May", LEFT(L2263, 2) = "06", "Jun", LEFT(L2263, 2) = "07", "Jul", LEFT(L2263, 2) = "08", "Aug", LEFT(L2263, 2) = "09", "Sep", LEFT(L2263, 2) = "10", "Oct", LEFT(L2263, 2) = "11", "Nov", LEFT(L2263, 2) = "12", "Dec")</f>
        <v>Jan</v>
      </c>
      <c r="N2263" s="9" t="str">
        <f t="shared" si="249"/>
        <v>2017</v>
      </c>
      <c r="O2263" t="b">
        <v>0</v>
      </c>
      <c r="P2263">
        <v>210</v>
      </c>
      <c r="Q2263" t="b">
        <v>1</v>
      </c>
      <c r="R2263" t="s">
        <v>8296</v>
      </c>
      <c r="S2263" s="6">
        <f t="shared" si="245"/>
        <v>7.7949999999999999</v>
      </c>
      <c r="T2263" s="8">
        <f t="shared" si="246"/>
        <v>37.11904761904762</v>
      </c>
      <c r="U2263" t="str">
        <f t="shared" si="250"/>
        <v>games</v>
      </c>
      <c r="V2263" t="str">
        <f t="shared" si="251"/>
        <v>tabletop games</v>
      </c>
    </row>
    <row r="2264" spans="1:22" ht="32" x14ac:dyDescent="0.2">
      <c r="A2264">
        <v>2262</v>
      </c>
      <c r="B2264" s="3" t="s">
        <v>2263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2">
        <f t="shared" si="247"/>
        <v>41961</v>
      </c>
      <c r="K2264">
        <v>1413295358</v>
      </c>
      <c r="L2264" s="12" t="str">
        <f t="shared" si="248"/>
        <v>10/14/2014</v>
      </c>
      <c r="M2264" s="9" t="str" cm="1">
        <f t="array" ref="M2264">_xlfn.IFS(LEFT(L2264, 2) = "01", "Jan", LEFT(L2264, 2) = "02", "Feb", LEFT(L2264, 2) = "03", "Mar", LEFT(L2264, 2) = "04", "Apr", LEFT(L2264, 2) = "05", "May", LEFT(L2264, 2) = "06", "Jun", LEFT(L2264, 2) = "07", "Jul", LEFT(L2264, 2) = "08", "Aug", LEFT(L2264, 2) = "09", "Sep", LEFT(L2264, 2) = "10", "Oct", LEFT(L2264, 2) = "11", "Nov", LEFT(L2264, 2) = "12", "Dec")</f>
        <v>Oct</v>
      </c>
      <c r="N2264" s="9" t="str">
        <f t="shared" si="249"/>
        <v>2014</v>
      </c>
      <c r="O2264" t="b">
        <v>0</v>
      </c>
      <c r="P2264">
        <v>181</v>
      </c>
      <c r="Q2264" t="b">
        <v>1</v>
      </c>
      <c r="R2264" t="s">
        <v>8296</v>
      </c>
      <c r="S2264" s="6">
        <f t="shared" si="245"/>
        <v>1.5415151515151515</v>
      </c>
      <c r="T2264" s="8">
        <f t="shared" si="246"/>
        <v>28.104972375690608</v>
      </c>
      <c r="U2264" t="str">
        <f t="shared" si="250"/>
        <v>games</v>
      </c>
      <c r="V2264" t="str">
        <f t="shared" si="251"/>
        <v>tabletop games</v>
      </c>
    </row>
    <row r="2265" spans="1:22" ht="48" x14ac:dyDescent="0.2">
      <c r="A2265">
        <v>2263</v>
      </c>
      <c r="B2265" s="3" t="s">
        <v>2264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2">
        <f t="shared" si="247"/>
        <v>42035.832326388889</v>
      </c>
      <c r="K2265">
        <v>1420919913</v>
      </c>
      <c r="L2265" s="12" t="str">
        <f t="shared" si="248"/>
        <v>01/10/2015</v>
      </c>
      <c r="M2265" s="9" t="str" cm="1">
        <f t="array" ref="M2265">_xlfn.IFS(LEFT(L2265, 2) = "01", "Jan", LEFT(L2265, 2) = "02", "Feb", LEFT(L2265, 2) = "03", "Mar", LEFT(L2265, 2) = "04", "Apr", LEFT(L2265, 2) = "05", "May", LEFT(L2265, 2) = "06", "Jun", LEFT(L2265, 2) = "07", "Jul", LEFT(L2265, 2) = "08", "Aug", LEFT(L2265, 2) = "09", "Sep", LEFT(L2265, 2) = "10", "Oct", LEFT(L2265, 2) = "11", "Nov", LEFT(L2265, 2) = "12", "Dec")</f>
        <v>Jan</v>
      </c>
      <c r="N2265" s="9" t="str">
        <f t="shared" si="249"/>
        <v>2015</v>
      </c>
      <c r="O2265" t="b">
        <v>0</v>
      </c>
      <c r="P2265">
        <v>60</v>
      </c>
      <c r="Q2265" t="b">
        <v>1</v>
      </c>
      <c r="R2265" t="s">
        <v>8296</v>
      </c>
      <c r="S2265" s="6">
        <f t="shared" si="245"/>
        <v>1.1554666666666666</v>
      </c>
      <c r="T2265" s="8">
        <f t="shared" si="246"/>
        <v>144.43333333333334</v>
      </c>
      <c r="U2265" t="str">
        <f t="shared" si="250"/>
        <v>games</v>
      </c>
      <c r="V2265" t="str">
        <f t="shared" si="251"/>
        <v>tabletop games</v>
      </c>
    </row>
    <row r="2266" spans="1:22" ht="48" x14ac:dyDescent="0.2">
      <c r="A2266">
        <v>2264</v>
      </c>
      <c r="B2266" s="3" t="s">
        <v>2265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2">
        <f t="shared" si="247"/>
        <v>42513.125</v>
      </c>
      <c r="K2266">
        <v>1462543114</v>
      </c>
      <c r="L2266" s="12" t="str">
        <f t="shared" si="248"/>
        <v>05/06/2016</v>
      </c>
      <c r="M2266" s="9" t="str" cm="1">
        <f t="array" ref="M2266">_xlfn.IFS(LEFT(L2266, 2) = "01", "Jan", LEFT(L2266, 2) = "02", "Feb", LEFT(L2266, 2) = "03", "Mar", LEFT(L2266, 2) = "04", "Apr", LEFT(L2266, 2) = "05", "May", LEFT(L2266, 2) = "06", "Jun", LEFT(L2266, 2) = "07", "Jul", LEFT(L2266, 2) = "08", "Aug", LEFT(L2266, 2) = "09", "Sep", LEFT(L2266, 2) = "10", "Oct", LEFT(L2266, 2) = "11", "Nov", LEFT(L2266, 2) = "12", "Dec")</f>
        <v>May</v>
      </c>
      <c r="N2266" s="9" t="str">
        <f t="shared" si="249"/>
        <v>2016</v>
      </c>
      <c r="O2266" t="b">
        <v>0</v>
      </c>
      <c r="P2266">
        <v>445</v>
      </c>
      <c r="Q2266" t="b">
        <v>1</v>
      </c>
      <c r="R2266" t="s">
        <v>8296</v>
      </c>
      <c r="S2266" s="6">
        <f t="shared" si="245"/>
        <v>1.8003333333333333</v>
      </c>
      <c r="T2266" s="8">
        <f t="shared" si="246"/>
        <v>24.274157303370785</v>
      </c>
      <c r="U2266" t="str">
        <f t="shared" si="250"/>
        <v>games</v>
      </c>
      <c r="V2266" t="str">
        <f t="shared" si="251"/>
        <v>tabletop games</v>
      </c>
    </row>
    <row r="2267" spans="1:22" ht="48" x14ac:dyDescent="0.2">
      <c r="A2267">
        <v>2265</v>
      </c>
      <c r="B2267" s="3" t="s">
        <v>2266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2">
        <f t="shared" si="247"/>
        <v>42696.853090277778</v>
      </c>
      <c r="K2267">
        <v>1479241707</v>
      </c>
      <c r="L2267" s="12" t="str">
        <f t="shared" si="248"/>
        <v>11/15/2016</v>
      </c>
      <c r="M2267" s="9" t="str" cm="1">
        <f t="array" ref="M2267">_xlfn.IFS(LEFT(L2267, 2) = "01", "Jan", LEFT(L2267, 2) = "02", "Feb", LEFT(L2267, 2) = "03", "Mar", LEFT(L2267, 2) = "04", "Apr", LEFT(L2267, 2) = "05", "May", LEFT(L2267, 2) = "06", "Jun", LEFT(L2267, 2) = "07", "Jul", LEFT(L2267, 2) = "08", "Aug", LEFT(L2267, 2) = "09", "Sep", LEFT(L2267, 2) = "10", "Oct", LEFT(L2267, 2) = "11", "Nov", LEFT(L2267, 2) = "12", "Dec")</f>
        <v>Nov</v>
      </c>
      <c r="N2267" s="9" t="str">
        <f t="shared" si="249"/>
        <v>2016</v>
      </c>
      <c r="O2267" t="b">
        <v>0</v>
      </c>
      <c r="P2267">
        <v>17</v>
      </c>
      <c r="Q2267" t="b">
        <v>1</v>
      </c>
      <c r="R2267" t="s">
        <v>8296</v>
      </c>
      <c r="S2267" s="6">
        <f t="shared" si="245"/>
        <v>2.9849999999999999</v>
      </c>
      <c r="T2267" s="8">
        <f t="shared" si="246"/>
        <v>35.117647058823529</v>
      </c>
      <c r="U2267" t="str">
        <f t="shared" si="250"/>
        <v>games</v>
      </c>
      <c r="V2267" t="str">
        <f t="shared" si="251"/>
        <v>tabletop games</v>
      </c>
    </row>
    <row r="2268" spans="1:22" ht="48" x14ac:dyDescent="0.2">
      <c r="A2268">
        <v>2266</v>
      </c>
      <c r="B2268" s="3" t="s">
        <v>2267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2">
        <f t="shared" si="247"/>
        <v>42487.083333333328</v>
      </c>
      <c r="K2268">
        <v>1460235592</v>
      </c>
      <c r="L2268" s="12" t="str">
        <f t="shared" si="248"/>
        <v>04/09/2016</v>
      </c>
      <c r="M2268" s="9" t="str" cm="1">
        <f t="array" ref="M2268">_xlfn.IFS(LEFT(L2268, 2) = "01", "Jan", LEFT(L2268, 2) = "02", "Feb", LEFT(L2268, 2) = "03", "Mar", LEFT(L2268, 2) = "04", "Apr", LEFT(L2268, 2) = "05", "May", LEFT(L2268, 2) = "06", "Jun", LEFT(L2268, 2) = "07", "Jul", LEFT(L2268, 2) = "08", "Aug", LEFT(L2268, 2) = "09", "Sep", LEFT(L2268, 2) = "10", "Oct", LEFT(L2268, 2) = "11", "Nov", LEFT(L2268, 2) = "12", "Dec")</f>
        <v>Apr</v>
      </c>
      <c r="N2268" s="9" t="str">
        <f t="shared" si="249"/>
        <v>2016</v>
      </c>
      <c r="O2268" t="b">
        <v>0</v>
      </c>
      <c r="P2268">
        <v>194</v>
      </c>
      <c r="Q2268" t="b">
        <v>1</v>
      </c>
      <c r="R2268" t="s">
        <v>8296</v>
      </c>
      <c r="S2268" s="6">
        <f t="shared" si="245"/>
        <v>3.2026666666666666</v>
      </c>
      <c r="T2268" s="8">
        <f t="shared" si="246"/>
        <v>24.762886597938145</v>
      </c>
      <c r="U2268" t="str">
        <f t="shared" si="250"/>
        <v>games</v>
      </c>
      <c r="V2268" t="str">
        <f t="shared" si="251"/>
        <v>tabletop games</v>
      </c>
    </row>
    <row r="2269" spans="1:22" ht="48" x14ac:dyDescent="0.2">
      <c r="A2269">
        <v>2267</v>
      </c>
      <c r="B2269" s="3" t="s">
        <v>2268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2">
        <f t="shared" si="247"/>
        <v>41994.041666666672</v>
      </c>
      <c r="K2269">
        <v>1416945297</v>
      </c>
      <c r="L2269" s="12" t="str">
        <f t="shared" si="248"/>
        <v>11/25/2014</v>
      </c>
      <c r="M2269" s="9" t="str" cm="1">
        <f t="array" ref="M2269">_xlfn.IFS(LEFT(L2269, 2) = "01", "Jan", LEFT(L2269, 2) = "02", "Feb", LEFT(L2269, 2) = "03", "Mar", LEFT(L2269, 2) = "04", "Apr", LEFT(L2269, 2) = "05", "May", LEFT(L2269, 2) = "06", "Jun", LEFT(L2269, 2) = "07", "Jul", LEFT(L2269, 2) = "08", "Aug", LEFT(L2269, 2) = "09", "Sep", LEFT(L2269, 2) = "10", "Oct", LEFT(L2269, 2) = "11", "Nov", LEFT(L2269, 2) = "12", "Dec")</f>
        <v>Nov</v>
      </c>
      <c r="N2269" s="9" t="str">
        <f t="shared" si="249"/>
        <v>2014</v>
      </c>
      <c r="O2269" t="b">
        <v>0</v>
      </c>
      <c r="P2269">
        <v>404</v>
      </c>
      <c r="Q2269" t="b">
        <v>1</v>
      </c>
      <c r="R2269" t="s">
        <v>8296</v>
      </c>
      <c r="S2269" s="6">
        <f t="shared" si="245"/>
        <v>3.80525</v>
      </c>
      <c r="T2269" s="8">
        <f t="shared" si="246"/>
        <v>188.37871287128712</v>
      </c>
      <c r="U2269" t="str">
        <f t="shared" si="250"/>
        <v>games</v>
      </c>
      <c r="V2269" t="str">
        <f t="shared" si="251"/>
        <v>tabletop games</v>
      </c>
    </row>
    <row r="2270" spans="1:22" ht="48" x14ac:dyDescent="0.2">
      <c r="A2270">
        <v>2268</v>
      </c>
      <c r="B2270" s="3" t="s">
        <v>2269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2">
        <f t="shared" si="247"/>
        <v>42806.082349537035</v>
      </c>
      <c r="K2270">
        <v>1486691915</v>
      </c>
      <c r="L2270" s="12" t="str">
        <f t="shared" si="248"/>
        <v>02/10/2017</v>
      </c>
      <c r="M2270" s="9" t="str" cm="1">
        <f t="array" ref="M2270">_xlfn.IFS(LEFT(L2270, 2) = "01", "Jan", LEFT(L2270, 2) = "02", "Feb", LEFT(L2270, 2) = "03", "Mar", LEFT(L2270, 2) = "04", "Apr", LEFT(L2270, 2) = "05", "May", LEFT(L2270, 2) = "06", "Jun", LEFT(L2270, 2) = "07", "Jul", LEFT(L2270, 2) = "08", "Aug", LEFT(L2270, 2) = "09", "Sep", LEFT(L2270, 2) = "10", "Oct", LEFT(L2270, 2) = "11", "Nov", LEFT(L2270, 2) = "12", "Dec")</f>
        <v>Feb</v>
      </c>
      <c r="N2270" s="9" t="str">
        <f t="shared" si="249"/>
        <v>2017</v>
      </c>
      <c r="O2270" t="b">
        <v>0</v>
      </c>
      <c r="P2270">
        <v>194</v>
      </c>
      <c r="Q2270" t="b">
        <v>1</v>
      </c>
      <c r="R2270" t="s">
        <v>8296</v>
      </c>
      <c r="S2270" s="6">
        <f t="shared" si="245"/>
        <v>1.026</v>
      </c>
      <c r="T2270" s="8">
        <f t="shared" si="246"/>
        <v>148.08247422680412</v>
      </c>
      <c r="U2270" t="str">
        <f t="shared" si="250"/>
        <v>games</v>
      </c>
      <c r="V2270" t="str">
        <f t="shared" si="251"/>
        <v>tabletop games</v>
      </c>
    </row>
    <row r="2271" spans="1:22" ht="48" x14ac:dyDescent="0.2">
      <c r="A2271">
        <v>2269</v>
      </c>
      <c r="B2271" s="3" t="s">
        <v>2270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2">
        <f t="shared" si="247"/>
        <v>42801.208333333328</v>
      </c>
      <c r="K2271">
        <v>1486745663</v>
      </c>
      <c r="L2271" s="12" t="str">
        <f t="shared" si="248"/>
        <v>02/10/2017</v>
      </c>
      <c r="M2271" s="9" t="str" cm="1">
        <f t="array" ref="M2271">_xlfn.IFS(LEFT(L2271, 2) = "01", "Jan", LEFT(L2271, 2) = "02", "Feb", LEFT(L2271, 2) = "03", "Mar", LEFT(L2271, 2) = "04", "Apr", LEFT(L2271, 2) = "05", "May", LEFT(L2271, 2) = "06", "Jun", LEFT(L2271, 2) = "07", "Jul", LEFT(L2271, 2) = "08", "Aug", LEFT(L2271, 2) = "09", "Sep", LEFT(L2271, 2) = "10", "Oct", LEFT(L2271, 2) = "11", "Nov", LEFT(L2271, 2) = "12", "Dec")</f>
        <v>Feb</v>
      </c>
      <c r="N2271" s="9" t="str">
        <f t="shared" si="249"/>
        <v>2017</v>
      </c>
      <c r="O2271" t="b">
        <v>0</v>
      </c>
      <c r="P2271">
        <v>902</v>
      </c>
      <c r="Q2271" t="b">
        <v>1</v>
      </c>
      <c r="R2271" t="s">
        <v>8296</v>
      </c>
      <c r="S2271" s="6">
        <f t="shared" si="245"/>
        <v>18.016400000000001</v>
      </c>
      <c r="T2271" s="8">
        <f t="shared" si="246"/>
        <v>49.934589800443462</v>
      </c>
      <c r="U2271" t="str">
        <f t="shared" si="250"/>
        <v>games</v>
      </c>
      <c r="V2271" t="str">
        <f t="shared" si="251"/>
        <v>tabletop games</v>
      </c>
    </row>
    <row r="2272" spans="1:22" ht="48" x14ac:dyDescent="0.2">
      <c r="A2272">
        <v>2270</v>
      </c>
      <c r="B2272" s="3" t="s">
        <v>2271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2">
        <f t="shared" si="247"/>
        <v>42745.915972222225</v>
      </c>
      <c r="K2272">
        <v>1482353513</v>
      </c>
      <c r="L2272" s="12" t="str">
        <f t="shared" si="248"/>
        <v>12/21/2016</v>
      </c>
      <c r="M2272" s="9" t="str" cm="1">
        <f t="array" ref="M2272">_xlfn.IFS(LEFT(L2272, 2) = "01", "Jan", LEFT(L2272, 2) = "02", "Feb", LEFT(L2272, 2) = "03", "Mar", LEFT(L2272, 2) = "04", "Apr", LEFT(L2272, 2) = "05", "May", LEFT(L2272, 2) = "06", "Jun", LEFT(L2272, 2) = "07", "Jul", LEFT(L2272, 2) = "08", "Aug", LEFT(L2272, 2) = "09", "Sep", LEFT(L2272, 2) = "10", "Oct", LEFT(L2272, 2) = "11", "Nov", LEFT(L2272, 2) = "12", "Dec")</f>
        <v>Dec</v>
      </c>
      <c r="N2272" s="9" t="str">
        <f t="shared" si="249"/>
        <v>2016</v>
      </c>
      <c r="O2272" t="b">
        <v>0</v>
      </c>
      <c r="P2272">
        <v>1670</v>
      </c>
      <c r="Q2272" t="b">
        <v>1</v>
      </c>
      <c r="R2272" t="s">
        <v>8296</v>
      </c>
      <c r="S2272" s="6">
        <f t="shared" si="245"/>
        <v>7.2024800000000004</v>
      </c>
      <c r="T2272" s="8">
        <f t="shared" si="246"/>
        <v>107.82155688622754</v>
      </c>
      <c r="U2272" t="str">
        <f t="shared" si="250"/>
        <v>games</v>
      </c>
      <c r="V2272" t="str">
        <f t="shared" si="251"/>
        <v>tabletop games</v>
      </c>
    </row>
    <row r="2273" spans="1:22" ht="48" x14ac:dyDescent="0.2">
      <c r="A2273">
        <v>2271</v>
      </c>
      <c r="B2273" s="3" t="s">
        <v>2272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2">
        <f t="shared" si="247"/>
        <v>42714.000046296293</v>
      </c>
      <c r="K2273">
        <v>1478736004</v>
      </c>
      <c r="L2273" s="12" t="str">
        <f t="shared" si="248"/>
        <v>11/10/2016</v>
      </c>
      <c r="M2273" s="9" t="str" cm="1">
        <f t="array" ref="M2273">_xlfn.IFS(LEFT(L2273, 2) = "01", "Jan", LEFT(L2273, 2) = "02", "Feb", LEFT(L2273, 2) = "03", "Mar", LEFT(L2273, 2) = "04", "Apr", LEFT(L2273, 2) = "05", "May", LEFT(L2273, 2) = "06", "Jun", LEFT(L2273, 2) = "07", "Jul", LEFT(L2273, 2) = "08", "Aug", LEFT(L2273, 2) = "09", "Sep", LEFT(L2273, 2) = "10", "Oct", LEFT(L2273, 2) = "11", "Nov", LEFT(L2273, 2) = "12", "Dec")</f>
        <v>Nov</v>
      </c>
      <c r="N2273" s="9" t="str">
        <f t="shared" si="249"/>
        <v>2016</v>
      </c>
      <c r="O2273" t="b">
        <v>0</v>
      </c>
      <c r="P2273">
        <v>1328</v>
      </c>
      <c r="Q2273" t="b">
        <v>1</v>
      </c>
      <c r="R2273" t="s">
        <v>8296</v>
      </c>
      <c r="S2273" s="6">
        <f t="shared" si="245"/>
        <v>2.8309000000000002</v>
      </c>
      <c r="T2273" s="8">
        <f t="shared" si="246"/>
        <v>42.63403614457831</v>
      </c>
      <c r="U2273" t="str">
        <f t="shared" si="250"/>
        <v>games</v>
      </c>
      <c r="V2273" t="str">
        <f t="shared" si="251"/>
        <v>tabletop games</v>
      </c>
    </row>
    <row r="2274" spans="1:22" ht="48" x14ac:dyDescent="0.2">
      <c r="A2274">
        <v>2272</v>
      </c>
      <c r="B2274" s="3" t="s">
        <v>2273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2">
        <f t="shared" si="247"/>
        <v>42345.699490740735</v>
      </c>
      <c r="K2274">
        <v>1446914836</v>
      </c>
      <c r="L2274" s="12" t="str">
        <f t="shared" si="248"/>
        <v>11/07/2015</v>
      </c>
      <c r="M2274" s="9" t="str" cm="1">
        <f t="array" ref="M2274">_xlfn.IFS(LEFT(L2274, 2) = "01", "Jan", LEFT(L2274, 2) = "02", "Feb", LEFT(L2274, 2) = "03", "Mar", LEFT(L2274, 2) = "04", "Apr", LEFT(L2274, 2) = "05", "May", LEFT(L2274, 2) = "06", "Jun", LEFT(L2274, 2) = "07", "Jul", LEFT(L2274, 2) = "08", "Aug", LEFT(L2274, 2) = "09", "Sep", LEFT(L2274, 2) = "10", "Oct", LEFT(L2274, 2) = "11", "Nov", LEFT(L2274, 2) = "12", "Dec")</f>
        <v>Nov</v>
      </c>
      <c r="N2274" s="9" t="str">
        <f t="shared" si="249"/>
        <v>2015</v>
      </c>
      <c r="O2274" t="b">
        <v>0</v>
      </c>
      <c r="P2274">
        <v>944</v>
      </c>
      <c r="Q2274" t="b">
        <v>1</v>
      </c>
      <c r="R2274" t="s">
        <v>8296</v>
      </c>
      <c r="S2274" s="6">
        <f t="shared" si="245"/>
        <v>13.566000000000001</v>
      </c>
      <c r="T2274" s="8">
        <f t="shared" si="246"/>
        <v>14.370762711864407</v>
      </c>
      <c r="U2274" t="str">
        <f t="shared" si="250"/>
        <v>games</v>
      </c>
      <c r="V2274" t="str">
        <f t="shared" si="251"/>
        <v>tabletop games</v>
      </c>
    </row>
    <row r="2275" spans="1:22" ht="48" x14ac:dyDescent="0.2">
      <c r="A2275">
        <v>2273</v>
      </c>
      <c r="B2275" s="3" t="s">
        <v>2274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2">
        <f t="shared" si="247"/>
        <v>42806.507430555561</v>
      </c>
      <c r="K2275">
        <v>1487164242</v>
      </c>
      <c r="L2275" s="12" t="str">
        <f t="shared" si="248"/>
        <v>02/15/2017</v>
      </c>
      <c r="M2275" s="9" t="str" cm="1">
        <f t="array" ref="M2275">_xlfn.IFS(LEFT(L2275, 2) = "01", "Jan", LEFT(L2275, 2) = "02", "Feb", LEFT(L2275, 2) = "03", "Mar", LEFT(L2275, 2) = "04", "Apr", LEFT(L2275, 2) = "05", "May", LEFT(L2275, 2) = "06", "Jun", LEFT(L2275, 2) = "07", "Jul", LEFT(L2275, 2) = "08", "Aug", LEFT(L2275, 2) = "09", "Sep", LEFT(L2275, 2) = "10", "Oct", LEFT(L2275, 2) = "11", "Nov", LEFT(L2275, 2) = "12", "Dec")</f>
        <v>Feb</v>
      </c>
      <c r="N2275" s="9" t="str">
        <f t="shared" si="249"/>
        <v>2017</v>
      </c>
      <c r="O2275" t="b">
        <v>0</v>
      </c>
      <c r="P2275">
        <v>147</v>
      </c>
      <c r="Q2275" t="b">
        <v>1</v>
      </c>
      <c r="R2275" t="s">
        <v>8296</v>
      </c>
      <c r="S2275" s="6">
        <f t="shared" si="245"/>
        <v>2.2035999999999998</v>
      </c>
      <c r="T2275" s="8">
        <f t="shared" si="246"/>
        <v>37.476190476190474</v>
      </c>
      <c r="U2275" t="str">
        <f t="shared" si="250"/>
        <v>games</v>
      </c>
      <c r="V2275" t="str">
        <f t="shared" si="251"/>
        <v>tabletop games</v>
      </c>
    </row>
    <row r="2276" spans="1:22" ht="48" x14ac:dyDescent="0.2">
      <c r="A2276">
        <v>2274</v>
      </c>
      <c r="B2276" s="3" t="s">
        <v>2275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2">
        <f t="shared" si="247"/>
        <v>41693.500659722224</v>
      </c>
      <c r="K2276">
        <v>1390564857</v>
      </c>
      <c r="L2276" s="12" t="str">
        <f t="shared" si="248"/>
        <v>01/24/2014</v>
      </c>
      <c r="M2276" s="9" t="str" cm="1">
        <f t="array" ref="M2276">_xlfn.IFS(LEFT(L2276, 2) = "01", "Jan", LEFT(L2276, 2) = "02", "Feb", LEFT(L2276, 2) = "03", "Mar", LEFT(L2276, 2) = "04", "Apr", LEFT(L2276, 2) = "05", "May", LEFT(L2276, 2) = "06", "Jun", LEFT(L2276, 2) = "07", "Jul", LEFT(L2276, 2) = "08", "Aug", LEFT(L2276, 2) = "09", "Sep", LEFT(L2276, 2) = "10", "Oct", LEFT(L2276, 2) = "11", "Nov", LEFT(L2276, 2) = "12", "Dec")</f>
        <v>Jan</v>
      </c>
      <c r="N2276" s="9" t="str">
        <f t="shared" si="249"/>
        <v>2014</v>
      </c>
      <c r="O2276" t="b">
        <v>0</v>
      </c>
      <c r="P2276">
        <v>99</v>
      </c>
      <c r="Q2276" t="b">
        <v>1</v>
      </c>
      <c r="R2276" t="s">
        <v>8296</v>
      </c>
      <c r="S2276" s="6">
        <f t="shared" si="245"/>
        <v>1.196</v>
      </c>
      <c r="T2276" s="8">
        <f t="shared" si="246"/>
        <v>30.202020202020201</v>
      </c>
      <c r="U2276" t="str">
        <f t="shared" si="250"/>
        <v>games</v>
      </c>
      <c r="V2276" t="str">
        <f t="shared" si="251"/>
        <v>tabletop games</v>
      </c>
    </row>
    <row r="2277" spans="1:22" ht="48" x14ac:dyDescent="0.2">
      <c r="A2277">
        <v>2275</v>
      </c>
      <c r="B2277" s="3" t="s">
        <v>2276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2">
        <f t="shared" si="247"/>
        <v>41995.616655092599</v>
      </c>
      <c r="K2277">
        <v>1416667679</v>
      </c>
      <c r="L2277" s="12" t="str">
        <f t="shared" si="248"/>
        <v>11/22/2014</v>
      </c>
      <c r="M2277" s="9" t="str" cm="1">
        <f t="array" ref="M2277">_xlfn.IFS(LEFT(L2277, 2) = "01", "Jan", LEFT(L2277, 2) = "02", "Feb", LEFT(L2277, 2) = "03", "Mar", LEFT(L2277, 2) = "04", "Apr", LEFT(L2277, 2) = "05", "May", LEFT(L2277, 2) = "06", "Jun", LEFT(L2277, 2) = "07", "Jul", LEFT(L2277, 2) = "08", "Aug", LEFT(L2277, 2) = "09", "Sep", LEFT(L2277, 2) = "10", "Oct", LEFT(L2277, 2) = "11", "Nov", LEFT(L2277, 2) = "12", "Dec")</f>
        <v>Nov</v>
      </c>
      <c r="N2277" s="9" t="str">
        <f t="shared" si="249"/>
        <v>2014</v>
      </c>
      <c r="O2277" t="b">
        <v>0</v>
      </c>
      <c r="P2277">
        <v>79</v>
      </c>
      <c r="Q2277" t="b">
        <v>1</v>
      </c>
      <c r="R2277" t="s">
        <v>8296</v>
      </c>
      <c r="S2277" s="6">
        <f t="shared" si="245"/>
        <v>4.0776923076923079</v>
      </c>
      <c r="T2277" s="8">
        <f t="shared" si="246"/>
        <v>33.550632911392405</v>
      </c>
      <c r="U2277" t="str">
        <f t="shared" si="250"/>
        <v>games</v>
      </c>
      <c r="V2277" t="str">
        <f t="shared" si="251"/>
        <v>tabletop games</v>
      </c>
    </row>
    <row r="2278" spans="1:22" ht="48" x14ac:dyDescent="0.2">
      <c r="A2278">
        <v>2276</v>
      </c>
      <c r="B2278" s="3" t="s">
        <v>2277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2">
        <f t="shared" si="247"/>
        <v>41644.651493055557</v>
      </c>
      <c r="K2278">
        <v>1386344289</v>
      </c>
      <c r="L2278" s="12" t="str">
        <f t="shared" si="248"/>
        <v>12/06/2013</v>
      </c>
      <c r="M2278" s="9" t="str" cm="1">
        <f t="array" ref="M2278">_xlfn.IFS(LEFT(L2278, 2) = "01", "Jan", LEFT(L2278, 2) = "02", "Feb", LEFT(L2278, 2) = "03", "Mar", LEFT(L2278, 2) = "04", "Apr", LEFT(L2278, 2) = "05", "May", LEFT(L2278, 2) = "06", "Jun", LEFT(L2278, 2) = "07", "Jul", LEFT(L2278, 2) = "08", "Aug", LEFT(L2278, 2) = "09", "Sep", LEFT(L2278, 2) = "10", "Oct", LEFT(L2278, 2) = "11", "Nov", LEFT(L2278, 2) = "12", "Dec")</f>
        <v>Dec</v>
      </c>
      <c r="N2278" s="9" t="str">
        <f t="shared" si="249"/>
        <v>2013</v>
      </c>
      <c r="O2278" t="b">
        <v>0</v>
      </c>
      <c r="P2278">
        <v>75</v>
      </c>
      <c r="Q2278" t="b">
        <v>1</v>
      </c>
      <c r="R2278" t="s">
        <v>8296</v>
      </c>
      <c r="S2278" s="6">
        <f t="shared" si="245"/>
        <v>1.0581826105905425</v>
      </c>
      <c r="T2278" s="8">
        <f t="shared" si="246"/>
        <v>64.74666666666667</v>
      </c>
      <c r="U2278" t="str">
        <f t="shared" si="250"/>
        <v>games</v>
      </c>
      <c r="V2278" t="str">
        <f t="shared" si="251"/>
        <v>tabletop games</v>
      </c>
    </row>
    <row r="2279" spans="1:22" ht="48" x14ac:dyDescent="0.2">
      <c r="A2279">
        <v>2277</v>
      </c>
      <c r="B2279" s="3" t="s">
        <v>2278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2">
        <f t="shared" si="247"/>
        <v>40966.678506944445</v>
      </c>
      <c r="K2279">
        <v>1327767423</v>
      </c>
      <c r="L2279" s="12" t="str">
        <f t="shared" si="248"/>
        <v>01/28/2012</v>
      </c>
      <c r="M2279" s="9" t="str" cm="1">
        <f t="array" ref="M2279">_xlfn.IFS(LEFT(L2279, 2) = "01", "Jan", LEFT(L2279, 2) = "02", "Feb", LEFT(L2279, 2) = "03", "Mar", LEFT(L2279, 2) = "04", "Apr", LEFT(L2279, 2) = "05", "May", LEFT(L2279, 2) = "06", "Jun", LEFT(L2279, 2) = "07", "Jul", LEFT(L2279, 2) = "08", "Aug", LEFT(L2279, 2) = "09", "Sep", LEFT(L2279, 2) = "10", "Oct", LEFT(L2279, 2) = "11", "Nov", LEFT(L2279, 2) = "12", "Dec")</f>
        <v>Jan</v>
      </c>
      <c r="N2279" s="9" t="str">
        <f t="shared" si="249"/>
        <v>2012</v>
      </c>
      <c r="O2279" t="b">
        <v>0</v>
      </c>
      <c r="P2279">
        <v>207</v>
      </c>
      <c r="Q2279" t="b">
        <v>1</v>
      </c>
      <c r="R2279" t="s">
        <v>8296</v>
      </c>
      <c r="S2279" s="6">
        <f t="shared" si="245"/>
        <v>1.4108235294117648</v>
      </c>
      <c r="T2279" s="8">
        <f t="shared" si="246"/>
        <v>57.932367149758456</v>
      </c>
      <c r="U2279" t="str">
        <f t="shared" si="250"/>
        <v>games</v>
      </c>
      <c r="V2279" t="str">
        <f t="shared" si="251"/>
        <v>tabletop games</v>
      </c>
    </row>
    <row r="2280" spans="1:22" ht="32" x14ac:dyDescent="0.2">
      <c r="A2280">
        <v>2278</v>
      </c>
      <c r="B2280" s="3" t="s">
        <v>2279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2">
        <f t="shared" si="247"/>
        <v>42372.957638888889</v>
      </c>
      <c r="K2280">
        <v>1448902867</v>
      </c>
      <c r="L2280" s="12" t="str">
        <f t="shared" si="248"/>
        <v>11/30/2015</v>
      </c>
      <c r="M2280" s="9" t="str" cm="1">
        <f t="array" ref="M2280">_xlfn.IFS(LEFT(L2280, 2) = "01", "Jan", LEFT(L2280, 2) = "02", "Feb", LEFT(L2280, 2) = "03", "Mar", LEFT(L2280, 2) = "04", "Apr", LEFT(L2280, 2) = "05", "May", LEFT(L2280, 2) = "06", "Jun", LEFT(L2280, 2) = "07", "Jul", LEFT(L2280, 2) = "08", "Aug", LEFT(L2280, 2) = "09", "Sep", LEFT(L2280, 2) = "10", "Oct", LEFT(L2280, 2) = "11", "Nov", LEFT(L2280, 2) = "12", "Dec")</f>
        <v>Nov</v>
      </c>
      <c r="N2280" s="9" t="str">
        <f t="shared" si="249"/>
        <v>2015</v>
      </c>
      <c r="O2280" t="b">
        <v>0</v>
      </c>
      <c r="P2280">
        <v>102</v>
      </c>
      <c r="Q2280" t="b">
        <v>1</v>
      </c>
      <c r="R2280" t="s">
        <v>8296</v>
      </c>
      <c r="S2280" s="6">
        <f t="shared" si="245"/>
        <v>2.7069999999999999</v>
      </c>
      <c r="T2280" s="8">
        <f t="shared" si="246"/>
        <v>53.078431372549019</v>
      </c>
      <c r="U2280" t="str">
        <f t="shared" si="250"/>
        <v>games</v>
      </c>
      <c r="V2280" t="str">
        <f t="shared" si="251"/>
        <v>tabletop games</v>
      </c>
    </row>
    <row r="2281" spans="1:22" ht="48" x14ac:dyDescent="0.2">
      <c r="A2281">
        <v>2279</v>
      </c>
      <c r="B2281" s="3" t="s">
        <v>2280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2">
        <f t="shared" si="247"/>
        <v>42039.166666666672</v>
      </c>
      <c r="K2281">
        <v>1421436099</v>
      </c>
      <c r="L2281" s="12" t="str">
        <f t="shared" si="248"/>
        <v>01/16/2015</v>
      </c>
      <c r="M2281" s="9" t="str" cm="1">
        <f t="array" ref="M2281">_xlfn.IFS(LEFT(L2281, 2) = "01", "Jan", LEFT(L2281, 2) = "02", "Feb", LEFT(L2281, 2) = "03", "Mar", LEFT(L2281, 2) = "04", "Apr", LEFT(L2281, 2) = "05", "May", LEFT(L2281, 2) = "06", "Jun", LEFT(L2281, 2) = "07", "Jul", LEFT(L2281, 2) = "08", "Aug", LEFT(L2281, 2) = "09", "Sep", LEFT(L2281, 2) = "10", "Oct", LEFT(L2281, 2) = "11", "Nov", LEFT(L2281, 2) = "12", "Dec")</f>
        <v>Jan</v>
      </c>
      <c r="N2281" s="9" t="str">
        <f t="shared" si="249"/>
        <v>2015</v>
      </c>
      <c r="O2281" t="b">
        <v>0</v>
      </c>
      <c r="P2281">
        <v>32</v>
      </c>
      <c r="Q2281" t="b">
        <v>1</v>
      </c>
      <c r="R2281" t="s">
        <v>8296</v>
      </c>
      <c r="S2281" s="6">
        <f t="shared" si="245"/>
        <v>1.538</v>
      </c>
      <c r="T2281" s="8">
        <f t="shared" si="246"/>
        <v>48.0625</v>
      </c>
      <c r="U2281" t="str">
        <f t="shared" si="250"/>
        <v>games</v>
      </c>
      <c r="V2281" t="str">
        <f t="shared" si="251"/>
        <v>tabletop games</v>
      </c>
    </row>
    <row r="2282" spans="1:22" ht="48" x14ac:dyDescent="0.2">
      <c r="A2282">
        <v>2280</v>
      </c>
      <c r="B2282" s="3" t="s">
        <v>2281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2">
        <f t="shared" si="247"/>
        <v>42264.624895833331</v>
      </c>
      <c r="K2282">
        <v>1439909991</v>
      </c>
      <c r="L2282" s="12" t="str">
        <f t="shared" si="248"/>
        <v>08/18/2015</v>
      </c>
      <c r="M2282" s="9" t="str" cm="1">
        <f t="array" ref="M2282">_xlfn.IFS(LEFT(L2282, 2) = "01", "Jan", LEFT(L2282, 2) = "02", "Feb", LEFT(L2282, 2) = "03", "Mar", LEFT(L2282, 2) = "04", "Apr", LEFT(L2282, 2) = "05", "May", LEFT(L2282, 2) = "06", "Jun", LEFT(L2282, 2) = "07", "Jul", LEFT(L2282, 2) = "08", "Aug", LEFT(L2282, 2) = "09", "Sep", LEFT(L2282, 2) = "10", "Oct", LEFT(L2282, 2) = "11", "Nov", LEFT(L2282, 2) = "12", "Dec")</f>
        <v>Aug</v>
      </c>
      <c r="N2282" s="9" t="str">
        <f t="shared" si="249"/>
        <v>2015</v>
      </c>
      <c r="O2282" t="b">
        <v>0</v>
      </c>
      <c r="P2282">
        <v>480</v>
      </c>
      <c r="Q2282" t="b">
        <v>1</v>
      </c>
      <c r="R2282" t="s">
        <v>8296</v>
      </c>
      <c r="S2282" s="6">
        <f t="shared" si="245"/>
        <v>4.0357653061224488</v>
      </c>
      <c r="T2282" s="8">
        <f t="shared" si="246"/>
        <v>82.396874999999994</v>
      </c>
      <c r="U2282" t="str">
        <f t="shared" si="250"/>
        <v>games</v>
      </c>
      <c r="V2282" t="str">
        <f t="shared" si="251"/>
        <v>tabletop games</v>
      </c>
    </row>
    <row r="2283" spans="1:22" ht="48" x14ac:dyDescent="0.2">
      <c r="A2283">
        <v>2281</v>
      </c>
      <c r="B2283" s="3" t="s">
        <v>2282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2">
        <f t="shared" si="247"/>
        <v>40749.284722222219</v>
      </c>
      <c r="K2283">
        <v>1306219897</v>
      </c>
      <c r="L2283" s="12" t="str">
        <f t="shared" si="248"/>
        <v>05/24/2011</v>
      </c>
      <c r="M2283" s="9" t="str" cm="1">
        <f t="array" ref="M2283">_xlfn.IFS(LEFT(L2283, 2) = "01", "Jan", LEFT(L2283, 2) = "02", "Feb", LEFT(L2283, 2) = "03", "Mar", LEFT(L2283, 2) = "04", "Apr", LEFT(L2283, 2) = "05", "May", LEFT(L2283, 2) = "06", "Jun", LEFT(L2283, 2) = "07", "Jul", LEFT(L2283, 2) = "08", "Aug", LEFT(L2283, 2) = "09", "Sep", LEFT(L2283, 2) = "10", "Oct", LEFT(L2283, 2) = "11", "Nov", LEFT(L2283, 2) = "12", "Dec")</f>
        <v>May</v>
      </c>
      <c r="N2283" s="9" t="str">
        <f t="shared" si="249"/>
        <v>2011</v>
      </c>
      <c r="O2283" t="b">
        <v>0</v>
      </c>
      <c r="P2283">
        <v>11</v>
      </c>
      <c r="Q2283" t="b">
        <v>1</v>
      </c>
      <c r="R2283" t="s">
        <v>8275</v>
      </c>
      <c r="S2283" s="6">
        <f t="shared" si="245"/>
        <v>1.85</v>
      </c>
      <c r="T2283" s="8">
        <f t="shared" si="246"/>
        <v>50.454545454545453</v>
      </c>
      <c r="U2283" t="str">
        <f t="shared" si="250"/>
        <v>music</v>
      </c>
      <c r="V2283" t="str">
        <f t="shared" si="251"/>
        <v>rock</v>
      </c>
    </row>
    <row r="2284" spans="1:22" ht="32" x14ac:dyDescent="0.2">
      <c r="A2284">
        <v>2282</v>
      </c>
      <c r="B2284" s="3" t="s">
        <v>2283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2">
        <f t="shared" si="247"/>
        <v>42383.17460648148</v>
      </c>
      <c r="K2284">
        <v>1447560686</v>
      </c>
      <c r="L2284" s="12" t="str">
        <f t="shared" si="248"/>
        <v>11/15/2015</v>
      </c>
      <c r="M2284" s="9" t="str" cm="1">
        <f t="array" ref="M2284">_xlfn.IFS(LEFT(L2284, 2) = "01", "Jan", LEFT(L2284, 2) = "02", "Feb", LEFT(L2284, 2) = "03", "Mar", LEFT(L2284, 2) = "04", "Apr", LEFT(L2284, 2) = "05", "May", LEFT(L2284, 2) = "06", "Jun", LEFT(L2284, 2) = "07", "Jul", LEFT(L2284, 2) = "08", "Aug", LEFT(L2284, 2) = "09", "Sep", LEFT(L2284, 2) = "10", "Oct", LEFT(L2284, 2) = "11", "Nov", LEFT(L2284, 2) = "12", "Dec")</f>
        <v>Nov</v>
      </c>
      <c r="N2284" s="9" t="str">
        <f t="shared" si="249"/>
        <v>2015</v>
      </c>
      <c r="O2284" t="b">
        <v>0</v>
      </c>
      <c r="P2284">
        <v>12</v>
      </c>
      <c r="Q2284" t="b">
        <v>1</v>
      </c>
      <c r="R2284" t="s">
        <v>8275</v>
      </c>
      <c r="S2284" s="6">
        <f t="shared" si="245"/>
        <v>1.8533333333333333</v>
      </c>
      <c r="T2284" s="8">
        <f t="shared" si="246"/>
        <v>115.83333333333333</v>
      </c>
      <c r="U2284" t="str">
        <f t="shared" si="250"/>
        <v>music</v>
      </c>
      <c r="V2284" t="str">
        <f t="shared" si="251"/>
        <v>rock</v>
      </c>
    </row>
    <row r="2285" spans="1:22" ht="48" x14ac:dyDescent="0.2">
      <c r="A2285">
        <v>2283</v>
      </c>
      <c r="B2285" s="3" t="s">
        <v>2284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2">
        <f t="shared" si="247"/>
        <v>41038.083379629628</v>
      </c>
      <c r="K2285">
        <v>1331348404</v>
      </c>
      <c r="L2285" s="12" t="str">
        <f t="shared" si="248"/>
        <v>03/10/2012</v>
      </c>
      <c r="M2285" s="9" t="str" cm="1">
        <f t="array" ref="M2285">_xlfn.IFS(LEFT(L2285, 2) = "01", "Jan", LEFT(L2285, 2) = "02", "Feb", LEFT(L2285, 2) = "03", "Mar", LEFT(L2285, 2) = "04", "Apr", LEFT(L2285, 2) = "05", "May", LEFT(L2285, 2) = "06", "Jun", LEFT(L2285, 2) = "07", "Jul", LEFT(L2285, 2) = "08", "Aug", LEFT(L2285, 2) = "09", "Sep", LEFT(L2285, 2) = "10", "Oct", LEFT(L2285, 2) = "11", "Nov", LEFT(L2285, 2) = "12", "Dec")</f>
        <v>Mar</v>
      </c>
      <c r="N2285" s="9" t="str">
        <f t="shared" si="249"/>
        <v>2012</v>
      </c>
      <c r="O2285" t="b">
        <v>0</v>
      </c>
      <c r="P2285">
        <v>48</v>
      </c>
      <c r="Q2285" t="b">
        <v>1</v>
      </c>
      <c r="R2285" t="s">
        <v>8275</v>
      </c>
      <c r="S2285" s="6">
        <f t="shared" si="245"/>
        <v>1.0085533333333332</v>
      </c>
      <c r="T2285" s="8">
        <f t="shared" si="246"/>
        <v>63.03458333333333</v>
      </c>
      <c r="U2285" t="str">
        <f t="shared" si="250"/>
        <v>music</v>
      </c>
      <c r="V2285" t="str">
        <f t="shared" si="251"/>
        <v>rock</v>
      </c>
    </row>
    <row r="2286" spans="1:22" ht="32" x14ac:dyDescent="0.2">
      <c r="A2286">
        <v>2284</v>
      </c>
      <c r="B2286" s="3" t="s">
        <v>2285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2">
        <f t="shared" si="247"/>
        <v>40614.166666666664</v>
      </c>
      <c r="K2286">
        <v>1297451245</v>
      </c>
      <c r="L2286" s="12" t="str">
        <f t="shared" si="248"/>
        <v>02/11/2011</v>
      </c>
      <c r="M2286" s="9" t="str" cm="1">
        <f t="array" ref="M2286">_xlfn.IFS(LEFT(L2286, 2) = "01", "Jan", LEFT(L2286, 2) = "02", "Feb", LEFT(L2286, 2) = "03", "Mar", LEFT(L2286, 2) = "04", "Apr", LEFT(L2286, 2) = "05", "May", LEFT(L2286, 2) = "06", "Jun", LEFT(L2286, 2) = "07", "Jul", LEFT(L2286, 2) = "08", "Aug", LEFT(L2286, 2) = "09", "Sep", LEFT(L2286, 2) = "10", "Oct", LEFT(L2286, 2) = "11", "Nov", LEFT(L2286, 2) = "12", "Dec")</f>
        <v>Feb</v>
      </c>
      <c r="N2286" s="9" t="str">
        <f t="shared" si="249"/>
        <v>2011</v>
      </c>
      <c r="O2286" t="b">
        <v>0</v>
      </c>
      <c r="P2286">
        <v>59</v>
      </c>
      <c r="Q2286" t="b">
        <v>1</v>
      </c>
      <c r="R2286" t="s">
        <v>8275</v>
      </c>
      <c r="S2286" s="6">
        <f t="shared" si="245"/>
        <v>1.0622116666666668</v>
      </c>
      <c r="T2286" s="8">
        <f t="shared" si="246"/>
        <v>108.02152542372882</v>
      </c>
      <c r="U2286" t="str">
        <f t="shared" si="250"/>
        <v>music</v>
      </c>
      <c r="V2286" t="str">
        <f t="shared" si="251"/>
        <v>rock</v>
      </c>
    </row>
    <row r="2287" spans="1:22" ht="48" x14ac:dyDescent="0.2">
      <c r="A2287">
        <v>2285</v>
      </c>
      <c r="B2287" s="3" t="s">
        <v>2286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2">
        <f t="shared" si="247"/>
        <v>41089.185682870368</v>
      </c>
      <c r="K2287">
        <v>1338352043</v>
      </c>
      <c r="L2287" s="12" t="str">
        <f t="shared" si="248"/>
        <v>05/30/2012</v>
      </c>
      <c r="M2287" s="9" t="str" cm="1">
        <f t="array" ref="M2287">_xlfn.IFS(LEFT(L2287, 2) = "01", "Jan", LEFT(L2287, 2) = "02", "Feb", LEFT(L2287, 2) = "03", "Mar", LEFT(L2287, 2) = "04", "Apr", LEFT(L2287, 2) = "05", "May", LEFT(L2287, 2) = "06", "Jun", LEFT(L2287, 2) = "07", "Jul", LEFT(L2287, 2) = "08", "Aug", LEFT(L2287, 2) = "09", "Sep", LEFT(L2287, 2) = "10", "Oct", LEFT(L2287, 2) = "11", "Nov", LEFT(L2287, 2) = "12", "Dec")</f>
        <v>May</v>
      </c>
      <c r="N2287" s="9" t="str">
        <f t="shared" si="249"/>
        <v>2012</v>
      </c>
      <c r="O2287" t="b">
        <v>0</v>
      </c>
      <c r="P2287">
        <v>79</v>
      </c>
      <c r="Q2287" t="b">
        <v>1</v>
      </c>
      <c r="R2287" t="s">
        <v>8275</v>
      </c>
      <c r="S2287" s="6">
        <f t="shared" si="245"/>
        <v>1.2136666666666667</v>
      </c>
      <c r="T2287" s="8">
        <f t="shared" si="246"/>
        <v>46.088607594936711</v>
      </c>
      <c r="U2287" t="str">
        <f t="shared" si="250"/>
        <v>music</v>
      </c>
      <c r="V2287" t="str">
        <f t="shared" si="251"/>
        <v>rock</v>
      </c>
    </row>
    <row r="2288" spans="1:22" ht="48" x14ac:dyDescent="0.2">
      <c r="A2288">
        <v>2286</v>
      </c>
      <c r="B2288" s="3" t="s">
        <v>2287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2">
        <f t="shared" si="247"/>
        <v>41523.165972222225</v>
      </c>
      <c r="K2288">
        <v>1376003254</v>
      </c>
      <c r="L2288" s="12" t="str">
        <f t="shared" si="248"/>
        <v>08/08/2013</v>
      </c>
      <c r="M2288" s="9" t="str" cm="1">
        <f t="array" ref="M2288">_xlfn.IFS(LEFT(L2288, 2) = "01", "Jan", LEFT(L2288, 2) = "02", "Feb", LEFT(L2288, 2) = "03", "Mar", LEFT(L2288, 2) = "04", "Apr", LEFT(L2288, 2) = "05", "May", LEFT(L2288, 2) = "06", "Jun", LEFT(L2288, 2) = "07", "Jul", LEFT(L2288, 2) = "08", "Aug", LEFT(L2288, 2) = "09", "Sep", LEFT(L2288, 2) = "10", "Oct", LEFT(L2288, 2) = "11", "Nov", LEFT(L2288, 2) = "12", "Dec")</f>
        <v>Aug</v>
      </c>
      <c r="N2288" s="9" t="str">
        <f t="shared" si="249"/>
        <v>2013</v>
      </c>
      <c r="O2288" t="b">
        <v>0</v>
      </c>
      <c r="P2288">
        <v>14</v>
      </c>
      <c r="Q2288" t="b">
        <v>1</v>
      </c>
      <c r="R2288" t="s">
        <v>8275</v>
      </c>
      <c r="S2288" s="6">
        <f t="shared" si="245"/>
        <v>1.0006666666666666</v>
      </c>
      <c r="T2288" s="8">
        <f t="shared" si="246"/>
        <v>107.21428571428571</v>
      </c>
      <c r="U2288" t="str">
        <f t="shared" si="250"/>
        <v>music</v>
      </c>
      <c r="V2288" t="str">
        <f t="shared" si="251"/>
        <v>rock</v>
      </c>
    </row>
    <row r="2289" spans="1:22" ht="48" x14ac:dyDescent="0.2">
      <c r="A2289">
        <v>2287</v>
      </c>
      <c r="B2289" s="3" t="s">
        <v>2288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2">
        <f t="shared" si="247"/>
        <v>41813.667361111111</v>
      </c>
      <c r="K2289">
        <v>1401724860</v>
      </c>
      <c r="L2289" s="12" t="str">
        <f t="shared" si="248"/>
        <v>06/02/2014</v>
      </c>
      <c r="M2289" s="9" t="str" cm="1">
        <f t="array" ref="M2289">_xlfn.IFS(LEFT(L2289, 2) = "01", "Jan", LEFT(L2289, 2) = "02", "Feb", LEFT(L2289, 2) = "03", "Mar", LEFT(L2289, 2) = "04", "Apr", LEFT(L2289, 2) = "05", "May", LEFT(L2289, 2) = "06", "Jun", LEFT(L2289, 2) = "07", "Jul", LEFT(L2289, 2) = "08", "Aug", LEFT(L2289, 2) = "09", "Sep", LEFT(L2289, 2) = "10", "Oct", LEFT(L2289, 2) = "11", "Nov", LEFT(L2289, 2) = "12", "Dec")</f>
        <v>Jun</v>
      </c>
      <c r="N2289" s="9" t="str">
        <f t="shared" si="249"/>
        <v>2014</v>
      </c>
      <c r="O2289" t="b">
        <v>0</v>
      </c>
      <c r="P2289">
        <v>106</v>
      </c>
      <c r="Q2289" t="b">
        <v>1</v>
      </c>
      <c r="R2289" t="s">
        <v>8275</v>
      </c>
      <c r="S2289" s="6">
        <f t="shared" si="245"/>
        <v>1.1997755555555556</v>
      </c>
      <c r="T2289" s="8">
        <f t="shared" si="246"/>
        <v>50.9338679245283</v>
      </c>
      <c r="U2289" t="str">
        <f t="shared" si="250"/>
        <v>music</v>
      </c>
      <c r="V2289" t="str">
        <f t="shared" si="251"/>
        <v>rock</v>
      </c>
    </row>
    <row r="2290" spans="1:22" ht="48" x14ac:dyDescent="0.2">
      <c r="A2290">
        <v>2288</v>
      </c>
      <c r="B2290" s="3" t="s">
        <v>2289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2">
        <f t="shared" si="247"/>
        <v>41086.75</v>
      </c>
      <c r="K2290">
        <v>1339098689</v>
      </c>
      <c r="L2290" s="12" t="str">
        <f t="shared" si="248"/>
        <v>06/07/2012</v>
      </c>
      <c r="M2290" s="9" t="str" cm="1">
        <f t="array" ref="M2290">_xlfn.IFS(LEFT(L2290, 2) = "01", "Jan", LEFT(L2290, 2) = "02", "Feb", LEFT(L2290, 2) = "03", "Mar", LEFT(L2290, 2) = "04", "Apr", LEFT(L2290, 2) = "05", "May", LEFT(L2290, 2) = "06", "Jun", LEFT(L2290, 2) = "07", "Jul", LEFT(L2290, 2) = "08", "Aug", LEFT(L2290, 2) = "09", "Sep", LEFT(L2290, 2) = "10", "Oct", LEFT(L2290, 2) = "11", "Nov", LEFT(L2290, 2) = "12", "Dec")</f>
        <v>Jun</v>
      </c>
      <c r="N2290" s="9" t="str">
        <f t="shared" si="249"/>
        <v>2012</v>
      </c>
      <c r="O2290" t="b">
        <v>0</v>
      </c>
      <c r="P2290">
        <v>25</v>
      </c>
      <c r="Q2290" t="b">
        <v>1</v>
      </c>
      <c r="R2290" t="s">
        <v>8275</v>
      </c>
      <c r="S2290" s="6">
        <f t="shared" si="245"/>
        <v>1.0009999999999999</v>
      </c>
      <c r="T2290" s="8">
        <f t="shared" si="246"/>
        <v>40.04</v>
      </c>
      <c r="U2290" t="str">
        <f t="shared" si="250"/>
        <v>music</v>
      </c>
      <c r="V2290" t="str">
        <f t="shared" si="251"/>
        <v>rock</v>
      </c>
    </row>
    <row r="2291" spans="1:22" ht="48" x14ac:dyDescent="0.2">
      <c r="A2291">
        <v>2289</v>
      </c>
      <c r="B2291" s="3" t="s">
        <v>2290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2">
        <f t="shared" si="247"/>
        <v>41614.973611111112</v>
      </c>
      <c r="K2291">
        <v>1382659060</v>
      </c>
      <c r="L2291" s="12" t="str">
        <f t="shared" si="248"/>
        <v>10/24/2013</v>
      </c>
      <c r="M2291" s="9" t="str" cm="1">
        <f t="array" ref="M2291">_xlfn.IFS(LEFT(L2291, 2) = "01", "Jan", LEFT(L2291, 2) = "02", "Feb", LEFT(L2291, 2) = "03", "Mar", LEFT(L2291, 2) = "04", "Apr", LEFT(L2291, 2) = "05", "May", LEFT(L2291, 2) = "06", "Jun", LEFT(L2291, 2) = "07", "Jul", LEFT(L2291, 2) = "08", "Aug", LEFT(L2291, 2) = "09", "Sep", LEFT(L2291, 2) = "10", "Oct", LEFT(L2291, 2) = "11", "Nov", LEFT(L2291, 2) = "12", "Dec")</f>
        <v>Oct</v>
      </c>
      <c r="N2291" s="9" t="str">
        <f t="shared" si="249"/>
        <v>2013</v>
      </c>
      <c r="O2291" t="b">
        <v>0</v>
      </c>
      <c r="P2291">
        <v>25</v>
      </c>
      <c r="Q2291" t="b">
        <v>1</v>
      </c>
      <c r="R2291" t="s">
        <v>8275</v>
      </c>
      <c r="S2291" s="6">
        <f t="shared" si="245"/>
        <v>1.0740000000000001</v>
      </c>
      <c r="T2291" s="8">
        <f t="shared" si="246"/>
        <v>64.44</v>
      </c>
      <c r="U2291" t="str">
        <f t="shared" si="250"/>
        <v>music</v>
      </c>
      <c r="V2291" t="str">
        <f t="shared" si="251"/>
        <v>rock</v>
      </c>
    </row>
    <row r="2292" spans="1:22" ht="48" x14ac:dyDescent="0.2">
      <c r="A2292">
        <v>2290</v>
      </c>
      <c r="B2292" s="3" t="s">
        <v>2291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2">
        <f t="shared" si="247"/>
        <v>40148.708333333336</v>
      </c>
      <c r="K2292">
        <v>1252908330</v>
      </c>
      <c r="L2292" s="12" t="str">
        <f t="shared" si="248"/>
        <v>09/14/2009</v>
      </c>
      <c r="M2292" s="9" t="str" cm="1">
        <f t="array" ref="M2292">_xlfn.IFS(LEFT(L2292, 2) = "01", "Jan", LEFT(L2292, 2) = "02", "Feb", LEFT(L2292, 2) = "03", "Mar", LEFT(L2292, 2) = "04", "Apr", LEFT(L2292, 2) = "05", "May", LEFT(L2292, 2) = "06", "Jun", LEFT(L2292, 2) = "07", "Jul", LEFT(L2292, 2) = "08", "Aug", LEFT(L2292, 2) = "09", "Sep", LEFT(L2292, 2) = "10", "Oct", LEFT(L2292, 2) = "11", "Nov", LEFT(L2292, 2) = "12", "Dec")</f>
        <v>Sep</v>
      </c>
      <c r="N2292" s="9" t="str">
        <f t="shared" si="249"/>
        <v>2009</v>
      </c>
      <c r="O2292" t="b">
        <v>0</v>
      </c>
      <c r="P2292">
        <v>29</v>
      </c>
      <c r="Q2292" t="b">
        <v>1</v>
      </c>
      <c r="R2292" t="s">
        <v>8275</v>
      </c>
      <c r="S2292" s="6">
        <f t="shared" si="245"/>
        <v>1.0406666666666666</v>
      </c>
      <c r="T2292" s="8">
        <f t="shared" si="246"/>
        <v>53.827586206896555</v>
      </c>
      <c r="U2292" t="str">
        <f t="shared" si="250"/>
        <v>music</v>
      </c>
      <c r="V2292" t="str">
        <f t="shared" si="251"/>
        <v>rock</v>
      </c>
    </row>
    <row r="2293" spans="1:22" ht="48" x14ac:dyDescent="0.2">
      <c r="A2293">
        <v>2291</v>
      </c>
      <c r="B2293" s="3" t="s">
        <v>2292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2">
        <f t="shared" si="247"/>
        <v>41022.166666666664</v>
      </c>
      <c r="K2293">
        <v>1332199618</v>
      </c>
      <c r="L2293" s="12" t="str">
        <f t="shared" si="248"/>
        <v>03/19/2012</v>
      </c>
      <c r="M2293" s="9" t="str" cm="1">
        <f t="array" ref="M2293">_xlfn.IFS(LEFT(L2293, 2) = "01", "Jan", LEFT(L2293, 2) = "02", "Feb", LEFT(L2293, 2) = "03", "Mar", LEFT(L2293, 2) = "04", "Apr", LEFT(L2293, 2) = "05", "May", LEFT(L2293, 2) = "06", "Jun", LEFT(L2293, 2) = "07", "Jul", LEFT(L2293, 2) = "08", "Aug", LEFT(L2293, 2) = "09", "Sep", LEFT(L2293, 2) = "10", "Oct", LEFT(L2293, 2) = "11", "Nov", LEFT(L2293, 2) = "12", "Dec")</f>
        <v>Mar</v>
      </c>
      <c r="N2293" s="9" t="str">
        <f t="shared" si="249"/>
        <v>2012</v>
      </c>
      <c r="O2293" t="b">
        <v>0</v>
      </c>
      <c r="P2293">
        <v>43</v>
      </c>
      <c r="Q2293" t="b">
        <v>1</v>
      </c>
      <c r="R2293" t="s">
        <v>8275</v>
      </c>
      <c r="S2293" s="6">
        <f t="shared" si="245"/>
        <v>1.728</v>
      </c>
      <c r="T2293" s="8">
        <f t="shared" si="246"/>
        <v>100.46511627906976</v>
      </c>
      <c r="U2293" t="str">
        <f t="shared" si="250"/>
        <v>music</v>
      </c>
      <c r="V2293" t="str">
        <f t="shared" si="251"/>
        <v>rock</v>
      </c>
    </row>
    <row r="2294" spans="1:22" ht="48" x14ac:dyDescent="0.2">
      <c r="A2294">
        <v>2292</v>
      </c>
      <c r="B2294" s="3" t="s">
        <v>2293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2">
        <f t="shared" si="247"/>
        <v>41017.697638888887</v>
      </c>
      <c r="K2294">
        <v>1332175476</v>
      </c>
      <c r="L2294" s="12" t="str">
        <f t="shared" si="248"/>
        <v>03/19/2012</v>
      </c>
      <c r="M2294" s="9" t="str" cm="1">
        <f t="array" ref="M2294">_xlfn.IFS(LEFT(L2294, 2) = "01", "Jan", LEFT(L2294, 2) = "02", "Feb", LEFT(L2294, 2) = "03", "Mar", LEFT(L2294, 2) = "04", "Apr", LEFT(L2294, 2) = "05", "May", LEFT(L2294, 2) = "06", "Jun", LEFT(L2294, 2) = "07", "Jul", LEFT(L2294, 2) = "08", "Aug", LEFT(L2294, 2) = "09", "Sep", LEFT(L2294, 2) = "10", "Oct", LEFT(L2294, 2) = "11", "Nov", LEFT(L2294, 2) = "12", "Dec")</f>
        <v>Mar</v>
      </c>
      <c r="N2294" s="9" t="str">
        <f t="shared" si="249"/>
        <v>2012</v>
      </c>
      <c r="O2294" t="b">
        <v>0</v>
      </c>
      <c r="P2294">
        <v>46</v>
      </c>
      <c r="Q2294" t="b">
        <v>1</v>
      </c>
      <c r="R2294" t="s">
        <v>8275</v>
      </c>
      <c r="S2294" s="6">
        <f t="shared" si="245"/>
        <v>1.072505</v>
      </c>
      <c r="T2294" s="8">
        <f t="shared" si="246"/>
        <v>46.630652173913049</v>
      </c>
      <c r="U2294" t="str">
        <f t="shared" si="250"/>
        <v>music</v>
      </c>
      <c r="V2294" t="str">
        <f t="shared" si="251"/>
        <v>rock</v>
      </c>
    </row>
    <row r="2295" spans="1:22" ht="32" x14ac:dyDescent="0.2">
      <c r="A2295">
        <v>2293</v>
      </c>
      <c r="B2295" s="3" t="s">
        <v>2294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2">
        <f t="shared" si="247"/>
        <v>41177.165972222225</v>
      </c>
      <c r="K2295">
        <v>1346345999</v>
      </c>
      <c r="L2295" s="12" t="str">
        <f t="shared" si="248"/>
        <v>08/30/2012</v>
      </c>
      <c r="M2295" s="9" t="str" cm="1">
        <f t="array" ref="M2295">_xlfn.IFS(LEFT(L2295, 2) = "01", "Jan", LEFT(L2295, 2) = "02", "Feb", LEFT(L2295, 2) = "03", "Mar", LEFT(L2295, 2) = "04", "Apr", LEFT(L2295, 2) = "05", "May", LEFT(L2295, 2) = "06", "Jun", LEFT(L2295, 2) = "07", "Jul", LEFT(L2295, 2) = "08", "Aug", LEFT(L2295, 2) = "09", "Sep", LEFT(L2295, 2) = "10", "Oct", LEFT(L2295, 2) = "11", "Nov", LEFT(L2295, 2) = "12", "Dec")</f>
        <v>Aug</v>
      </c>
      <c r="N2295" s="9" t="str">
        <f t="shared" si="249"/>
        <v>2012</v>
      </c>
      <c r="O2295" t="b">
        <v>0</v>
      </c>
      <c r="P2295">
        <v>27</v>
      </c>
      <c r="Q2295" t="b">
        <v>1</v>
      </c>
      <c r="R2295" t="s">
        <v>8275</v>
      </c>
      <c r="S2295" s="6">
        <f t="shared" si="245"/>
        <v>1.0823529411764705</v>
      </c>
      <c r="T2295" s="8">
        <f t="shared" si="246"/>
        <v>34.074074074074076</v>
      </c>
      <c r="U2295" t="str">
        <f t="shared" si="250"/>
        <v>music</v>
      </c>
      <c r="V2295" t="str">
        <f t="shared" si="251"/>
        <v>rock</v>
      </c>
    </row>
    <row r="2296" spans="1:22" ht="48" x14ac:dyDescent="0.2">
      <c r="A2296">
        <v>2294</v>
      </c>
      <c r="B2296" s="3" t="s">
        <v>2295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2">
        <f t="shared" si="247"/>
        <v>41294.72314814815</v>
      </c>
      <c r="K2296">
        <v>1356110480</v>
      </c>
      <c r="L2296" s="12" t="str">
        <f t="shared" si="248"/>
        <v>12/21/2012</v>
      </c>
      <c r="M2296" s="9" t="str" cm="1">
        <f t="array" ref="M2296">_xlfn.IFS(LEFT(L2296, 2) = "01", "Jan", LEFT(L2296, 2) = "02", "Feb", LEFT(L2296, 2) = "03", "Mar", LEFT(L2296, 2) = "04", "Apr", LEFT(L2296, 2) = "05", "May", LEFT(L2296, 2) = "06", "Jun", LEFT(L2296, 2) = "07", "Jul", LEFT(L2296, 2) = "08", "Aug", LEFT(L2296, 2) = "09", "Sep", LEFT(L2296, 2) = "10", "Oct", LEFT(L2296, 2) = "11", "Nov", LEFT(L2296, 2) = "12", "Dec")</f>
        <v>Dec</v>
      </c>
      <c r="N2296" s="9" t="str">
        <f t="shared" si="249"/>
        <v>2012</v>
      </c>
      <c r="O2296" t="b">
        <v>0</v>
      </c>
      <c r="P2296">
        <v>112</v>
      </c>
      <c r="Q2296" t="b">
        <v>1</v>
      </c>
      <c r="R2296" t="s">
        <v>8275</v>
      </c>
      <c r="S2296" s="6">
        <f t="shared" si="245"/>
        <v>1.4608079999999999</v>
      </c>
      <c r="T2296" s="8">
        <f t="shared" si="246"/>
        <v>65.214642857142863</v>
      </c>
      <c r="U2296" t="str">
        <f t="shared" si="250"/>
        <v>music</v>
      </c>
      <c r="V2296" t="str">
        <f t="shared" si="251"/>
        <v>rock</v>
      </c>
    </row>
    <row r="2297" spans="1:22" ht="48" x14ac:dyDescent="0.2">
      <c r="A2297">
        <v>2295</v>
      </c>
      <c r="B2297" s="3" t="s">
        <v>2296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2">
        <f t="shared" si="247"/>
        <v>41300.954351851848</v>
      </c>
      <c r="K2297">
        <v>1356648856</v>
      </c>
      <c r="L2297" s="12" t="str">
        <f t="shared" si="248"/>
        <v>12/27/2012</v>
      </c>
      <c r="M2297" s="9" t="str" cm="1">
        <f t="array" ref="M2297">_xlfn.IFS(LEFT(L2297, 2) = "01", "Jan", LEFT(L2297, 2) = "02", "Feb", LEFT(L2297, 2) = "03", "Mar", LEFT(L2297, 2) = "04", "Apr", LEFT(L2297, 2) = "05", "May", LEFT(L2297, 2) = "06", "Jun", LEFT(L2297, 2) = "07", "Jul", LEFT(L2297, 2) = "08", "Aug", LEFT(L2297, 2) = "09", "Sep", LEFT(L2297, 2) = "10", "Oct", LEFT(L2297, 2) = "11", "Nov", LEFT(L2297, 2) = "12", "Dec")</f>
        <v>Dec</v>
      </c>
      <c r="N2297" s="9" t="str">
        <f t="shared" si="249"/>
        <v>2012</v>
      </c>
      <c r="O2297" t="b">
        <v>0</v>
      </c>
      <c r="P2297">
        <v>34</v>
      </c>
      <c r="Q2297" t="b">
        <v>1</v>
      </c>
      <c r="R2297" t="s">
        <v>8275</v>
      </c>
      <c r="S2297" s="6">
        <f t="shared" si="245"/>
        <v>1.2524999999999999</v>
      </c>
      <c r="T2297" s="8">
        <f t="shared" si="246"/>
        <v>44.205882352941174</v>
      </c>
      <c r="U2297" t="str">
        <f t="shared" si="250"/>
        <v>music</v>
      </c>
      <c r="V2297" t="str">
        <f t="shared" si="251"/>
        <v>rock</v>
      </c>
    </row>
    <row r="2298" spans="1:22" ht="48" x14ac:dyDescent="0.2">
      <c r="A2298">
        <v>2296</v>
      </c>
      <c r="B2298" s="3" t="s">
        <v>2297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2">
        <f t="shared" si="247"/>
        <v>40962.731782407405</v>
      </c>
      <c r="K2298">
        <v>1326994426</v>
      </c>
      <c r="L2298" s="12" t="str">
        <f t="shared" si="248"/>
        <v>01/19/2012</v>
      </c>
      <c r="M2298" s="9" t="str" cm="1">
        <f t="array" ref="M2298">_xlfn.IFS(LEFT(L2298, 2) = "01", "Jan", LEFT(L2298, 2) = "02", "Feb", LEFT(L2298, 2) = "03", "Mar", LEFT(L2298, 2) = "04", "Apr", LEFT(L2298, 2) = "05", "May", LEFT(L2298, 2) = "06", "Jun", LEFT(L2298, 2) = "07", "Jul", LEFT(L2298, 2) = "08", "Aug", LEFT(L2298, 2) = "09", "Sep", LEFT(L2298, 2) = "10", "Oct", LEFT(L2298, 2) = "11", "Nov", LEFT(L2298, 2) = "12", "Dec")</f>
        <v>Jan</v>
      </c>
      <c r="N2298" s="9" t="str">
        <f t="shared" si="249"/>
        <v>2012</v>
      </c>
      <c r="O2298" t="b">
        <v>0</v>
      </c>
      <c r="P2298">
        <v>145</v>
      </c>
      <c r="Q2298" t="b">
        <v>1</v>
      </c>
      <c r="R2298" t="s">
        <v>8275</v>
      </c>
      <c r="S2298" s="6">
        <f t="shared" si="245"/>
        <v>1.4907142857142857</v>
      </c>
      <c r="T2298" s="8">
        <f t="shared" si="246"/>
        <v>71.965517241379317</v>
      </c>
      <c r="U2298" t="str">
        <f t="shared" si="250"/>
        <v>music</v>
      </c>
      <c r="V2298" t="str">
        <f t="shared" si="251"/>
        <v>rock</v>
      </c>
    </row>
    <row r="2299" spans="1:22" ht="32" x14ac:dyDescent="0.2">
      <c r="A2299">
        <v>2297</v>
      </c>
      <c r="B2299" s="3" t="s">
        <v>2298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2">
        <f t="shared" si="247"/>
        <v>40982.165972222225</v>
      </c>
      <c r="K2299">
        <v>1328749249</v>
      </c>
      <c r="L2299" s="12" t="str">
        <f t="shared" si="248"/>
        <v>02/09/2012</v>
      </c>
      <c r="M2299" s="9" t="str" cm="1">
        <f t="array" ref="M2299">_xlfn.IFS(LEFT(L2299, 2) = "01", "Jan", LEFT(L2299, 2) = "02", "Feb", LEFT(L2299, 2) = "03", "Mar", LEFT(L2299, 2) = "04", "Apr", LEFT(L2299, 2) = "05", "May", LEFT(L2299, 2) = "06", "Jun", LEFT(L2299, 2) = "07", "Jul", LEFT(L2299, 2) = "08", "Aug", LEFT(L2299, 2) = "09", "Sep", LEFT(L2299, 2) = "10", "Oct", LEFT(L2299, 2) = "11", "Nov", LEFT(L2299, 2) = "12", "Dec")</f>
        <v>Feb</v>
      </c>
      <c r="N2299" s="9" t="str">
        <f t="shared" si="249"/>
        <v>2012</v>
      </c>
      <c r="O2299" t="b">
        <v>0</v>
      </c>
      <c r="P2299">
        <v>19</v>
      </c>
      <c r="Q2299" t="b">
        <v>1</v>
      </c>
      <c r="R2299" t="s">
        <v>8275</v>
      </c>
      <c r="S2299" s="6">
        <f t="shared" si="245"/>
        <v>1.006</v>
      </c>
      <c r="T2299" s="8">
        <f t="shared" si="246"/>
        <v>52.94736842105263</v>
      </c>
      <c r="U2299" t="str">
        <f t="shared" si="250"/>
        <v>music</v>
      </c>
      <c r="V2299" t="str">
        <f t="shared" si="251"/>
        <v>rock</v>
      </c>
    </row>
    <row r="2300" spans="1:22" ht="48" x14ac:dyDescent="0.2">
      <c r="A2300">
        <v>2298</v>
      </c>
      <c r="B2300" s="3" t="s">
        <v>2299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2">
        <f t="shared" si="247"/>
        <v>41724.798993055556</v>
      </c>
      <c r="K2300">
        <v>1393272633</v>
      </c>
      <c r="L2300" s="12" t="str">
        <f t="shared" si="248"/>
        <v>02/24/2014</v>
      </c>
      <c r="M2300" s="9" t="str" cm="1">
        <f t="array" ref="M2300">_xlfn.IFS(LEFT(L2300, 2) = "01", "Jan", LEFT(L2300, 2) = "02", "Feb", LEFT(L2300, 2) = "03", "Mar", LEFT(L2300, 2) = "04", "Apr", LEFT(L2300, 2) = "05", "May", LEFT(L2300, 2) = "06", "Jun", LEFT(L2300, 2) = "07", "Jul", LEFT(L2300, 2) = "08", "Aug", LEFT(L2300, 2) = "09", "Sep", LEFT(L2300, 2) = "10", "Oct", LEFT(L2300, 2) = "11", "Nov", LEFT(L2300, 2) = "12", "Dec")</f>
        <v>Feb</v>
      </c>
      <c r="N2300" s="9" t="str">
        <f t="shared" si="249"/>
        <v>2014</v>
      </c>
      <c r="O2300" t="b">
        <v>0</v>
      </c>
      <c r="P2300">
        <v>288</v>
      </c>
      <c r="Q2300" t="b">
        <v>1</v>
      </c>
      <c r="R2300" t="s">
        <v>8275</v>
      </c>
      <c r="S2300" s="6">
        <f t="shared" si="245"/>
        <v>1.0507333333333333</v>
      </c>
      <c r="T2300" s="8">
        <f t="shared" si="246"/>
        <v>109.45138888888889</v>
      </c>
      <c r="U2300" t="str">
        <f t="shared" si="250"/>
        <v>music</v>
      </c>
      <c r="V2300" t="str">
        <f t="shared" si="251"/>
        <v>rock</v>
      </c>
    </row>
    <row r="2301" spans="1:22" ht="48" x14ac:dyDescent="0.2">
      <c r="A2301">
        <v>2299</v>
      </c>
      <c r="B2301" s="3" t="s">
        <v>2300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2">
        <f t="shared" si="247"/>
        <v>40580.032511574071</v>
      </c>
      <c r="K2301">
        <v>1295657209</v>
      </c>
      <c r="L2301" s="12" t="str">
        <f t="shared" si="248"/>
        <v>01/22/2011</v>
      </c>
      <c r="M2301" s="9" t="str" cm="1">
        <f t="array" ref="M2301">_xlfn.IFS(LEFT(L2301, 2) = "01", "Jan", LEFT(L2301, 2) = "02", "Feb", LEFT(L2301, 2) = "03", "Mar", LEFT(L2301, 2) = "04", "Apr", LEFT(L2301, 2) = "05", "May", LEFT(L2301, 2) = "06", "Jun", LEFT(L2301, 2) = "07", "Jul", LEFT(L2301, 2) = "08", "Aug", LEFT(L2301, 2) = "09", "Sep", LEFT(L2301, 2) = "10", "Oct", LEFT(L2301, 2) = "11", "Nov", LEFT(L2301, 2) = "12", "Dec")</f>
        <v>Jan</v>
      </c>
      <c r="N2301" s="9" t="str">
        <f t="shared" si="249"/>
        <v>2011</v>
      </c>
      <c r="O2301" t="b">
        <v>0</v>
      </c>
      <c r="P2301">
        <v>14</v>
      </c>
      <c r="Q2301" t="b">
        <v>1</v>
      </c>
      <c r="R2301" t="s">
        <v>8275</v>
      </c>
      <c r="S2301" s="6">
        <f t="shared" si="245"/>
        <v>3.5016666666666665</v>
      </c>
      <c r="T2301" s="8">
        <f t="shared" si="246"/>
        <v>75.035714285714292</v>
      </c>
      <c r="U2301" t="str">
        <f t="shared" si="250"/>
        <v>music</v>
      </c>
      <c r="V2301" t="str">
        <f t="shared" si="251"/>
        <v>rock</v>
      </c>
    </row>
    <row r="2302" spans="1:22" ht="48" x14ac:dyDescent="0.2">
      <c r="A2302">
        <v>2300</v>
      </c>
      <c r="B2302" s="3" t="s">
        <v>2301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2">
        <f t="shared" si="247"/>
        <v>41088.727037037039</v>
      </c>
      <c r="K2302">
        <v>1339694816</v>
      </c>
      <c r="L2302" s="12" t="str">
        <f t="shared" si="248"/>
        <v>06/14/2012</v>
      </c>
      <c r="M2302" s="9" t="str" cm="1">
        <f t="array" ref="M2302">_xlfn.IFS(LEFT(L2302, 2) = "01", "Jan", LEFT(L2302, 2) = "02", "Feb", LEFT(L2302, 2) = "03", "Mar", LEFT(L2302, 2) = "04", "Apr", LEFT(L2302, 2) = "05", "May", LEFT(L2302, 2) = "06", "Jun", LEFT(L2302, 2) = "07", "Jul", LEFT(L2302, 2) = "08", "Aug", LEFT(L2302, 2) = "09", "Sep", LEFT(L2302, 2) = "10", "Oct", LEFT(L2302, 2) = "11", "Nov", LEFT(L2302, 2) = "12", "Dec")</f>
        <v>Jun</v>
      </c>
      <c r="N2302" s="9" t="str">
        <f t="shared" si="249"/>
        <v>2012</v>
      </c>
      <c r="O2302" t="b">
        <v>0</v>
      </c>
      <c r="P2302">
        <v>7</v>
      </c>
      <c r="Q2302" t="b">
        <v>1</v>
      </c>
      <c r="R2302" t="s">
        <v>8275</v>
      </c>
      <c r="S2302" s="6">
        <f t="shared" si="245"/>
        <v>1.0125</v>
      </c>
      <c r="T2302" s="8">
        <f t="shared" si="246"/>
        <v>115.71428571428571</v>
      </c>
      <c r="U2302" t="str">
        <f t="shared" si="250"/>
        <v>music</v>
      </c>
      <c r="V2302" t="str">
        <f t="shared" si="251"/>
        <v>rock</v>
      </c>
    </row>
    <row r="2303" spans="1:22" ht="32" x14ac:dyDescent="0.2">
      <c r="A2303">
        <v>2301</v>
      </c>
      <c r="B2303" s="3" t="s">
        <v>2302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2">
        <f t="shared" si="247"/>
        <v>41446.146944444445</v>
      </c>
      <c r="K2303">
        <v>1369193496</v>
      </c>
      <c r="L2303" s="12" t="str">
        <f t="shared" si="248"/>
        <v>05/22/2013</v>
      </c>
      <c r="M2303" s="9" t="str" cm="1">
        <f t="array" ref="M2303">_xlfn.IFS(LEFT(L2303, 2) = "01", "Jan", LEFT(L2303, 2) = "02", "Feb", LEFT(L2303, 2) = "03", "Mar", LEFT(L2303, 2) = "04", "Apr", LEFT(L2303, 2) = "05", "May", LEFT(L2303, 2) = "06", "Jun", LEFT(L2303, 2) = "07", "Jul", LEFT(L2303, 2) = "08", "Aug", LEFT(L2303, 2) = "09", "Sep", LEFT(L2303, 2) = "10", "Oct", LEFT(L2303, 2) = "11", "Nov", LEFT(L2303, 2) = "12", "Dec")</f>
        <v>May</v>
      </c>
      <c r="N2303" s="9" t="str">
        <f t="shared" si="249"/>
        <v>2013</v>
      </c>
      <c r="O2303" t="b">
        <v>1</v>
      </c>
      <c r="P2303">
        <v>211</v>
      </c>
      <c r="Q2303" t="b">
        <v>1</v>
      </c>
      <c r="R2303" t="s">
        <v>8278</v>
      </c>
      <c r="S2303" s="6">
        <f t="shared" si="245"/>
        <v>1.336044</v>
      </c>
      <c r="T2303" s="8">
        <f t="shared" si="246"/>
        <v>31.659810426540286</v>
      </c>
      <c r="U2303" t="str">
        <f t="shared" si="250"/>
        <v>music</v>
      </c>
      <c r="V2303" t="str">
        <f t="shared" si="251"/>
        <v>indie rock</v>
      </c>
    </row>
    <row r="2304" spans="1:22" ht="48" x14ac:dyDescent="0.2">
      <c r="A2304">
        <v>2302</v>
      </c>
      <c r="B2304" s="3" t="s">
        <v>2303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2">
        <f t="shared" si="247"/>
        <v>41639.291666666664</v>
      </c>
      <c r="K2304">
        <v>1385585434</v>
      </c>
      <c r="L2304" s="12" t="str">
        <f t="shared" si="248"/>
        <v>11/27/2013</v>
      </c>
      <c r="M2304" s="9" t="str" cm="1">
        <f t="array" ref="M2304">_xlfn.IFS(LEFT(L2304, 2) = "01", "Jan", LEFT(L2304, 2) = "02", "Feb", LEFT(L2304, 2) = "03", "Mar", LEFT(L2304, 2) = "04", "Apr", LEFT(L2304, 2) = "05", "May", LEFT(L2304, 2) = "06", "Jun", LEFT(L2304, 2) = "07", "Jul", LEFT(L2304, 2) = "08", "Aug", LEFT(L2304, 2) = "09", "Sep", LEFT(L2304, 2) = "10", "Oct", LEFT(L2304, 2) = "11", "Nov", LEFT(L2304, 2) = "12", "Dec")</f>
        <v>Nov</v>
      </c>
      <c r="N2304" s="9" t="str">
        <f t="shared" si="249"/>
        <v>2013</v>
      </c>
      <c r="O2304" t="b">
        <v>1</v>
      </c>
      <c r="P2304">
        <v>85</v>
      </c>
      <c r="Q2304" t="b">
        <v>1</v>
      </c>
      <c r="R2304" t="s">
        <v>8278</v>
      </c>
      <c r="S2304" s="6">
        <f t="shared" si="245"/>
        <v>1.7065217391304348</v>
      </c>
      <c r="T2304" s="8">
        <f t="shared" si="246"/>
        <v>46.176470588235297</v>
      </c>
      <c r="U2304" t="str">
        <f t="shared" si="250"/>
        <v>music</v>
      </c>
      <c r="V2304" t="str">
        <f t="shared" si="251"/>
        <v>indie rock</v>
      </c>
    </row>
    <row r="2305" spans="1:22" ht="48" x14ac:dyDescent="0.2">
      <c r="A2305">
        <v>2303</v>
      </c>
      <c r="B2305" s="3" t="s">
        <v>2304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2">
        <f t="shared" si="247"/>
        <v>40890.152731481481</v>
      </c>
      <c r="K2305">
        <v>1320287996</v>
      </c>
      <c r="L2305" s="12" t="str">
        <f t="shared" si="248"/>
        <v>11/03/2011</v>
      </c>
      <c r="M2305" s="9" t="str" cm="1">
        <f t="array" ref="M2305">_xlfn.IFS(LEFT(L2305, 2) = "01", "Jan", LEFT(L2305, 2) = "02", "Feb", LEFT(L2305, 2) = "03", "Mar", LEFT(L2305, 2) = "04", "Apr", LEFT(L2305, 2) = "05", "May", LEFT(L2305, 2) = "06", "Jun", LEFT(L2305, 2) = "07", "Jul", LEFT(L2305, 2) = "08", "Aug", LEFT(L2305, 2) = "09", "Sep", LEFT(L2305, 2) = "10", "Oct", LEFT(L2305, 2) = "11", "Nov", LEFT(L2305, 2) = "12", "Dec")</f>
        <v>Nov</v>
      </c>
      <c r="N2305" s="9" t="str">
        <f t="shared" si="249"/>
        <v>2011</v>
      </c>
      <c r="O2305" t="b">
        <v>1</v>
      </c>
      <c r="P2305">
        <v>103</v>
      </c>
      <c r="Q2305" t="b">
        <v>1</v>
      </c>
      <c r="R2305" t="s">
        <v>8278</v>
      </c>
      <c r="S2305" s="6">
        <f t="shared" si="245"/>
        <v>1.0935829457364341</v>
      </c>
      <c r="T2305" s="8">
        <f t="shared" si="246"/>
        <v>68.481650485436887</v>
      </c>
      <c r="U2305" t="str">
        <f t="shared" si="250"/>
        <v>music</v>
      </c>
      <c r="V2305" t="str">
        <f t="shared" si="251"/>
        <v>indie rock</v>
      </c>
    </row>
    <row r="2306" spans="1:22" ht="48" x14ac:dyDescent="0.2">
      <c r="A2306">
        <v>2304</v>
      </c>
      <c r="B2306" s="3" t="s">
        <v>2305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2">
        <f t="shared" si="247"/>
        <v>40544.207638888889</v>
      </c>
      <c r="K2306">
        <v>1290281691</v>
      </c>
      <c r="L2306" s="12" t="str">
        <f t="shared" si="248"/>
        <v>11/20/2010</v>
      </c>
      <c r="M2306" s="9" t="str" cm="1">
        <f t="array" ref="M2306">_xlfn.IFS(LEFT(L2306, 2) = "01", "Jan", LEFT(L2306, 2) = "02", "Feb", LEFT(L2306, 2) = "03", "Mar", LEFT(L2306, 2) = "04", "Apr", LEFT(L2306, 2) = "05", "May", LEFT(L2306, 2) = "06", "Jun", LEFT(L2306, 2) = "07", "Jul", LEFT(L2306, 2) = "08", "Aug", LEFT(L2306, 2) = "09", "Sep", LEFT(L2306, 2) = "10", "Oct", LEFT(L2306, 2) = "11", "Nov", LEFT(L2306, 2) = "12", "Dec")</f>
        <v>Nov</v>
      </c>
      <c r="N2306" s="9" t="str">
        <f t="shared" si="249"/>
        <v>2010</v>
      </c>
      <c r="O2306" t="b">
        <v>1</v>
      </c>
      <c r="P2306">
        <v>113</v>
      </c>
      <c r="Q2306" t="b">
        <v>1</v>
      </c>
      <c r="R2306" t="s">
        <v>8278</v>
      </c>
      <c r="S2306" s="6">
        <f t="shared" ref="S2306:S2369" si="252">E2306/D2306</f>
        <v>1.0070033333333335</v>
      </c>
      <c r="T2306" s="8">
        <f t="shared" ref="T2306:T2369" si="253">IFERROR(E2306/P2306, 0)</f>
        <v>53.469203539823013</v>
      </c>
      <c r="U2306" t="str">
        <f t="shared" si="250"/>
        <v>music</v>
      </c>
      <c r="V2306" t="str">
        <f t="shared" si="251"/>
        <v>indie rock</v>
      </c>
    </row>
    <row r="2307" spans="1:22" ht="48" x14ac:dyDescent="0.2">
      <c r="A2307">
        <v>2305</v>
      </c>
      <c r="B2307" s="3" t="s">
        <v>2306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2">
        <f t="shared" ref="J2307:J2370" si="254">(((I2307/60)/60)/24)+DATE(1970,1,1)</f>
        <v>41859.75</v>
      </c>
      <c r="K2307">
        <v>1405356072</v>
      </c>
      <c r="L2307" s="12" t="str">
        <f t="shared" ref="L2307:L2370" si="255">TEXT((((K2307/60)/60)/24)+DATE(1970,1,1), "mm/dd/yyyy")</f>
        <v>07/14/2014</v>
      </c>
      <c r="M2307" s="9" t="str" cm="1">
        <f t="array" ref="M2307">_xlfn.IFS(LEFT(L2307, 2) = "01", "Jan", LEFT(L2307, 2) = "02", "Feb", LEFT(L2307, 2) = "03", "Mar", LEFT(L2307, 2) = "04", "Apr", LEFT(L2307, 2) = "05", "May", LEFT(L2307, 2) = "06", "Jun", LEFT(L2307, 2) = "07", "Jul", LEFT(L2307, 2) = "08", "Aug", LEFT(L2307, 2) = "09", "Sep", LEFT(L2307, 2) = "10", "Oct", LEFT(L2307, 2) = "11", "Nov", LEFT(L2307, 2) = "12", "Dec")</f>
        <v>Jul</v>
      </c>
      <c r="N2307" s="9" t="str">
        <f t="shared" ref="N2307:N2370" si="256">RIGHT(L2307, 4)</f>
        <v>2014</v>
      </c>
      <c r="O2307" t="b">
        <v>1</v>
      </c>
      <c r="P2307">
        <v>167</v>
      </c>
      <c r="Q2307" t="b">
        <v>1</v>
      </c>
      <c r="R2307" t="s">
        <v>8278</v>
      </c>
      <c r="S2307" s="6">
        <f t="shared" si="252"/>
        <v>1.0122777777777778</v>
      </c>
      <c r="T2307" s="8">
        <f t="shared" si="253"/>
        <v>109.10778443113773</v>
      </c>
      <c r="U2307" t="str">
        <f t="shared" ref="U2307:U2370" si="257">LEFT(R2307, SEARCH("/", R2307) - 1)</f>
        <v>music</v>
      </c>
      <c r="V2307" t="str">
        <f t="shared" ref="V2307:V2370" si="258">RIGHT(R2307, LEN(R2307) - SEARCH("/", R2307) )</f>
        <v>indie rock</v>
      </c>
    </row>
    <row r="2308" spans="1:22" ht="48" x14ac:dyDescent="0.2">
      <c r="A2308">
        <v>2306</v>
      </c>
      <c r="B2308" s="3" t="s">
        <v>2307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2">
        <f t="shared" si="254"/>
        <v>40978.16815972222</v>
      </c>
      <c r="K2308">
        <v>1328760129</v>
      </c>
      <c r="L2308" s="12" t="str">
        <f t="shared" si="255"/>
        <v>02/09/2012</v>
      </c>
      <c r="M2308" s="9" t="str" cm="1">
        <f t="array" ref="M2308">_xlfn.IFS(LEFT(L2308, 2) = "01", "Jan", LEFT(L2308, 2) = "02", "Feb", LEFT(L2308, 2) = "03", "Mar", LEFT(L2308, 2) = "04", "Apr", LEFT(L2308, 2) = "05", "May", LEFT(L2308, 2) = "06", "Jun", LEFT(L2308, 2) = "07", "Jul", LEFT(L2308, 2) = "08", "Aug", LEFT(L2308, 2) = "09", "Sep", LEFT(L2308, 2) = "10", "Oct", LEFT(L2308, 2) = "11", "Nov", LEFT(L2308, 2) = "12", "Dec")</f>
        <v>Feb</v>
      </c>
      <c r="N2308" s="9" t="str">
        <f t="shared" si="256"/>
        <v>2012</v>
      </c>
      <c r="O2308" t="b">
        <v>1</v>
      </c>
      <c r="P2308">
        <v>73</v>
      </c>
      <c r="Q2308" t="b">
        <v>1</v>
      </c>
      <c r="R2308" t="s">
        <v>8278</v>
      </c>
      <c r="S2308" s="6">
        <f t="shared" si="252"/>
        <v>1.0675857142857144</v>
      </c>
      <c r="T2308" s="8">
        <f t="shared" si="253"/>
        <v>51.185616438356163</v>
      </c>
      <c r="U2308" t="str">
        <f t="shared" si="257"/>
        <v>music</v>
      </c>
      <c r="V2308" t="str">
        <f t="shared" si="258"/>
        <v>indie rock</v>
      </c>
    </row>
    <row r="2309" spans="1:22" ht="48" x14ac:dyDescent="0.2">
      <c r="A2309">
        <v>2307</v>
      </c>
      <c r="B2309" s="3" t="s">
        <v>2308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2">
        <f t="shared" si="254"/>
        <v>41034.802407407406</v>
      </c>
      <c r="K2309">
        <v>1333653333</v>
      </c>
      <c r="L2309" s="12" t="str">
        <f t="shared" si="255"/>
        <v>04/05/2012</v>
      </c>
      <c r="M2309" s="9" t="str" cm="1">
        <f t="array" ref="M2309">_xlfn.IFS(LEFT(L2309, 2) = "01", "Jan", LEFT(L2309, 2) = "02", "Feb", LEFT(L2309, 2) = "03", "Mar", LEFT(L2309, 2) = "04", "Apr", LEFT(L2309, 2) = "05", "May", LEFT(L2309, 2) = "06", "Jun", LEFT(L2309, 2) = "07", "Jul", LEFT(L2309, 2) = "08", "Aug", LEFT(L2309, 2) = "09", "Sep", LEFT(L2309, 2) = "10", "Oct", LEFT(L2309, 2) = "11", "Nov", LEFT(L2309, 2) = "12", "Dec")</f>
        <v>Apr</v>
      </c>
      <c r="N2309" s="9" t="str">
        <f t="shared" si="256"/>
        <v>2012</v>
      </c>
      <c r="O2309" t="b">
        <v>1</v>
      </c>
      <c r="P2309">
        <v>75</v>
      </c>
      <c r="Q2309" t="b">
        <v>1</v>
      </c>
      <c r="R2309" t="s">
        <v>8278</v>
      </c>
      <c r="S2309" s="6">
        <f t="shared" si="252"/>
        <v>1.0665777537961894</v>
      </c>
      <c r="T2309" s="8">
        <f t="shared" si="253"/>
        <v>27.936800000000002</v>
      </c>
      <c r="U2309" t="str">
        <f t="shared" si="257"/>
        <v>music</v>
      </c>
      <c r="V2309" t="str">
        <f t="shared" si="258"/>
        <v>indie rock</v>
      </c>
    </row>
    <row r="2310" spans="1:22" ht="48" x14ac:dyDescent="0.2">
      <c r="A2310">
        <v>2308</v>
      </c>
      <c r="B2310" s="3" t="s">
        <v>2309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2">
        <f t="shared" si="254"/>
        <v>41880.041666666664</v>
      </c>
      <c r="K2310">
        <v>1406847996</v>
      </c>
      <c r="L2310" s="12" t="str">
        <f t="shared" si="255"/>
        <v>07/31/2014</v>
      </c>
      <c r="M2310" s="9" t="str" cm="1">
        <f t="array" ref="M2310">_xlfn.IFS(LEFT(L2310, 2) = "01", "Jan", LEFT(L2310, 2) = "02", "Feb", LEFT(L2310, 2) = "03", "Mar", LEFT(L2310, 2) = "04", "Apr", LEFT(L2310, 2) = "05", "May", LEFT(L2310, 2) = "06", "Jun", LEFT(L2310, 2) = "07", "Jul", LEFT(L2310, 2) = "08", "Aug", LEFT(L2310, 2) = "09", "Sep", LEFT(L2310, 2) = "10", "Oct", LEFT(L2310, 2) = "11", "Nov", LEFT(L2310, 2) = "12", "Dec")</f>
        <v>Jul</v>
      </c>
      <c r="N2310" s="9" t="str">
        <f t="shared" si="256"/>
        <v>2014</v>
      </c>
      <c r="O2310" t="b">
        <v>1</v>
      </c>
      <c r="P2310">
        <v>614</v>
      </c>
      <c r="Q2310" t="b">
        <v>1</v>
      </c>
      <c r="R2310" t="s">
        <v>8278</v>
      </c>
      <c r="S2310" s="6">
        <f t="shared" si="252"/>
        <v>1.0130622</v>
      </c>
      <c r="T2310" s="8">
        <f t="shared" si="253"/>
        <v>82.496921824104234</v>
      </c>
      <c r="U2310" t="str">
        <f t="shared" si="257"/>
        <v>music</v>
      </c>
      <c r="V2310" t="str">
        <f t="shared" si="258"/>
        <v>indie rock</v>
      </c>
    </row>
    <row r="2311" spans="1:22" ht="48" x14ac:dyDescent="0.2">
      <c r="A2311">
        <v>2309</v>
      </c>
      <c r="B2311" s="3" t="s">
        <v>2310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2">
        <f t="shared" si="254"/>
        <v>41342.987696759257</v>
      </c>
      <c r="K2311">
        <v>1359848537</v>
      </c>
      <c r="L2311" s="12" t="str">
        <f t="shared" si="255"/>
        <v>02/02/2013</v>
      </c>
      <c r="M2311" s="9" t="str" cm="1">
        <f t="array" ref="M2311">_xlfn.IFS(LEFT(L2311, 2) = "01", "Jan", LEFT(L2311, 2) = "02", "Feb", LEFT(L2311, 2) = "03", "Mar", LEFT(L2311, 2) = "04", "Apr", LEFT(L2311, 2) = "05", "May", LEFT(L2311, 2) = "06", "Jun", LEFT(L2311, 2) = "07", "Jul", LEFT(L2311, 2) = "08", "Aug", LEFT(L2311, 2) = "09", "Sep", LEFT(L2311, 2) = "10", "Oct", LEFT(L2311, 2) = "11", "Nov", LEFT(L2311, 2) = "12", "Dec")</f>
        <v>Feb</v>
      </c>
      <c r="N2311" s="9" t="str">
        <f t="shared" si="256"/>
        <v>2013</v>
      </c>
      <c r="O2311" t="b">
        <v>1</v>
      </c>
      <c r="P2311">
        <v>107</v>
      </c>
      <c r="Q2311" t="b">
        <v>1</v>
      </c>
      <c r="R2311" t="s">
        <v>8278</v>
      </c>
      <c r="S2311" s="6">
        <f t="shared" si="252"/>
        <v>1.0667450000000001</v>
      </c>
      <c r="T2311" s="8">
        <f t="shared" si="253"/>
        <v>59.817476635514019</v>
      </c>
      <c r="U2311" t="str">
        <f t="shared" si="257"/>
        <v>music</v>
      </c>
      <c r="V2311" t="str">
        <f t="shared" si="258"/>
        <v>indie rock</v>
      </c>
    </row>
    <row r="2312" spans="1:22" ht="48" x14ac:dyDescent="0.2">
      <c r="A2312">
        <v>2310</v>
      </c>
      <c r="B2312" s="3" t="s">
        <v>2311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2">
        <f t="shared" si="254"/>
        <v>41354.752488425926</v>
      </c>
      <c r="K2312">
        <v>1361300615</v>
      </c>
      <c r="L2312" s="12" t="str">
        <f t="shared" si="255"/>
        <v>02/19/2013</v>
      </c>
      <c r="M2312" s="9" t="str" cm="1">
        <f t="array" ref="M2312">_xlfn.IFS(LEFT(L2312, 2) = "01", "Jan", LEFT(L2312, 2) = "02", "Feb", LEFT(L2312, 2) = "03", "Mar", LEFT(L2312, 2) = "04", "Apr", LEFT(L2312, 2) = "05", "May", LEFT(L2312, 2) = "06", "Jun", LEFT(L2312, 2) = "07", "Jul", LEFT(L2312, 2) = "08", "Aug", LEFT(L2312, 2) = "09", "Sep", LEFT(L2312, 2) = "10", "Oct", LEFT(L2312, 2) = "11", "Nov", LEFT(L2312, 2) = "12", "Dec")</f>
        <v>Feb</v>
      </c>
      <c r="N2312" s="9" t="str">
        <f t="shared" si="256"/>
        <v>2013</v>
      </c>
      <c r="O2312" t="b">
        <v>1</v>
      </c>
      <c r="P2312">
        <v>1224</v>
      </c>
      <c r="Q2312" t="b">
        <v>1</v>
      </c>
      <c r="R2312" t="s">
        <v>8278</v>
      </c>
      <c r="S2312" s="6">
        <f t="shared" si="252"/>
        <v>4.288397837837838</v>
      </c>
      <c r="T2312" s="8">
        <f t="shared" si="253"/>
        <v>64.816470588235291</v>
      </c>
      <c r="U2312" t="str">
        <f t="shared" si="257"/>
        <v>music</v>
      </c>
      <c r="V2312" t="str">
        <f t="shared" si="258"/>
        <v>indie rock</v>
      </c>
    </row>
    <row r="2313" spans="1:22" ht="48" x14ac:dyDescent="0.2">
      <c r="A2313">
        <v>2311</v>
      </c>
      <c r="B2313" s="3" t="s">
        <v>2312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2">
        <f t="shared" si="254"/>
        <v>41766.004502314812</v>
      </c>
      <c r="K2313">
        <v>1396829189</v>
      </c>
      <c r="L2313" s="12" t="str">
        <f t="shared" si="255"/>
        <v>04/07/2014</v>
      </c>
      <c r="M2313" s="9" t="str" cm="1">
        <f t="array" ref="M2313">_xlfn.IFS(LEFT(L2313, 2) = "01", "Jan", LEFT(L2313, 2) = "02", "Feb", LEFT(L2313, 2) = "03", "Mar", LEFT(L2313, 2) = "04", "Apr", LEFT(L2313, 2) = "05", "May", LEFT(L2313, 2) = "06", "Jun", LEFT(L2313, 2) = "07", "Jul", LEFT(L2313, 2) = "08", "Aug", LEFT(L2313, 2) = "09", "Sep", LEFT(L2313, 2) = "10", "Oct", LEFT(L2313, 2) = "11", "Nov", LEFT(L2313, 2) = "12", "Dec")</f>
        <v>Apr</v>
      </c>
      <c r="N2313" s="9" t="str">
        <f t="shared" si="256"/>
        <v>2014</v>
      </c>
      <c r="O2313" t="b">
        <v>1</v>
      </c>
      <c r="P2313">
        <v>104</v>
      </c>
      <c r="Q2313" t="b">
        <v>1</v>
      </c>
      <c r="R2313" t="s">
        <v>8278</v>
      </c>
      <c r="S2313" s="6">
        <f t="shared" si="252"/>
        <v>1.0411111111111111</v>
      </c>
      <c r="T2313" s="8">
        <f t="shared" si="253"/>
        <v>90.09615384615384</v>
      </c>
      <c r="U2313" t="str">
        <f t="shared" si="257"/>
        <v>music</v>
      </c>
      <c r="V2313" t="str">
        <f t="shared" si="258"/>
        <v>indie rock</v>
      </c>
    </row>
    <row r="2314" spans="1:22" ht="48" x14ac:dyDescent="0.2">
      <c r="A2314">
        <v>2312</v>
      </c>
      <c r="B2314" s="3" t="s">
        <v>2313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2">
        <f t="shared" si="254"/>
        <v>41747.958333333336</v>
      </c>
      <c r="K2314">
        <v>1395155478</v>
      </c>
      <c r="L2314" s="12" t="str">
        <f t="shared" si="255"/>
        <v>03/18/2014</v>
      </c>
      <c r="M2314" s="9" t="str" cm="1">
        <f t="array" ref="M2314">_xlfn.IFS(LEFT(L2314, 2) = "01", "Jan", LEFT(L2314, 2) = "02", "Feb", LEFT(L2314, 2) = "03", "Mar", LEFT(L2314, 2) = "04", "Apr", LEFT(L2314, 2) = "05", "May", LEFT(L2314, 2) = "06", "Jun", LEFT(L2314, 2) = "07", "Jul", LEFT(L2314, 2) = "08", "Aug", LEFT(L2314, 2) = "09", "Sep", LEFT(L2314, 2) = "10", "Oct", LEFT(L2314, 2) = "11", "Nov", LEFT(L2314, 2) = "12", "Dec")</f>
        <v>Mar</v>
      </c>
      <c r="N2314" s="9" t="str">
        <f t="shared" si="256"/>
        <v>2014</v>
      </c>
      <c r="O2314" t="b">
        <v>1</v>
      </c>
      <c r="P2314">
        <v>79</v>
      </c>
      <c r="Q2314" t="b">
        <v>1</v>
      </c>
      <c r="R2314" t="s">
        <v>8278</v>
      </c>
      <c r="S2314" s="6">
        <f t="shared" si="252"/>
        <v>1.0786666666666667</v>
      </c>
      <c r="T2314" s="8">
        <f t="shared" si="253"/>
        <v>40.962025316455694</v>
      </c>
      <c r="U2314" t="str">
        <f t="shared" si="257"/>
        <v>music</v>
      </c>
      <c r="V2314" t="str">
        <f t="shared" si="258"/>
        <v>indie rock</v>
      </c>
    </row>
    <row r="2315" spans="1:22" ht="32" x14ac:dyDescent="0.2">
      <c r="A2315">
        <v>2313</v>
      </c>
      <c r="B2315" s="3" t="s">
        <v>2314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2">
        <f t="shared" si="254"/>
        <v>41032.958634259259</v>
      </c>
      <c r="K2315">
        <v>1333494026</v>
      </c>
      <c r="L2315" s="12" t="str">
        <f t="shared" si="255"/>
        <v>04/03/2012</v>
      </c>
      <c r="M2315" s="9" t="str" cm="1">
        <f t="array" ref="M2315">_xlfn.IFS(LEFT(L2315, 2) = "01", "Jan", LEFT(L2315, 2) = "02", "Feb", LEFT(L2315, 2) = "03", "Mar", LEFT(L2315, 2) = "04", "Apr", LEFT(L2315, 2) = "05", "May", LEFT(L2315, 2) = "06", "Jun", LEFT(L2315, 2) = "07", "Jul", LEFT(L2315, 2) = "08", "Aug", LEFT(L2315, 2) = "09", "Sep", LEFT(L2315, 2) = "10", "Oct", LEFT(L2315, 2) = "11", "Nov", LEFT(L2315, 2) = "12", "Dec")</f>
        <v>Apr</v>
      </c>
      <c r="N2315" s="9" t="str">
        <f t="shared" si="256"/>
        <v>2012</v>
      </c>
      <c r="O2315" t="b">
        <v>1</v>
      </c>
      <c r="P2315">
        <v>157</v>
      </c>
      <c r="Q2315" t="b">
        <v>1</v>
      </c>
      <c r="R2315" t="s">
        <v>8278</v>
      </c>
      <c r="S2315" s="6">
        <f t="shared" si="252"/>
        <v>1.7584040000000001</v>
      </c>
      <c r="T2315" s="8">
        <f t="shared" si="253"/>
        <v>56.000127388535034</v>
      </c>
      <c r="U2315" t="str">
        <f t="shared" si="257"/>
        <v>music</v>
      </c>
      <c r="V2315" t="str">
        <f t="shared" si="258"/>
        <v>indie rock</v>
      </c>
    </row>
    <row r="2316" spans="1:22" ht="48" x14ac:dyDescent="0.2">
      <c r="A2316">
        <v>2314</v>
      </c>
      <c r="B2316" s="3" t="s">
        <v>2315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2">
        <f t="shared" si="254"/>
        <v>41067.551585648151</v>
      </c>
      <c r="K2316">
        <v>1336482857</v>
      </c>
      <c r="L2316" s="12" t="str">
        <f t="shared" si="255"/>
        <v>05/08/2012</v>
      </c>
      <c r="M2316" s="9" t="str" cm="1">
        <f t="array" ref="M2316">_xlfn.IFS(LEFT(L2316, 2) = "01", "Jan", LEFT(L2316, 2) = "02", "Feb", LEFT(L2316, 2) = "03", "Mar", LEFT(L2316, 2) = "04", "Apr", LEFT(L2316, 2) = "05", "May", LEFT(L2316, 2) = "06", "Jun", LEFT(L2316, 2) = "07", "Jul", LEFT(L2316, 2) = "08", "Aug", LEFT(L2316, 2) = "09", "Sep", LEFT(L2316, 2) = "10", "Oct", LEFT(L2316, 2) = "11", "Nov", LEFT(L2316, 2) = "12", "Dec")</f>
        <v>May</v>
      </c>
      <c r="N2316" s="9" t="str">
        <f t="shared" si="256"/>
        <v>2012</v>
      </c>
      <c r="O2316" t="b">
        <v>1</v>
      </c>
      <c r="P2316">
        <v>50</v>
      </c>
      <c r="Q2316" t="b">
        <v>1</v>
      </c>
      <c r="R2316" t="s">
        <v>8278</v>
      </c>
      <c r="S2316" s="6">
        <f t="shared" si="252"/>
        <v>1.5697000000000001</v>
      </c>
      <c r="T2316" s="8">
        <f t="shared" si="253"/>
        <v>37.672800000000002</v>
      </c>
      <c r="U2316" t="str">
        <f t="shared" si="257"/>
        <v>music</v>
      </c>
      <c r="V2316" t="str">
        <f t="shared" si="258"/>
        <v>indie rock</v>
      </c>
    </row>
    <row r="2317" spans="1:22" ht="32" x14ac:dyDescent="0.2">
      <c r="A2317">
        <v>2315</v>
      </c>
      <c r="B2317" s="3" t="s">
        <v>2316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2">
        <f t="shared" si="254"/>
        <v>41034.72619212963</v>
      </c>
      <c r="K2317">
        <v>1333646743</v>
      </c>
      <c r="L2317" s="12" t="str">
        <f t="shared" si="255"/>
        <v>04/05/2012</v>
      </c>
      <c r="M2317" s="9" t="str" cm="1">
        <f t="array" ref="M2317">_xlfn.IFS(LEFT(L2317, 2) = "01", "Jan", LEFT(L2317, 2) = "02", "Feb", LEFT(L2317, 2) = "03", "Mar", LEFT(L2317, 2) = "04", "Apr", LEFT(L2317, 2) = "05", "May", LEFT(L2317, 2) = "06", "Jun", LEFT(L2317, 2) = "07", "Jul", LEFT(L2317, 2) = "08", "Aug", LEFT(L2317, 2) = "09", "Sep", LEFT(L2317, 2) = "10", "Oct", LEFT(L2317, 2) = "11", "Nov", LEFT(L2317, 2) = "12", "Dec")</f>
        <v>Apr</v>
      </c>
      <c r="N2317" s="9" t="str">
        <f t="shared" si="256"/>
        <v>2012</v>
      </c>
      <c r="O2317" t="b">
        <v>1</v>
      </c>
      <c r="P2317">
        <v>64</v>
      </c>
      <c r="Q2317" t="b">
        <v>1</v>
      </c>
      <c r="R2317" t="s">
        <v>8278</v>
      </c>
      <c r="S2317" s="6">
        <f t="shared" si="252"/>
        <v>1.026</v>
      </c>
      <c r="T2317" s="8">
        <f t="shared" si="253"/>
        <v>40.078125</v>
      </c>
      <c r="U2317" t="str">
        <f t="shared" si="257"/>
        <v>music</v>
      </c>
      <c r="V2317" t="str">
        <f t="shared" si="258"/>
        <v>indie rock</v>
      </c>
    </row>
    <row r="2318" spans="1:22" ht="48" x14ac:dyDescent="0.2">
      <c r="A2318">
        <v>2316</v>
      </c>
      <c r="B2318" s="3" t="s">
        <v>2317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2">
        <f t="shared" si="254"/>
        <v>40156.76666666667</v>
      </c>
      <c r="K2318">
        <v>1253726650</v>
      </c>
      <c r="L2318" s="12" t="str">
        <f t="shared" si="255"/>
        <v>09/23/2009</v>
      </c>
      <c r="M2318" s="9" t="str" cm="1">
        <f t="array" ref="M2318">_xlfn.IFS(LEFT(L2318, 2) = "01", "Jan", LEFT(L2318, 2) = "02", "Feb", LEFT(L2318, 2) = "03", "Mar", LEFT(L2318, 2) = "04", "Apr", LEFT(L2318, 2) = "05", "May", LEFT(L2318, 2) = "06", "Jun", LEFT(L2318, 2) = "07", "Jul", LEFT(L2318, 2) = "08", "Aug", LEFT(L2318, 2) = "09", "Sep", LEFT(L2318, 2) = "10", "Oct", LEFT(L2318, 2) = "11", "Nov", LEFT(L2318, 2) = "12", "Dec")</f>
        <v>Sep</v>
      </c>
      <c r="N2318" s="9" t="str">
        <f t="shared" si="256"/>
        <v>2009</v>
      </c>
      <c r="O2318" t="b">
        <v>1</v>
      </c>
      <c r="P2318">
        <v>200</v>
      </c>
      <c r="Q2318" t="b">
        <v>1</v>
      </c>
      <c r="R2318" t="s">
        <v>8278</v>
      </c>
      <c r="S2318" s="6">
        <f t="shared" si="252"/>
        <v>1.0404266666666666</v>
      </c>
      <c r="T2318" s="8">
        <f t="shared" si="253"/>
        <v>78.031999999999996</v>
      </c>
      <c r="U2318" t="str">
        <f t="shared" si="257"/>
        <v>music</v>
      </c>
      <c r="V2318" t="str">
        <f t="shared" si="258"/>
        <v>indie rock</v>
      </c>
    </row>
    <row r="2319" spans="1:22" ht="48" x14ac:dyDescent="0.2">
      <c r="A2319">
        <v>2317</v>
      </c>
      <c r="B2319" s="3" t="s">
        <v>2318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2">
        <f t="shared" si="254"/>
        <v>40224.208333333336</v>
      </c>
      <c r="K2319">
        <v>1263474049</v>
      </c>
      <c r="L2319" s="12" t="str">
        <f t="shared" si="255"/>
        <v>01/14/2010</v>
      </c>
      <c r="M2319" s="9" t="str" cm="1">
        <f t="array" ref="M2319">_xlfn.IFS(LEFT(L2319, 2) = "01", "Jan", LEFT(L2319, 2) = "02", "Feb", LEFT(L2319, 2) = "03", "Mar", LEFT(L2319, 2) = "04", "Apr", LEFT(L2319, 2) = "05", "May", LEFT(L2319, 2) = "06", "Jun", LEFT(L2319, 2) = "07", "Jul", LEFT(L2319, 2) = "08", "Aug", LEFT(L2319, 2) = "09", "Sep", LEFT(L2319, 2) = "10", "Oct", LEFT(L2319, 2) = "11", "Nov", LEFT(L2319, 2) = "12", "Dec")</f>
        <v>Jan</v>
      </c>
      <c r="N2319" s="9" t="str">
        <f t="shared" si="256"/>
        <v>2010</v>
      </c>
      <c r="O2319" t="b">
        <v>1</v>
      </c>
      <c r="P2319">
        <v>22</v>
      </c>
      <c r="Q2319" t="b">
        <v>1</v>
      </c>
      <c r="R2319" t="s">
        <v>8278</v>
      </c>
      <c r="S2319" s="6">
        <f t="shared" si="252"/>
        <v>1.04</v>
      </c>
      <c r="T2319" s="8">
        <f t="shared" si="253"/>
        <v>18.90909090909091</v>
      </c>
      <c r="U2319" t="str">
        <f t="shared" si="257"/>
        <v>music</v>
      </c>
      <c r="V2319" t="str">
        <f t="shared" si="258"/>
        <v>indie rock</v>
      </c>
    </row>
    <row r="2320" spans="1:22" ht="64" x14ac:dyDescent="0.2">
      <c r="A2320">
        <v>2318</v>
      </c>
      <c r="B2320" s="3" t="s">
        <v>2319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2">
        <f t="shared" si="254"/>
        <v>40082.165972222225</v>
      </c>
      <c r="K2320">
        <v>1251214014</v>
      </c>
      <c r="L2320" s="12" t="str">
        <f t="shared" si="255"/>
        <v>08/25/2009</v>
      </c>
      <c r="M2320" s="9" t="str" cm="1">
        <f t="array" ref="M2320">_xlfn.IFS(LEFT(L2320, 2) = "01", "Jan", LEFT(L2320, 2) = "02", "Feb", LEFT(L2320, 2) = "03", "Mar", LEFT(L2320, 2) = "04", "Apr", LEFT(L2320, 2) = "05", "May", LEFT(L2320, 2) = "06", "Jun", LEFT(L2320, 2) = "07", "Jul", LEFT(L2320, 2) = "08", "Aug", LEFT(L2320, 2) = "09", "Sep", LEFT(L2320, 2) = "10", "Oct", LEFT(L2320, 2) = "11", "Nov", LEFT(L2320, 2) = "12", "Dec")</f>
        <v>Aug</v>
      </c>
      <c r="N2320" s="9" t="str">
        <f t="shared" si="256"/>
        <v>2009</v>
      </c>
      <c r="O2320" t="b">
        <v>1</v>
      </c>
      <c r="P2320">
        <v>163</v>
      </c>
      <c r="Q2320" t="b">
        <v>1</v>
      </c>
      <c r="R2320" t="s">
        <v>8278</v>
      </c>
      <c r="S2320" s="6">
        <f t="shared" si="252"/>
        <v>1.2105999999999999</v>
      </c>
      <c r="T2320" s="8">
        <f t="shared" si="253"/>
        <v>37.134969325153371</v>
      </c>
      <c r="U2320" t="str">
        <f t="shared" si="257"/>
        <v>music</v>
      </c>
      <c r="V2320" t="str">
        <f t="shared" si="258"/>
        <v>indie rock</v>
      </c>
    </row>
    <row r="2321" spans="1:22" ht="48" x14ac:dyDescent="0.2">
      <c r="A2321">
        <v>2319</v>
      </c>
      <c r="B2321" s="3" t="s">
        <v>2320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2">
        <f t="shared" si="254"/>
        <v>41623.082002314812</v>
      </c>
      <c r="K2321">
        <v>1384480685</v>
      </c>
      <c r="L2321" s="12" t="str">
        <f t="shared" si="255"/>
        <v>11/15/2013</v>
      </c>
      <c r="M2321" s="9" t="str" cm="1">
        <f t="array" ref="M2321">_xlfn.IFS(LEFT(L2321, 2) = "01", "Jan", LEFT(L2321, 2) = "02", "Feb", LEFT(L2321, 2) = "03", "Mar", LEFT(L2321, 2) = "04", "Apr", LEFT(L2321, 2) = "05", "May", LEFT(L2321, 2) = "06", "Jun", LEFT(L2321, 2) = "07", "Jul", LEFT(L2321, 2) = "08", "Aug", LEFT(L2321, 2) = "09", "Sep", LEFT(L2321, 2) = "10", "Oct", LEFT(L2321, 2) = "11", "Nov", LEFT(L2321, 2) = "12", "Dec")</f>
        <v>Nov</v>
      </c>
      <c r="N2321" s="9" t="str">
        <f t="shared" si="256"/>
        <v>2013</v>
      </c>
      <c r="O2321" t="b">
        <v>1</v>
      </c>
      <c r="P2321">
        <v>77</v>
      </c>
      <c r="Q2321" t="b">
        <v>1</v>
      </c>
      <c r="R2321" t="s">
        <v>8278</v>
      </c>
      <c r="S2321" s="6">
        <f t="shared" si="252"/>
        <v>1.077</v>
      </c>
      <c r="T2321" s="8">
        <f t="shared" si="253"/>
        <v>41.961038961038959</v>
      </c>
      <c r="U2321" t="str">
        <f t="shared" si="257"/>
        <v>music</v>
      </c>
      <c r="V2321" t="str">
        <f t="shared" si="258"/>
        <v>indie rock</v>
      </c>
    </row>
    <row r="2322" spans="1:22" ht="48" x14ac:dyDescent="0.2">
      <c r="A2322">
        <v>2320</v>
      </c>
      <c r="B2322" s="3" t="s">
        <v>2321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2">
        <f t="shared" si="254"/>
        <v>41731.775462962964</v>
      </c>
      <c r="K2322">
        <v>1393443400</v>
      </c>
      <c r="L2322" s="12" t="str">
        <f t="shared" si="255"/>
        <v>02/26/2014</v>
      </c>
      <c r="M2322" s="9" t="str" cm="1">
        <f t="array" ref="M2322">_xlfn.IFS(LEFT(L2322, 2) = "01", "Jan", LEFT(L2322, 2) = "02", "Feb", LEFT(L2322, 2) = "03", "Mar", LEFT(L2322, 2) = "04", "Apr", LEFT(L2322, 2) = "05", "May", LEFT(L2322, 2) = "06", "Jun", LEFT(L2322, 2) = "07", "Jul", LEFT(L2322, 2) = "08", "Aug", LEFT(L2322, 2) = "09", "Sep", LEFT(L2322, 2) = "10", "Oct", LEFT(L2322, 2) = "11", "Nov", LEFT(L2322, 2) = "12", "Dec")</f>
        <v>Feb</v>
      </c>
      <c r="N2322" s="9" t="str">
        <f t="shared" si="256"/>
        <v>2014</v>
      </c>
      <c r="O2322" t="b">
        <v>1</v>
      </c>
      <c r="P2322">
        <v>89</v>
      </c>
      <c r="Q2322" t="b">
        <v>1</v>
      </c>
      <c r="R2322" t="s">
        <v>8278</v>
      </c>
      <c r="S2322" s="6">
        <f t="shared" si="252"/>
        <v>1.0866</v>
      </c>
      <c r="T2322" s="8">
        <f t="shared" si="253"/>
        <v>61.044943820224717</v>
      </c>
      <c r="U2322" t="str">
        <f t="shared" si="257"/>
        <v>music</v>
      </c>
      <c r="V2322" t="str">
        <f t="shared" si="258"/>
        <v>indie rock</v>
      </c>
    </row>
    <row r="2323" spans="1:22" ht="48" x14ac:dyDescent="0.2">
      <c r="A2323">
        <v>2321</v>
      </c>
      <c r="B2323" s="3" t="s">
        <v>2322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2">
        <f t="shared" si="254"/>
        <v>42829.21876157407</v>
      </c>
      <c r="K2323">
        <v>1488694501</v>
      </c>
      <c r="L2323" s="12" t="str">
        <f t="shared" si="255"/>
        <v>03/05/2017</v>
      </c>
      <c r="M2323" s="9" t="str" cm="1">
        <f t="array" ref="M2323">_xlfn.IFS(LEFT(L2323, 2) = "01", "Jan", LEFT(L2323, 2) = "02", "Feb", LEFT(L2323, 2) = "03", "Mar", LEFT(L2323, 2) = "04", "Apr", LEFT(L2323, 2) = "05", "May", LEFT(L2323, 2) = "06", "Jun", LEFT(L2323, 2) = "07", "Jul", LEFT(L2323, 2) = "08", "Aug", LEFT(L2323, 2) = "09", "Sep", LEFT(L2323, 2) = "10", "Oct", LEFT(L2323, 2) = "11", "Nov", LEFT(L2323, 2) = "12", "Dec")</f>
        <v>Mar</v>
      </c>
      <c r="N2323" s="9" t="str">
        <f t="shared" si="256"/>
        <v>2017</v>
      </c>
      <c r="O2323" t="b">
        <v>0</v>
      </c>
      <c r="P2323">
        <v>64</v>
      </c>
      <c r="Q2323" t="b">
        <v>0</v>
      </c>
      <c r="R2323" t="s">
        <v>8297</v>
      </c>
      <c r="S2323" s="6">
        <f t="shared" si="252"/>
        <v>0.39120962394619685</v>
      </c>
      <c r="T2323" s="8">
        <f t="shared" si="253"/>
        <v>64.53125</v>
      </c>
      <c r="U2323" t="str">
        <f t="shared" si="257"/>
        <v>food</v>
      </c>
      <c r="V2323" t="str">
        <f t="shared" si="258"/>
        <v>small batch</v>
      </c>
    </row>
    <row r="2324" spans="1:22" ht="48" x14ac:dyDescent="0.2">
      <c r="A2324">
        <v>2322</v>
      </c>
      <c r="B2324" s="3" t="s">
        <v>2323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2">
        <f t="shared" si="254"/>
        <v>42834.853807870371</v>
      </c>
      <c r="K2324">
        <v>1489181369</v>
      </c>
      <c r="L2324" s="12" t="str">
        <f t="shared" si="255"/>
        <v>03/10/2017</v>
      </c>
      <c r="M2324" s="9" t="str" cm="1">
        <f t="array" ref="M2324">_xlfn.IFS(LEFT(L2324, 2) = "01", "Jan", LEFT(L2324, 2) = "02", "Feb", LEFT(L2324, 2) = "03", "Mar", LEFT(L2324, 2) = "04", "Apr", LEFT(L2324, 2) = "05", "May", LEFT(L2324, 2) = "06", "Jun", LEFT(L2324, 2) = "07", "Jul", LEFT(L2324, 2) = "08", "Aug", LEFT(L2324, 2) = "09", "Sep", LEFT(L2324, 2) = "10", "Oct", LEFT(L2324, 2) = "11", "Nov", LEFT(L2324, 2) = "12", "Dec")</f>
        <v>Mar</v>
      </c>
      <c r="N2324" s="9" t="str">
        <f t="shared" si="256"/>
        <v>2017</v>
      </c>
      <c r="O2324" t="b">
        <v>0</v>
      </c>
      <c r="P2324">
        <v>4</v>
      </c>
      <c r="Q2324" t="b">
        <v>0</v>
      </c>
      <c r="R2324" t="s">
        <v>8297</v>
      </c>
      <c r="S2324" s="6">
        <f t="shared" si="252"/>
        <v>3.1481481481481478E-2</v>
      </c>
      <c r="T2324" s="8">
        <f t="shared" si="253"/>
        <v>21.25</v>
      </c>
      <c r="U2324" t="str">
        <f t="shared" si="257"/>
        <v>food</v>
      </c>
      <c r="V2324" t="str">
        <f t="shared" si="258"/>
        <v>small batch</v>
      </c>
    </row>
    <row r="2325" spans="1:22" ht="48" x14ac:dyDescent="0.2">
      <c r="A2325">
        <v>2323</v>
      </c>
      <c r="B2325" s="3" t="s">
        <v>2324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2">
        <f t="shared" si="254"/>
        <v>42814.755173611105</v>
      </c>
      <c r="K2325">
        <v>1489428447</v>
      </c>
      <c r="L2325" s="12" t="str">
        <f t="shared" si="255"/>
        <v>03/13/2017</v>
      </c>
      <c r="M2325" s="9" t="str" cm="1">
        <f t="array" ref="M2325">_xlfn.IFS(LEFT(L2325, 2) = "01", "Jan", LEFT(L2325, 2) = "02", "Feb", LEFT(L2325, 2) = "03", "Mar", LEFT(L2325, 2) = "04", "Apr", LEFT(L2325, 2) = "05", "May", LEFT(L2325, 2) = "06", "Jun", LEFT(L2325, 2) = "07", "Jul", LEFT(L2325, 2) = "08", "Aug", LEFT(L2325, 2) = "09", "Sep", LEFT(L2325, 2) = "10", "Oct", LEFT(L2325, 2) = "11", "Nov", LEFT(L2325, 2) = "12", "Dec")</f>
        <v>Mar</v>
      </c>
      <c r="N2325" s="9" t="str">
        <f t="shared" si="256"/>
        <v>2017</v>
      </c>
      <c r="O2325" t="b">
        <v>0</v>
      </c>
      <c r="P2325">
        <v>4</v>
      </c>
      <c r="Q2325" t="b">
        <v>0</v>
      </c>
      <c r="R2325" t="s">
        <v>8297</v>
      </c>
      <c r="S2325" s="6">
        <f t="shared" si="252"/>
        <v>0.48</v>
      </c>
      <c r="T2325" s="8">
        <f t="shared" si="253"/>
        <v>30</v>
      </c>
      <c r="U2325" t="str">
        <f t="shared" si="257"/>
        <v>food</v>
      </c>
      <c r="V2325" t="str">
        <f t="shared" si="258"/>
        <v>small batch</v>
      </c>
    </row>
    <row r="2326" spans="1:22" ht="32" x14ac:dyDescent="0.2">
      <c r="A2326">
        <v>2324</v>
      </c>
      <c r="B2326" s="3" t="s">
        <v>2325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2">
        <f t="shared" si="254"/>
        <v>42820.843576388885</v>
      </c>
      <c r="K2326">
        <v>1487970885</v>
      </c>
      <c r="L2326" s="12" t="str">
        <f t="shared" si="255"/>
        <v>02/24/2017</v>
      </c>
      <c r="M2326" s="9" t="str" cm="1">
        <f t="array" ref="M2326">_xlfn.IFS(LEFT(L2326, 2) = "01", "Jan", LEFT(L2326, 2) = "02", "Feb", LEFT(L2326, 2) = "03", "Mar", LEFT(L2326, 2) = "04", "Apr", LEFT(L2326, 2) = "05", "May", LEFT(L2326, 2) = "06", "Jun", LEFT(L2326, 2) = "07", "Jul", LEFT(L2326, 2) = "08", "Aug", LEFT(L2326, 2) = "09", "Sep", LEFT(L2326, 2) = "10", "Oct", LEFT(L2326, 2) = "11", "Nov", LEFT(L2326, 2) = "12", "Dec")</f>
        <v>Feb</v>
      </c>
      <c r="N2326" s="9" t="str">
        <f t="shared" si="256"/>
        <v>2017</v>
      </c>
      <c r="O2326" t="b">
        <v>0</v>
      </c>
      <c r="P2326">
        <v>61</v>
      </c>
      <c r="Q2326" t="b">
        <v>0</v>
      </c>
      <c r="R2326" t="s">
        <v>8297</v>
      </c>
      <c r="S2326" s="6">
        <f t="shared" si="252"/>
        <v>0.20733333333333334</v>
      </c>
      <c r="T2326" s="8">
        <f t="shared" si="253"/>
        <v>25.491803278688526</v>
      </c>
      <c r="U2326" t="str">
        <f t="shared" si="257"/>
        <v>food</v>
      </c>
      <c r="V2326" t="str">
        <f t="shared" si="258"/>
        <v>small batch</v>
      </c>
    </row>
    <row r="2327" spans="1:22" ht="48" x14ac:dyDescent="0.2">
      <c r="A2327">
        <v>2325</v>
      </c>
      <c r="B2327" s="3" t="s">
        <v>2326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2">
        <f t="shared" si="254"/>
        <v>42823.980682870373</v>
      </c>
      <c r="K2327">
        <v>1488241931</v>
      </c>
      <c r="L2327" s="12" t="str">
        <f t="shared" si="255"/>
        <v>02/28/2017</v>
      </c>
      <c r="M2327" s="9" t="str" cm="1">
        <f t="array" ref="M2327">_xlfn.IFS(LEFT(L2327, 2) = "01", "Jan", LEFT(L2327, 2) = "02", "Feb", LEFT(L2327, 2) = "03", "Mar", LEFT(L2327, 2) = "04", "Apr", LEFT(L2327, 2) = "05", "May", LEFT(L2327, 2) = "06", "Jun", LEFT(L2327, 2) = "07", "Jul", LEFT(L2327, 2) = "08", "Aug", LEFT(L2327, 2) = "09", "Sep", LEFT(L2327, 2) = "10", "Oct", LEFT(L2327, 2) = "11", "Nov", LEFT(L2327, 2) = "12", "Dec")</f>
        <v>Feb</v>
      </c>
      <c r="N2327" s="9" t="str">
        <f t="shared" si="256"/>
        <v>2017</v>
      </c>
      <c r="O2327" t="b">
        <v>0</v>
      </c>
      <c r="P2327">
        <v>7</v>
      </c>
      <c r="Q2327" t="b">
        <v>0</v>
      </c>
      <c r="R2327" t="s">
        <v>8297</v>
      </c>
      <c r="S2327" s="6">
        <f t="shared" si="252"/>
        <v>0.08</v>
      </c>
      <c r="T2327" s="8">
        <f t="shared" si="253"/>
        <v>11.428571428571429</v>
      </c>
      <c r="U2327" t="str">
        <f t="shared" si="257"/>
        <v>food</v>
      </c>
      <c r="V2327" t="str">
        <f t="shared" si="258"/>
        <v>small batch</v>
      </c>
    </row>
    <row r="2328" spans="1:22" ht="48" x14ac:dyDescent="0.2">
      <c r="A2328">
        <v>2326</v>
      </c>
      <c r="B2328" s="3" t="s">
        <v>2327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2">
        <f t="shared" si="254"/>
        <v>42855.708333333328</v>
      </c>
      <c r="K2328">
        <v>1489106948</v>
      </c>
      <c r="L2328" s="12" t="str">
        <f t="shared" si="255"/>
        <v>03/10/2017</v>
      </c>
      <c r="M2328" s="9" t="str" cm="1">
        <f t="array" ref="M2328">_xlfn.IFS(LEFT(L2328, 2) = "01", "Jan", LEFT(L2328, 2) = "02", "Feb", LEFT(L2328, 2) = "03", "Mar", LEFT(L2328, 2) = "04", "Apr", LEFT(L2328, 2) = "05", "May", LEFT(L2328, 2) = "06", "Jun", LEFT(L2328, 2) = "07", "Jul", LEFT(L2328, 2) = "08", "Aug", LEFT(L2328, 2) = "09", "Sep", LEFT(L2328, 2) = "10", "Oct", LEFT(L2328, 2) = "11", "Nov", LEFT(L2328, 2) = "12", "Dec")</f>
        <v>Mar</v>
      </c>
      <c r="N2328" s="9" t="str">
        <f t="shared" si="256"/>
        <v>2017</v>
      </c>
      <c r="O2328" t="b">
        <v>0</v>
      </c>
      <c r="P2328">
        <v>1</v>
      </c>
      <c r="Q2328" t="b">
        <v>0</v>
      </c>
      <c r="R2328" t="s">
        <v>8297</v>
      </c>
      <c r="S2328" s="6">
        <f t="shared" si="252"/>
        <v>7.1999999999999998E-3</v>
      </c>
      <c r="T2328" s="8">
        <f t="shared" si="253"/>
        <v>108</v>
      </c>
      <c r="U2328" t="str">
        <f t="shared" si="257"/>
        <v>food</v>
      </c>
      <c r="V2328" t="str">
        <f t="shared" si="258"/>
        <v>small batch</v>
      </c>
    </row>
    <row r="2329" spans="1:22" ht="32" x14ac:dyDescent="0.2">
      <c r="A2329">
        <v>2327</v>
      </c>
      <c r="B2329" s="3" t="s">
        <v>2328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2">
        <f t="shared" si="254"/>
        <v>41877.917129629634</v>
      </c>
      <c r="K2329">
        <v>1406066440</v>
      </c>
      <c r="L2329" s="12" t="str">
        <f t="shared" si="255"/>
        <v>07/22/2014</v>
      </c>
      <c r="M2329" s="9" t="str" cm="1">
        <f t="array" ref="M2329">_xlfn.IFS(LEFT(L2329, 2) = "01", "Jan", LEFT(L2329, 2) = "02", "Feb", LEFT(L2329, 2) = "03", "Mar", LEFT(L2329, 2) = "04", "Apr", LEFT(L2329, 2) = "05", "May", LEFT(L2329, 2) = "06", "Jun", LEFT(L2329, 2) = "07", "Jul", LEFT(L2329, 2) = "08", "Aug", LEFT(L2329, 2) = "09", "Sep", LEFT(L2329, 2) = "10", "Oct", LEFT(L2329, 2) = "11", "Nov", LEFT(L2329, 2) = "12", "Dec")</f>
        <v>Jul</v>
      </c>
      <c r="N2329" s="9" t="str">
        <f t="shared" si="256"/>
        <v>2014</v>
      </c>
      <c r="O2329" t="b">
        <v>1</v>
      </c>
      <c r="P2329">
        <v>3355</v>
      </c>
      <c r="Q2329" t="b">
        <v>1</v>
      </c>
      <c r="R2329" t="s">
        <v>8297</v>
      </c>
      <c r="S2329" s="6">
        <f t="shared" si="252"/>
        <v>5.2609431428571432</v>
      </c>
      <c r="T2329" s="8">
        <f t="shared" si="253"/>
        <v>54.883162444113267</v>
      </c>
      <c r="U2329" t="str">
        <f t="shared" si="257"/>
        <v>food</v>
      </c>
      <c r="V2329" t="str">
        <f t="shared" si="258"/>
        <v>small batch</v>
      </c>
    </row>
    <row r="2330" spans="1:22" ht="64" x14ac:dyDescent="0.2">
      <c r="A2330">
        <v>2328</v>
      </c>
      <c r="B2330" s="3" t="s">
        <v>2329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2">
        <f t="shared" si="254"/>
        <v>42169.781678240746</v>
      </c>
      <c r="K2330">
        <v>1431715537</v>
      </c>
      <c r="L2330" s="12" t="str">
        <f t="shared" si="255"/>
        <v>05/15/2015</v>
      </c>
      <c r="M2330" s="9" t="str" cm="1">
        <f t="array" ref="M2330">_xlfn.IFS(LEFT(L2330, 2) = "01", "Jan", LEFT(L2330, 2) = "02", "Feb", LEFT(L2330, 2) = "03", "Mar", LEFT(L2330, 2) = "04", "Apr", LEFT(L2330, 2) = "05", "May", LEFT(L2330, 2) = "06", "Jun", LEFT(L2330, 2) = "07", "Jul", LEFT(L2330, 2) = "08", "Aug", LEFT(L2330, 2) = "09", "Sep", LEFT(L2330, 2) = "10", "Oct", LEFT(L2330, 2) = "11", "Nov", LEFT(L2330, 2) = "12", "Dec")</f>
        <v>May</v>
      </c>
      <c r="N2330" s="9" t="str">
        <f t="shared" si="256"/>
        <v>2015</v>
      </c>
      <c r="O2330" t="b">
        <v>1</v>
      </c>
      <c r="P2330">
        <v>537</v>
      </c>
      <c r="Q2330" t="b">
        <v>1</v>
      </c>
      <c r="R2330" t="s">
        <v>8297</v>
      </c>
      <c r="S2330" s="6">
        <f t="shared" si="252"/>
        <v>2.5445000000000002</v>
      </c>
      <c r="T2330" s="8">
        <f t="shared" si="253"/>
        <v>47.383612662942269</v>
      </c>
      <c r="U2330" t="str">
        <f t="shared" si="257"/>
        <v>food</v>
      </c>
      <c r="V2330" t="str">
        <f t="shared" si="258"/>
        <v>small batch</v>
      </c>
    </row>
    <row r="2331" spans="1:22" ht="48" x14ac:dyDescent="0.2">
      <c r="A2331">
        <v>2329</v>
      </c>
      <c r="B2331" s="3" t="s">
        <v>2330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2">
        <f t="shared" si="254"/>
        <v>41837.624374999999</v>
      </c>
      <c r="K2331">
        <v>1403017146</v>
      </c>
      <c r="L2331" s="12" t="str">
        <f t="shared" si="255"/>
        <v>06/17/2014</v>
      </c>
      <c r="M2331" s="9" t="str" cm="1">
        <f t="array" ref="M2331">_xlfn.IFS(LEFT(L2331, 2) = "01", "Jan", LEFT(L2331, 2) = "02", "Feb", LEFT(L2331, 2) = "03", "Mar", LEFT(L2331, 2) = "04", "Apr", LEFT(L2331, 2) = "05", "May", LEFT(L2331, 2) = "06", "Jun", LEFT(L2331, 2) = "07", "Jul", LEFT(L2331, 2) = "08", "Aug", LEFT(L2331, 2) = "09", "Sep", LEFT(L2331, 2) = "10", "Oct", LEFT(L2331, 2) = "11", "Nov", LEFT(L2331, 2) = "12", "Dec")</f>
        <v>Jun</v>
      </c>
      <c r="N2331" s="9" t="str">
        <f t="shared" si="256"/>
        <v>2014</v>
      </c>
      <c r="O2331" t="b">
        <v>1</v>
      </c>
      <c r="P2331">
        <v>125</v>
      </c>
      <c r="Q2331" t="b">
        <v>1</v>
      </c>
      <c r="R2331" t="s">
        <v>8297</v>
      </c>
      <c r="S2331" s="6">
        <f t="shared" si="252"/>
        <v>1.0591999999999999</v>
      </c>
      <c r="T2331" s="8">
        <f t="shared" si="253"/>
        <v>211.84</v>
      </c>
      <c r="U2331" t="str">
        <f t="shared" si="257"/>
        <v>food</v>
      </c>
      <c r="V2331" t="str">
        <f t="shared" si="258"/>
        <v>small batch</v>
      </c>
    </row>
    <row r="2332" spans="1:22" ht="48" x14ac:dyDescent="0.2">
      <c r="A2332">
        <v>2330</v>
      </c>
      <c r="B2332" s="3" t="s">
        <v>2331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2">
        <f t="shared" si="254"/>
        <v>42363</v>
      </c>
      <c r="K2332">
        <v>1448400943</v>
      </c>
      <c r="L2332" s="12" t="str">
        <f t="shared" si="255"/>
        <v>11/24/2015</v>
      </c>
      <c r="M2332" s="9" t="str" cm="1">
        <f t="array" ref="M2332">_xlfn.IFS(LEFT(L2332, 2) = "01", "Jan", LEFT(L2332, 2) = "02", "Feb", LEFT(L2332, 2) = "03", "Mar", LEFT(L2332, 2) = "04", "Apr", LEFT(L2332, 2) = "05", "May", LEFT(L2332, 2) = "06", "Jun", LEFT(L2332, 2) = "07", "Jul", LEFT(L2332, 2) = "08", "Aug", LEFT(L2332, 2) = "09", "Sep", LEFT(L2332, 2) = "10", "Oct", LEFT(L2332, 2) = "11", "Nov", LEFT(L2332, 2) = "12", "Dec")</f>
        <v>Nov</v>
      </c>
      <c r="N2332" s="9" t="str">
        <f t="shared" si="256"/>
        <v>2015</v>
      </c>
      <c r="O2332" t="b">
        <v>1</v>
      </c>
      <c r="P2332">
        <v>163</v>
      </c>
      <c r="Q2332" t="b">
        <v>1</v>
      </c>
      <c r="R2332" t="s">
        <v>8297</v>
      </c>
      <c r="S2332" s="6">
        <f t="shared" si="252"/>
        <v>1.0242285714285715</v>
      </c>
      <c r="T2332" s="8">
        <f t="shared" si="253"/>
        <v>219.92638036809817</v>
      </c>
      <c r="U2332" t="str">
        <f t="shared" si="257"/>
        <v>food</v>
      </c>
      <c r="V2332" t="str">
        <f t="shared" si="258"/>
        <v>small batch</v>
      </c>
    </row>
    <row r="2333" spans="1:22" ht="48" x14ac:dyDescent="0.2">
      <c r="A2333">
        <v>2331</v>
      </c>
      <c r="B2333" s="3" t="s">
        <v>2332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2">
        <f t="shared" si="254"/>
        <v>41869.005671296298</v>
      </c>
      <c r="K2333">
        <v>1405728490</v>
      </c>
      <c r="L2333" s="12" t="str">
        <f t="shared" si="255"/>
        <v>07/19/2014</v>
      </c>
      <c r="M2333" s="9" t="str" cm="1">
        <f t="array" ref="M2333">_xlfn.IFS(LEFT(L2333, 2) = "01", "Jan", LEFT(L2333, 2) = "02", "Feb", LEFT(L2333, 2) = "03", "Mar", LEFT(L2333, 2) = "04", "Apr", LEFT(L2333, 2) = "05", "May", LEFT(L2333, 2) = "06", "Jun", LEFT(L2333, 2) = "07", "Jul", LEFT(L2333, 2) = "08", "Aug", LEFT(L2333, 2) = "09", "Sep", LEFT(L2333, 2) = "10", "Oct", LEFT(L2333, 2) = "11", "Nov", LEFT(L2333, 2) = "12", "Dec")</f>
        <v>Jul</v>
      </c>
      <c r="N2333" s="9" t="str">
        <f t="shared" si="256"/>
        <v>2014</v>
      </c>
      <c r="O2333" t="b">
        <v>1</v>
      </c>
      <c r="P2333">
        <v>283</v>
      </c>
      <c r="Q2333" t="b">
        <v>1</v>
      </c>
      <c r="R2333" t="s">
        <v>8297</v>
      </c>
      <c r="S2333" s="6">
        <f t="shared" si="252"/>
        <v>1.4431375</v>
      </c>
      <c r="T2333" s="8">
        <f t="shared" si="253"/>
        <v>40.795406360424032</v>
      </c>
      <c r="U2333" t="str">
        <f t="shared" si="257"/>
        <v>food</v>
      </c>
      <c r="V2333" t="str">
        <f t="shared" si="258"/>
        <v>small batch</v>
      </c>
    </row>
    <row r="2334" spans="1:22" ht="48" x14ac:dyDescent="0.2">
      <c r="A2334">
        <v>2332</v>
      </c>
      <c r="B2334" s="3" t="s">
        <v>2333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2">
        <f t="shared" si="254"/>
        <v>42041.628136574072</v>
      </c>
      <c r="K2334">
        <v>1420643071</v>
      </c>
      <c r="L2334" s="12" t="str">
        <f t="shared" si="255"/>
        <v>01/07/2015</v>
      </c>
      <c r="M2334" s="9" t="str" cm="1">
        <f t="array" ref="M2334">_xlfn.IFS(LEFT(L2334, 2) = "01", "Jan", LEFT(L2334, 2) = "02", "Feb", LEFT(L2334, 2) = "03", "Mar", LEFT(L2334, 2) = "04", "Apr", LEFT(L2334, 2) = "05", "May", LEFT(L2334, 2) = "06", "Jun", LEFT(L2334, 2) = "07", "Jul", LEFT(L2334, 2) = "08", "Aug", LEFT(L2334, 2) = "09", "Sep", LEFT(L2334, 2) = "10", "Oct", LEFT(L2334, 2) = "11", "Nov", LEFT(L2334, 2) = "12", "Dec")</f>
        <v>Jan</v>
      </c>
      <c r="N2334" s="9" t="str">
        <f t="shared" si="256"/>
        <v>2015</v>
      </c>
      <c r="O2334" t="b">
        <v>1</v>
      </c>
      <c r="P2334">
        <v>352</v>
      </c>
      <c r="Q2334" t="b">
        <v>1</v>
      </c>
      <c r="R2334" t="s">
        <v>8297</v>
      </c>
      <c r="S2334" s="6">
        <f t="shared" si="252"/>
        <v>1.06308</v>
      </c>
      <c r="T2334" s="8">
        <f t="shared" si="253"/>
        <v>75.502840909090907</v>
      </c>
      <c r="U2334" t="str">
        <f t="shared" si="257"/>
        <v>food</v>
      </c>
      <c r="V2334" t="str">
        <f t="shared" si="258"/>
        <v>small batch</v>
      </c>
    </row>
    <row r="2335" spans="1:22" ht="48" x14ac:dyDescent="0.2">
      <c r="A2335">
        <v>2333</v>
      </c>
      <c r="B2335" s="3" t="s">
        <v>2334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2">
        <f t="shared" si="254"/>
        <v>41788.743055555555</v>
      </c>
      <c r="K2335">
        <v>1399563390</v>
      </c>
      <c r="L2335" s="12" t="str">
        <f t="shared" si="255"/>
        <v>05/08/2014</v>
      </c>
      <c r="M2335" s="9" t="str" cm="1">
        <f t="array" ref="M2335">_xlfn.IFS(LEFT(L2335, 2) = "01", "Jan", LEFT(L2335, 2) = "02", "Feb", LEFT(L2335, 2) = "03", "Mar", LEFT(L2335, 2) = "04", "Apr", LEFT(L2335, 2) = "05", "May", LEFT(L2335, 2) = "06", "Jun", LEFT(L2335, 2) = "07", "Jul", LEFT(L2335, 2) = "08", "Aug", LEFT(L2335, 2) = "09", "Sep", LEFT(L2335, 2) = "10", "Oct", LEFT(L2335, 2) = "11", "Nov", LEFT(L2335, 2) = "12", "Dec")</f>
        <v>May</v>
      </c>
      <c r="N2335" s="9" t="str">
        <f t="shared" si="256"/>
        <v>2014</v>
      </c>
      <c r="O2335" t="b">
        <v>1</v>
      </c>
      <c r="P2335">
        <v>94</v>
      </c>
      <c r="Q2335" t="b">
        <v>1</v>
      </c>
      <c r="R2335" t="s">
        <v>8297</v>
      </c>
      <c r="S2335" s="6">
        <f t="shared" si="252"/>
        <v>2.1216666666666666</v>
      </c>
      <c r="T2335" s="8">
        <f t="shared" si="253"/>
        <v>13.542553191489361</v>
      </c>
      <c r="U2335" t="str">
        <f t="shared" si="257"/>
        <v>food</v>
      </c>
      <c r="V2335" t="str">
        <f t="shared" si="258"/>
        <v>small batch</v>
      </c>
    </row>
    <row r="2336" spans="1:22" ht="48" x14ac:dyDescent="0.2">
      <c r="A2336">
        <v>2334</v>
      </c>
      <c r="B2336" s="3" t="s">
        <v>2335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2">
        <f t="shared" si="254"/>
        <v>41948.731944444444</v>
      </c>
      <c r="K2336">
        <v>1412611498</v>
      </c>
      <c r="L2336" s="12" t="str">
        <f t="shared" si="255"/>
        <v>10/06/2014</v>
      </c>
      <c r="M2336" s="9" t="str" cm="1">
        <f t="array" ref="M2336">_xlfn.IFS(LEFT(L2336, 2) = "01", "Jan", LEFT(L2336, 2) = "02", "Feb", LEFT(L2336, 2) = "03", "Mar", LEFT(L2336, 2) = "04", "Apr", LEFT(L2336, 2) = "05", "May", LEFT(L2336, 2) = "06", "Jun", LEFT(L2336, 2) = "07", "Jul", LEFT(L2336, 2) = "08", "Aug", LEFT(L2336, 2) = "09", "Sep", LEFT(L2336, 2) = "10", "Oct", LEFT(L2336, 2) = "11", "Nov", LEFT(L2336, 2) = "12", "Dec")</f>
        <v>Oct</v>
      </c>
      <c r="N2336" s="9" t="str">
        <f t="shared" si="256"/>
        <v>2014</v>
      </c>
      <c r="O2336" t="b">
        <v>1</v>
      </c>
      <c r="P2336">
        <v>67</v>
      </c>
      <c r="Q2336" t="b">
        <v>1</v>
      </c>
      <c r="R2336" t="s">
        <v>8297</v>
      </c>
      <c r="S2336" s="6">
        <f t="shared" si="252"/>
        <v>1.0195000000000001</v>
      </c>
      <c r="T2336" s="8">
        <f t="shared" si="253"/>
        <v>60.865671641791046</v>
      </c>
      <c r="U2336" t="str">
        <f t="shared" si="257"/>
        <v>food</v>
      </c>
      <c r="V2336" t="str">
        <f t="shared" si="258"/>
        <v>small batch</v>
      </c>
    </row>
    <row r="2337" spans="1:22" ht="48" x14ac:dyDescent="0.2">
      <c r="A2337">
        <v>2335</v>
      </c>
      <c r="B2337" s="3" t="s">
        <v>2336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2">
        <f t="shared" si="254"/>
        <v>41801.572256944448</v>
      </c>
      <c r="K2337">
        <v>1399902243</v>
      </c>
      <c r="L2337" s="12" t="str">
        <f t="shared" si="255"/>
        <v>05/12/2014</v>
      </c>
      <c r="M2337" s="9" t="str" cm="1">
        <f t="array" ref="M2337">_xlfn.IFS(LEFT(L2337, 2) = "01", "Jan", LEFT(L2337, 2) = "02", "Feb", LEFT(L2337, 2) = "03", "Mar", LEFT(L2337, 2) = "04", "Apr", LEFT(L2337, 2) = "05", "May", LEFT(L2337, 2) = "06", "Jun", LEFT(L2337, 2) = "07", "Jul", LEFT(L2337, 2) = "08", "Aug", LEFT(L2337, 2) = "09", "Sep", LEFT(L2337, 2) = "10", "Oct", LEFT(L2337, 2) = "11", "Nov", LEFT(L2337, 2) = "12", "Dec")</f>
        <v>May</v>
      </c>
      <c r="N2337" s="9" t="str">
        <f t="shared" si="256"/>
        <v>2014</v>
      </c>
      <c r="O2337" t="b">
        <v>1</v>
      </c>
      <c r="P2337">
        <v>221</v>
      </c>
      <c r="Q2337" t="b">
        <v>1</v>
      </c>
      <c r="R2337" t="s">
        <v>8297</v>
      </c>
      <c r="S2337" s="6">
        <f t="shared" si="252"/>
        <v>1.0227200000000001</v>
      </c>
      <c r="T2337" s="8">
        <f t="shared" si="253"/>
        <v>115.69230769230769</v>
      </c>
      <c r="U2337" t="str">
        <f t="shared" si="257"/>
        <v>food</v>
      </c>
      <c r="V2337" t="str">
        <f t="shared" si="258"/>
        <v>small batch</v>
      </c>
    </row>
    <row r="2338" spans="1:22" ht="48" x14ac:dyDescent="0.2">
      <c r="A2338">
        <v>2336</v>
      </c>
      <c r="B2338" s="3" t="s">
        <v>2337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2">
        <f t="shared" si="254"/>
        <v>41706.924710648149</v>
      </c>
      <c r="K2338">
        <v>1390860695</v>
      </c>
      <c r="L2338" s="12" t="str">
        <f t="shared" si="255"/>
        <v>01/27/2014</v>
      </c>
      <c r="M2338" s="9" t="str" cm="1">
        <f t="array" ref="M2338">_xlfn.IFS(LEFT(L2338, 2) = "01", "Jan", LEFT(L2338, 2) = "02", "Feb", LEFT(L2338, 2) = "03", "Mar", LEFT(L2338, 2) = "04", "Apr", LEFT(L2338, 2) = "05", "May", LEFT(L2338, 2) = "06", "Jun", LEFT(L2338, 2) = "07", "Jul", LEFT(L2338, 2) = "08", "Aug", LEFT(L2338, 2) = "09", "Sep", LEFT(L2338, 2) = "10", "Oct", LEFT(L2338, 2) = "11", "Nov", LEFT(L2338, 2) = "12", "Dec")</f>
        <v>Jan</v>
      </c>
      <c r="N2338" s="9" t="str">
        <f t="shared" si="256"/>
        <v>2014</v>
      </c>
      <c r="O2338" t="b">
        <v>1</v>
      </c>
      <c r="P2338">
        <v>2165</v>
      </c>
      <c r="Q2338" t="b">
        <v>1</v>
      </c>
      <c r="R2338" t="s">
        <v>8297</v>
      </c>
      <c r="S2338" s="6">
        <f t="shared" si="252"/>
        <v>5.2073254999999996</v>
      </c>
      <c r="T2338" s="8">
        <f t="shared" si="253"/>
        <v>48.104623556581984</v>
      </c>
      <c r="U2338" t="str">
        <f t="shared" si="257"/>
        <v>food</v>
      </c>
      <c r="V2338" t="str">
        <f t="shared" si="258"/>
        <v>small batch</v>
      </c>
    </row>
    <row r="2339" spans="1:22" ht="32" x14ac:dyDescent="0.2">
      <c r="A2339">
        <v>2337</v>
      </c>
      <c r="B2339" s="3" t="s">
        <v>2338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2">
        <f t="shared" si="254"/>
        <v>41816.640543981484</v>
      </c>
      <c r="K2339">
        <v>1401204143</v>
      </c>
      <c r="L2339" s="12" t="str">
        <f t="shared" si="255"/>
        <v>05/27/2014</v>
      </c>
      <c r="M2339" s="9" t="str" cm="1">
        <f t="array" ref="M2339">_xlfn.IFS(LEFT(L2339, 2) = "01", "Jan", LEFT(L2339, 2) = "02", "Feb", LEFT(L2339, 2) = "03", "Mar", LEFT(L2339, 2) = "04", "Apr", LEFT(L2339, 2) = "05", "May", LEFT(L2339, 2) = "06", "Jun", LEFT(L2339, 2) = "07", "Jul", LEFT(L2339, 2) = "08", "Aug", LEFT(L2339, 2) = "09", "Sep", LEFT(L2339, 2) = "10", "Oct", LEFT(L2339, 2) = "11", "Nov", LEFT(L2339, 2) = "12", "Dec")</f>
        <v>May</v>
      </c>
      <c r="N2339" s="9" t="str">
        <f t="shared" si="256"/>
        <v>2014</v>
      </c>
      <c r="O2339" t="b">
        <v>1</v>
      </c>
      <c r="P2339">
        <v>179</v>
      </c>
      <c r="Q2339" t="b">
        <v>1</v>
      </c>
      <c r="R2339" t="s">
        <v>8297</v>
      </c>
      <c r="S2339" s="6">
        <f t="shared" si="252"/>
        <v>1.1065833333333333</v>
      </c>
      <c r="T2339" s="8">
        <f t="shared" si="253"/>
        <v>74.184357541899445</v>
      </c>
      <c r="U2339" t="str">
        <f t="shared" si="257"/>
        <v>food</v>
      </c>
      <c r="V2339" t="str">
        <f t="shared" si="258"/>
        <v>small batch</v>
      </c>
    </row>
    <row r="2340" spans="1:22" ht="48" x14ac:dyDescent="0.2">
      <c r="A2340">
        <v>2338</v>
      </c>
      <c r="B2340" s="3" t="s">
        <v>2339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2">
        <f t="shared" si="254"/>
        <v>41819.896805555552</v>
      </c>
      <c r="K2340">
        <v>1401485484</v>
      </c>
      <c r="L2340" s="12" t="str">
        <f t="shared" si="255"/>
        <v>05/30/2014</v>
      </c>
      <c r="M2340" s="9" t="str" cm="1">
        <f t="array" ref="M2340">_xlfn.IFS(LEFT(L2340, 2) = "01", "Jan", LEFT(L2340, 2) = "02", "Feb", LEFT(L2340, 2) = "03", "Mar", LEFT(L2340, 2) = "04", "Apr", LEFT(L2340, 2) = "05", "May", LEFT(L2340, 2) = "06", "Jun", LEFT(L2340, 2) = "07", "Jul", LEFT(L2340, 2) = "08", "Aug", LEFT(L2340, 2) = "09", "Sep", LEFT(L2340, 2) = "10", "Oct", LEFT(L2340, 2) = "11", "Nov", LEFT(L2340, 2) = "12", "Dec")</f>
        <v>May</v>
      </c>
      <c r="N2340" s="9" t="str">
        <f t="shared" si="256"/>
        <v>2014</v>
      </c>
      <c r="O2340" t="b">
        <v>1</v>
      </c>
      <c r="P2340">
        <v>123</v>
      </c>
      <c r="Q2340" t="b">
        <v>1</v>
      </c>
      <c r="R2340" t="s">
        <v>8297</v>
      </c>
      <c r="S2340" s="6">
        <f t="shared" si="252"/>
        <v>1.0114333333333334</v>
      </c>
      <c r="T2340" s="8">
        <f t="shared" si="253"/>
        <v>123.34552845528455</v>
      </c>
      <c r="U2340" t="str">
        <f t="shared" si="257"/>
        <v>food</v>
      </c>
      <c r="V2340" t="str">
        <f t="shared" si="258"/>
        <v>small batch</v>
      </c>
    </row>
    <row r="2341" spans="1:22" ht="48" x14ac:dyDescent="0.2">
      <c r="A2341">
        <v>2339</v>
      </c>
      <c r="B2341" s="3" t="s">
        <v>2340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2">
        <f t="shared" si="254"/>
        <v>42723.332638888889</v>
      </c>
      <c r="K2341">
        <v>1479496309</v>
      </c>
      <c r="L2341" s="12" t="str">
        <f t="shared" si="255"/>
        <v>11/18/2016</v>
      </c>
      <c r="M2341" s="9" t="str" cm="1">
        <f t="array" ref="M2341">_xlfn.IFS(LEFT(L2341, 2) = "01", "Jan", LEFT(L2341, 2) = "02", "Feb", LEFT(L2341, 2) = "03", "Mar", LEFT(L2341, 2) = "04", "Apr", LEFT(L2341, 2) = "05", "May", LEFT(L2341, 2) = "06", "Jun", LEFT(L2341, 2) = "07", "Jul", LEFT(L2341, 2) = "08", "Aug", LEFT(L2341, 2) = "09", "Sep", LEFT(L2341, 2) = "10", "Oct", LEFT(L2341, 2) = "11", "Nov", LEFT(L2341, 2) = "12", "Dec")</f>
        <v>Nov</v>
      </c>
      <c r="N2341" s="9" t="str">
        <f t="shared" si="256"/>
        <v>2016</v>
      </c>
      <c r="O2341" t="b">
        <v>1</v>
      </c>
      <c r="P2341">
        <v>1104</v>
      </c>
      <c r="Q2341" t="b">
        <v>1</v>
      </c>
      <c r="R2341" t="s">
        <v>8297</v>
      </c>
      <c r="S2341" s="6">
        <f t="shared" si="252"/>
        <v>2.9420799999999998</v>
      </c>
      <c r="T2341" s="8">
        <f t="shared" si="253"/>
        <v>66.623188405797094</v>
      </c>
      <c r="U2341" t="str">
        <f t="shared" si="257"/>
        <v>food</v>
      </c>
      <c r="V2341" t="str">
        <f t="shared" si="258"/>
        <v>small batch</v>
      </c>
    </row>
    <row r="2342" spans="1:22" ht="48" x14ac:dyDescent="0.2">
      <c r="A2342">
        <v>2340</v>
      </c>
      <c r="B2342" s="3" t="s">
        <v>2341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2">
        <f t="shared" si="254"/>
        <v>42673.642800925925</v>
      </c>
      <c r="K2342">
        <v>1475249138</v>
      </c>
      <c r="L2342" s="12" t="str">
        <f t="shared" si="255"/>
        <v>09/30/2016</v>
      </c>
      <c r="M2342" s="9" t="str" cm="1">
        <f t="array" ref="M2342">_xlfn.IFS(LEFT(L2342, 2) = "01", "Jan", LEFT(L2342, 2) = "02", "Feb", LEFT(L2342, 2) = "03", "Mar", LEFT(L2342, 2) = "04", "Apr", LEFT(L2342, 2) = "05", "May", LEFT(L2342, 2) = "06", "Jun", LEFT(L2342, 2) = "07", "Jul", LEFT(L2342, 2) = "08", "Aug", LEFT(L2342, 2) = "09", "Sep", LEFT(L2342, 2) = "10", "Oct", LEFT(L2342, 2) = "11", "Nov", LEFT(L2342, 2) = "12", "Dec")</f>
        <v>Sep</v>
      </c>
      <c r="N2342" s="9" t="str">
        <f t="shared" si="256"/>
        <v>2016</v>
      </c>
      <c r="O2342" t="b">
        <v>1</v>
      </c>
      <c r="P2342">
        <v>403</v>
      </c>
      <c r="Q2342" t="b">
        <v>1</v>
      </c>
      <c r="R2342" t="s">
        <v>8297</v>
      </c>
      <c r="S2342" s="6">
        <f t="shared" si="252"/>
        <v>1.0577749999999999</v>
      </c>
      <c r="T2342" s="8">
        <f t="shared" si="253"/>
        <v>104.99007444168734</v>
      </c>
      <c r="U2342" t="str">
        <f t="shared" si="257"/>
        <v>food</v>
      </c>
      <c r="V2342" t="str">
        <f t="shared" si="258"/>
        <v>small batch</v>
      </c>
    </row>
    <row r="2343" spans="1:22" ht="48" x14ac:dyDescent="0.2">
      <c r="A2343">
        <v>2341</v>
      </c>
      <c r="B2343" s="3" t="s">
        <v>2342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2">
        <f t="shared" si="254"/>
        <v>42197.813703703709</v>
      </c>
      <c r="K2343">
        <v>1434137504</v>
      </c>
      <c r="L2343" s="12" t="str">
        <f t="shared" si="255"/>
        <v>06/12/2015</v>
      </c>
      <c r="M2343" s="9" t="str" cm="1">
        <f t="array" ref="M2343">_xlfn.IFS(LEFT(L2343, 2) = "01", "Jan", LEFT(L2343, 2) = "02", "Feb", LEFT(L2343, 2) = "03", "Mar", LEFT(L2343, 2) = "04", "Apr", LEFT(L2343, 2) = "05", "May", LEFT(L2343, 2) = "06", "Jun", LEFT(L2343, 2) = "07", "Jul", LEFT(L2343, 2) = "08", "Aug", LEFT(L2343, 2) = "09", "Sep", LEFT(L2343, 2) = "10", "Oct", LEFT(L2343, 2) = "11", "Nov", LEFT(L2343, 2) = "12", "Dec")</f>
        <v>Jun</v>
      </c>
      <c r="N2343" s="9" t="str">
        <f t="shared" si="256"/>
        <v>2015</v>
      </c>
      <c r="O2343" t="b">
        <v>0</v>
      </c>
      <c r="P2343">
        <v>0</v>
      </c>
      <c r="Q2343" t="b">
        <v>0</v>
      </c>
      <c r="R2343" t="s">
        <v>8271</v>
      </c>
      <c r="S2343" s="6">
        <f t="shared" si="252"/>
        <v>0</v>
      </c>
      <c r="T2343" s="8">
        <f t="shared" si="253"/>
        <v>0</v>
      </c>
      <c r="U2343" t="str">
        <f t="shared" si="257"/>
        <v>technology</v>
      </c>
      <c r="V2343" t="str">
        <f t="shared" si="258"/>
        <v>web</v>
      </c>
    </row>
    <row r="2344" spans="1:22" ht="48" x14ac:dyDescent="0.2">
      <c r="A2344">
        <v>2342</v>
      </c>
      <c r="B2344" s="3" t="s">
        <v>2343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2">
        <f t="shared" si="254"/>
        <v>41918.208333333336</v>
      </c>
      <c r="K2344">
        <v>1410799870</v>
      </c>
      <c r="L2344" s="12" t="str">
        <f t="shared" si="255"/>
        <v>09/15/2014</v>
      </c>
      <c r="M2344" s="9" t="str" cm="1">
        <f t="array" ref="M2344">_xlfn.IFS(LEFT(L2344, 2) = "01", "Jan", LEFT(L2344, 2) = "02", "Feb", LEFT(L2344, 2) = "03", "Mar", LEFT(L2344, 2) = "04", "Apr", LEFT(L2344, 2) = "05", "May", LEFT(L2344, 2) = "06", "Jun", LEFT(L2344, 2) = "07", "Jul", LEFT(L2344, 2) = "08", "Aug", LEFT(L2344, 2) = "09", "Sep", LEFT(L2344, 2) = "10", "Oct", LEFT(L2344, 2) = "11", "Nov", LEFT(L2344, 2) = "12", "Dec")</f>
        <v>Sep</v>
      </c>
      <c r="N2344" s="9" t="str">
        <f t="shared" si="256"/>
        <v>2014</v>
      </c>
      <c r="O2344" t="b">
        <v>0</v>
      </c>
      <c r="P2344">
        <v>0</v>
      </c>
      <c r="Q2344" t="b">
        <v>0</v>
      </c>
      <c r="R2344" t="s">
        <v>8271</v>
      </c>
      <c r="S2344" s="6">
        <f t="shared" si="252"/>
        <v>0</v>
      </c>
      <c r="T2344" s="8">
        <f t="shared" si="253"/>
        <v>0</v>
      </c>
      <c r="U2344" t="str">
        <f t="shared" si="257"/>
        <v>technology</v>
      </c>
      <c r="V2344" t="str">
        <f t="shared" si="258"/>
        <v>web</v>
      </c>
    </row>
    <row r="2345" spans="1:22" ht="48" x14ac:dyDescent="0.2">
      <c r="A2345">
        <v>2343</v>
      </c>
      <c r="B2345" s="3" t="s">
        <v>2344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2">
        <f t="shared" si="254"/>
        <v>42377.82430555555</v>
      </c>
      <c r="K2345">
        <v>1447962505</v>
      </c>
      <c r="L2345" s="12" t="str">
        <f t="shared" si="255"/>
        <v>11/19/2015</v>
      </c>
      <c r="M2345" s="9" t="str" cm="1">
        <f t="array" ref="M2345">_xlfn.IFS(LEFT(L2345, 2) = "01", "Jan", LEFT(L2345, 2) = "02", "Feb", LEFT(L2345, 2) = "03", "Mar", LEFT(L2345, 2) = "04", "Apr", LEFT(L2345, 2) = "05", "May", LEFT(L2345, 2) = "06", "Jun", LEFT(L2345, 2) = "07", "Jul", LEFT(L2345, 2) = "08", "Aug", LEFT(L2345, 2) = "09", "Sep", LEFT(L2345, 2) = "10", "Oct", LEFT(L2345, 2) = "11", "Nov", LEFT(L2345, 2) = "12", "Dec")</f>
        <v>Nov</v>
      </c>
      <c r="N2345" s="9" t="str">
        <f t="shared" si="256"/>
        <v>2015</v>
      </c>
      <c r="O2345" t="b">
        <v>0</v>
      </c>
      <c r="P2345">
        <v>1</v>
      </c>
      <c r="Q2345" t="b">
        <v>0</v>
      </c>
      <c r="R2345" t="s">
        <v>8271</v>
      </c>
      <c r="S2345" s="6">
        <f t="shared" si="252"/>
        <v>0.03</v>
      </c>
      <c r="T2345" s="8">
        <f t="shared" si="253"/>
        <v>300</v>
      </c>
      <c r="U2345" t="str">
        <f t="shared" si="257"/>
        <v>technology</v>
      </c>
      <c r="V2345" t="str">
        <f t="shared" si="258"/>
        <v>web</v>
      </c>
    </row>
    <row r="2346" spans="1:22" ht="48" x14ac:dyDescent="0.2">
      <c r="A2346">
        <v>2344</v>
      </c>
      <c r="B2346" s="3" t="s">
        <v>2345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2">
        <f t="shared" si="254"/>
        <v>42545.727650462963</v>
      </c>
      <c r="K2346">
        <v>1464197269</v>
      </c>
      <c r="L2346" s="12" t="str">
        <f t="shared" si="255"/>
        <v>05/25/2016</v>
      </c>
      <c r="M2346" s="9" t="str" cm="1">
        <f t="array" ref="M2346">_xlfn.IFS(LEFT(L2346, 2) = "01", "Jan", LEFT(L2346, 2) = "02", "Feb", LEFT(L2346, 2) = "03", "Mar", LEFT(L2346, 2) = "04", "Apr", LEFT(L2346, 2) = "05", "May", LEFT(L2346, 2) = "06", "Jun", LEFT(L2346, 2) = "07", "Jul", LEFT(L2346, 2) = "08", "Aug", LEFT(L2346, 2) = "09", "Sep", LEFT(L2346, 2) = "10", "Oct", LEFT(L2346, 2) = "11", "Nov", LEFT(L2346, 2) = "12", "Dec")</f>
        <v>May</v>
      </c>
      <c r="N2346" s="9" t="str">
        <f t="shared" si="256"/>
        <v>2016</v>
      </c>
      <c r="O2346" t="b">
        <v>0</v>
      </c>
      <c r="P2346">
        <v>1</v>
      </c>
      <c r="Q2346" t="b">
        <v>0</v>
      </c>
      <c r="R2346" t="s">
        <v>8271</v>
      </c>
      <c r="S2346" s="6">
        <f t="shared" si="252"/>
        <v>1E-3</v>
      </c>
      <c r="T2346" s="8">
        <f t="shared" si="253"/>
        <v>1</v>
      </c>
      <c r="U2346" t="str">
        <f t="shared" si="257"/>
        <v>technology</v>
      </c>
      <c r="V2346" t="str">
        <f t="shared" si="258"/>
        <v>web</v>
      </c>
    </row>
    <row r="2347" spans="1:22" ht="48" x14ac:dyDescent="0.2">
      <c r="A2347">
        <v>2345</v>
      </c>
      <c r="B2347" s="3" t="s">
        <v>2346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2">
        <f t="shared" si="254"/>
        <v>42094.985416666663</v>
      </c>
      <c r="K2347">
        <v>1424822556</v>
      </c>
      <c r="L2347" s="12" t="str">
        <f t="shared" si="255"/>
        <v>02/25/2015</v>
      </c>
      <c r="M2347" s="9" t="str" cm="1">
        <f t="array" ref="M2347">_xlfn.IFS(LEFT(L2347, 2) = "01", "Jan", LEFT(L2347, 2) = "02", "Feb", LEFT(L2347, 2) = "03", "Mar", LEFT(L2347, 2) = "04", "Apr", LEFT(L2347, 2) = "05", "May", LEFT(L2347, 2) = "06", "Jun", LEFT(L2347, 2) = "07", "Jul", LEFT(L2347, 2) = "08", "Aug", LEFT(L2347, 2) = "09", "Sep", LEFT(L2347, 2) = "10", "Oct", LEFT(L2347, 2) = "11", "Nov", LEFT(L2347, 2) = "12", "Dec")</f>
        <v>Feb</v>
      </c>
      <c r="N2347" s="9" t="str">
        <f t="shared" si="256"/>
        <v>2015</v>
      </c>
      <c r="O2347" t="b">
        <v>0</v>
      </c>
      <c r="P2347">
        <v>0</v>
      </c>
      <c r="Q2347" t="b">
        <v>0</v>
      </c>
      <c r="R2347" t="s">
        <v>8271</v>
      </c>
      <c r="S2347" s="6">
        <f t="shared" si="252"/>
        <v>0</v>
      </c>
      <c r="T2347" s="8">
        <f t="shared" si="253"/>
        <v>0</v>
      </c>
      <c r="U2347" t="str">
        <f t="shared" si="257"/>
        <v>technology</v>
      </c>
      <c r="V2347" t="str">
        <f t="shared" si="258"/>
        <v>web</v>
      </c>
    </row>
    <row r="2348" spans="1:22" ht="48" x14ac:dyDescent="0.2">
      <c r="A2348">
        <v>2346</v>
      </c>
      <c r="B2348" s="3" t="s">
        <v>2347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2">
        <f t="shared" si="254"/>
        <v>42660.79896990741</v>
      </c>
      <c r="K2348">
        <v>1472843431</v>
      </c>
      <c r="L2348" s="12" t="str">
        <f t="shared" si="255"/>
        <v>09/02/2016</v>
      </c>
      <c r="M2348" s="9" t="str" cm="1">
        <f t="array" ref="M2348">_xlfn.IFS(LEFT(L2348, 2) = "01", "Jan", LEFT(L2348, 2) = "02", "Feb", LEFT(L2348, 2) = "03", "Mar", LEFT(L2348, 2) = "04", "Apr", LEFT(L2348, 2) = "05", "May", LEFT(L2348, 2) = "06", "Jun", LEFT(L2348, 2) = "07", "Jul", LEFT(L2348, 2) = "08", "Aug", LEFT(L2348, 2) = "09", "Sep", LEFT(L2348, 2) = "10", "Oct", LEFT(L2348, 2) = "11", "Nov", LEFT(L2348, 2) = "12", "Dec")</f>
        <v>Sep</v>
      </c>
      <c r="N2348" s="9" t="str">
        <f t="shared" si="256"/>
        <v>2016</v>
      </c>
      <c r="O2348" t="b">
        <v>0</v>
      </c>
      <c r="P2348">
        <v>3</v>
      </c>
      <c r="Q2348" t="b">
        <v>0</v>
      </c>
      <c r="R2348" t="s">
        <v>8271</v>
      </c>
      <c r="S2348" s="6">
        <f t="shared" si="252"/>
        <v>6.4999999999999997E-4</v>
      </c>
      <c r="T2348" s="8">
        <f t="shared" si="253"/>
        <v>13</v>
      </c>
      <c r="U2348" t="str">
        <f t="shared" si="257"/>
        <v>technology</v>
      </c>
      <c r="V2348" t="str">
        <f t="shared" si="258"/>
        <v>web</v>
      </c>
    </row>
    <row r="2349" spans="1:22" ht="48" x14ac:dyDescent="0.2">
      <c r="A2349">
        <v>2347</v>
      </c>
      <c r="B2349" s="3" t="s">
        <v>2348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2">
        <f t="shared" si="254"/>
        <v>42607.607361111113</v>
      </c>
      <c r="K2349">
        <v>1469543676</v>
      </c>
      <c r="L2349" s="12" t="str">
        <f t="shared" si="255"/>
        <v>07/26/2016</v>
      </c>
      <c r="M2349" s="9" t="str" cm="1">
        <f t="array" ref="M2349">_xlfn.IFS(LEFT(L2349, 2) = "01", "Jan", LEFT(L2349, 2) = "02", "Feb", LEFT(L2349, 2) = "03", "Mar", LEFT(L2349, 2) = "04", "Apr", LEFT(L2349, 2) = "05", "May", LEFT(L2349, 2) = "06", "Jun", LEFT(L2349, 2) = "07", "Jul", LEFT(L2349, 2) = "08", "Aug", LEFT(L2349, 2) = "09", "Sep", LEFT(L2349, 2) = "10", "Oct", LEFT(L2349, 2) = "11", "Nov", LEFT(L2349, 2) = "12", "Dec")</f>
        <v>Jul</v>
      </c>
      <c r="N2349" s="9" t="str">
        <f t="shared" si="256"/>
        <v>2016</v>
      </c>
      <c r="O2349" t="b">
        <v>0</v>
      </c>
      <c r="P2349">
        <v>1</v>
      </c>
      <c r="Q2349" t="b">
        <v>0</v>
      </c>
      <c r="R2349" t="s">
        <v>8271</v>
      </c>
      <c r="S2349" s="6">
        <f t="shared" si="252"/>
        <v>1.4999999999999999E-2</v>
      </c>
      <c r="T2349" s="8">
        <f t="shared" si="253"/>
        <v>15</v>
      </c>
      <c r="U2349" t="str">
        <f t="shared" si="257"/>
        <v>technology</v>
      </c>
      <c r="V2349" t="str">
        <f t="shared" si="258"/>
        <v>web</v>
      </c>
    </row>
    <row r="2350" spans="1:22" ht="48" x14ac:dyDescent="0.2">
      <c r="A2350">
        <v>2348</v>
      </c>
      <c r="B2350" s="3" t="s">
        <v>2349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2">
        <f t="shared" si="254"/>
        <v>42420.932152777779</v>
      </c>
      <c r="K2350">
        <v>1450822938</v>
      </c>
      <c r="L2350" s="12" t="str">
        <f t="shared" si="255"/>
        <v>12/22/2015</v>
      </c>
      <c r="M2350" s="9" t="str" cm="1">
        <f t="array" ref="M2350">_xlfn.IFS(LEFT(L2350, 2) = "01", "Jan", LEFT(L2350, 2) = "02", "Feb", LEFT(L2350, 2) = "03", "Mar", LEFT(L2350, 2) = "04", "Apr", LEFT(L2350, 2) = "05", "May", LEFT(L2350, 2) = "06", "Jun", LEFT(L2350, 2) = "07", "Jul", LEFT(L2350, 2) = "08", "Aug", LEFT(L2350, 2) = "09", "Sep", LEFT(L2350, 2) = "10", "Oct", LEFT(L2350, 2) = "11", "Nov", LEFT(L2350, 2) = "12", "Dec")</f>
        <v>Dec</v>
      </c>
      <c r="N2350" s="9" t="str">
        <f t="shared" si="256"/>
        <v>2015</v>
      </c>
      <c r="O2350" t="b">
        <v>0</v>
      </c>
      <c r="P2350">
        <v>5</v>
      </c>
      <c r="Q2350" t="b">
        <v>0</v>
      </c>
      <c r="R2350" t="s">
        <v>8271</v>
      </c>
      <c r="S2350" s="6">
        <f t="shared" si="252"/>
        <v>3.8571428571428572E-3</v>
      </c>
      <c r="T2350" s="8">
        <f t="shared" si="253"/>
        <v>54</v>
      </c>
      <c r="U2350" t="str">
        <f t="shared" si="257"/>
        <v>technology</v>
      </c>
      <c r="V2350" t="str">
        <f t="shared" si="258"/>
        <v>web</v>
      </c>
    </row>
    <row r="2351" spans="1:22" ht="48" x14ac:dyDescent="0.2">
      <c r="A2351">
        <v>2349</v>
      </c>
      <c r="B2351" s="3" t="s">
        <v>2350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2">
        <f t="shared" si="254"/>
        <v>42227.775787037041</v>
      </c>
      <c r="K2351">
        <v>1436812628</v>
      </c>
      <c r="L2351" s="12" t="str">
        <f t="shared" si="255"/>
        <v>07/13/2015</v>
      </c>
      <c r="M2351" s="9" t="str" cm="1">
        <f t="array" ref="M2351">_xlfn.IFS(LEFT(L2351, 2) = "01", "Jan", LEFT(L2351, 2) = "02", "Feb", LEFT(L2351, 2) = "03", "Mar", LEFT(L2351, 2) = "04", "Apr", LEFT(L2351, 2) = "05", "May", LEFT(L2351, 2) = "06", "Jun", LEFT(L2351, 2) = "07", "Jul", LEFT(L2351, 2) = "08", "Aug", LEFT(L2351, 2) = "09", "Sep", LEFT(L2351, 2) = "10", "Oct", LEFT(L2351, 2) = "11", "Nov", LEFT(L2351, 2) = "12", "Dec")</f>
        <v>Jul</v>
      </c>
      <c r="N2351" s="9" t="str">
        <f t="shared" si="256"/>
        <v>2015</v>
      </c>
      <c r="O2351" t="b">
        <v>0</v>
      </c>
      <c r="P2351">
        <v>0</v>
      </c>
      <c r="Q2351" t="b">
        <v>0</v>
      </c>
      <c r="R2351" t="s">
        <v>8271</v>
      </c>
      <c r="S2351" s="6">
        <f t="shared" si="252"/>
        <v>0</v>
      </c>
      <c r="T2351" s="8">
        <f t="shared" si="253"/>
        <v>0</v>
      </c>
      <c r="U2351" t="str">
        <f t="shared" si="257"/>
        <v>technology</v>
      </c>
      <c r="V2351" t="str">
        <f t="shared" si="258"/>
        <v>web</v>
      </c>
    </row>
    <row r="2352" spans="1:22" ht="32" x14ac:dyDescent="0.2">
      <c r="A2352">
        <v>2350</v>
      </c>
      <c r="B2352" s="3" t="s">
        <v>2351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2">
        <f t="shared" si="254"/>
        <v>42738.842245370368</v>
      </c>
      <c r="K2352">
        <v>1480882370</v>
      </c>
      <c r="L2352" s="12" t="str">
        <f t="shared" si="255"/>
        <v>12/04/2016</v>
      </c>
      <c r="M2352" s="9" t="str" cm="1">
        <f t="array" ref="M2352">_xlfn.IFS(LEFT(L2352, 2) = "01", "Jan", LEFT(L2352, 2) = "02", "Feb", LEFT(L2352, 2) = "03", "Mar", LEFT(L2352, 2) = "04", "Apr", LEFT(L2352, 2) = "05", "May", LEFT(L2352, 2) = "06", "Jun", LEFT(L2352, 2) = "07", "Jul", LEFT(L2352, 2) = "08", "Aug", LEFT(L2352, 2) = "09", "Sep", LEFT(L2352, 2) = "10", "Oct", LEFT(L2352, 2) = "11", "Nov", LEFT(L2352, 2) = "12", "Dec")</f>
        <v>Dec</v>
      </c>
      <c r="N2352" s="9" t="str">
        <f t="shared" si="256"/>
        <v>2016</v>
      </c>
      <c r="O2352" t="b">
        <v>0</v>
      </c>
      <c r="P2352">
        <v>0</v>
      </c>
      <c r="Q2352" t="b">
        <v>0</v>
      </c>
      <c r="R2352" t="s">
        <v>8271</v>
      </c>
      <c r="S2352" s="6">
        <f t="shared" si="252"/>
        <v>0</v>
      </c>
      <c r="T2352" s="8">
        <f t="shared" si="253"/>
        <v>0</v>
      </c>
      <c r="U2352" t="str">
        <f t="shared" si="257"/>
        <v>technology</v>
      </c>
      <c r="V2352" t="str">
        <f t="shared" si="258"/>
        <v>web</v>
      </c>
    </row>
    <row r="2353" spans="1:22" ht="32" x14ac:dyDescent="0.2">
      <c r="A2353">
        <v>2351</v>
      </c>
      <c r="B2353" s="3" t="s">
        <v>2352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2">
        <f t="shared" si="254"/>
        <v>42124.101145833338</v>
      </c>
      <c r="K2353">
        <v>1427768739</v>
      </c>
      <c r="L2353" s="12" t="str">
        <f t="shared" si="255"/>
        <v>03/31/2015</v>
      </c>
      <c r="M2353" s="9" t="str" cm="1">
        <f t="array" ref="M2353">_xlfn.IFS(LEFT(L2353, 2) = "01", "Jan", LEFT(L2353, 2) = "02", "Feb", LEFT(L2353, 2) = "03", "Mar", LEFT(L2353, 2) = "04", "Apr", LEFT(L2353, 2) = "05", "May", LEFT(L2353, 2) = "06", "Jun", LEFT(L2353, 2) = "07", "Jul", LEFT(L2353, 2) = "08", "Aug", LEFT(L2353, 2) = "09", "Sep", LEFT(L2353, 2) = "10", "Oct", LEFT(L2353, 2) = "11", "Nov", LEFT(L2353, 2) = "12", "Dec")</f>
        <v>Mar</v>
      </c>
      <c r="N2353" s="9" t="str">
        <f t="shared" si="256"/>
        <v>2015</v>
      </c>
      <c r="O2353" t="b">
        <v>0</v>
      </c>
      <c r="P2353">
        <v>7</v>
      </c>
      <c r="Q2353" t="b">
        <v>0</v>
      </c>
      <c r="R2353" t="s">
        <v>8271</v>
      </c>
      <c r="S2353" s="6">
        <f t="shared" si="252"/>
        <v>5.7142857142857143E-3</v>
      </c>
      <c r="T2353" s="8">
        <f t="shared" si="253"/>
        <v>15.428571428571429</v>
      </c>
      <c r="U2353" t="str">
        <f t="shared" si="257"/>
        <v>technology</v>
      </c>
      <c r="V2353" t="str">
        <f t="shared" si="258"/>
        <v>web</v>
      </c>
    </row>
    <row r="2354" spans="1:22" ht="48" x14ac:dyDescent="0.2">
      <c r="A2354">
        <v>2352</v>
      </c>
      <c r="B2354" s="3" t="s">
        <v>2353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2">
        <f t="shared" si="254"/>
        <v>42161.633703703701</v>
      </c>
      <c r="K2354">
        <v>1428419552</v>
      </c>
      <c r="L2354" s="12" t="str">
        <f t="shared" si="255"/>
        <v>04/07/2015</v>
      </c>
      <c r="M2354" s="9" t="str" cm="1">
        <f t="array" ref="M2354">_xlfn.IFS(LEFT(L2354, 2) = "01", "Jan", LEFT(L2354, 2) = "02", "Feb", LEFT(L2354, 2) = "03", "Mar", LEFT(L2354, 2) = "04", "Apr", LEFT(L2354, 2) = "05", "May", LEFT(L2354, 2) = "06", "Jun", LEFT(L2354, 2) = "07", "Jul", LEFT(L2354, 2) = "08", "Aug", LEFT(L2354, 2) = "09", "Sep", LEFT(L2354, 2) = "10", "Oct", LEFT(L2354, 2) = "11", "Nov", LEFT(L2354, 2) = "12", "Dec")</f>
        <v>Apr</v>
      </c>
      <c r="N2354" s="9" t="str">
        <f t="shared" si="256"/>
        <v>2015</v>
      </c>
      <c r="O2354" t="b">
        <v>0</v>
      </c>
      <c r="P2354">
        <v>0</v>
      </c>
      <c r="Q2354" t="b">
        <v>0</v>
      </c>
      <c r="R2354" t="s">
        <v>8271</v>
      </c>
      <c r="S2354" s="6">
        <f t="shared" si="252"/>
        <v>0</v>
      </c>
      <c r="T2354" s="8">
        <f t="shared" si="253"/>
        <v>0</v>
      </c>
      <c r="U2354" t="str">
        <f t="shared" si="257"/>
        <v>technology</v>
      </c>
      <c r="V2354" t="str">
        <f t="shared" si="258"/>
        <v>web</v>
      </c>
    </row>
    <row r="2355" spans="1:22" ht="48" x14ac:dyDescent="0.2">
      <c r="A2355">
        <v>2353</v>
      </c>
      <c r="B2355" s="3" t="s">
        <v>2354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2">
        <f t="shared" si="254"/>
        <v>42115.676180555558</v>
      </c>
      <c r="K2355">
        <v>1428596022</v>
      </c>
      <c r="L2355" s="12" t="str">
        <f t="shared" si="255"/>
        <v>04/09/2015</v>
      </c>
      <c r="M2355" s="9" t="str" cm="1">
        <f t="array" ref="M2355">_xlfn.IFS(LEFT(L2355, 2) = "01", "Jan", LEFT(L2355, 2) = "02", "Feb", LEFT(L2355, 2) = "03", "Mar", LEFT(L2355, 2) = "04", "Apr", LEFT(L2355, 2) = "05", "May", LEFT(L2355, 2) = "06", "Jun", LEFT(L2355, 2) = "07", "Jul", LEFT(L2355, 2) = "08", "Aug", LEFT(L2355, 2) = "09", "Sep", LEFT(L2355, 2) = "10", "Oct", LEFT(L2355, 2) = "11", "Nov", LEFT(L2355, 2) = "12", "Dec")</f>
        <v>Apr</v>
      </c>
      <c r="N2355" s="9" t="str">
        <f t="shared" si="256"/>
        <v>2015</v>
      </c>
      <c r="O2355" t="b">
        <v>0</v>
      </c>
      <c r="P2355">
        <v>0</v>
      </c>
      <c r="Q2355" t="b">
        <v>0</v>
      </c>
      <c r="R2355" t="s">
        <v>8271</v>
      </c>
      <c r="S2355" s="6">
        <f t="shared" si="252"/>
        <v>0</v>
      </c>
      <c r="T2355" s="8">
        <f t="shared" si="253"/>
        <v>0</v>
      </c>
      <c r="U2355" t="str">
        <f t="shared" si="257"/>
        <v>technology</v>
      </c>
      <c r="V2355" t="str">
        <f t="shared" si="258"/>
        <v>web</v>
      </c>
    </row>
    <row r="2356" spans="1:22" ht="48" x14ac:dyDescent="0.2">
      <c r="A2356">
        <v>2354</v>
      </c>
      <c r="B2356" s="3" t="s">
        <v>2355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2">
        <f t="shared" si="254"/>
        <v>42014.722916666666</v>
      </c>
      <c r="K2356">
        <v>1415726460</v>
      </c>
      <c r="L2356" s="12" t="str">
        <f t="shared" si="255"/>
        <v>11/11/2014</v>
      </c>
      <c r="M2356" s="9" t="str" cm="1">
        <f t="array" ref="M2356">_xlfn.IFS(LEFT(L2356, 2) = "01", "Jan", LEFT(L2356, 2) = "02", "Feb", LEFT(L2356, 2) = "03", "Mar", LEFT(L2356, 2) = "04", "Apr", LEFT(L2356, 2) = "05", "May", LEFT(L2356, 2) = "06", "Jun", LEFT(L2356, 2) = "07", "Jul", LEFT(L2356, 2) = "08", "Aug", LEFT(L2356, 2) = "09", "Sep", LEFT(L2356, 2) = "10", "Oct", LEFT(L2356, 2) = "11", "Nov", LEFT(L2356, 2) = "12", "Dec")</f>
        <v>Nov</v>
      </c>
      <c r="N2356" s="9" t="str">
        <f t="shared" si="256"/>
        <v>2014</v>
      </c>
      <c r="O2356" t="b">
        <v>0</v>
      </c>
      <c r="P2356">
        <v>1</v>
      </c>
      <c r="Q2356" t="b">
        <v>0</v>
      </c>
      <c r="R2356" t="s">
        <v>8271</v>
      </c>
      <c r="S2356" s="6">
        <f t="shared" si="252"/>
        <v>7.1428571428571429E-4</v>
      </c>
      <c r="T2356" s="8">
        <f t="shared" si="253"/>
        <v>25</v>
      </c>
      <c r="U2356" t="str">
        <f t="shared" si="257"/>
        <v>technology</v>
      </c>
      <c r="V2356" t="str">
        <f t="shared" si="258"/>
        <v>web</v>
      </c>
    </row>
    <row r="2357" spans="1:22" ht="48" x14ac:dyDescent="0.2">
      <c r="A2357">
        <v>2355</v>
      </c>
      <c r="B2357" s="3" t="s">
        <v>2356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2">
        <f t="shared" si="254"/>
        <v>42126.918240740735</v>
      </c>
      <c r="K2357">
        <v>1428012136</v>
      </c>
      <c r="L2357" s="12" t="str">
        <f t="shared" si="255"/>
        <v>04/02/2015</v>
      </c>
      <c r="M2357" s="9" t="str" cm="1">
        <f t="array" ref="M2357">_xlfn.IFS(LEFT(L2357, 2) = "01", "Jan", LEFT(L2357, 2) = "02", "Feb", LEFT(L2357, 2) = "03", "Mar", LEFT(L2357, 2) = "04", "Apr", LEFT(L2357, 2) = "05", "May", LEFT(L2357, 2) = "06", "Jun", LEFT(L2357, 2) = "07", "Jul", LEFT(L2357, 2) = "08", "Aug", LEFT(L2357, 2) = "09", "Sep", LEFT(L2357, 2) = "10", "Oct", LEFT(L2357, 2) = "11", "Nov", LEFT(L2357, 2) = "12", "Dec")</f>
        <v>Apr</v>
      </c>
      <c r="N2357" s="9" t="str">
        <f t="shared" si="256"/>
        <v>2015</v>
      </c>
      <c r="O2357" t="b">
        <v>0</v>
      </c>
      <c r="P2357">
        <v>2</v>
      </c>
      <c r="Q2357" t="b">
        <v>0</v>
      </c>
      <c r="R2357" t="s">
        <v>8271</v>
      </c>
      <c r="S2357" s="6">
        <f t="shared" si="252"/>
        <v>6.875E-3</v>
      </c>
      <c r="T2357" s="8">
        <f t="shared" si="253"/>
        <v>27.5</v>
      </c>
      <c r="U2357" t="str">
        <f t="shared" si="257"/>
        <v>technology</v>
      </c>
      <c r="V2357" t="str">
        <f t="shared" si="258"/>
        <v>web</v>
      </c>
    </row>
    <row r="2358" spans="1:22" ht="32" x14ac:dyDescent="0.2">
      <c r="A2358">
        <v>2356</v>
      </c>
      <c r="B2358" s="3" t="s">
        <v>2357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2">
        <f t="shared" si="254"/>
        <v>42160.78361111111</v>
      </c>
      <c r="K2358">
        <v>1430938104</v>
      </c>
      <c r="L2358" s="12" t="str">
        <f t="shared" si="255"/>
        <v>05/06/2015</v>
      </c>
      <c r="M2358" s="9" t="str" cm="1">
        <f t="array" ref="M2358">_xlfn.IFS(LEFT(L2358, 2) = "01", "Jan", LEFT(L2358, 2) = "02", "Feb", LEFT(L2358, 2) = "03", "Mar", LEFT(L2358, 2) = "04", "Apr", LEFT(L2358, 2) = "05", "May", LEFT(L2358, 2) = "06", "Jun", LEFT(L2358, 2) = "07", "Jul", LEFT(L2358, 2) = "08", "Aug", LEFT(L2358, 2) = "09", "Sep", LEFT(L2358, 2) = "10", "Oct", LEFT(L2358, 2) = "11", "Nov", LEFT(L2358, 2) = "12", "Dec")</f>
        <v>May</v>
      </c>
      <c r="N2358" s="9" t="str">
        <f t="shared" si="256"/>
        <v>2015</v>
      </c>
      <c r="O2358" t="b">
        <v>0</v>
      </c>
      <c r="P2358">
        <v>0</v>
      </c>
      <c r="Q2358" t="b">
        <v>0</v>
      </c>
      <c r="R2358" t="s">
        <v>8271</v>
      </c>
      <c r="S2358" s="6">
        <f t="shared" si="252"/>
        <v>0</v>
      </c>
      <c r="T2358" s="8">
        <f t="shared" si="253"/>
        <v>0</v>
      </c>
      <c r="U2358" t="str">
        <f t="shared" si="257"/>
        <v>technology</v>
      </c>
      <c r="V2358" t="str">
        <f t="shared" si="258"/>
        <v>web</v>
      </c>
    </row>
    <row r="2359" spans="1:22" ht="32" x14ac:dyDescent="0.2">
      <c r="A2359">
        <v>2357</v>
      </c>
      <c r="B2359" s="3" t="s">
        <v>2358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2">
        <f t="shared" si="254"/>
        <v>42294.620115740734</v>
      </c>
      <c r="K2359">
        <v>1442501578</v>
      </c>
      <c r="L2359" s="12" t="str">
        <f t="shared" si="255"/>
        <v>09/17/2015</v>
      </c>
      <c r="M2359" s="9" t="str" cm="1">
        <f t="array" ref="M2359">_xlfn.IFS(LEFT(L2359, 2) = "01", "Jan", LEFT(L2359, 2) = "02", "Feb", LEFT(L2359, 2) = "03", "Mar", LEFT(L2359, 2) = "04", "Apr", LEFT(L2359, 2) = "05", "May", LEFT(L2359, 2) = "06", "Jun", LEFT(L2359, 2) = "07", "Jul", LEFT(L2359, 2) = "08", "Aug", LEFT(L2359, 2) = "09", "Sep", LEFT(L2359, 2) = "10", "Oct", LEFT(L2359, 2) = "11", "Nov", LEFT(L2359, 2) = "12", "Dec")</f>
        <v>Sep</v>
      </c>
      <c r="N2359" s="9" t="str">
        <f t="shared" si="256"/>
        <v>2015</v>
      </c>
      <c r="O2359" t="b">
        <v>0</v>
      </c>
      <c r="P2359">
        <v>0</v>
      </c>
      <c r="Q2359" t="b">
        <v>0</v>
      </c>
      <c r="R2359" t="s">
        <v>8271</v>
      </c>
      <c r="S2359" s="6">
        <f t="shared" si="252"/>
        <v>0</v>
      </c>
      <c r="T2359" s="8">
        <f t="shared" si="253"/>
        <v>0</v>
      </c>
      <c r="U2359" t="str">
        <f t="shared" si="257"/>
        <v>technology</v>
      </c>
      <c r="V2359" t="str">
        <f t="shared" si="258"/>
        <v>web</v>
      </c>
    </row>
    <row r="2360" spans="1:22" ht="48" x14ac:dyDescent="0.2">
      <c r="A2360">
        <v>2358</v>
      </c>
      <c r="B2360" s="3" t="s">
        <v>2359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2">
        <f t="shared" si="254"/>
        <v>42035.027083333334</v>
      </c>
      <c r="K2360">
        <v>1417818036</v>
      </c>
      <c r="L2360" s="12" t="str">
        <f t="shared" si="255"/>
        <v>12/05/2014</v>
      </c>
      <c r="M2360" s="9" t="str" cm="1">
        <f t="array" ref="M2360">_xlfn.IFS(LEFT(L2360, 2) = "01", "Jan", LEFT(L2360, 2) = "02", "Feb", LEFT(L2360, 2) = "03", "Mar", LEFT(L2360, 2) = "04", "Apr", LEFT(L2360, 2) = "05", "May", LEFT(L2360, 2) = "06", "Jun", LEFT(L2360, 2) = "07", "Jul", LEFT(L2360, 2) = "08", "Aug", LEFT(L2360, 2) = "09", "Sep", LEFT(L2360, 2) = "10", "Oct", LEFT(L2360, 2) = "11", "Nov", LEFT(L2360, 2) = "12", "Dec")</f>
        <v>Dec</v>
      </c>
      <c r="N2360" s="9" t="str">
        <f t="shared" si="256"/>
        <v>2014</v>
      </c>
      <c r="O2360" t="b">
        <v>0</v>
      </c>
      <c r="P2360">
        <v>0</v>
      </c>
      <c r="Q2360" t="b">
        <v>0</v>
      </c>
      <c r="R2360" t="s">
        <v>8271</v>
      </c>
      <c r="S2360" s="6">
        <f t="shared" si="252"/>
        <v>0</v>
      </c>
      <c r="T2360" s="8">
        <f t="shared" si="253"/>
        <v>0</v>
      </c>
      <c r="U2360" t="str">
        <f t="shared" si="257"/>
        <v>technology</v>
      </c>
      <c r="V2360" t="str">
        <f t="shared" si="258"/>
        <v>web</v>
      </c>
    </row>
    <row r="2361" spans="1:22" ht="48" x14ac:dyDescent="0.2">
      <c r="A2361">
        <v>2359</v>
      </c>
      <c r="B2361" s="3" t="s">
        <v>2360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2">
        <f t="shared" si="254"/>
        <v>42219.649583333332</v>
      </c>
      <c r="K2361">
        <v>1433432124</v>
      </c>
      <c r="L2361" s="12" t="str">
        <f t="shared" si="255"/>
        <v>06/04/2015</v>
      </c>
      <c r="M2361" s="9" t="str" cm="1">
        <f t="array" ref="M2361">_xlfn.IFS(LEFT(L2361, 2) = "01", "Jan", LEFT(L2361, 2) = "02", "Feb", LEFT(L2361, 2) = "03", "Mar", LEFT(L2361, 2) = "04", "Apr", LEFT(L2361, 2) = "05", "May", LEFT(L2361, 2) = "06", "Jun", LEFT(L2361, 2) = "07", "Jul", LEFT(L2361, 2) = "08", "Aug", LEFT(L2361, 2) = "09", "Sep", LEFT(L2361, 2) = "10", "Oct", LEFT(L2361, 2) = "11", "Nov", LEFT(L2361, 2) = "12", "Dec")</f>
        <v>Jun</v>
      </c>
      <c r="N2361" s="9" t="str">
        <f t="shared" si="256"/>
        <v>2015</v>
      </c>
      <c r="O2361" t="b">
        <v>0</v>
      </c>
      <c r="P2361">
        <v>3</v>
      </c>
      <c r="Q2361" t="b">
        <v>0</v>
      </c>
      <c r="R2361" t="s">
        <v>8271</v>
      </c>
      <c r="S2361" s="6">
        <f t="shared" si="252"/>
        <v>0.14680000000000001</v>
      </c>
      <c r="T2361" s="8">
        <f t="shared" si="253"/>
        <v>367</v>
      </c>
      <c r="U2361" t="str">
        <f t="shared" si="257"/>
        <v>technology</v>
      </c>
      <c r="V2361" t="str">
        <f t="shared" si="258"/>
        <v>web</v>
      </c>
    </row>
    <row r="2362" spans="1:22" ht="48" x14ac:dyDescent="0.2">
      <c r="A2362">
        <v>2360</v>
      </c>
      <c r="B2362" s="3" t="s">
        <v>2361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2">
        <f t="shared" si="254"/>
        <v>42407.70694444445</v>
      </c>
      <c r="K2362">
        <v>1452272280</v>
      </c>
      <c r="L2362" s="12" t="str">
        <f t="shared" si="255"/>
        <v>01/08/2016</v>
      </c>
      <c r="M2362" s="9" t="str" cm="1">
        <f t="array" ref="M2362">_xlfn.IFS(LEFT(L2362, 2) = "01", "Jan", LEFT(L2362, 2) = "02", "Feb", LEFT(L2362, 2) = "03", "Mar", LEFT(L2362, 2) = "04", "Apr", LEFT(L2362, 2) = "05", "May", LEFT(L2362, 2) = "06", "Jun", LEFT(L2362, 2) = "07", "Jul", LEFT(L2362, 2) = "08", "Aug", LEFT(L2362, 2) = "09", "Sep", LEFT(L2362, 2) = "10", "Oct", LEFT(L2362, 2) = "11", "Nov", LEFT(L2362, 2) = "12", "Dec")</f>
        <v>Jan</v>
      </c>
      <c r="N2362" s="9" t="str">
        <f t="shared" si="256"/>
        <v>2016</v>
      </c>
      <c r="O2362" t="b">
        <v>0</v>
      </c>
      <c r="P2362">
        <v>1</v>
      </c>
      <c r="Q2362" t="b">
        <v>0</v>
      </c>
      <c r="R2362" t="s">
        <v>8271</v>
      </c>
      <c r="S2362" s="6">
        <f t="shared" si="252"/>
        <v>4.0000000000000002E-4</v>
      </c>
      <c r="T2362" s="8">
        <f t="shared" si="253"/>
        <v>2</v>
      </c>
      <c r="U2362" t="str">
        <f t="shared" si="257"/>
        <v>technology</v>
      </c>
      <c r="V2362" t="str">
        <f t="shared" si="258"/>
        <v>web</v>
      </c>
    </row>
    <row r="2363" spans="1:22" ht="48" x14ac:dyDescent="0.2">
      <c r="A2363">
        <v>2361</v>
      </c>
      <c r="B2363" s="3" t="s">
        <v>2362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2">
        <f t="shared" si="254"/>
        <v>42490.916666666672</v>
      </c>
      <c r="K2363">
        <v>1459975008</v>
      </c>
      <c r="L2363" s="12" t="str">
        <f t="shared" si="255"/>
        <v>04/06/2016</v>
      </c>
      <c r="M2363" s="9" t="str" cm="1">
        <f t="array" ref="M2363">_xlfn.IFS(LEFT(L2363, 2) = "01", "Jan", LEFT(L2363, 2) = "02", "Feb", LEFT(L2363, 2) = "03", "Mar", LEFT(L2363, 2) = "04", "Apr", LEFT(L2363, 2) = "05", "May", LEFT(L2363, 2) = "06", "Jun", LEFT(L2363, 2) = "07", "Jul", LEFT(L2363, 2) = "08", "Aug", LEFT(L2363, 2) = "09", "Sep", LEFT(L2363, 2) = "10", "Oct", LEFT(L2363, 2) = "11", "Nov", LEFT(L2363, 2) = "12", "Dec")</f>
        <v>Apr</v>
      </c>
      <c r="N2363" s="9" t="str">
        <f t="shared" si="256"/>
        <v>2016</v>
      </c>
      <c r="O2363" t="b">
        <v>0</v>
      </c>
      <c r="P2363">
        <v>0</v>
      </c>
      <c r="Q2363" t="b">
        <v>0</v>
      </c>
      <c r="R2363" t="s">
        <v>8271</v>
      </c>
      <c r="S2363" s="6">
        <f t="shared" si="252"/>
        <v>0</v>
      </c>
      <c r="T2363" s="8">
        <f t="shared" si="253"/>
        <v>0</v>
      </c>
      <c r="U2363" t="str">
        <f t="shared" si="257"/>
        <v>technology</v>
      </c>
      <c r="V2363" t="str">
        <f t="shared" si="258"/>
        <v>web</v>
      </c>
    </row>
    <row r="2364" spans="1:22" ht="32" x14ac:dyDescent="0.2">
      <c r="A2364">
        <v>2362</v>
      </c>
      <c r="B2364" s="3" t="s">
        <v>2363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2">
        <f t="shared" si="254"/>
        <v>41984.688310185185</v>
      </c>
      <c r="K2364">
        <v>1415723470</v>
      </c>
      <c r="L2364" s="12" t="str">
        <f t="shared" si="255"/>
        <v>11/11/2014</v>
      </c>
      <c r="M2364" s="9" t="str" cm="1">
        <f t="array" ref="M2364">_xlfn.IFS(LEFT(L2364, 2) = "01", "Jan", LEFT(L2364, 2) = "02", "Feb", LEFT(L2364, 2) = "03", "Mar", LEFT(L2364, 2) = "04", "Apr", LEFT(L2364, 2) = "05", "May", LEFT(L2364, 2) = "06", "Jun", LEFT(L2364, 2) = "07", "Jul", LEFT(L2364, 2) = "08", "Aug", LEFT(L2364, 2) = "09", "Sep", LEFT(L2364, 2) = "10", "Oct", LEFT(L2364, 2) = "11", "Nov", LEFT(L2364, 2) = "12", "Dec")</f>
        <v>Nov</v>
      </c>
      <c r="N2364" s="9" t="str">
        <f t="shared" si="256"/>
        <v>2014</v>
      </c>
      <c r="O2364" t="b">
        <v>0</v>
      </c>
      <c r="P2364">
        <v>2</v>
      </c>
      <c r="Q2364" t="b">
        <v>0</v>
      </c>
      <c r="R2364" t="s">
        <v>8271</v>
      </c>
      <c r="S2364" s="6">
        <f t="shared" si="252"/>
        <v>0.2857142857142857</v>
      </c>
      <c r="T2364" s="8">
        <f t="shared" si="253"/>
        <v>60</v>
      </c>
      <c r="U2364" t="str">
        <f t="shared" si="257"/>
        <v>technology</v>
      </c>
      <c r="V2364" t="str">
        <f t="shared" si="258"/>
        <v>web</v>
      </c>
    </row>
    <row r="2365" spans="1:22" ht="48" x14ac:dyDescent="0.2">
      <c r="A2365">
        <v>2363</v>
      </c>
      <c r="B2365" s="3" t="s">
        <v>2364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2">
        <f t="shared" si="254"/>
        <v>42367.011574074073</v>
      </c>
      <c r="K2365">
        <v>1447460200</v>
      </c>
      <c r="L2365" s="12" t="str">
        <f t="shared" si="255"/>
        <v>11/14/2015</v>
      </c>
      <c r="M2365" s="9" t="str" cm="1">
        <f t="array" ref="M2365">_xlfn.IFS(LEFT(L2365, 2) = "01", "Jan", LEFT(L2365, 2) = "02", "Feb", LEFT(L2365, 2) = "03", "Mar", LEFT(L2365, 2) = "04", "Apr", LEFT(L2365, 2) = "05", "May", LEFT(L2365, 2) = "06", "Jun", LEFT(L2365, 2) = "07", "Jul", LEFT(L2365, 2) = "08", "Aug", LEFT(L2365, 2) = "09", "Sep", LEFT(L2365, 2) = "10", "Oct", LEFT(L2365, 2) = "11", "Nov", LEFT(L2365, 2) = "12", "Dec")</f>
        <v>Nov</v>
      </c>
      <c r="N2365" s="9" t="str">
        <f t="shared" si="256"/>
        <v>2015</v>
      </c>
      <c r="O2365" t="b">
        <v>0</v>
      </c>
      <c r="P2365">
        <v>0</v>
      </c>
      <c r="Q2365" t="b">
        <v>0</v>
      </c>
      <c r="R2365" t="s">
        <v>8271</v>
      </c>
      <c r="S2365" s="6">
        <f t="shared" si="252"/>
        <v>0</v>
      </c>
      <c r="T2365" s="8">
        <f t="shared" si="253"/>
        <v>0</v>
      </c>
      <c r="U2365" t="str">
        <f t="shared" si="257"/>
        <v>technology</v>
      </c>
      <c r="V2365" t="str">
        <f t="shared" si="258"/>
        <v>web</v>
      </c>
    </row>
    <row r="2366" spans="1:22" ht="32" x14ac:dyDescent="0.2">
      <c r="A2366">
        <v>2364</v>
      </c>
      <c r="B2366" s="3" t="s">
        <v>2365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2">
        <f t="shared" si="254"/>
        <v>42303.934675925921</v>
      </c>
      <c r="K2366">
        <v>1441146356</v>
      </c>
      <c r="L2366" s="12" t="str">
        <f t="shared" si="255"/>
        <v>09/01/2015</v>
      </c>
      <c r="M2366" s="9" t="str" cm="1">
        <f t="array" ref="M2366">_xlfn.IFS(LEFT(L2366, 2) = "01", "Jan", LEFT(L2366, 2) = "02", "Feb", LEFT(L2366, 2) = "03", "Mar", LEFT(L2366, 2) = "04", "Apr", LEFT(L2366, 2) = "05", "May", LEFT(L2366, 2) = "06", "Jun", LEFT(L2366, 2) = "07", "Jul", LEFT(L2366, 2) = "08", "Aug", LEFT(L2366, 2) = "09", "Sep", LEFT(L2366, 2) = "10", "Oct", LEFT(L2366, 2) = "11", "Nov", LEFT(L2366, 2) = "12", "Dec")</f>
        <v>Sep</v>
      </c>
      <c r="N2366" s="9" t="str">
        <f t="shared" si="256"/>
        <v>2015</v>
      </c>
      <c r="O2366" t="b">
        <v>0</v>
      </c>
      <c r="P2366">
        <v>0</v>
      </c>
      <c r="Q2366" t="b">
        <v>0</v>
      </c>
      <c r="R2366" t="s">
        <v>8271</v>
      </c>
      <c r="S2366" s="6">
        <f t="shared" si="252"/>
        <v>0</v>
      </c>
      <c r="T2366" s="8">
        <f t="shared" si="253"/>
        <v>0</v>
      </c>
      <c r="U2366" t="str">
        <f t="shared" si="257"/>
        <v>technology</v>
      </c>
      <c r="V2366" t="str">
        <f t="shared" si="258"/>
        <v>web</v>
      </c>
    </row>
    <row r="2367" spans="1:22" ht="48" x14ac:dyDescent="0.2">
      <c r="A2367">
        <v>2365</v>
      </c>
      <c r="B2367" s="3" t="s">
        <v>2366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2">
        <f t="shared" si="254"/>
        <v>42386.958333333328</v>
      </c>
      <c r="K2367">
        <v>1449596425</v>
      </c>
      <c r="L2367" s="12" t="str">
        <f t="shared" si="255"/>
        <v>12/08/2015</v>
      </c>
      <c r="M2367" s="9" t="str" cm="1">
        <f t="array" ref="M2367">_xlfn.IFS(LEFT(L2367, 2) = "01", "Jan", LEFT(L2367, 2) = "02", "Feb", LEFT(L2367, 2) = "03", "Mar", LEFT(L2367, 2) = "04", "Apr", LEFT(L2367, 2) = "05", "May", LEFT(L2367, 2) = "06", "Jun", LEFT(L2367, 2) = "07", "Jul", LEFT(L2367, 2) = "08", "Aug", LEFT(L2367, 2) = "09", "Sep", LEFT(L2367, 2) = "10", "Oct", LEFT(L2367, 2) = "11", "Nov", LEFT(L2367, 2) = "12", "Dec")</f>
        <v>Dec</v>
      </c>
      <c r="N2367" s="9" t="str">
        <f t="shared" si="256"/>
        <v>2015</v>
      </c>
      <c r="O2367" t="b">
        <v>0</v>
      </c>
      <c r="P2367">
        <v>0</v>
      </c>
      <c r="Q2367" t="b">
        <v>0</v>
      </c>
      <c r="R2367" t="s">
        <v>8271</v>
      </c>
      <c r="S2367" s="6">
        <f t="shared" si="252"/>
        <v>0</v>
      </c>
      <c r="T2367" s="8">
        <f t="shared" si="253"/>
        <v>0</v>
      </c>
      <c r="U2367" t="str">
        <f t="shared" si="257"/>
        <v>technology</v>
      </c>
      <c r="V2367" t="str">
        <f t="shared" si="258"/>
        <v>web</v>
      </c>
    </row>
    <row r="2368" spans="1:22" ht="48" x14ac:dyDescent="0.2">
      <c r="A2368">
        <v>2366</v>
      </c>
      <c r="B2368" s="3" t="s">
        <v>2367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2">
        <f t="shared" si="254"/>
        <v>42298.531631944439</v>
      </c>
      <c r="K2368">
        <v>1442839533</v>
      </c>
      <c r="L2368" s="12" t="str">
        <f t="shared" si="255"/>
        <v>09/21/2015</v>
      </c>
      <c r="M2368" s="9" t="str" cm="1">
        <f t="array" ref="M2368">_xlfn.IFS(LEFT(L2368, 2) = "01", "Jan", LEFT(L2368, 2) = "02", "Feb", LEFT(L2368, 2) = "03", "Mar", LEFT(L2368, 2) = "04", "Apr", LEFT(L2368, 2) = "05", "May", LEFT(L2368, 2) = "06", "Jun", LEFT(L2368, 2) = "07", "Jul", LEFT(L2368, 2) = "08", "Aug", LEFT(L2368, 2) = "09", "Sep", LEFT(L2368, 2) = "10", "Oct", LEFT(L2368, 2) = "11", "Nov", LEFT(L2368, 2) = "12", "Dec")</f>
        <v>Sep</v>
      </c>
      <c r="N2368" s="9" t="str">
        <f t="shared" si="256"/>
        <v>2015</v>
      </c>
      <c r="O2368" t="b">
        <v>0</v>
      </c>
      <c r="P2368">
        <v>27</v>
      </c>
      <c r="Q2368" t="b">
        <v>0</v>
      </c>
      <c r="R2368" t="s">
        <v>8271</v>
      </c>
      <c r="S2368" s="6">
        <f t="shared" si="252"/>
        <v>0.1052</v>
      </c>
      <c r="T2368" s="8">
        <f t="shared" si="253"/>
        <v>97.407407407407405</v>
      </c>
      <c r="U2368" t="str">
        <f t="shared" si="257"/>
        <v>technology</v>
      </c>
      <c r="V2368" t="str">
        <f t="shared" si="258"/>
        <v>web</v>
      </c>
    </row>
    <row r="2369" spans="1:22" ht="48" x14ac:dyDescent="0.2">
      <c r="A2369">
        <v>2367</v>
      </c>
      <c r="B2369" s="3" t="s">
        <v>2368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2">
        <f t="shared" si="254"/>
        <v>42485.928425925929</v>
      </c>
      <c r="K2369">
        <v>1456442216</v>
      </c>
      <c r="L2369" s="12" t="str">
        <f t="shared" si="255"/>
        <v>02/25/2016</v>
      </c>
      <c r="M2369" s="9" t="str" cm="1">
        <f t="array" ref="M2369">_xlfn.IFS(LEFT(L2369, 2) = "01", "Jan", LEFT(L2369, 2) = "02", "Feb", LEFT(L2369, 2) = "03", "Mar", LEFT(L2369, 2) = "04", "Apr", LEFT(L2369, 2) = "05", "May", LEFT(L2369, 2) = "06", "Jun", LEFT(L2369, 2) = "07", "Jul", LEFT(L2369, 2) = "08", "Aug", LEFT(L2369, 2) = "09", "Sep", LEFT(L2369, 2) = "10", "Oct", LEFT(L2369, 2) = "11", "Nov", LEFT(L2369, 2) = "12", "Dec")</f>
        <v>Feb</v>
      </c>
      <c r="N2369" s="9" t="str">
        <f t="shared" si="256"/>
        <v>2016</v>
      </c>
      <c r="O2369" t="b">
        <v>0</v>
      </c>
      <c r="P2369">
        <v>14</v>
      </c>
      <c r="Q2369" t="b">
        <v>0</v>
      </c>
      <c r="R2369" t="s">
        <v>8271</v>
      </c>
      <c r="S2369" s="6">
        <f t="shared" si="252"/>
        <v>1.34E-2</v>
      </c>
      <c r="T2369" s="8">
        <f t="shared" si="253"/>
        <v>47.857142857142854</v>
      </c>
      <c r="U2369" t="str">
        <f t="shared" si="257"/>
        <v>technology</v>
      </c>
      <c r="V2369" t="str">
        <f t="shared" si="258"/>
        <v>web</v>
      </c>
    </row>
    <row r="2370" spans="1:22" ht="48" x14ac:dyDescent="0.2">
      <c r="A2370">
        <v>2368</v>
      </c>
      <c r="B2370" s="3" t="s">
        <v>2369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2">
        <f t="shared" si="254"/>
        <v>42108.680150462969</v>
      </c>
      <c r="K2370">
        <v>1425143965</v>
      </c>
      <c r="L2370" s="12" t="str">
        <f t="shared" si="255"/>
        <v>02/28/2015</v>
      </c>
      <c r="M2370" s="9" t="str" cm="1">
        <f t="array" ref="M2370">_xlfn.IFS(LEFT(L2370, 2) = "01", "Jan", LEFT(L2370, 2) = "02", "Feb", LEFT(L2370, 2) = "03", "Mar", LEFT(L2370, 2) = "04", "Apr", LEFT(L2370, 2) = "05", "May", LEFT(L2370, 2) = "06", "Jun", LEFT(L2370, 2) = "07", "Jul", LEFT(L2370, 2) = "08", "Aug", LEFT(L2370, 2) = "09", "Sep", LEFT(L2370, 2) = "10", "Oct", LEFT(L2370, 2) = "11", "Nov", LEFT(L2370, 2) = "12", "Dec")</f>
        <v>Feb</v>
      </c>
      <c r="N2370" s="9" t="str">
        <f t="shared" si="256"/>
        <v>2015</v>
      </c>
      <c r="O2370" t="b">
        <v>0</v>
      </c>
      <c r="P2370">
        <v>2</v>
      </c>
      <c r="Q2370" t="b">
        <v>0</v>
      </c>
      <c r="R2370" t="s">
        <v>8271</v>
      </c>
      <c r="S2370" s="6">
        <f t="shared" ref="S2370:S2433" si="259">E2370/D2370</f>
        <v>2.5000000000000001E-3</v>
      </c>
      <c r="T2370" s="8">
        <f t="shared" ref="T2370:T2433" si="260">IFERROR(E2370/P2370, 0)</f>
        <v>50</v>
      </c>
      <c r="U2370" t="str">
        <f t="shared" si="257"/>
        <v>technology</v>
      </c>
      <c r="V2370" t="str">
        <f t="shared" si="258"/>
        <v>web</v>
      </c>
    </row>
    <row r="2371" spans="1:22" ht="48" x14ac:dyDescent="0.2">
      <c r="A2371">
        <v>2369</v>
      </c>
      <c r="B2371" s="3" t="s">
        <v>2370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2">
        <f t="shared" ref="J2371:J2434" si="261">(((I2371/60)/60)/24)+DATE(1970,1,1)</f>
        <v>42410.812627314815</v>
      </c>
      <c r="K2371">
        <v>1452540611</v>
      </c>
      <c r="L2371" s="12" t="str">
        <f t="shared" ref="L2371:L2434" si="262">TEXT((((K2371/60)/60)/24)+DATE(1970,1,1), "mm/dd/yyyy")</f>
        <v>01/11/2016</v>
      </c>
      <c r="M2371" s="9" t="str" cm="1">
        <f t="array" ref="M2371">_xlfn.IFS(LEFT(L2371, 2) = "01", "Jan", LEFT(L2371, 2) = "02", "Feb", LEFT(L2371, 2) = "03", "Mar", LEFT(L2371, 2) = "04", "Apr", LEFT(L2371, 2) = "05", "May", LEFT(L2371, 2) = "06", "Jun", LEFT(L2371, 2) = "07", "Jul", LEFT(L2371, 2) = "08", "Aug", LEFT(L2371, 2) = "09", "Sep", LEFT(L2371, 2) = "10", "Oct", LEFT(L2371, 2) = "11", "Nov", LEFT(L2371, 2) = "12", "Dec")</f>
        <v>Jan</v>
      </c>
      <c r="N2371" s="9" t="str">
        <f t="shared" ref="N2371:N2434" si="263">RIGHT(L2371, 4)</f>
        <v>2016</v>
      </c>
      <c r="O2371" t="b">
        <v>0</v>
      </c>
      <c r="P2371">
        <v>0</v>
      </c>
      <c r="Q2371" t="b">
        <v>0</v>
      </c>
      <c r="R2371" t="s">
        <v>8271</v>
      </c>
      <c r="S2371" s="6">
        <f t="shared" si="259"/>
        <v>0</v>
      </c>
      <c r="T2371" s="8">
        <f t="shared" si="260"/>
        <v>0</v>
      </c>
      <c r="U2371" t="str">
        <f t="shared" ref="U2371:U2434" si="264">LEFT(R2371, SEARCH("/", R2371) - 1)</f>
        <v>technology</v>
      </c>
      <c r="V2371" t="str">
        <f t="shared" ref="V2371:V2434" si="265">RIGHT(R2371, LEN(R2371) - SEARCH("/", R2371) )</f>
        <v>web</v>
      </c>
    </row>
    <row r="2372" spans="1:22" ht="48" x14ac:dyDescent="0.2">
      <c r="A2372">
        <v>2370</v>
      </c>
      <c r="B2372" s="3" t="s">
        <v>2371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2">
        <f t="shared" si="261"/>
        <v>41991.18913194444</v>
      </c>
      <c r="K2372">
        <v>1416285141</v>
      </c>
      <c r="L2372" s="12" t="str">
        <f t="shared" si="262"/>
        <v>11/18/2014</v>
      </c>
      <c r="M2372" s="9" t="str" cm="1">
        <f t="array" ref="M2372">_xlfn.IFS(LEFT(L2372, 2) = "01", "Jan", LEFT(L2372, 2) = "02", "Feb", LEFT(L2372, 2) = "03", "Mar", LEFT(L2372, 2) = "04", "Apr", LEFT(L2372, 2) = "05", "May", LEFT(L2372, 2) = "06", "Jun", LEFT(L2372, 2) = "07", "Jul", LEFT(L2372, 2) = "08", "Aug", LEFT(L2372, 2) = "09", "Sep", LEFT(L2372, 2) = "10", "Oct", LEFT(L2372, 2) = "11", "Nov", LEFT(L2372, 2) = "12", "Dec")</f>
        <v>Nov</v>
      </c>
      <c r="N2372" s="9" t="str">
        <f t="shared" si="263"/>
        <v>2014</v>
      </c>
      <c r="O2372" t="b">
        <v>0</v>
      </c>
      <c r="P2372">
        <v>4</v>
      </c>
      <c r="Q2372" t="b">
        <v>0</v>
      </c>
      <c r="R2372" t="s">
        <v>8271</v>
      </c>
      <c r="S2372" s="6">
        <f t="shared" si="259"/>
        <v>3.2799999999999999E-3</v>
      </c>
      <c r="T2372" s="8">
        <f t="shared" si="260"/>
        <v>20.5</v>
      </c>
      <c r="U2372" t="str">
        <f t="shared" si="264"/>
        <v>technology</v>
      </c>
      <c r="V2372" t="str">
        <f t="shared" si="265"/>
        <v>web</v>
      </c>
    </row>
    <row r="2373" spans="1:22" ht="48" x14ac:dyDescent="0.2">
      <c r="A2373">
        <v>2371</v>
      </c>
      <c r="B2373" s="3" t="s">
        <v>2372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2">
        <f t="shared" si="261"/>
        <v>42180.777731481481</v>
      </c>
      <c r="K2373">
        <v>1432665596</v>
      </c>
      <c r="L2373" s="12" t="str">
        <f t="shared" si="262"/>
        <v>05/26/2015</v>
      </c>
      <c r="M2373" s="9" t="str" cm="1">
        <f t="array" ref="M2373">_xlfn.IFS(LEFT(L2373, 2) = "01", "Jan", LEFT(L2373, 2) = "02", "Feb", LEFT(L2373, 2) = "03", "Mar", LEFT(L2373, 2) = "04", "Apr", LEFT(L2373, 2) = "05", "May", LEFT(L2373, 2) = "06", "Jun", LEFT(L2373, 2) = "07", "Jul", LEFT(L2373, 2) = "08", "Aug", LEFT(L2373, 2) = "09", "Sep", LEFT(L2373, 2) = "10", "Oct", LEFT(L2373, 2) = "11", "Nov", LEFT(L2373, 2) = "12", "Dec")</f>
        <v>May</v>
      </c>
      <c r="N2373" s="9" t="str">
        <f t="shared" si="263"/>
        <v>2015</v>
      </c>
      <c r="O2373" t="b">
        <v>0</v>
      </c>
      <c r="P2373">
        <v>0</v>
      </c>
      <c r="Q2373" t="b">
        <v>0</v>
      </c>
      <c r="R2373" t="s">
        <v>8271</v>
      </c>
      <c r="S2373" s="6">
        <f t="shared" si="259"/>
        <v>0</v>
      </c>
      <c r="T2373" s="8">
        <f t="shared" si="260"/>
        <v>0</v>
      </c>
      <c r="U2373" t="str">
        <f t="shared" si="264"/>
        <v>technology</v>
      </c>
      <c r="V2373" t="str">
        <f t="shared" si="265"/>
        <v>web</v>
      </c>
    </row>
    <row r="2374" spans="1:22" ht="48" x14ac:dyDescent="0.2">
      <c r="A2374">
        <v>2372</v>
      </c>
      <c r="B2374" s="3" t="s">
        <v>2373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2">
        <f t="shared" si="261"/>
        <v>42118.069108796291</v>
      </c>
      <c r="K2374">
        <v>1427247571</v>
      </c>
      <c r="L2374" s="12" t="str">
        <f t="shared" si="262"/>
        <v>03/25/2015</v>
      </c>
      <c r="M2374" s="9" t="str" cm="1">
        <f t="array" ref="M2374">_xlfn.IFS(LEFT(L2374, 2) = "01", "Jan", LEFT(L2374, 2) = "02", "Feb", LEFT(L2374, 2) = "03", "Mar", LEFT(L2374, 2) = "04", "Apr", LEFT(L2374, 2) = "05", "May", LEFT(L2374, 2) = "06", "Jun", LEFT(L2374, 2) = "07", "Jul", LEFT(L2374, 2) = "08", "Aug", LEFT(L2374, 2) = "09", "Sep", LEFT(L2374, 2) = "10", "Oct", LEFT(L2374, 2) = "11", "Nov", LEFT(L2374, 2) = "12", "Dec")</f>
        <v>Mar</v>
      </c>
      <c r="N2374" s="9" t="str">
        <f t="shared" si="263"/>
        <v>2015</v>
      </c>
      <c r="O2374" t="b">
        <v>0</v>
      </c>
      <c r="P2374">
        <v>6</v>
      </c>
      <c r="Q2374" t="b">
        <v>0</v>
      </c>
      <c r="R2374" t="s">
        <v>8271</v>
      </c>
      <c r="S2374" s="6">
        <f t="shared" si="259"/>
        <v>3.272727272727273E-2</v>
      </c>
      <c r="T2374" s="8">
        <f t="shared" si="260"/>
        <v>30</v>
      </c>
      <c r="U2374" t="str">
        <f t="shared" si="264"/>
        <v>technology</v>
      </c>
      <c r="V2374" t="str">
        <f t="shared" si="265"/>
        <v>web</v>
      </c>
    </row>
    <row r="2375" spans="1:22" ht="32" x14ac:dyDescent="0.2">
      <c r="A2375">
        <v>2373</v>
      </c>
      <c r="B2375" s="3" t="s">
        <v>2374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2">
        <f t="shared" si="261"/>
        <v>42245.662314814821</v>
      </c>
      <c r="K2375">
        <v>1438271624</v>
      </c>
      <c r="L2375" s="12" t="str">
        <f t="shared" si="262"/>
        <v>07/30/2015</v>
      </c>
      <c r="M2375" s="9" t="str" cm="1">
        <f t="array" ref="M2375">_xlfn.IFS(LEFT(L2375, 2) = "01", "Jan", LEFT(L2375, 2) = "02", "Feb", LEFT(L2375, 2) = "03", "Mar", LEFT(L2375, 2) = "04", "Apr", LEFT(L2375, 2) = "05", "May", LEFT(L2375, 2) = "06", "Jun", LEFT(L2375, 2) = "07", "Jul", LEFT(L2375, 2) = "08", "Aug", LEFT(L2375, 2) = "09", "Sep", LEFT(L2375, 2) = "10", "Oct", LEFT(L2375, 2) = "11", "Nov", LEFT(L2375, 2) = "12", "Dec")</f>
        <v>Jul</v>
      </c>
      <c r="N2375" s="9" t="str">
        <f t="shared" si="263"/>
        <v>2015</v>
      </c>
      <c r="O2375" t="b">
        <v>0</v>
      </c>
      <c r="P2375">
        <v>1</v>
      </c>
      <c r="Q2375" t="b">
        <v>0</v>
      </c>
      <c r="R2375" t="s">
        <v>8271</v>
      </c>
      <c r="S2375" s="6">
        <f t="shared" si="259"/>
        <v>5.8823529411764708E-5</v>
      </c>
      <c r="T2375" s="8">
        <f t="shared" si="260"/>
        <v>50</v>
      </c>
      <c r="U2375" t="str">
        <f t="shared" si="264"/>
        <v>technology</v>
      </c>
      <c r="V2375" t="str">
        <f t="shared" si="265"/>
        <v>web</v>
      </c>
    </row>
    <row r="2376" spans="1:22" ht="48" x14ac:dyDescent="0.2">
      <c r="A2376">
        <v>2374</v>
      </c>
      <c r="B2376" s="3" t="s">
        <v>2375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2">
        <f t="shared" si="261"/>
        <v>42047.843287037031</v>
      </c>
      <c r="K2376">
        <v>1421180060</v>
      </c>
      <c r="L2376" s="12" t="str">
        <f t="shared" si="262"/>
        <v>01/13/2015</v>
      </c>
      <c r="M2376" s="9" t="str" cm="1">
        <f t="array" ref="M2376">_xlfn.IFS(LEFT(L2376, 2) = "01", "Jan", LEFT(L2376, 2) = "02", "Feb", LEFT(L2376, 2) = "03", "Mar", LEFT(L2376, 2) = "04", "Apr", LEFT(L2376, 2) = "05", "May", LEFT(L2376, 2) = "06", "Jun", LEFT(L2376, 2) = "07", "Jul", LEFT(L2376, 2) = "08", "Aug", LEFT(L2376, 2) = "09", "Sep", LEFT(L2376, 2) = "10", "Oct", LEFT(L2376, 2) = "11", "Nov", LEFT(L2376, 2) = "12", "Dec")</f>
        <v>Jan</v>
      </c>
      <c r="N2376" s="9" t="str">
        <f t="shared" si="263"/>
        <v>2015</v>
      </c>
      <c r="O2376" t="b">
        <v>0</v>
      </c>
      <c r="P2376">
        <v>1</v>
      </c>
      <c r="Q2376" t="b">
        <v>0</v>
      </c>
      <c r="R2376" t="s">
        <v>8271</v>
      </c>
      <c r="S2376" s="6">
        <f t="shared" si="259"/>
        <v>4.5454545454545455E-4</v>
      </c>
      <c r="T2376" s="8">
        <f t="shared" si="260"/>
        <v>10</v>
      </c>
      <c r="U2376" t="str">
        <f t="shared" si="264"/>
        <v>technology</v>
      </c>
      <c r="V2376" t="str">
        <f t="shared" si="265"/>
        <v>web</v>
      </c>
    </row>
    <row r="2377" spans="1:22" ht="48" x14ac:dyDescent="0.2">
      <c r="A2377">
        <v>2375</v>
      </c>
      <c r="B2377" s="3" t="s">
        <v>2376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2">
        <f t="shared" si="261"/>
        <v>42622.836076388892</v>
      </c>
      <c r="K2377">
        <v>1470859437</v>
      </c>
      <c r="L2377" s="12" t="str">
        <f t="shared" si="262"/>
        <v>08/10/2016</v>
      </c>
      <c r="M2377" s="9" t="str" cm="1">
        <f t="array" ref="M2377">_xlfn.IFS(LEFT(L2377, 2) = "01", "Jan", LEFT(L2377, 2) = "02", "Feb", LEFT(L2377, 2) = "03", "Mar", LEFT(L2377, 2) = "04", "Apr", LEFT(L2377, 2) = "05", "May", LEFT(L2377, 2) = "06", "Jun", LEFT(L2377, 2) = "07", "Jul", LEFT(L2377, 2) = "08", "Aug", LEFT(L2377, 2) = "09", "Sep", LEFT(L2377, 2) = "10", "Oct", LEFT(L2377, 2) = "11", "Nov", LEFT(L2377, 2) = "12", "Dec")</f>
        <v>Aug</v>
      </c>
      <c r="N2377" s="9" t="str">
        <f t="shared" si="263"/>
        <v>2016</v>
      </c>
      <c r="O2377" t="b">
        <v>0</v>
      </c>
      <c r="P2377">
        <v>0</v>
      </c>
      <c r="Q2377" t="b">
        <v>0</v>
      </c>
      <c r="R2377" t="s">
        <v>8271</v>
      </c>
      <c r="S2377" s="6">
        <f t="shared" si="259"/>
        <v>0</v>
      </c>
      <c r="T2377" s="8">
        <f t="shared" si="260"/>
        <v>0</v>
      </c>
      <c r="U2377" t="str">
        <f t="shared" si="264"/>
        <v>technology</v>
      </c>
      <c r="V2377" t="str">
        <f t="shared" si="265"/>
        <v>web</v>
      </c>
    </row>
    <row r="2378" spans="1:22" ht="48" x14ac:dyDescent="0.2">
      <c r="A2378">
        <v>2376</v>
      </c>
      <c r="B2378" s="3" t="s">
        <v>2377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2">
        <f t="shared" si="261"/>
        <v>42348.925532407404</v>
      </c>
      <c r="K2378">
        <v>1447193566</v>
      </c>
      <c r="L2378" s="12" t="str">
        <f t="shared" si="262"/>
        <v>11/10/2015</v>
      </c>
      <c r="M2378" s="9" t="str" cm="1">
        <f t="array" ref="M2378">_xlfn.IFS(LEFT(L2378, 2) = "01", "Jan", LEFT(L2378, 2) = "02", "Feb", LEFT(L2378, 2) = "03", "Mar", LEFT(L2378, 2) = "04", "Apr", LEFT(L2378, 2) = "05", "May", LEFT(L2378, 2) = "06", "Jun", LEFT(L2378, 2) = "07", "Jul", LEFT(L2378, 2) = "08", "Aug", LEFT(L2378, 2) = "09", "Sep", LEFT(L2378, 2) = "10", "Oct", LEFT(L2378, 2) = "11", "Nov", LEFT(L2378, 2) = "12", "Dec")</f>
        <v>Nov</v>
      </c>
      <c r="N2378" s="9" t="str">
        <f t="shared" si="263"/>
        <v>2015</v>
      </c>
      <c r="O2378" t="b">
        <v>0</v>
      </c>
      <c r="P2378">
        <v>4</v>
      </c>
      <c r="Q2378" t="b">
        <v>0</v>
      </c>
      <c r="R2378" t="s">
        <v>8271</v>
      </c>
      <c r="S2378" s="6">
        <f t="shared" si="259"/>
        <v>0.10877666666666666</v>
      </c>
      <c r="T2378" s="8">
        <f t="shared" si="260"/>
        <v>81.582499999999996</v>
      </c>
      <c r="U2378" t="str">
        <f t="shared" si="264"/>
        <v>technology</v>
      </c>
      <c r="V2378" t="str">
        <f t="shared" si="265"/>
        <v>web</v>
      </c>
    </row>
    <row r="2379" spans="1:22" ht="48" x14ac:dyDescent="0.2">
      <c r="A2379">
        <v>2377</v>
      </c>
      <c r="B2379" s="3" t="s">
        <v>2378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2">
        <f t="shared" si="261"/>
        <v>42699.911840277782</v>
      </c>
      <c r="K2379">
        <v>1477515183</v>
      </c>
      <c r="L2379" s="12" t="str">
        <f t="shared" si="262"/>
        <v>10/26/2016</v>
      </c>
      <c r="M2379" s="9" t="str" cm="1">
        <f t="array" ref="M2379">_xlfn.IFS(LEFT(L2379, 2) = "01", "Jan", LEFT(L2379, 2) = "02", "Feb", LEFT(L2379, 2) = "03", "Mar", LEFT(L2379, 2) = "04", "Apr", LEFT(L2379, 2) = "05", "May", LEFT(L2379, 2) = "06", "Jun", LEFT(L2379, 2) = "07", "Jul", LEFT(L2379, 2) = "08", "Aug", LEFT(L2379, 2) = "09", "Sep", LEFT(L2379, 2) = "10", "Oct", LEFT(L2379, 2) = "11", "Nov", LEFT(L2379, 2) = "12", "Dec")</f>
        <v>Oct</v>
      </c>
      <c r="N2379" s="9" t="str">
        <f t="shared" si="263"/>
        <v>2016</v>
      </c>
      <c r="O2379" t="b">
        <v>0</v>
      </c>
      <c r="P2379">
        <v>0</v>
      </c>
      <c r="Q2379" t="b">
        <v>0</v>
      </c>
      <c r="R2379" t="s">
        <v>8271</v>
      </c>
      <c r="S2379" s="6">
        <f t="shared" si="259"/>
        <v>0</v>
      </c>
      <c r="T2379" s="8">
        <f t="shared" si="260"/>
        <v>0</v>
      </c>
      <c r="U2379" t="str">
        <f t="shared" si="264"/>
        <v>technology</v>
      </c>
      <c r="V2379" t="str">
        <f t="shared" si="265"/>
        <v>web</v>
      </c>
    </row>
    <row r="2380" spans="1:22" ht="32" x14ac:dyDescent="0.2">
      <c r="A2380">
        <v>2378</v>
      </c>
      <c r="B2380" s="3" t="s">
        <v>2379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2">
        <f t="shared" si="261"/>
        <v>42242.013078703705</v>
      </c>
      <c r="K2380">
        <v>1438042730</v>
      </c>
      <c r="L2380" s="12" t="str">
        <f t="shared" si="262"/>
        <v>07/28/2015</v>
      </c>
      <c r="M2380" s="9" t="str" cm="1">
        <f t="array" ref="M2380">_xlfn.IFS(LEFT(L2380, 2) = "01", "Jan", LEFT(L2380, 2) = "02", "Feb", LEFT(L2380, 2) = "03", "Mar", LEFT(L2380, 2) = "04", "Apr", LEFT(L2380, 2) = "05", "May", LEFT(L2380, 2) = "06", "Jun", LEFT(L2380, 2) = "07", "Jul", LEFT(L2380, 2) = "08", "Aug", LEFT(L2380, 2) = "09", "Sep", LEFT(L2380, 2) = "10", "Oct", LEFT(L2380, 2) = "11", "Nov", LEFT(L2380, 2) = "12", "Dec")</f>
        <v>Jul</v>
      </c>
      <c r="N2380" s="9" t="str">
        <f t="shared" si="263"/>
        <v>2015</v>
      </c>
      <c r="O2380" t="b">
        <v>0</v>
      </c>
      <c r="P2380">
        <v>0</v>
      </c>
      <c r="Q2380" t="b">
        <v>0</v>
      </c>
      <c r="R2380" t="s">
        <v>8271</v>
      </c>
      <c r="S2380" s="6">
        <f t="shared" si="259"/>
        <v>0</v>
      </c>
      <c r="T2380" s="8">
        <f t="shared" si="260"/>
        <v>0</v>
      </c>
      <c r="U2380" t="str">
        <f t="shared" si="264"/>
        <v>technology</v>
      </c>
      <c r="V2380" t="str">
        <f t="shared" si="265"/>
        <v>web</v>
      </c>
    </row>
    <row r="2381" spans="1:22" ht="32" x14ac:dyDescent="0.2">
      <c r="A2381">
        <v>2379</v>
      </c>
      <c r="B2381" s="3" t="s">
        <v>2380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2">
        <f t="shared" si="261"/>
        <v>42282.016388888893</v>
      </c>
      <c r="K2381">
        <v>1440116616</v>
      </c>
      <c r="L2381" s="12" t="str">
        <f t="shared" si="262"/>
        <v>08/21/2015</v>
      </c>
      <c r="M2381" s="9" t="str" cm="1">
        <f t="array" ref="M2381">_xlfn.IFS(LEFT(L2381, 2) = "01", "Jan", LEFT(L2381, 2) = "02", "Feb", LEFT(L2381, 2) = "03", "Mar", LEFT(L2381, 2) = "04", "Apr", LEFT(L2381, 2) = "05", "May", LEFT(L2381, 2) = "06", "Jun", LEFT(L2381, 2) = "07", "Jul", LEFT(L2381, 2) = "08", "Aug", LEFT(L2381, 2) = "09", "Sep", LEFT(L2381, 2) = "10", "Oct", LEFT(L2381, 2) = "11", "Nov", LEFT(L2381, 2) = "12", "Dec")</f>
        <v>Aug</v>
      </c>
      <c r="N2381" s="9" t="str">
        <f t="shared" si="263"/>
        <v>2015</v>
      </c>
      <c r="O2381" t="b">
        <v>0</v>
      </c>
      <c r="P2381">
        <v>0</v>
      </c>
      <c r="Q2381" t="b">
        <v>0</v>
      </c>
      <c r="R2381" t="s">
        <v>8271</v>
      </c>
      <c r="S2381" s="6">
        <f t="shared" si="259"/>
        <v>0</v>
      </c>
      <c r="T2381" s="8">
        <f t="shared" si="260"/>
        <v>0</v>
      </c>
      <c r="U2381" t="str">
        <f t="shared" si="264"/>
        <v>technology</v>
      </c>
      <c r="V2381" t="str">
        <f t="shared" si="265"/>
        <v>web</v>
      </c>
    </row>
    <row r="2382" spans="1:22" ht="48" x14ac:dyDescent="0.2">
      <c r="A2382">
        <v>2380</v>
      </c>
      <c r="B2382" s="3" t="s">
        <v>2381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2">
        <f t="shared" si="261"/>
        <v>42278.793310185181</v>
      </c>
      <c r="K2382">
        <v>1441134142</v>
      </c>
      <c r="L2382" s="12" t="str">
        <f t="shared" si="262"/>
        <v>09/01/2015</v>
      </c>
      <c r="M2382" s="9" t="str" cm="1">
        <f t="array" ref="M2382">_xlfn.IFS(LEFT(L2382, 2) = "01", "Jan", LEFT(L2382, 2) = "02", "Feb", LEFT(L2382, 2) = "03", "Mar", LEFT(L2382, 2) = "04", "Apr", LEFT(L2382, 2) = "05", "May", LEFT(L2382, 2) = "06", "Jun", LEFT(L2382, 2) = "07", "Jul", LEFT(L2382, 2) = "08", "Aug", LEFT(L2382, 2) = "09", "Sep", LEFT(L2382, 2) = "10", "Oct", LEFT(L2382, 2) = "11", "Nov", LEFT(L2382, 2) = "12", "Dec")</f>
        <v>Sep</v>
      </c>
      <c r="N2382" s="9" t="str">
        <f t="shared" si="263"/>
        <v>2015</v>
      </c>
      <c r="O2382" t="b">
        <v>0</v>
      </c>
      <c r="P2382">
        <v>3</v>
      </c>
      <c r="Q2382" t="b">
        <v>0</v>
      </c>
      <c r="R2382" t="s">
        <v>8271</v>
      </c>
      <c r="S2382" s="6">
        <f t="shared" si="259"/>
        <v>3.6666666666666666E-3</v>
      </c>
      <c r="T2382" s="8">
        <f t="shared" si="260"/>
        <v>18.333333333333332</v>
      </c>
      <c r="U2382" t="str">
        <f t="shared" si="264"/>
        <v>technology</v>
      </c>
      <c r="V2382" t="str">
        <f t="shared" si="265"/>
        <v>web</v>
      </c>
    </row>
    <row r="2383" spans="1:22" ht="48" x14ac:dyDescent="0.2">
      <c r="A2383">
        <v>2381</v>
      </c>
      <c r="B2383" s="3" t="s">
        <v>2382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2">
        <f t="shared" si="261"/>
        <v>42104.935740740737</v>
      </c>
      <c r="K2383">
        <v>1426112848</v>
      </c>
      <c r="L2383" s="12" t="str">
        <f t="shared" si="262"/>
        <v>03/11/2015</v>
      </c>
      <c r="M2383" s="9" t="str" cm="1">
        <f t="array" ref="M2383">_xlfn.IFS(LEFT(L2383, 2) = "01", "Jan", LEFT(L2383, 2) = "02", "Feb", LEFT(L2383, 2) = "03", "Mar", LEFT(L2383, 2) = "04", "Apr", LEFT(L2383, 2) = "05", "May", LEFT(L2383, 2) = "06", "Jun", LEFT(L2383, 2) = "07", "Jul", LEFT(L2383, 2) = "08", "Aug", LEFT(L2383, 2) = "09", "Sep", LEFT(L2383, 2) = "10", "Oct", LEFT(L2383, 2) = "11", "Nov", LEFT(L2383, 2) = "12", "Dec")</f>
        <v>Mar</v>
      </c>
      <c r="N2383" s="9" t="str">
        <f t="shared" si="263"/>
        <v>2015</v>
      </c>
      <c r="O2383" t="b">
        <v>0</v>
      </c>
      <c r="P2383">
        <v>7</v>
      </c>
      <c r="Q2383" t="b">
        <v>0</v>
      </c>
      <c r="R2383" t="s">
        <v>8271</v>
      </c>
      <c r="S2383" s="6">
        <f t="shared" si="259"/>
        <v>1.8193398957730169E-2</v>
      </c>
      <c r="T2383" s="8">
        <f t="shared" si="260"/>
        <v>224.42857142857142</v>
      </c>
      <c r="U2383" t="str">
        <f t="shared" si="264"/>
        <v>technology</v>
      </c>
      <c r="V2383" t="str">
        <f t="shared" si="265"/>
        <v>web</v>
      </c>
    </row>
    <row r="2384" spans="1:22" ht="64" x14ac:dyDescent="0.2">
      <c r="A2384">
        <v>2382</v>
      </c>
      <c r="B2384" s="3" t="s">
        <v>2383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2">
        <f t="shared" si="261"/>
        <v>42220.187534722223</v>
      </c>
      <c r="K2384">
        <v>1436502603</v>
      </c>
      <c r="L2384" s="12" t="str">
        <f t="shared" si="262"/>
        <v>07/10/2015</v>
      </c>
      <c r="M2384" s="9" t="str" cm="1">
        <f t="array" ref="M2384">_xlfn.IFS(LEFT(L2384, 2) = "01", "Jan", LEFT(L2384, 2) = "02", "Feb", LEFT(L2384, 2) = "03", "Mar", LEFT(L2384, 2) = "04", "Apr", LEFT(L2384, 2) = "05", "May", LEFT(L2384, 2) = "06", "Jun", LEFT(L2384, 2) = "07", "Jul", LEFT(L2384, 2) = "08", "Aug", LEFT(L2384, 2) = "09", "Sep", LEFT(L2384, 2) = "10", "Oct", LEFT(L2384, 2) = "11", "Nov", LEFT(L2384, 2) = "12", "Dec")</f>
        <v>Jul</v>
      </c>
      <c r="N2384" s="9" t="str">
        <f t="shared" si="263"/>
        <v>2015</v>
      </c>
      <c r="O2384" t="b">
        <v>0</v>
      </c>
      <c r="P2384">
        <v>2</v>
      </c>
      <c r="Q2384" t="b">
        <v>0</v>
      </c>
      <c r="R2384" t="s">
        <v>8271</v>
      </c>
      <c r="S2384" s="6">
        <f t="shared" si="259"/>
        <v>2.5000000000000001E-2</v>
      </c>
      <c r="T2384" s="8">
        <f t="shared" si="260"/>
        <v>37.5</v>
      </c>
      <c r="U2384" t="str">
        <f t="shared" si="264"/>
        <v>technology</v>
      </c>
      <c r="V2384" t="str">
        <f t="shared" si="265"/>
        <v>web</v>
      </c>
    </row>
    <row r="2385" spans="1:22" ht="48" x14ac:dyDescent="0.2">
      <c r="A2385">
        <v>2383</v>
      </c>
      <c r="B2385" s="3" t="s">
        <v>2384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2">
        <f t="shared" si="261"/>
        <v>42057.056793981479</v>
      </c>
      <c r="K2385">
        <v>1421976107</v>
      </c>
      <c r="L2385" s="12" t="str">
        <f t="shared" si="262"/>
        <v>01/23/2015</v>
      </c>
      <c r="M2385" s="9" t="str" cm="1">
        <f t="array" ref="M2385">_xlfn.IFS(LEFT(L2385, 2) = "01", "Jan", LEFT(L2385, 2) = "02", "Feb", LEFT(L2385, 2) = "03", "Mar", LEFT(L2385, 2) = "04", "Apr", LEFT(L2385, 2) = "05", "May", LEFT(L2385, 2) = "06", "Jun", LEFT(L2385, 2) = "07", "Jul", LEFT(L2385, 2) = "08", "Aug", LEFT(L2385, 2) = "09", "Sep", LEFT(L2385, 2) = "10", "Oct", LEFT(L2385, 2) = "11", "Nov", LEFT(L2385, 2) = "12", "Dec")</f>
        <v>Jan</v>
      </c>
      <c r="N2385" s="9" t="str">
        <f t="shared" si="263"/>
        <v>2015</v>
      </c>
      <c r="O2385" t="b">
        <v>0</v>
      </c>
      <c r="P2385">
        <v>3</v>
      </c>
      <c r="Q2385" t="b">
        <v>0</v>
      </c>
      <c r="R2385" t="s">
        <v>8271</v>
      </c>
      <c r="S2385" s="6">
        <f t="shared" si="259"/>
        <v>4.3499999999999997E-2</v>
      </c>
      <c r="T2385" s="8">
        <f t="shared" si="260"/>
        <v>145</v>
      </c>
      <c r="U2385" t="str">
        <f t="shared" si="264"/>
        <v>technology</v>
      </c>
      <c r="V2385" t="str">
        <f t="shared" si="265"/>
        <v>web</v>
      </c>
    </row>
    <row r="2386" spans="1:22" ht="48" x14ac:dyDescent="0.2">
      <c r="A2386">
        <v>2384</v>
      </c>
      <c r="B2386" s="3" t="s">
        <v>2385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2">
        <f t="shared" si="261"/>
        <v>41957.109293981484</v>
      </c>
      <c r="K2386">
        <v>1413337043</v>
      </c>
      <c r="L2386" s="12" t="str">
        <f t="shared" si="262"/>
        <v>10/15/2014</v>
      </c>
      <c r="M2386" s="9" t="str" cm="1">
        <f t="array" ref="M2386">_xlfn.IFS(LEFT(L2386, 2) = "01", "Jan", LEFT(L2386, 2) = "02", "Feb", LEFT(L2386, 2) = "03", "Mar", LEFT(L2386, 2) = "04", "Apr", LEFT(L2386, 2) = "05", "May", LEFT(L2386, 2) = "06", "Jun", LEFT(L2386, 2) = "07", "Jul", LEFT(L2386, 2) = "08", "Aug", LEFT(L2386, 2) = "09", "Sep", LEFT(L2386, 2) = "10", "Oct", LEFT(L2386, 2) = "11", "Nov", LEFT(L2386, 2) = "12", "Dec")</f>
        <v>Oct</v>
      </c>
      <c r="N2386" s="9" t="str">
        <f t="shared" si="263"/>
        <v>2014</v>
      </c>
      <c r="O2386" t="b">
        <v>0</v>
      </c>
      <c r="P2386">
        <v>8</v>
      </c>
      <c r="Q2386" t="b">
        <v>0</v>
      </c>
      <c r="R2386" t="s">
        <v>8271</v>
      </c>
      <c r="S2386" s="6">
        <f t="shared" si="259"/>
        <v>8.0000000000000002E-3</v>
      </c>
      <c r="T2386" s="8">
        <f t="shared" si="260"/>
        <v>1</v>
      </c>
      <c r="U2386" t="str">
        <f t="shared" si="264"/>
        <v>technology</v>
      </c>
      <c r="V2386" t="str">
        <f t="shared" si="265"/>
        <v>web</v>
      </c>
    </row>
    <row r="2387" spans="1:22" ht="48" x14ac:dyDescent="0.2">
      <c r="A2387">
        <v>2385</v>
      </c>
      <c r="B2387" s="3" t="s">
        <v>2386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2">
        <f t="shared" si="261"/>
        <v>42221.70175925926</v>
      </c>
      <c r="K2387">
        <v>1436201432</v>
      </c>
      <c r="L2387" s="12" t="str">
        <f t="shared" si="262"/>
        <v>07/06/2015</v>
      </c>
      <c r="M2387" s="9" t="str" cm="1">
        <f t="array" ref="M2387">_xlfn.IFS(LEFT(L2387, 2) = "01", "Jan", LEFT(L2387, 2) = "02", "Feb", LEFT(L2387, 2) = "03", "Mar", LEFT(L2387, 2) = "04", "Apr", LEFT(L2387, 2) = "05", "May", LEFT(L2387, 2) = "06", "Jun", LEFT(L2387, 2) = "07", "Jul", LEFT(L2387, 2) = "08", "Aug", LEFT(L2387, 2) = "09", "Sep", LEFT(L2387, 2) = "10", "Oct", LEFT(L2387, 2) = "11", "Nov", LEFT(L2387, 2) = "12", "Dec")</f>
        <v>Jul</v>
      </c>
      <c r="N2387" s="9" t="str">
        <f t="shared" si="263"/>
        <v>2015</v>
      </c>
      <c r="O2387" t="b">
        <v>0</v>
      </c>
      <c r="P2387">
        <v>7</v>
      </c>
      <c r="Q2387" t="b">
        <v>0</v>
      </c>
      <c r="R2387" t="s">
        <v>8271</v>
      </c>
      <c r="S2387" s="6">
        <f t="shared" si="259"/>
        <v>1.2123076923076924E-2</v>
      </c>
      <c r="T2387" s="8">
        <f t="shared" si="260"/>
        <v>112.57142857142857</v>
      </c>
      <c r="U2387" t="str">
        <f t="shared" si="264"/>
        <v>technology</v>
      </c>
      <c r="V2387" t="str">
        <f t="shared" si="265"/>
        <v>web</v>
      </c>
    </row>
    <row r="2388" spans="1:22" ht="48" x14ac:dyDescent="0.2">
      <c r="A2388">
        <v>2386</v>
      </c>
      <c r="B2388" s="3" t="s">
        <v>2387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2">
        <f t="shared" si="261"/>
        <v>42014.838240740741</v>
      </c>
      <c r="K2388">
        <v>1415736424</v>
      </c>
      <c r="L2388" s="12" t="str">
        <f t="shared" si="262"/>
        <v>11/11/2014</v>
      </c>
      <c r="M2388" s="9" t="str" cm="1">
        <f t="array" ref="M2388">_xlfn.IFS(LEFT(L2388, 2) = "01", "Jan", LEFT(L2388, 2) = "02", "Feb", LEFT(L2388, 2) = "03", "Mar", LEFT(L2388, 2) = "04", "Apr", LEFT(L2388, 2) = "05", "May", LEFT(L2388, 2) = "06", "Jun", LEFT(L2388, 2) = "07", "Jul", LEFT(L2388, 2) = "08", "Aug", LEFT(L2388, 2) = "09", "Sep", LEFT(L2388, 2) = "10", "Oct", LEFT(L2388, 2) = "11", "Nov", LEFT(L2388, 2) = "12", "Dec")</f>
        <v>Nov</v>
      </c>
      <c r="N2388" s="9" t="str">
        <f t="shared" si="263"/>
        <v>2014</v>
      </c>
      <c r="O2388" t="b">
        <v>0</v>
      </c>
      <c r="P2388">
        <v>0</v>
      </c>
      <c r="Q2388" t="b">
        <v>0</v>
      </c>
      <c r="R2388" t="s">
        <v>8271</v>
      </c>
      <c r="S2388" s="6">
        <f t="shared" si="259"/>
        <v>0</v>
      </c>
      <c r="T2388" s="8">
        <f t="shared" si="260"/>
        <v>0</v>
      </c>
      <c r="U2388" t="str">
        <f t="shared" si="264"/>
        <v>technology</v>
      </c>
      <c r="V2388" t="str">
        <f t="shared" si="265"/>
        <v>web</v>
      </c>
    </row>
    <row r="2389" spans="1:22" ht="48" x14ac:dyDescent="0.2">
      <c r="A2389">
        <v>2387</v>
      </c>
      <c r="B2389" s="3" t="s">
        <v>2388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2">
        <f t="shared" si="261"/>
        <v>42573.626620370371</v>
      </c>
      <c r="K2389">
        <v>1465311740</v>
      </c>
      <c r="L2389" s="12" t="str">
        <f t="shared" si="262"/>
        <v>06/07/2016</v>
      </c>
      <c r="M2389" s="9" t="str" cm="1">
        <f t="array" ref="M2389">_xlfn.IFS(LEFT(L2389, 2) = "01", "Jan", LEFT(L2389, 2) = "02", "Feb", LEFT(L2389, 2) = "03", "Mar", LEFT(L2389, 2) = "04", "Apr", LEFT(L2389, 2) = "05", "May", LEFT(L2389, 2) = "06", "Jun", LEFT(L2389, 2) = "07", "Jul", LEFT(L2389, 2) = "08", "Aug", LEFT(L2389, 2) = "09", "Sep", LEFT(L2389, 2) = "10", "Oct", LEFT(L2389, 2) = "11", "Nov", LEFT(L2389, 2) = "12", "Dec")</f>
        <v>Jun</v>
      </c>
      <c r="N2389" s="9" t="str">
        <f t="shared" si="263"/>
        <v>2016</v>
      </c>
      <c r="O2389" t="b">
        <v>0</v>
      </c>
      <c r="P2389">
        <v>3</v>
      </c>
      <c r="Q2389" t="b">
        <v>0</v>
      </c>
      <c r="R2389" t="s">
        <v>8271</v>
      </c>
      <c r="S2389" s="6">
        <f t="shared" si="259"/>
        <v>6.8399999999999997E-3</v>
      </c>
      <c r="T2389" s="8">
        <f t="shared" si="260"/>
        <v>342</v>
      </c>
      <c r="U2389" t="str">
        <f t="shared" si="264"/>
        <v>technology</v>
      </c>
      <c r="V2389" t="str">
        <f t="shared" si="265"/>
        <v>web</v>
      </c>
    </row>
    <row r="2390" spans="1:22" ht="48" x14ac:dyDescent="0.2">
      <c r="A2390">
        <v>2388</v>
      </c>
      <c r="B2390" s="3" t="s">
        <v>2389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2">
        <f t="shared" si="261"/>
        <v>42019.811805555553</v>
      </c>
      <c r="K2390">
        <v>1418761759</v>
      </c>
      <c r="L2390" s="12" t="str">
        <f t="shared" si="262"/>
        <v>12/16/2014</v>
      </c>
      <c r="M2390" s="9" t="str" cm="1">
        <f t="array" ref="M2390">_xlfn.IFS(LEFT(L2390, 2) = "01", "Jan", LEFT(L2390, 2) = "02", "Feb", LEFT(L2390, 2) = "03", "Mar", LEFT(L2390, 2) = "04", "Apr", LEFT(L2390, 2) = "05", "May", LEFT(L2390, 2) = "06", "Jun", LEFT(L2390, 2) = "07", "Jul", LEFT(L2390, 2) = "08", "Aug", LEFT(L2390, 2) = "09", "Sep", LEFT(L2390, 2) = "10", "Oct", LEFT(L2390, 2) = "11", "Nov", LEFT(L2390, 2) = "12", "Dec")</f>
        <v>Dec</v>
      </c>
      <c r="N2390" s="9" t="str">
        <f t="shared" si="263"/>
        <v>2014</v>
      </c>
      <c r="O2390" t="b">
        <v>0</v>
      </c>
      <c r="P2390">
        <v>8</v>
      </c>
      <c r="Q2390" t="b">
        <v>0</v>
      </c>
      <c r="R2390" t="s">
        <v>8271</v>
      </c>
      <c r="S2390" s="6">
        <f t="shared" si="259"/>
        <v>1.2513513513513513E-2</v>
      </c>
      <c r="T2390" s="8">
        <f t="shared" si="260"/>
        <v>57.875</v>
      </c>
      <c r="U2390" t="str">
        <f t="shared" si="264"/>
        <v>technology</v>
      </c>
      <c r="V2390" t="str">
        <f t="shared" si="265"/>
        <v>web</v>
      </c>
    </row>
    <row r="2391" spans="1:22" ht="48" x14ac:dyDescent="0.2">
      <c r="A2391">
        <v>2389</v>
      </c>
      <c r="B2391" s="3" t="s">
        <v>2390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2">
        <f t="shared" si="261"/>
        <v>42210.915972222225</v>
      </c>
      <c r="K2391">
        <v>1435160452</v>
      </c>
      <c r="L2391" s="12" t="str">
        <f t="shared" si="262"/>
        <v>06/24/2015</v>
      </c>
      <c r="M2391" s="9" t="str" cm="1">
        <f t="array" ref="M2391">_xlfn.IFS(LEFT(L2391, 2) = "01", "Jan", LEFT(L2391, 2) = "02", "Feb", LEFT(L2391, 2) = "03", "Mar", LEFT(L2391, 2) = "04", "Apr", LEFT(L2391, 2) = "05", "May", LEFT(L2391, 2) = "06", "Jun", LEFT(L2391, 2) = "07", "Jul", LEFT(L2391, 2) = "08", "Aug", LEFT(L2391, 2) = "09", "Sep", LEFT(L2391, 2) = "10", "Oct", LEFT(L2391, 2) = "11", "Nov", LEFT(L2391, 2) = "12", "Dec")</f>
        <v>Jun</v>
      </c>
      <c r="N2391" s="9" t="str">
        <f t="shared" si="263"/>
        <v>2015</v>
      </c>
      <c r="O2391" t="b">
        <v>0</v>
      </c>
      <c r="P2391">
        <v>1</v>
      </c>
      <c r="Q2391" t="b">
        <v>0</v>
      </c>
      <c r="R2391" t="s">
        <v>8271</v>
      </c>
      <c r="S2391" s="6">
        <f t="shared" si="259"/>
        <v>1.8749999999999999E-3</v>
      </c>
      <c r="T2391" s="8">
        <f t="shared" si="260"/>
        <v>30</v>
      </c>
      <c r="U2391" t="str">
        <f t="shared" si="264"/>
        <v>technology</v>
      </c>
      <c r="V2391" t="str">
        <f t="shared" si="265"/>
        <v>web</v>
      </c>
    </row>
    <row r="2392" spans="1:22" ht="48" x14ac:dyDescent="0.2">
      <c r="A2392">
        <v>2390</v>
      </c>
      <c r="B2392" s="3" t="s">
        <v>2391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2">
        <f t="shared" si="261"/>
        <v>42008.262314814812</v>
      </c>
      <c r="K2392">
        <v>1416896264</v>
      </c>
      <c r="L2392" s="12" t="str">
        <f t="shared" si="262"/>
        <v>11/25/2014</v>
      </c>
      <c r="M2392" s="9" t="str" cm="1">
        <f t="array" ref="M2392">_xlfn.IFS(LEFT(L2392, 2) = "01", "Jan", LEFT(L2392, 2) = "02", "Feb", LEFT(L2392, 2) = "03", "Mar", LEFT(L2392, 2) = "04", "Apr", LEFT(L2392, 2) = "05", "May", LEFT(L2392, 2) = "06", "Jun", LEFT(L2392, 2) = "07", "Jul", LEFT(L2392, 2) = "08", "Aug", LEFT(L2392, 2) = "09", "Sep", LEFT(L2392, 2) = "10", "Oct", LEFT(L2392, 2) = "11", "Nov", LEFT(L2392, 2) = "12", "Dec")</f>
        <v>Nov</v>
      </c>
      <c r="N2392" s="9" t="str">
        <f t="shared" si="263"/>
        <v>2014</v>
      </c>
      <c r="O2392" t="b">
        <v>0</v>
      </c>
      <c r="P2392">
        <v>0</v>
      </c>
      <c r="Q2392" t="b">
        <v>0</v>
      </c>
      <c r="R2392" t="s">
        <v>8271</v>
      </c>
      <c r="S2392" s="6">
        <f t="shared" si="259"/>
        <v>0</v>
      </c>
      <c r="T2392" s="8">
        <f t="shared" si="260"/>
        <v>0</v>
      </c>
      <c r="U2392" t="str">
        <f t="shared" si="264"/>
        <v>technology</v>
      </c>
      <c r="V2392" t="str">
        <f t="shared" si="265"/>
        <v>web</v>
      </c>
    </row>
    <row r="2393" spans="1:22" ht="32" x14ac:dyDescent="0.2">
      <c r="A2393">
        <v>2391</v>
      </c>
      <c r="B2393" s="3" t="s">
        <v>2392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2">
        <f t="shared" si="261"/>
        <v>42094.752824074079</v>
      </c>
      <c r="K2393">
        <v>1425236644</v>
      </c>
      <c r="L2393" s="12" t="str">
        <f t="shared" si="262"/>
        <v>03/01/2015</v>
      </c>
      <c r="M2393" s="9" t="str" cm="1">
        <f t="array" ref="M2393">_xlfn.IFS(LEFT(L2393, 2) = "01", "Jan", LEFT(L2393, 2) = "02", "Feb", LEFT(L2393, 2) = "03", "Mar", LEFT(L2393, 2) = "04", "Apr", LEFT(L2393, 2) = "05", "May", LEFT(L2393, 2) = "06", "Jun", LEFT(L2393, 2) = "07", "Jul", LEFT(L2393, 2) = "08", "Aug", LEFT(L2393, 2) = "09", "Sep", LEFT(L2393, 2) = "10", "Oct", LEFT(L2393, 2) = "11", "Nov", LEFT(L2393, 2) = "12", "Dec")</f>
        <v>Mar</v>
      </c>
      <c r="N2393" s="9" t="str">
        <f t="shared" si="263"/>
        <v>2015</v>
      </c>
      <c r="O2393" t="b">
        <v>0</v>
      </c>
      <c r="P2393">
        <v>1</v>
      </c>
      <c r="Q2393" t="b">
        <v>0</v>
      </c>
      <c r="R2393" t="s">
        <v>8271</v>
      </c>
      <c r="S2393" s="6">
        <f t="shared" si="259"/>
        <v>1.25E-3</v>
      </c>
      <c r="T2393" s="8">
        <f t="shared" si="260"/>
        <v>25</v>
      </c>
      <c r="U2393" t="str">
        <f t="shared" si="264"/>
        <v>technology</v>
      </c>
      <c r="V2393" t="str">
        <f t="shared" si="265"/>
        <v>web</v>
      </c>
    </row>
    <row r="2394" spans="1:22" ht="48" x14ac:dyDescent="0.2">
      <c r="A2394">
        <v>2392</v>
      </c>
      <c r="B2394" s="3" t="s">
        <v>2393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2">
        <f t="shared" si="261"/>
        <v>42306.120636574073</v>
      </c>
      <c r="K2394">
        <v>1443495223</v>
      </c>
      <c r="L2394" s="12" t="str">
        <f t="shared" si="262"/>
        <v>09/29/2015</v>
      </c>
      <c r="M2394" s="9" t="str" cm="1">
        <f t="array" ref="M2394">_xlfn.IFS(LEFT(L2394, 2) = "01", "Jan", LEFT(L2394, 2) = "02", "Feb", LEFT(L2394, 2) = "03", "Mar", LEFT(L2394, 2) = "04", "Apr", LEFT(L2394, 2) = "05", "May", LEFT(L2394, 2) = "06", "Jun", LEFT(L2394, 2) = "07", "Jul", LEFT(L2394, 2) = "08", "Aug", LEFT(L2394, 2) = "09", "Sep", LEFT(L2394, 2) = "10", "Oct", LEFT(L2394, 2) = "11", "Nov", LEFT(L2394, 2) = "12", "Dec")</f>
        <v>Sep</v>
      </c>
      <c r="N2394" s="9" t="str">
        <f t="shared" si="263"/>
        <v>2015</v>
      </c>
      <c r="O2394" t="b">
        <v>0</v>
      </c>
      <c r="P2394">
        <v>0</v>
      </c>
      <c r="Q2394" t="b">
        <v>0</v>
      </c>
      <c r="R2394" t="s">
        <v>8271</v>
      </c>
      <c r="S2394" s="6">
        <f t="shared" si="259"/>
        <v>0</v>
      </c>
      <c r="T2394" s="8">
        <f t="shared" si="260"/>
        <v>0</v>
      </c>
      <c r="U2394" t="str">
        <f t="shared" si="264"/>
        <v>technology</v>
      </c>
      <c r="V2394" t="str">
        <f t="shared" si="265"/>
        <v>web</v>
      </c>
    </row>
    <row r="2395" spans="1:22" ht="48" x14ac:dyDescent="0.2">
      <c r="A2395">
        <v>2393</v>
      </c>
      <c r="B2395" s="3" t="s">
        <v>2394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2">
        <f t="shared" si="261"/>
        <v>42224.648344907408</v>
      </c>
      <c r="K2395">
        <v>1436456017</v>
      </c>
      <c r="L2395" s="12" t="str">
        <f t="shared" si="262"/>
        <v>07/09/2015</v>
      </c>
      <c r="M2395" s="9" t="str" cm="1">
        <f t="array" ref="M2395">_xlfn.IFS(LEFT(L2395, 2) = "01", "Jan", LEFT(L2395, 2) = "02", "Feb", LEFT(L2395, 2) = "03", "Mar", LEFT(L2395, 2) = "04", "Apr", LEFT(L2395, 2) = "05", "May", LEFT(L2395, 2) = "06", "Jun", LEFT(L2395, 2) = "07", "Jul", LEFT(L2395, 2) = "08", "Aug", LEFT(L2395, 2) = "09", "Sep", LEFT(L2395, 2) = "10", "Oct", LEFT(L2395, 2) = "11", "Nov", LEFT(L2395, 2) = "12", "Dec")</f>
        <v>Jul</v>
      </c>
      <c r="N2395" s="9" t="str">
        <f t="shared" si="263"/>
        <v>2015</v>
      </c>
      <c r="O2395" t="b">
        <v>0</v>
      </c>
      <c r="P2395">
        <v>1</v>
      </c>
      <c r="Q2395" t="b">
        <v>0</v>
      </c>
      <c r="R2395" t="s">
        <v>8271</v>
      </c>
      <c r="S2395" s="6">
        <f t="shared" si="259"/>
        <v>5.0000000000000001E-4</v>
      </c>
      <c r="T2395" s="8">
        <f t="shared" si="260"/>
        <v>50</v>
      </c>
      <c r="U2395" t="str">
        <f t="shared" si="264"/>
        <v>technology</v>
      </c>
      <c r="V2395" t="str">
        <f t="shared" si="265"/>
        <v>web</v>
      </c>
    </row>
    <row r="2396" spans="1:22" ht="48" x14ac:dyDescent="0.2">
      <c r="A2396">
        <v>2394</v>
      </c>
      <c r="B2396" s="3" t="s">
        <v>2395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2">
        <f t="shared" si="261"/>
        <v>42061.362187499995</v>
      </c>
      <c r="K2396">
        <v>1422348093</v>
      </c>
      <c r="L2396" s="12" t="str">
        <f t="shared" si="262"/>
        <v>01/27/2015</v>
      </c>
      <c r="M2396" s="9" t="str" cm="1">
        <f t="array" ref="M2396">_xlfn.IFS(LEFT(L2396, 2) = "01", "Jan", LEFT(L2396, 2) = "02", "Feb", LEFT(L2396, 2) = "03", "Mar", LEFT(L2396, 2) = "04", "Apr", LEFT(L2396, 2) = "05", "May", LEFT(L2396, 2) = "06", "Jun", LEFT(L2396, 2) = "07", "Jul", LEFT(L2396, 2) = "08", "Aug", LEFT(L2396, 2) = "09", "Sep", LEFT(L2396, 2) = "10", "Oct", LEFT(L2396, 2) = "11", "Nov", LEFT(L2396, 2) = "12", "Dec")</f>
        <v>Jan</v>
      </c>
      <c r="N2396" s="9" t="str">
        <f t="shared" si="263"/>
        <v>2015</v>
      </c>
      <c r="O2396" t="b">
        <v>0</v>
      </c>
      <c r="P2396">
        <v>2</v>
      </c>
      <c r="Q2396" t="b">
        <v>0</v>
      </c>
      <c r="R2396" t="s">
        <v>8271</v>
      </c>
      <c r="S2396" s="6">
        <f t="shared" si="259"/>
        <v>5.9999999999999995E-4</v>
      </c>
      <c r="T2396" s="8">
        <f t="shared" si="260"/>
        <v>1.5</v>
      </c>
      <c r="U2396" t="str">
        <f t="shared" si="264"/>
        <v>technology</v>
      </c>
      <c r="V2396" t="str">
        <f t="shared" si="265"/>
        <v>web</v>
      </c>
    </row>
    <row r="2397" spans="1:22" ht="48" x14ac:dyDescent="0.2">
      <c r="A2397">
        <v>2395</v>
      </c>
      <c r="B2397" s="3" t="s">
        <v>2396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2">
        <f t="shared" si="261"/>
        <v>42745.372916666667</v>
      </c>
      <c r="K2397">
        <v>1481597687</v>
      </c>
      <c r="L2397" s="12" t="str">
        <f t="shared" si="262"/>
        <v>12/13/2016</v>
      </c>
      <c r="M2397" s="9" t="str" cm="1">
        <f t="array" ref="M2397">_xlfn.IFS(LEFT(L2397, 2) = "01", "Jan", LEFT(L2397, 2) = "02", "Feb", LEFT(L2397, 2) = "03", "Mar", LEFT(L2397, 2) = "04", "Apr", LEFT(L2397, 2) = "05", "May", LEFT(L2397, 2) = "06", "Jun", LEFT(L2397, 2) = "07", "Jul", LEFT(L2397, 2) = "08", "Aug", LEFT(L2397, 2) = "09", "Sep", LEFT(L2397, 2) = "10", "Oct", LEFT(L2397, 2) = "11", "Nov", LEFT(L2397, 2) = "12", "Dec")</f>
        <v>Dec</v>
      </c>
      <c r="N2397" s="9" t="str">
        <f t="shared" si="263"/>
        <v>2016</v>
      </c>
      <c r="O2397" t="b">
        <v>0</v>
      </c>
      <c r="P2397">
        <v>0</v>
      </c>
      <c r="Q2397" t="b">
        <v>0</v>
      </c>
      <c r="R2397" t="s">
        <v>8271</v>
      </c>
      <c r="S2397" s="6">
        <f t="shared" si="259"/>
        <v>0</v>
      </c>
      <c r="T2397" s="8">
        <f t="shared" si="260"/>
        <v>0</v>
      </c>
      <c r="U2397" t="str">
        <f t="shared" si="264"/>
        <v>technology</v>
      </c>
      <c r="V2397" t="str">
        <f t="shared" si="265"/>
        <v>web</v>
      </c>
    </row>
    <row r="2398" spans="1:22" ht="48" x14ac:dyDescent="0.2">
      <c r="A2398">
        <v>2396</v>
      </c>
      <c r="B2398" s="3" t="s">
        <v>2397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2">
        <f t="shared" si="261"/>
        <v>42292.849050925928</v>
      </c>
      <c r="K2398">
        <v>1442348558</v>
      </c>
      <c r="L2398" s="12" t="str">
        <f t="shared" si="262"/>
        <v>09/15/2015</v>
      </c>
      <c r="M2398" s="9" t="str" cm="1">
        <f t="array" ref="M2398">_xlfn.IFS(LEFT(L2398, 2) = "01", "Jan", LEFT(L2398, 2) = "02", "Feb", LEFT(L2398, 2) = "03", "Mar", LEFT(L2398, 2) = "04", "Apr", LEFT(L2398, 2) = "05", "May", LEFT(L2398, 2) = "06", "Jun", LEFT(L2398, 2) = "07", "Jul", LEFT(L2398, 2) = "08", "Aug", LEFT(L2398, 2) = "09", "Sep", LEFT(L2398, 2) = "10", "Oct", LEFT(L2398, 2) = "11", "Nov", LEFT(L2398, 2) = "12", "Dec")</f>
        <v>Sep</v>
      </c>
      <c r="N2398" s="9" t="str">
        <f t="shared" si="263"/>
        <v>2015</v>
      </c>
      <c r="O2398" t="b">
        <v>0</v>
      </c>
      <c r="P2398">
        <v>1</v>
      </c>
      <c r="Q2398" t="b">
        <v>0</v>
      </c>
      <c r="R2398" t="s">
        <v>8271</v>
      </c>
      <c r="S2398" s="6">
        <f t="shared" si="259"/>
        <v>2E-3</v>
      </c>
      <c r="T2398" s="8">
        <f t="shared" si="260"/>
        <v>10</v>
      </c>
      <c r="U2398" t="str">
        <f t="shared" si="264"/>
        <v>technology</v>
      </c>
      <c r="V2398" t="str">
        <f t="shared" si="265"/>
        <v>web</v>
      </c>
    </row>
    <row r="2399" spans="1:22" ht="48" x14ac:dyDescent="0.2">
      <c r="A2399">
        <v>2397</v>
      </c>
      <c r="B2399" s="3" t="s">
        <v>2398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2">
        <f t="shared" si="261"/>
        <v>42006.88490740741</v>
      </c>
      <c r="K2399">
        <v>1417641256</v>
      </c>
      <c r="L2399" s="12" t="str">
        <f t="shared" si="262"/>
        <v>12/03/2014</v>
      </c>
      <c r="M2399" s="9" t="str" cm="1">
        <f t="array" ref="M2399">_xlfn.IFS(LEFT(L2399, 2) = "01", "Jan", LEFT(L2399, 2) = "02", "Feb", LEFT(L2399, 2) = "03", "Mar", LEFT(L2399, 2) = "04", "Apr", LEFT(L2399, 2) = "05", "May", LEFT(L2399, 2) = "06", "Jun", LEFT(L2399, 2) = "07", "Jul", LEFT(L2399, 2) = "08", "Aug", LEFT(L2399, 2) = "09", "Sep", LEFT(L2399, 2) = "10", "Oct", LEFT(L2399, 2) = "11", "Nov", LEFT(L2399, 2) = "12", "Dec")</f>
        <v>Dec</v>
      </c>
      <c r="N2399" s="9" t="str">
        <f t="shared" si="263"/>
        <v>2014</v>
      </c>
      <c r="O2399" t="b">
        <v>0</v>
      </c>
      <c r="P2399">
        <v>0</v>
      </c>
      <c r="Q2399" t="b">
        <v>0</v>
      </c>
      <c r="R2399" t="s">
        <v>8271</v>
      </c>
      <c r="S2399" s="6">
        <f t="shared" si="259"/>
        <v>0</v>
      </c>
      <c r="T2399" s="8">
        <f t="shared" si="260"/>
        <v>0</v>
      </c>
      <c r="U2399" t="str">
        <f t="shared" si="264"/>
        <v>technology</v>
      </c>
      <c r="V2399" t="str">
        <f t="shared" si="265"/>
        <v>web</v>
      </c>
    </row>
    <row r="2400" spans="1:22" ht="48" x14ac:dyDescent="0.2">
      <c r="A2400">
        <v>2398</v>
      </c>
      <c r="B2400" s="3" t="s">
        <v>2399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2">
        <f t="shared" si="261"/>
        <v>42187.916481481487</v>
      </c>
      <c r="K2400">
        <v>1433282384</v>
      </c>
      <c r="L2400" s="12" t="str">
        <f t="shared" si="262"/>
        <v>06/02/2015</v>
      </c>
      <c r="M2400" s="9" t="str" cm="1">
        <f t="array" ref="M2400">_xlfn.IFS(LEFT(L2400, 2) = "01", "Jan", LEFT(L2400, 2) = "02", "Feb", LEFT(L2400, 2) = "03", "Mar", LEFT(L2400, 2) = "04", "Apr", LEFT(L2400, 2) = "05", "May", LEFT(L2400, 2) = "06", "Jun", LEFT(L2400, 2) = "07", "Jul", LEFT(L2400, 2) = "08", "Aug", LEFT(L2400, 2) = "09", "Sep", LEFT(L2400, 2) = "10", "Oct", LEFT(L2400, 2) = "11", "Nov", LEFT(L2400, 2) = "12", "Dec")</f>
        <v>Jun</v>
      </c>
      <c r="N2400" s="9" t="str">
        <f t="shared" si="263"/>
        <v>2015</v>
      </c>
      <c r="O2400" t="b">
        <v>0</v>
      </c>
      <c r="P2400">
        <v>0</v>
      </c>
      <c r="Q2400" t="b">
        <v>0</v>
      </c>
      <c r="R2400" t="s">
        <v>8271</v>
      </c>
      <c r="S2400" s="6">
        <f t="shared" si="259"/>
        <v>0</v>
      </c>
      <c r="T2400" s="8">
        <f t="shared" si="260"/>
        <v>0</v>
      </c>
      <c r="U2400" t="str">
        <f t="shared" si="264"/>
        <v>technology</v>
      </c>
      <c r="V2400" t="str">
        <f t="shared" si="265"/>
        <v>web</v>
      </c>
    </row>
    <row r="2401" spans="1:22" ht="48" x14ac:dyDescent="0.2">
      <c r="A2401">
        <v>2399</v>
      </c>
      <c r="B2401" s="3" t="s">
        <v>2400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2">
        <f t="shared" si="261"/>
        <v>41991.853078703702</v>
      </c>
      <c r="K2401">
        <v>1415910506</v>
      </c>
      <c r="L2401" s="12" t="str">
        <f t="shared" si="262"/>
        <v>11/13/2014</v>
      </c>
      <c r="M2401" s="9" t="str" cm="1">
        <f t="array" ref="M2401">_xlfn.IFS(LEFT(L2401, 2) = "01", "Jan", LEFT(L2401, 2) = "02", "Feb", LEFT(L2401, 2) = "03", "Mar", LEFT(L2401, 2) = "04", "Apr", LEFT(L2401, 2) = "05", "May", LEFT(L2401, 2) = "06", "Jun", LEFT(L2401, 2) = "07", "Jul", LEFT(L2401, 2) = "08", "Aug", LEFT(L2401, 2) = "09", "Sep", LEFT(L2401, 2) = "10", "Oct", LEFT(L2401, 2) = "11", "Nov", LEFT(L2401, 2) = "12", "Dec")</f>
        <v>Nov</v>
      </c>
      <c r="N2401" s="9" t="str">
        <f t="shared" si="263"/>
        <v>2014</v>
      </c>
      <c r="O2401" t="b">
        <v>0</v>
      </c>
      <c r="P2401">
        <v>0</v>
      </c>
      <c r="Q2401" t="b">
        <v>0</v>
      </c>
      <c r="R2401" t="s">
        <v>8271</v>
      </c>
      <c r="S2401" s="6">
        <f t="shared" si="259"/>
        <v>0</v>
      </c>
      <c r="T2401" s="8">
        <f t="shared" si="260"/>
        <v>0</v>
      </c>
      <c r="U2401" t="str">
        <f t="shared" si="264"/>
        <v>technology</v>
      </c>
      <c r="V2401" t="str">
        <f t="shared" si="265"/>
        <v>web</v>
      </c>
    </row>
    <row r="2402" spans="1:22" ht="48" x14ac:dyDescent="0.2">
      <c r="A2402">
        <v>2400</v>
      </c>
      <c r="B2402" s="3" t="s">
        <v>2401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2">
        <f t="shared" si="261"/>
        <v>42474.268101851849</v>
      </c>
      <c r="K2402">
        <v>1458023164</v>
      </c>
      <c r="L2402" s="12" t="str">
        <f t="shared" si="262"/>
        <v>03/15/2016</v>
      </c>
      <c r="M2402" s="9" t="str" cm="1">
        <f t="array" ref="M2402">_xlfn.IFS(LEFT(L2402, 2) = "01", "Jan", LEFT(L2402, 2) = "02", "Feb", LEFT(L2402, 2) = "03", "Mar", LEFT(L2402, 2) = "04", "Apr", LEFT(L2402, 2) = "05", "May", LEFT(L2402, 2) = "06", "Jun", LEFT(L2402, 2) = "07", "Jul", LEFT(L2402, 2) = "08", "Aug", LEFT(L2402, 2) = "09", "Sep", LEFT(L2402, 2) = "10", "Oct", LEFT(L2402, 2) = "11", "Nov", LEFT(L2402, 2) = "12", "Dec")</f>
        <v>Mar</v>
      </c>
      <c r="N2402" s="9" t="str">
        <f t="shared" si="263"/>
        <v>2016</v>
      </c>
      <c r="O2402" t="b">
        <v>0</v>
      </c>
      <c r="P2402">
        <v>0</v>
      </c>
      <c r="Q2402" t="b">
        <v>0</v>
      </c>
      <c r="R2402" t="s">
        <v>8271</v>
      </c>
      <c r="S2402" s="6">
        <f t="shared" si="259"/>
        <v>0</v>
      </c>
      <c r="T2402" s="8">
        <f t="shared" si="260"/>
        <v>0</v>
      </c>
      <c r="U2402" t="str">
        <f t="shared" si="264"/>
        <v>technology</v>
      </c>
      <c r="V2402" t="str">
        <f t="shared" si="265"/>
        <v>web</v>
      </c>
    </row>
    <row r="2403" spans="1:22" ht="48" x14ac:dyDescent="0.2">
      <c r="A2403">
        <v>2401</v>
      </c>
      <c r="B2403" s="3" t="s">
        <v>2402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2">
        <f t="shared" si="261"/>
        <v>42434.822870370372</v>
      </c>
      <c r="K2403">
        <v>1452023096</v>
      </c>
      <c r="L2403" s="12" t="str">
        <f t="shared" si="262"/>
        <v>01/05/2016</v>
      </c>
      <c r="M2403" s="9" t="str" cm="1">
        <f t="array" ref="M2403">_xlfn.IFS(LEFT(L2403, 2) = "01", "Jan", LEFT(L2403, 2) = "02", "Feb", LEFT(L2403, 2) = "03", "Mar", LEFT(L2403, 2) = "04", "Apr", LEFT(L2403, 2) = "05", "May", LEFT(L2403, 2) = "06", "Jun", LEFT(L2403, 2) = "07", "Jul", LEFT(L2403, 2) = "08", "Aug", LEFT(L2403, 2) = "09", "Sep", LEFT(L2403, 2) = "10", "Oct", LEFT(L2403, 2) = "11", "Nov", LEFT(L2403, 2) = "12", "Dec")</f>
        <v>Jan</v>
      </c>
      <c r="N2403" s="9" t="str">
        <f t="shared" si="263"/>
        <v>2016</v>
      </c>
      <c r="O2403" t="b">
        <v>0</v>
      </c>
      <c r="P2403">
        <v>9</v>
      </c>
      <c r="Q2403" t="b">
        <v>0</v>
      </c>
      <c r="R2403" t="s">
        <v>8283</v>
      </c>
      <c r="S2403" s="6">
        <f t="shared" si="259"/>
        <v>7.1785714285714283E-3</v>
      </c>
      <c r="T2403" s="8">
        <f t="shared" si="260"/>
        <v>22.333333333333332</v>
      </c>
      <c r="U2403" t="str">
        <f t="shared" si="264"/>
        <v>food</v>
      </c>
      <c r="V2403" t="str">
        <f t="shared" si="265"/>
        <v>food trucks</v>
      </c>
    </row>
    <row r="2404" spans="1:22" ht="16" x14ac:dyDescent="0.2">
      <c r="A2404">
        <v>2402</v>
      </c>
      <c r="B2404" s="3" t="s">
        <v>2403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2">
        <f t="shared" si="261"/>
        <v>42137.679756944446</v>
      </c>
      <c r="K2404">
        <v>1428941931</v>
      </c>
      <c r="L2404" s="12" t="str">
        <f t="shared" si="262"/>
        <v>04/13/2015</v>
      </c>
      <c r="M2404" s="9" t="str" cm="1">
        <f t="array" ref="M2404">_xlfn.IFS(LEFT(L2404, 2) = "01", "Jan", LEFT(L2404, 2) = "02", "Feb", LEFT(L2404, 2) = "03", "Mar", LEFT(L2404, 2) = "04", "Apr", LEFT(L2404, 2) = "05", "May", LEFT(L2404, 2) = "06", "Jun", LEFT(L2404, 2) = "07", "Jul", LEFT(L2404, 2) = "08", "Aug", LEFT(L2404, 2) = "09", "Sep", LEFT(L2404, 2) = "10", "Oct", LEFT(L2404, 2) = "11", "Nov", LEFT(L2404, 2) = "12", "Dec")</f>
        <v>Apr</v>
      </c>
      <c r="N2404" s="9" t="str">
        <f t="shared" si="263"/>
        <v>2015</v>
      </c>
      <c r="O2404" t="b">
        <v>0</v>
      </c>
      <c r="P2404">
        <v>1</v>
      </c>
      <c r="Q2404" t="b">
        <v>0</v>
      </c>
      <c r="R2404" t="s">
        <v>8283</v>
      </c>
      <c r="S2404" s="6">
        <f t="shared" si="259"/>
        <v>4.3333333333333331E-3</v>
      </c>
      <c r="T2404" s="8">
        <f t="shared" si="260"/>
        <v>52</v>
      </c>
      <c r="U2404" t="str">
        <f t="shared" si="264"/>
        <v>food</v>
      </c>
      <c r="V2404" t="str">
        <f t="shared" si="265"/>
        <v>food trucks</v>
      </c>
    </row>
    <row r="2405" spans="1:22" ht="48" x14ac:dyDescent="0.2">
      <c r="A2405">
        <v>2403</v>
      </c>
      <c r="B2405" s="3" t="s">
        <v>2404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2">
        <f t="shared" si="261"/>
        <v>42459.840949074074</v>
      </c>
      <c r="K2405">
        <v>1454188258</v>
      </c>
      <c r="L2405" s="12" t="str">
        <f t="shared" si="262"/>
        <v>01/30/2016</v>
      </c>
      <c r="M2405" s="9" t="str" cm="1">
        <f t="array" ref="M2405">_xlfn.IFS(LEFT(L2405, 2) = "01", "Jan", LEFT(L2405, 2) = "02", "Feb", LEFT(L2405, 2) = "03", "Mar", LEFT(L2405, 2) = "04", "Apr", LEFT(L2405, 2) = "05", "May", LEFT(L2405, 2) = "06", "Jun", LEFT(L2405, 2) = "07", "Jul", LEFT(L2405, 2) = "08", "Aug", LEFT(L2405, 2) = "09", "Sep", LEFT(L2405, 2) = "10", "Oct", LEFT(L2405, 2) = "11", "Nov", LEFT(L2405, 2) = "12", "Dec")</f>
        <v>Jan</v>
      </c>
      <c r="N2405" s="9" t="str">
        <f t="shared" si="263"/>
        <v>2016</v>
      </c>
      <c r="O2405" t="b">
        <v>0</v>
      </c>
      <c r="P2405">
        <v>12</v>
      </c>
      <c r="Q2405" t="b">
        <v>0</v>
      </c>
      <c r="R2405" t="s">
        <v>8283</v>
      </c>
      <c r="S2405" s="6">
        <f t="shared" si="259"/>
        <v>0.16833333333333333</v>
      </c>
      <c r="T2405" s="8">
        <f t="shared" si="260"/>
        <v>16.833333333333332</v>
      </c>
      <c r="U2405" t="str">
        <f t="shared" si="264"/>
        <v>food</v>
      </c>
      <c r="V2405" t="str">
        <f t="shared" si="265"/>
        <v>food trucks</v>
      </c>
    </row>
    <row r="2406" spans="1:22" ht="48" x14ac:dyDescent="0.2">
      <c r="A2406">
        <v>2404</v>
      </c>
      <c r="B2406" s="3" t="s">
        <v>2405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2">
        <f t="shared" si="261"/>
        <v>42372.03943287037</v>
      </c>
      <c r="K2406">
        <v>1449190607</v>
      </c>
      <c r="L2406" s="12" t="str">
        <f t="shared" si="262"/>
        <v>12/04/2015</v>
      </c>
      <c r="M2406" s="9" t="str" cm="1">
        <f t="array" ref="M2406">_xlfn.IFS(LEFT(L2406, 2) = "01", "Jan", LEFT(L2406, 2) = "02", "Feb", LEFT(L2406, 2) = "03", "Mar", LEFT(L2406, 2) = "04", "Apr", LEFT(L2406, 2) = "05", "May", LEFT(L2406, 2) = "06", "Jun", LEFT(L2406, 2) = "07", "Jul", LEFT(L2406, 2) = "08", "Aug", LEFT(L2406, 2) = "09", "Sep", LEFT(L2406, 2) = "10", "Oct", LEFT(L2406, 2) = "11", "Nov", LEFT(L2406, 2) = "12", "Dec")</f>
        <v>Dec</v>
      </c>
      <c r="N2406" s="9" t="str">
        <f t="shared" si="263"/>
        <v>2015</v>
      </c>
      <c r="O2406" t="b">
        <v>0</v>
      </c>
      <c r="P2406">
        <v>0</v>
      </c>
      <c r="Q2406" t="b">
        <v>0</v>
      </c>
      <c r="R2406" t="s">
        <v>8283</v>
      </c>
      <c r="S2406" s="6">
        <f t="shared" si="259"/>
        <v>0</v>
      </c>
      <c r="T2406" s="8">
        <f t="shared" si="260"/>
        <v>0</v>
      </c>
      <c r="U2406" t="str">
        <f t="shared" si="264"/>
        <v>food</v>
      </c>
      <c r="V2406" t="str">
        <f t="shared" si="265"/>
        <v>food trucks</v>
      </c>
    </row>
    <row r="2407" spans="1:22" ht="32" x14ac:dyDescent="0.2">
      <c r="A2407">
        <v>2405</v>
      </c>
      <c r="B2407" s="3" t="s">
        <v>2406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2">
        <f t="shared" si="261"/>
        <v>42616.585358796292</v>
      </c>
      <c r="K2407">
        <v>1471096975</v>
      </c>
      <c r="L2407" s="12" t="str">
        <f t="shared" si="262"/>
        <v>08/13/2016</v>
      </c>
      <c r="M2407" s="9" t="str" cm="1">
        <f t="array" ref="M2407">_xlfn.IFS(LEFT(L2407, 2) = "01", "Jan", LEFT(L2407, 2) = "02", "Feb", LEFT(L2407, 2) = "03", "Mar", LEFT(L2407, 2) = "04", "Apr", LEFT(L2407, 2) = "05", "May", LEFT(L2407, 2) = "06", "Jun", LEFT(L2407, 2) = "07", "Jul", LEFT(L2407, 2) = "08", "Aug", LEFT(L2407, 2) = "09", "Sep", LEFT(L2407, 2) = "10", "Oct", LEFT(L2407, 2) = "11", "Nov", LEFT(L2407, 2) = "12", "Dec")</f>
        <v>Aug</v>
      </c>
      <c r="N2407" s="9" t="str">
        <f t="shared" si="263"/>
        <v>2016</v>
      </c>
      <c r="O2407" t="b">
        <v>0</v>
      </c>
      <c r="P2407">
        <v>20</v>
      </c>
      <c r="Q2407" t="b">
        <v>0</v>
      </c>
      <c r="R2407" t="s">
        <v>8283</v>
      </c>
      <c r="S2407" s="6">
        <f t="shared" si="259"/>
        <v>0.22520000000000001</v>
      </c>
      <c r="T2407" s="8">
        <f t="shared" si="260"/>
        <v>56.3</v>
      </c>
      <c r="U2407" t="str">
        <f t="shared" si="264"/>
        <v>food</v>
      </c>
      <c r="V2407" t="str">
        <f t="shared" si="265"/>
        <v>food trucks</v>
      </c>
    </row>
    <row r="2408" spans="1:22" ht="48" x14ac:dyDescent="0.2">
      <c r="A2408">
        <v>2406</v>
      </c>
      <c r="B2408" s="3" t="s">
        <v>2407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2">
        <f t="shared" si="261"/>
        <v>42023.110995370371</v>
      </c>
      <c r="K2408">
        <v>1418179190</v>
      </c>
      <c r="L2408" s="12" t="str">
        <f t="shared" si="262"/>
        <v>12/10/2014</v>
      </c>
      <c r="M2408" s="9" t="str" cm="1">
        <f t="array" ref="M2408">_xlfn.IFS(LEFT(L2408, 2) = "01", "Jan", LEFT(L2408, 2) = "02", "Feb", LEFT(L2408, 2) = "03", "Mar", LEFT(L2408, 2) = "04", "Apr", LEFT(L2408, 2) = "05", "May", LEFT(L2408, 2) = "06", "Jun", LEFT(L2408, 2) = "07", "Jul", LEFT(L2408, 2) = "08", "Aug", LEFT(L2408, 2) = "09", "Sep", LEFT(L2408, 2) = "10", "Oct", LEFT(L2408, 2) = "11", "Nov", LEFT(L2408, 2) = "12", "Dec")</f>
        <v>Dec</v>
      </c>
      <c r="N2408" s="9" t="str">
        <f t="shared" si="263"/>
        <v>2014</v>
      </c>
      <c r="O2408" t="b">
        <v>0</v>
      </c>
      <c r="P2408">
        <v>16</v>
      </c>
      <c r="Q2408" t="b">
        <v>0</v>
      </c>
      <c r="R2408" t="s">
        <v>8283</v>
      </c>
      <c r="S2408" s="6">
        <f t="shared" si="259"/>
        <v>0.41384615384615386</v>
      </c>
      <c r="T2408" s="8">
        <f t="shared" si="260"/>
        <v>84.0625</v>
      </c>
      <c r="U2408" t="str">
        <f t="shared" si="264"/>
        <v>food</v>
      </c>
      <c r="V2408" t="str">
        <f t="shared" si="265"/>
        <v>food trucks</v>
      </c>
    </row>
    <row r="2409" spans="1:22" ht="64" x14ac:dyDescent="0.2">
      <c r="A2409">
        <v>2407</v>
      </c>
      <c r="B2409" s="3" t="s">
        <v>2408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2">
        <f t="shared" si="261"/>
        <v>42105.25</v>
      </c>
      <c r="K2409">
        <v>1426772928</v>
      </c>
      <c r="L2409" s="12" t="str">
        <f t="shared" si="262"/>
        <v>03/19/2015</v>
      </c>
      <c r="M2409" s="9" t="str" cm="1">
        <f t="array" ref="M2409">_xlfn.IFS(LEFT(L2409, 2) = "01", "Jan", LEFT(L2409, 2) = "02", "Feb", LEFT(L2409, 2) = "03", "Mar", LEFT(L2409, 2) = "04", "Apr", LEFT(L2409, 2) = "05", "May", LEFT(L2409, 2) = "06", "Jun", LEFT(L2409, 2) = "07", "Jul", LEFT(L2409, 2) = "08", "Aug", LEFT(L2409, 2) = "09", "Sep", LEFT(L2409, 2) = "10", "Oct", LEFT(L2409, 2) = "11", "Nov", LEFT(L2409, 2) = "12", "Dec")</f>
        <v>Mar</v>
      </c>
      <c r="N2409" s="9" t="str">
        <f t="shared" si="263"/>
        <v>2015</v>
      </c>
      <c r="O2409" t="b">
        <v>0</v>
      </c>
      <c r="P2409">
        <v>33</v>
      </c>
      <c r="Q2409" t="b">
        <v>0</v>
      </c>
      <c r="R2409" t="s">
        <v>8283</v>
      </c>
      <c r="S2409" s="6">
        <f t="shared" si="259"/>
        <v>0.25259090909090909</v>
      </c>
      <c r="T2409" s="8">
        <f t="shared" si="260"/>
        <v>168.39393939393941</v>
      </c>
      <c r="U2409" t="str">
        <f t="shared" si="264"/>
        <v>food</v>
      </c>
      <c r="V2409" t="str">
        <f t="shared" si="265"/>
        <v>food trucks</v>
      </c>
    </row>
    <row r="2410" spans="1:22" ht="32" x14ac:dyDescent="0.2">
      <c r="A2410">
        <v>2408</v>
      </c>
      <c r="B2410" s="3" t="s">
        <v>2409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2">
        <f t="shared" si="261"/>
        <v>41949.182372685187</v>
      </c>
      <c r="K2410">
        <v>1412652157</v>
      </c>
      <c r="L2410" s="12" t="str">
        <f t="shared" si="262"/>
        <v>10/07/2014</v>
      </c>
      <c r="M2410" s="9" t="str" cm="1">
        <f t="array" ref="M2410">_xlfn.IFS(LEFT(L2410, 2) = "01", "Jan", LEFT(L2410, 2) = "02", "Feb", LEFT(L2410, 2) = "03", "Mar", LEFT(L2410, 2) = "04", "Apr", LEFT(L2410, 2) = "05", "May", LEFT(L2410, 2) = "06", "Jun", LEFT(L2410, 2) = "07", "Jul", LEFT(L2410, 2) = "08", "Aug", LEFT(L2410, 2) = "09", "Sep", LEFT(L2410, 2) = "10", "Oct", LEFT(L2410, 2) = "11", "Nov", LEFT(L2410, 2) = "12", "Dec")</f>
        <v>Oct</v>
      </c>
      <c r="N2410" s="9" t="str">
        <f t="shared" si="263"/>
        <v>2014</v>
      </c>
      <c r="O2410" t="b">
        <v>0</v>
      </c>
      <c r="P2410">
        <v>2</v>
      </c>
      <c r="Q2410" t="b">
        <v>0</v>
      </c>
      <c r="R2410" t="s">
        <v>8283</v>
      </c>
      <c r="S2410" s="6">
        <f t="shared" si="259"/>
        <v>2E-3</v>
      </c>
      <c r="T2410" s="8">
        <f t="shared" si="260"/>
        <v>15</v>
      </c>
      <c r="U2410" t="str">
        <f t="shared" si="264"/>
        <v>food</v>
      </c>
      <c r="V2410" t="str">
        <f t="shared" si="265"/>
        <v>food trucks</v>
      </c>
    </row>
    <row r="2411" spans="1:22" ht="32" x14ac:dyDescent="0.2">
      <c r="A2411">
        <v>2409</v>
      </c>
      <c r="B2411" s="3" t="s">
        <v>2410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2">
        <f t="shared" si="261"/>
        <v>42234.875868055555</v>
      </c>
      <c r="K2411">
        <v>1437339675</v>
      </c>
      <c r="L2411" s="12" t="str">
        <f t="shared" si="262"/>
        <v>07/19/2015</v>
      </c>
      <c r="M2411" s="9" t="str" cm="1">
        <f t="array" ref="M2411">_xlfn.IFS(LEFT(L2411, 2) = "01", "Jan", LEFT(L2411, 2) = "02", "Feb", LEFT(L2411, 2) = "03", "Mar", LEFT(L2411, 2) = "04", "Apr", LEFT(L2411, 2) = "05", "May", LEFT(L2411, 2) = "06", "Jun", LEFT(L2411, 2) = "07", "Jul", LEFT(L2411, 2) = "08", "Aug", LEFT(L2411, 2) = "09", "Sep", LEFT(L2411, 2) = "10", "Oct", LEFT(L2411, 2) = "11", "Nov", LEFT(L2411, 2) = "12", "Dec")</f>
        <v>Jul</v>
      </c>
      <c r="N2411" s="9" t="str">
        <f t="shared" si="263"/>
        <v>2015</v>
      </c>
      <c r="O2411" t="b">
        <v>0</v>
      </c>
      <c r="P2411">
        <v>6</v>
      </c>
      <c r="Q2411" t="b">
        <v>0</v>
      </c>
      <c r="R2411" t="s">
        <v>8283</v>
      </c>
      <c r="S2411" s="6">
        <f t="shared" si="259"/>
        <v>1.84E-2</v>
      </c>
      <c r="T2411" s="8">
        <f t="shared" si="260"/>
        <v>76.666666666666671</v>
      </c>
      <c r="U2411" t="str">
        <f t="shared" si="264"/>
        <v>food</v>
      </c>
      <c r="V2411" t="str">
        <f t="shared" si="265"/>
        <v>food trucks</v>
      </c>
    </row>
    <row r="2412" spans="1:22" ht="64" x14ac:dyDescent="0.2">
      <c r="A2412">
        <v>2410</v>
      </c>
      <c r="B2412" s="3" t="s">
        <v>2411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2">
        <f t="shared" si="261"/>
        <v>42254.408275462964</v>
      </c>
      <c r="K2412">
        <v>1439027275</v>
      </c>
      <c r="L2412" s="12" t="str">
        <f t="shared" si="262"/>
        <v>08/08/2015</v>
      </c>
      <c r="M2412" s="9" t="str" cm="1">
        <f t="array" ref="M2412">_xlfn.IFS(LEFT(L2412, 2) = "01", "Jan", LEFT(L2412, 2) = "02", "Feb", LEFT(L2412, 2) = "03", "Mar", LEFT(L2412, 2) = "04", "Apr", LEFT(L2412, 2) = "05", "May", LEFT(L2412, 2) = "06", "Jun", LEFT(L2412, 2) = "07", "Jul", LEFT(L2412, 2) = "08", "Aug", LEFT(L2412, 2) = "09", "Sep", LEFT(L2412, 2) = "10", "Oct", LEFT(L2412, 2) = "11", "Nov", LEFT(L2412, 2) = "12", "Dec")</f>
        <v>Aug</v>
      </c>
      <c r="N2412" s="9" t="str">
        <f t="shared" si="263"/>
        <v>2015</v>
      </c>
      <c r="O2412" t="b">
        <v>0</v>
      </c>
      <c r="P2412">
        <v>0</v>
      </c>
      <c r="Q2412" t="b">
        <v>0</v>
      </c>
      <c r="R2412" t="s">
        <v>8283</v>
      </c>
      <c r="S2412" s="6">
        <f t="shared" si="259"/>
        <v>0</v>
      </c>
      <c r="T2412" s="8">
        <f t="shared" si="260"/>
        <v>0</v>
      </c>
      <c r="U2412" t="str">
        <f t="shared" si="264"/>
        <v>food</v>
      </c>
      <c r="V2412" t="str">
        <f t="shared" si="265"/>
        <v>food trucks</v>
      </c>
    </row>
    <row r="2413" spans="1:22" ht="48" x14ac:dyDescent="0.2">
      <c r="A2413">
        <v>2411</v>
      </c>
      <c r="B2413" s="3" t="s">
        <v>2412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2">
        <f t="shared" si="261"/>
        <v>42241.732430555552</v>
      </c>
      <c r="K2413">
        <v>1437932082</v>
      </c>
      <c r="L2413" s="12" t="str">
        <f t="shared" si="262"/>
        <v>07/26/2015</v>
      </c>
      <c r="M2413" s="9" t="str" cm="1">
        <f t="array" ref="M2413">_xlfn.IFS(LEFT(L2413, 2) = "01", "Jan", LEFT(L2413, 2) = "02", "Feb", LEFT(L2413, 2) = "03", "Mar", LEFT(L2413, 2) = "04", "Apr", LEFT(L2413, 2) = "05", "May", LEFT(L2413, 2) = "06", "Jun", LEFT(L2413, 2) = "07", "Jul", LEFT(L2413, 2) = "08", "Aug", LEFT(L2413, 2) = "09", "Sep", LEFT(L2413, 2) = "10", "Oct", LEFT(L2413, 2) = "11", "Nov", LEFT(L2413, 2) = "12", "Dec")</f>
        <v>Jul</v>
      </c>
      <c r="N2413" s="9" t="str">
        <f t="shared" si="263"/>
        <v>2015</v>
      </c>
      <c r="O2413" t="b">
        <v>0</v>
      </c>
      <c r="P2413">
        <v>3</v>
      </c>
      <c r="Q2413" t="b">
        <v>0</v>
      </c>
      <c r="R2413" t="s">
        <v>8283</v>
      </c>
      <c r="S2413" s="6">
        <f t="shared" si="259"/>
        <v>6.0400000000000002E-3</v>
      </c>
      <c r="T2413" s="8">
        <f t="shared" si="260"/>
        <v>50.333333333333336</v>
      </c>
      <c r="U2413" t="str">
        <f t="shared" si="264"/>
        <v>food</v>
      </c>
      <c r="V2413" t="str">
        <f t="shared" si="265"/>
        <v>food trucks</v>
      </c>
    </row>
    <row r="2414" spans="1:22" ht="48" x14ac:dyDescent="0.2">
      <c r="A2414">
        <v>2412</v>
      </c>
      <c r="B2414" s="3" t="s">
        <v>2413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2">
        <f t="shared" si="261"/>
        <v>42700.778622685189</v>
      </c>
      <c r="K2414">
        <v>1476294073</v>
      </c>
      <c r="L2414" s="12" t="str">
        <f t="shared" si="262"/>
        <v>10/12/2016</v>
      </c>
      <c r="M2414" s="9" t="str" cm="1">
        <f t="array" ref="M2414">_xlfn.IFS(LEFT(L2414, 2) = "01", "Jan", LEFT(L2414, 2) = "02", "Feb", LEFT(L2414, 2) = "03", "Mar", LEFT(L2414, 2) = "04", "Apr", LEFT(L2414, 2) = "05", "May", LEFT(L2414, 2) = "06", "Jun", LEFT(L2414, 2) = "07", "Jul", LEFT(L2414, 2) = "08", "Aug", LEFT(L2414, 2) = "09", "Sep", LEFT(L2414, 2) = "10", "Oct", LEFT(L2414, 2) = "11", "Nov", LEFT(L2414, 2) = "12", "Dec")</f>
        <v>Oct</v>
      </c>
      <c r="N2414" s="9" t="str">
        <f t="shared" si="263"/>
        <v>2016</v>
      </c>
      <c r="O2414" t="b">
        <v>0</v>
      </c>
      <c r="P2414">
        <v>0</v>
      </c>
      <c r="Q2414" t="b">
        <v>0</v>
      </c>
      <c r="R2414" t="s">
        <v>8283</v>
      </c>
      <c r="S2414" s="6">
        <f t="shared" si="259"/>
        <v>0</v>
      </c>
      <c r="T2414" s="8">
        <f t="shared" si="260"/>
        <v>0</v>
      </c>
      <c r="U2414" t="str">
        <f t="shared" si="264"/>
        <v>food</v>
      </c>
      <c r="V2414" t="str">
        <f t="shared" si="265"/>
        <v>food trucks</v>
      </c>
    </row>
    <row r="2415" spans="1:22" ht="48" x14ac:dyDescent="0.2">
      <c r="A2415">
        <v>2413</v>
      </c>
      <c r="B2415" s="3" t="s">
        <v>2414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2">
        <f t="shared" si="261"/>
        <v>41790.979166666664</v>
      </c>
      <c r="K2415">
        <v>1398911882</v>
      </c>
      <c r="L2415" s="12" t="str">
        <f t="shared" si="262"/>
        <v>05/01/2014</v>
      </c>
      <c r="M2415" s="9" t="str" cm="1">
        <f t="array" ref="M2415">_xlfn.IFS(LEFT(L2415, 2) = "01", "Jan", LEFT(L2415, 2) = "02", "Feb", LEFT(L2415, 2) = "03", "Mar", LEFT(L2415, 2) = "04", "Apr", LEFT(L2415, 2) = "05", "May", LEFT(L2415, 2) = "06", "Jun", LEFT(L2415, 2) = "07", "Jul", LEFT(L2415, 2) = "08", "Aug", LEFT(L2415, 2) = "09", "Sep", LEFT(L2415, 2) = "10", "Oct", LEFT(L2415, 2) = "11", "Nov", LEFT(L2415, 2) = "12", "Dec")</f>
        <v>May</v>
      </c>
      <c r="N2415" s="9" t="str">
        <f t="shared" si="263"/>
        <v>2014</v>
      </c>
      <c r="O2415" t="b">
        <v>0</v>
      </c>
      <c r="P2415">
        <v>3</v>
      </c>
      <c r="Q2415" t="b">
        <v>0</v>
      </c>
      <c r="R2415" t="s">
        <v>8283</v>
      </c>
      <c r="S2415" s="6">
        <f t="shared" si="259"/>
        <v>8.3333333333333332E-3</v>
      </c>
      <c r="T2415" s="8">
        <f t="shared" si="260"/>
        <v>8.3333333333333339</v>
      </c>
      <c r="U2415" t="str">
        <f t="shared" si="264"/>
        <v>food</v>
      </c>
      <c r="V2415" t="str">
        <f t="shared" si="265"/>
        <v>food trucks</v>
      </c>
    </row>
    <row r="2416" spans="1:22" ht="48" x14ac:dyDescent="0.2">
      <c r="A2416">
        <v>2414</v>
      </c>
      <c r="B2416" s="3" t="s">
        <v>2415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2">
        <f t="shared" si="261"/>
        <v>42238.165972222225</v>
      </c>
      <c r="K2416">
        <v>1436805660</v>
      </c>
      <c r="L2416" s="12" t="str">
        <f t="shared" si="262"/>
        <v>07/13/2015</v>
      </c>
      <c r="M2416" s="9" t="str" cm="1">
        <f t="array" ref="M2416">_xlfn.IFS(LEFT(L2416, 2) = "01", "Jan", LEFT(L2416, 2) = "02", "Feb", LEFT(L2416, 2) = "03", "Mar", LEFT(L2416, 2) = "04", "Apr", LEFT(L2416, 2) = "05", "May", LEFT(L2416, 2) = "06", "Jun", LEFT(L2416, 2) = "07", "Jul", LEFT(L2416, 2) = "08", "Aug", LEFT(L2416, 2) = "09", "Sep", LEFT(L2416, 2) = "10", "Oct", LEFT(L2416, 2) = "11", "Nov", LEFT(L2416, 2) = "12", "Dec")</f>
        <v>Jul</v>
      </c>
      <c r="N2416" s="9" t="str">
        <f t="shared" si="263"/>
        <v>2015</v>
      </c>
      <c r="O2416" t="b">
        <v>0</v>
      </c>
      <c r="P2416">
        <v>13</v>
      </c>
      <c r="Q2416" t="b">
        <v>0</v>
      </c>
      <c r="R2416" t="s">
        <v>8283</v>
      </c>
      <c r="S2416" s="6">
        <f t="shared" si="259"/>
        <v>3.0666666666666665E-2</v>
      </c>
      <c r="T2416" s="8">
        <f t="shared" si="260"/>
        <v>35.384615384615387</v>
      </c>
      <c r="U2416" t="str">
        <f t="shared" si="264"/>
        <v>food</v>
      </c>
      <c r="V2416" t="str">
        <f t="shared" si="265"/>
        <v>food trucks</v>
      </c>
    </row>
    <row r="2417" spans="1:22" ht="48" x14ac:dyDescent="0.2">
      <c r="A2417">
        <v>2415</v>
      </c>
      <c r="B2417" s="3" t="s">
        <v>2416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2">
        <f t="shared" si="261"/>
        <v>42566.862800925926</v>
      </c>
      <c r="K2417">
        <v>1466023346</v>
      </c>
      <c r="L2417" s="12" t="str">
        <f t="shared" si="262"/>
        <v>06/15/2016</v>
      </c>
      <c r="M2417" s="9" t="str" cm="1">
        <f t="array" ref="M2417">_xlfn.IFS(LEFT(L2417, 2) = "01", "Jan", LEFT(L2417, 2) = "02", "Feb", LEFT(L2417, 2) = "03", "Mar", LEFT(L2417, 2) = "04", "Apr", LEFT(L2417, 2) = "05", "May", LEFT(L2417, 2) = "06", "Jun", LEFT(L2417, 2) = "07", "Jul", LEFT(L2417, 2) = "08", "Aug", LEFT(L2417, 2) = "09", "Sep", LEFT(L2417, 2) = "10", "Oct", LEFT(L2417, 2) = "11", "Nov", LEFT(L2417, 2) = "12", "Dec")</f>
        <v>Jun</v>
      </c>
      <c r="N2417" s="9" t="str">
        <f t="shared" si="263"/>
        <v>2016</v>
      </c>
      <c r="O2417" t="b">
        <v>0</v>
      </c>
      <c r="P2417">
        <v>6</v>
      </c>
      <c r="Q2417" t="b">
        <v>0</v>
      </c>
      <c r="R2417" t="s">
        <v>8283</v>
      </c>
      <c r="S2417" s="6">
        <f t="shared" si="259"/>
        <v>5.5833333333333334E-3</v>
      </c>
      <c r="T2417" s="8">
        <f t="shared" si="260"/>
        <v>55.833333333333336</v>
      </c>
      <c r="U2417" t="str">
        <f t="shared" si="264"/>
        <v>food</v>
      </c>
      <c r="V2417" t="str">
        <f t="shared" si="265"/>
        <v>food trucks</v>
      </c>
    </row>
    <row r="2418" spans="1:22" ht="48" x14ac:dyDescent="0.2">
      <c r="A2418">
        <v>2416</v>
      </c>
      <c r="B2418" s="3" t="s">
        <v>2417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2">
        <f t="shared" si="261"/>
        <v>42077.625</v>
      </c>
      <c r="K2418">
        <v>1421343743</v>
      </c>
      <c r="L2418" s="12" t="str">
        <f t="shared" si="262"/>
        <v>01/15/2015</v>
      </c>
      <c r="M2418" s="9" t="str" cm="1">
        <f t="array" ref="M2418">_xlfn.IFS(LEFT(L2418, 2) = "01", "Jan", LEFT(L2418, 2) = "02", "Feb", LEFT(L2418, 2) = "03", "Mar", LEFT(L2418, 2) = "04", "Apr", LEFT(L2418, 2) = "05", "May", LEFT(L2418, 2) = "06", "Jun", LEFT(L2418, 2) = "07", "Jul", LEFT(L2418, 2) = "08", "Aug", LEFT(L2418, 2) = "09", "Sep", LEFT(L2418, 2) = "10", "Oct", LEFT(L2418, 2) = "11", "Nov", LEFT(L2418, 2) = "12", "Dec")</f>
        <v>Jan</v>
      </c>
      <c r="N2418" s="9" t="str">
        <f t="shared" si="263"/>
        <v>2015</v>
      </c>
      <c r="O2418" t="b">
        <v>0</v>
      </c>
      <c r="P2418">
        <v>1</v>
      </c>
      <c r="Q2418" t="b">
        <v>0</v>
      </c>
      <c r="R2418" t="s">
        <v>8283</v>
      </c>
      <c r="S2418" s="6">
        <f t="shared" si="259"/>
        <v>2.5000000000000001E-4</v>
      </c>
      <c r="T2418" s="8">
        <f t="shared" si="260"/>
        <v>5</v>
      </c>
      <c r="U2418" t="str">
        <f t="shared" si="264"/>
        <v>food</v>
      </c>
      <c r="V2418" t="str">
        <f t="shared" si="265"/>
        <v>food trucks</v>
      </c>
    </row>
    <row r="2419" spans="1:22" ht="48" x14ac:dyDescent="0.2">
      <c r="A2419">
        <v>2417</v>
      </c>
      <c r="B2419" s="3" t="s">
        <v>2418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2">
        <f t="shared" si="261"/>
        <v>41861.884108796294</v>
      </c>
      <c r="K2419">
        <v>1405113187</v>
      </c>
      <c r="L2419" s="12" t="str">
        <f t="shared" si="262"/>
        <v>07/11/2014</v>
      </c>
      <c r="M2419" s="9" t="str" cm="1">
        <f t="array" ref="M2419">_xlfn.IFS(LEFT(L2419, 2) = "01", "Jan", LEFT(L2419, 2) = "02", "Feb", LEFT(L2419, 2) = "03", "Mar", LEFT(L2419, 2) = "04", "Apr", LEFT(L2419, 2) = "05", "May", LEFT(L2419, 2) = "06", "Jun", LEFT(L2419, 2) = "07", "Jul", LEFT(L2419, 2) = "08", "Aug", LEFT(L2419, 2) = "09", "Sep", LEFT(L2419, 2) = "10", "Oct", LEFT(L2419, 2) = "11", "Nov", LEFT(L2419, 2) = "12", "Dec")</f>
        <v>Jul</v>
      </c>
      <c r="N2419" s="9" t="str">
        <f t="shared" si="263"/>
        <v>2014</v>
      </c>
      <c r="O2419" t="b">
        <v>0</v>
      </c>
      <c r="P2419">
        <v>0</v>
      </c>
      <c r="Q2419" t="b">
        <v>0</v>
      </c>
      <c r="R2419" t="s">
        <v>8283</v>
      </c>
      <c r="S2419" s="6">
        <f t="shared" si="259"/>
        <v>0</v>
      </c>
      <c r="T2419" s="8">
        <f t="shared" si="260"/>
        <v>0</v>
      </c>
      <c r="U2419" t="str">
        <f t="shared" si="264"/>
        <v>food</v>
      </c>
      <c r="V2419" t="str">
        <f t="shared" si="265"/>
        <v>food trucks</v>
      </c>
    </row>
    <row r="2420" spans="1:22" ht="16" x14ac:dyDescent="0.2">
      <c r="A2420">
        <v>2418</v>
      </c>
      <c r="B2420" s="3" t="s">
        <v>2419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2">
        <f t="shared" si="261"/>
        <v>42087.815324074079</v>
      </c>
      <c r="K2420">
        <v>1422045244</v>
      </c>
      <c r="L2420" s="12" t="str">
        <f t="shared" si="262"/>
        <v>01/23/2015</v>
      </c>
      <c r="M2420" s="9" t="str" cm="1">
        <f t="array" ref="M2420">_xlfn.IFS(LEFT(L2420, 2) = "01", "Jan", LEFT(L2420, 2) = "02", "Feb", LEFT(L2420, 2) = "03", "Mar", LEFT(L2420, 2) = "04", "Apr", LEFT(L2420, 2) = "05", "May", LEFT(L2420, 2) = "06", "Jun", LEFT(L2420, 2) = "07", "Jul", LEFT(L2420, 2) = "08", "Aug", LEFT(L2420, 2) = "09", "Sep", LEFT(L2420, 2) = "10", "Oct", LEFT(L2420, 2) = "11", "Nov", LEFT(L2420, 2) = "12", "Dec")</f>
        <v>Jan</v>
      </c>
      <c r="N2420" s="9" t="str">
        <f t="shared" si="263"/>
        <v>2015</v>
      </c>
      <c r="O2420" t="b">
        <v>0</v>
      </c>
      <c r="P2420">
        <v>5</v>
      </c>
      <c r="Q2420" t="b">
        <v>0</v>
      </c>
      <c r="R2420" t="s">
        <v>8283</v>
      </c>
      <c r="S2420" s="6">
        <f t="shared" si="259"/>
        <v>2.0000000000000001E-4</v>
      </c>
      <c r="T2420" s="8">
        <f t="shared" si="260"/>
        <v>1</v>
      </c>
      <c r="U2420" t="str">
        <f t="shared" si="264"/>
        <v>food</v>
      </c>
      <c r="V2420" t="str">
        <f t="shared" si="265"/>
        <v>food trucks</v>
      </c>
    </row>
    <row r="2421" spans="1:22" ht="48" x14ac:dyDescent="0.2">
      <c r="A2421">
        <v>2419</v>
      </c>
      <c r="B2421" s="3" t="s">
        <v>2420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2">
        <f t="shared" si="261"/>
        <v>42053.738298611104</v>
      </c>
      <c r="K2421">
        <v>1419097389</v>
      </c>
      <c r="L2421" s="12" t="str">
        <f t="shared" si="262"/>
        <v>12/20/2014</v>
      </c>
      <c r="M2421" s="9" t="str" cm="1">
        <f t="array" ref="M2421">_xlfn.IFS(LEFT(L2421, 2) = "01", "Jan", LEFT(L2421, 2) = "02", "Feb", LEFT(L2421, 2) = "03", "Mar", LEFT(L2421, 2) = "04", "Apr", LEFT(L2421, 2) = "05", "May", LEFT(L2421, 2) = "06", "Jun", LEFT(L2421, 2) = "07", "Jul", LEFT(L2421, 2) = "08", "Aug", LEFT(L2421, 2) = "09", "Sep", LEFT(L2421, 2) = "10", "Oct", LEFT(L2421, 2) = "11", "Nov", LEFT(L2421, 2) = "12", "Dec")</f>
        <v>Dec</v>
      </c>
      <c r="N2421" s="9" t="str">
        <f t="shared" si="263"/>
        <v>2014</v>
      </c>
      <c r="O2421" t="b">
        <v>0</v>
      </c>
      <c r="P2421">
        <v>0</v>
      </c>
      <c r="Q2421" t="b">
        <v>0</v>
      </c>
      <c r="R2421" t="s">
        <v>8283</v>
      </c>
      <c r="S2421" s="6">
        <f t="shared" si="259"/>
        <v>0</v>
      </c>
      <c r="T2421" s="8">
        <f t="shared" si="260"/>
        <v>0</v>
      </c>
      <c r="U2421" t="str">
        <f t="shared" si="264"/>
        <v>food</v>
      </c>
      <c r="V2421" t="str">
        <f t="shared" si="265"/>
        <v>food trucks</v>
      </c>
    </row>
    <row r="2422" spans="1:22" ht="48" x14ac:dyDescent="0.2">
      <c r="A2422">
        <v>2420</v>
      </c>
      <c r="B2422" s="3" t="s">
        <v>2421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2">
        <f t="shared" si="261"/>
        <v>41953.070543981477</v>
      </c>
      <c r="K2422">
        <v>1410396095</v>
      </c>
      <c r="L2422" s="12" t="str">
        <f t="shared" si="262"/>
        <v>09/11/2014</v>
      </c>
      <c r="M2422" s="9" t="str" cm="1">
        <f t="array" ref="M2422">_xlfn.IFS(LEFT(L2422, 2) = "01", "Jan", LEFT(L2422, 2) = "02", "Feb", LEFT(L2422, 2) = "03", "Mar", LEFT(L2422, 2) = "04", "Apr", LEFT(L2422, 2) = "05", "May", LEFT(L2422, 2) = "06", "Jun", LEFT(L2422, 2) = "07", "Jul", LEFT(L2422, 2) = "08", "Aug", LEFT(L2422, 2) = "09", "Sep", LEFT(L2422, 2) = "10", "Oct", LEFT(L2422, 2) = "11", "Nov", LEFT(L2422, 2) = "12", "Dec")</f>
        <v>Sep</v>
      </c>
      <c r="N2422" s="9" t="str">
        <f t="shared" si="263"/>
        <v>2014</v>
      </c>
      <c r="O2422" t="b">
        <v>0</v>
      </c>
      <c r="P2422">
        <v>36</v>
      </c>
      <c r="Q2422" t="b">
        <v>0</v>
      </c>
      <c r="R2422" t="s">
        <v>8283</v>
      </c>
      <c r="S2422" s="6">
        <f t="shared" si="259"/>
        <v>0.14825133372851215</v>
      </c>
      <c r="T2422" s="8">
        <f t="shared" si="260"/>
        <v>69.472222222222229</v>
      </c>
      <c r="U2422" t="str">
        <f t="shared" si="264"/>
        <v>food</v>
      </c>
      <c r="V2422" t="str">
        <f t="shared" si="265"/>
        <v>food trucks</v>
      </c>
    </row>
    <row r="2423" spans="1:22" ht="32" x14ac:dyDescent="0.2">
      <c r="A2423">
        <v>2421</v>
      </c>
      <c r="B2423" s="3" t="s">
        <v>2422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2">
        <f t="shared" si="261"/>
        <v>42056.687453703707</v>
      </c>
      <c r="K2423">
        <v>1421944196</v>
      </c>
      <c r="L2423" s="12" t="str">
        <f t="shared" si="262"/>
        <v>01/22/2015</v>
      </c>
      <c r="M2423" s="9" t="str" cm="1">
        <f t="array" ref="M2423">_xlfn.IFS(LEFT(L2423, 2) = "01", "Jan", LEFT(L2423, 2) = "02", "Feb", LEFT(L2423, 2) = "03", "Mar", LEFT(L2423, 2) = "04", "Apr", LEFT(L2423, 2) = "05", "May", LEFT(L2423, 2) = "06", "Jun", LEFT(L2423, 2) = "07", "Jul", LEFT(L2423, 2) = "08", "Aug", LEFT(L2423, 2) = "09", "Sep", LEFT(L2423, 2) = "10", "Oct", LEFT(L2423, 2) = "11", "Nov", LEFT(L2423, 2) = "12", "Dec")</f>
        <v>Jan</v>
      </c>
      <c r="N2423" s="9" t="str">
        <f t="shared" si="263"/>
        <v>2015</v>
      </c>
      <c r="O2423" t="b">
        <v>0</v>
      </c>
      <c r="P2423">
        <v>1</v>
      </c>
      <c r="Q2423" t="b">
        <v>0</v>
      </c>
      <c r="R2423" t="s">
        <v>8283</v>
      </c>
      <c r="S2423" s="6">
        <f t="shared" si="259"/>
        <v>1.6666666666666666E-4</v>
      </c>
      <c r="T2423" s="8">
        <f t="shared" si="260"/>
        <v>1</v>
      </c>
      <c r="U2423" t="str">
        <f t="shared" si="264"/>
        <v>food</v>
      </c>
      <c r="V2423" t="str">
        <f t="shared" si="265"/>
        <v>food trucks</v>
      </c>
    </row>
    <row r="2424" spans="1:22" ht="32" x14ac:dyDescent="0.2">
      <c r="A2424">
        <v>2422</v>
      </c>
      <c r="B2424" s="3" t="s">
        <v>2423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2">
        <f t="shared" si="261"/>
        <v>42074.683287037042</v>
      </c>
      <c r="K2424">
        <v>1423502636</v>
      </c>
      <c r="L2424" s="12" t="str">
        <f t="shared" si="262"/>
        <v>02/09/2015</v>
      </c>
      <c r="M2424" s="9" t="str" cm="1">
        <f t="array" ref="M2424">_xlfn.IFS(LEFT(L2424, 2) = "01", "Jan", LEFT(L2424, 2) = "02", "Feb", LEFT(L2424, 2) = "03", "Mar", LEFT(L2424, 2) = "04", "Apr", LEFT(L2424, 2) = "05", "May", LEFT(L2424, 2) = "06", "Jun", LEFT(L2424, 2) = "07", "Jul", LEFT(L2424, 2) = "08", "Aug", LEFT(L2424, 2) = "09", "Sep", LEFT(L2424, 2) = "10", "Oct", LEFT(L2424, 2) = "11", "Nov", LEFT(L2424, 2) = "12", "Dec")</f>
        <v>Feb</v>
      </c>
      <c r="N2424" s="9" t="str">
        <f t="shared" si="263"/>
        <v>2015</v>
      </c>
      <c r="O2424" t="b">
        <v>0</v>
      </c>
      <c r="P2424">
        <v>1</v>
      </c>
      <c r="Q2424" t="b">
        <v>0</v>
      </c>
      <c r="R2424" t="s">
        <v>8283</v>
      </c>
      <c r="S2424" s="6">
        <f t="shared" si="259"/>
        <v>2E-3</v>
      </c>
      <c r="T2424" s="8">
        <f t="shared" si="260"/>
        <v>1</v>
      </c>
      <c r="U2424" t="str">
        <f t="shared" si="264"/>
        <v>food</v>
      </c>
      <c r="V2424" t="str">
        <f t="shared" si="265"/>
        <v>food trucks</v>
      </c>
    </row>
    <row r="2425" spans="1:22" ht="48" x14ac:dyDescent="0.2">
      <c r="A2425">
        <v>2423</v>
      </c>
      <c r="B2425" s="3" t="s">
        <v>2424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2">
        <f t="shared" si="261"/>
        <v>42004.704745370371</v>
      </c>
      <c r="K2425">
        <v>1417452890</v>
      </c>
      <c r="L2425" s="12" t="str">
        <f t="shared" si="262"/>
        <v>12/01/2014</v>
      </c>
      <c r="M2425" s="9" t="str" cm="1">
        <f t="array" ref="M2425">_xlfn.IFS(LEFT(L2425, 2) = "01", "Jan", LEFT(L2425, 2) = "02", "Feb", LEFT(L2425, 2) = "03", "Mar", LEFT(L2425, 2) = "04", "Apr", LEFT(L2425, 2) = "05", "May", LEFT(L2425, 2) = "06", "Jun", LEFT(L2425, 2) = "07", "Jul", LEFT(L2425, 2) = "08", "Aug", LEFT(L2425, 2) = "09", "Sep", LEFT(L2425, 2) = "10", "Oct", LEFT(L2425, 2) = "11", "Nov", LEFT(L2425, 2) = "12", "Dec")</f>
        <v>Dec</v>
      </c>
      <c r="N2425" s="9" t="str">
        <f t="shared" si="263"/>
        <v>2014</v>
      </c>
      <c r="O2425" t="b">
        <v>0</v>
      </c>
      <c r="P2425">
        <v>1</v>
      </c>
      <c r="Q2425" t="b">
        <v>0</v>
      </c>
      <c r="R2425" t="s">
        <v>8283</v>
      </c>
      <c r="S2425" s="6">
        <f t="shared" si="259"/>
        <v>1.3333333333333334E-4</v>
      </c>
      <c r="T2425" s="8">
        <f t="shared" si="260"/>
        <v>8</v>
      </c>
      <c r="U2425" t="str">
        <f t="shared" si="264"/>
        <v>food</v>
      </c>
      <c r="V2425" t="str">
        <f t="shared" si="265"/>
        <v>food trucks</v>
      </c>
    </row>
    <row r="2426" spans="1:22" ht="32" x14ac:dyDescent="0.2">
      <c r="A2426">
        <v>2424</v>
      </c>
      <c r="B2426" s="3" t="s">
        <v>2425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2">
        <f t="shared" si="261"/>
        <v>41939.892453703702</v>
      </c>
      <c r="K2426">
        <v>1411853108</v>
      </c>
      <c r="L2426" s="12" t="str">
        <f t="shared" si="262"/>
        <v>09/27/2014</v>
      </c>
      <c r="M2426" s="9" t="str" cm="1">
        <f t="array" ref="M2426">_xlfn.IFS(LEFT(L2426, 2) = "01", "Jan", LEFT(L2426, 2) = "02", "Feb", LEFT(L2426, 2) = "03", "Mar", LEFT(L2426, 2) = "04", "Apr", LEFT(L2426, 2) = "05", "May", LEFT(L2426, 2) = "06", "Jun", LEFT(L2426, 2) = "07", "Jul", LEFT(L2426, 2) = "08", "Aug", LEFT(L2426, 2) = "09", "Sep", LEFT(L2426, 2) = "10", "Oct", LEFT(L2426, 2) = "11", "Nov", LEFT(L2426, 2) = "12", "Dec")</f>
        <v>Sep</v>
      </c>
      <c r="N2426" s="9" t="str">
        <f t="shared" si="263"/>
        <v>2014</v>
      </c>
      <c r="O2426" t="b">
        <v>0</v>
      </c>
      <c r="P2426">
        <v>9</v>
      </c>
      <c r="Q2426" t="b">
        <v>0</v>
      </c>
      <c r="R2426" t="s">
        <v>8283</v>
      </c>
      <c r="S2426" s="6">
        <f t="shared" si="259"/>
        <v>1.24E-2</v>
      </c>
      <c r="T2426" s="8">
        <f t="shared" si="260"/>
        <v>34.444444444444443</v>
      </c>
      <c r="U2426" t="str">
        <f t="shared" si="264"/>
        <v>food</v>
      </c>
      <c r="V2426" t="str">
        <f t="shared" si="265"/>
        <v>food trucks</v>
      </c>
    </row>
    <row r="2427" spans="1:22" ht="48" x14ac:dyDescent="0.2">
      <c r="A2427">
        <v>2425</v>
      </c>
      <c r="B2427" s="3" t="s">
        <v>2426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2">
        <f t="shared" si="261"/>
        <v>42517.919444444444</v>
      </c>
      <c r="K2427">
        <v>1463090149</v>
      </c>
      <c r="L2427" s="12" t="str">
        <f t="shared" si="262"/>
        <v>05/12/2016</v>
      </c>
      <c r="M2427" s="9" t="str" cm="1">
        <f t="array" ref="M2427">_xlfn.IFS(LEFT(L2427, 2) = "01", "Jan", LEFT(L2427, 2) = "02", "Feb", LEFT(L2427, 2) = "03", "Mar", LEFT(L2427, 2) = "04", "Apr", LEFT(L2427, 2) = "05", "May", LEFT(L2427, 2) = "06", "Jun", LEFT(L2427, 2) = "07", "Jul", LEFT(L2427, 2) = "08", "Aug", LEFT(L2427, 2) = "09", "Sep", LEFT(L2427, 2) = "10", "Oct", LEFT(L2427, 2) = "11", "Nov", LEFT(L2427, 2) = "12", "Dec")</f>
        <v>May</v>
      </c>
      <c r="N2427" s="9" t="str">
        <f t="shared" si="263"/>
        <v>2016</v>
      </c>
      <c r="O2427" t="b">
        <v>0</v>
      </c>
      <c r="P2427">
        <v>1</v>
      </c>
      <c r="Q2427" t="b">
        <v>0</v>
      </c>
      <c r="R2427" t="s">
        <v>8283</v>
      </c>
      <c r="S2427" s="6">
        <f t="shared" si="259"/>
        <v>2.8571428571428574E-4</v>
      </c>
      <c r="T2427" s="8">
        <f t="shared" si="260"/>
        <v>1</v>
      </c>
      <c r="U2427" t="str">
        <f t="shared" si="264"/>
        <v>food</v>
      </c>
      <c r="V2427" t="str">
        <f t="shared" si="265"/>
        <v>food trucks</v>
      </c>
    </row>
    <row r="2428" spans="1:22" ht="48" x14ac:dyDescent="0.2">
      <c r="A2428">
        <v>2426</v>
      </c>
      <c r="B2428" s="3" t="s">
        <v>2427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2">
        <f t="shared" si="261"/>
        <v>42224.170046296291</v>
      </c>
      <c r="K2428">
        <v>1433822692</v>
      </c>
      <c r="L2428" s="12" t="str">
        <f t="shared" si="262"/>
        <v>06/09/2015</v>
      </c>
      <c r="M2428" s="9" t="str" cm="1">
        <f t="array" ref="M2428">_xlfn.IFS(LEFT(L2428, 2) = "01", "Jan", LEFT(L2428, 2) = "02", "Feb", LEFT(L2428, 2) = "03", "Mar", LEFT(L2428, 2) = "04", "Apr", LEFT(L2428, 2) = "05", "May", LEFT(L2428, 2) = "06", "Jun", LEFT(L2428, 2) = "07", "Jul", LEFT(L2428, 2) = "08", "Aug", LEFT(L2428, 2) = "09", "Sep", LEFT(L2428, 2) = "10", "Oct", LEFT(L2428, 2) = "11", "Nov", LEFT(L2428, 2) = "12", "Dec")</f>
        <v>Jun</v>
      </c>
      <c r="N2428" s="9" t="str">
        <f t="shared" si="263"/>
        <v>2015</v>
      </c>
      <c r="O2428" t="b">
        <v>0</v>
      </c>
      <c r="P2428">
        <v>0</v>
      </c>
      <c r="Q2428" t="b">
        <v>0</v>
      </c>
      <c r="R2428" t="s">
        <v>8283</v>
      </c>
      <c r="S2428" s="6">
        <f t="shared" si="259"/>
        <v>0</v>
      </c>
      <c r="T2428" s="8">
        <f t="shared" si="260"/>
        <v>0</v>
      </c>
      <c r="U2428" t="str">
        <f t="shared" si="264"/>
        <v>food</v>
      </c>
      <c r="V2428" t="str">
        <f t="shared" si="265"/>
        <v>food trucks</v>
      </c>
    </row>
    <row r="2429" spans="1:22" ht="32" x14ac:dyDescent="0.2">
      <c r="A2429">
        <v>2427</v>
      </c>
      <c r="B2429" s="3" t="s">
        <v>2428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2">
        <f t="shared" si="261"/>
        <v>42452.277002314819</v>
      </c>
      <c r="K2429">
        <v>1455262733</v>
      </c>
      <c r="L2429" s="12" t="str">
        <f t="shared" si="262"/>
        <v>02/12/2016</v>
      </c>
      <c r="M2429" s="9" t="str" cm="1">
        <f t="array" ref="M2429">_xlfn.IFS(LEFT(L2429, 2) = "01", "Jan", LEFT(L2429, 2) = "02", "Feb", LEFT(L2429, 2) = "03", "Mar", LEFT(L2429, 2) = "04", "Apr", LEFT(L2429, 2) = "05", "May", LEFT(L2429, 2) = "06", "Jun", LEFT(L2429, 2) = "07", "Jul", LEFT(L2429, 2) = "08", "Aug", LEFT(L2429, 2) = "09", "Sep", LEFT(L2429, 2) = "10", "Oct", LEFT(L2429, 2) = "11", "Nov", LEFT(L2429, 2) = "12", "Dec")</f>
        <v>Feb</v>
      </c>
      <c r="N2429" s="9" t="str">
        <f t="shared" si="263"/>
        <v>2016</v>
      </c>
      <c r="O2429" t="b">
        <v>0</v>
      </c>
      <c r="P2429">
        <v>1</v>
      </c>
      <c r="Q2429" t="b">
        <v>0</v>
      </c>
      <c r="R2429" t="s">
        <v>8283</v>
      </c>
      <c r="S2429" s="6">
        <f t="shared" si="259"/>
        <v>2.0000000000000002E-5</v>
      </c>
      <c r="T2429" s="8">
        <f t="shared" si="260"/>
        <v>1</v>
      </c>
      <c r="U2429" t="str">
        <f t="shared" si="264"/>
        <v>food</v>
      </c>
      <c r="V2429" t="str">
        <f t="shared" si="265"/>
        <v>food trucks</v>
      </c>
    </row>
    <row r="2430" spans="1:22" ht="32" x14ac:dyDescent="0.2">
      <c r="A2430">
        <v>2428</v>
      </c>
      <c r="B2430" s="3" t="s">
        <v>2429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2">
        <f t="shared" si="261"/>
        <v>42075.742488425924</v>
      </c>
      <c r="K2430">
        <v>1423594151</v>
      </c>
      <c r="L2430" s="12" t="str">
        <f t="shared" si="262"/>
        <v>02/10/2015</v>
      </c>
      <c r="M2430" s="9" t="str" cm="1">
        <f t="array" ref="M2430">_xlfn.IFS(LEFT(L2430, 2) = "01", "Jan", LEFT(L2430, 2) = "02", "Feb", LEFT(L2430, 2) = "03", "Mar", LEFT(L2430, 2) = "04", "Apr", LEFT(L2430, 2) = "05", "May", LEFT(L2430, 2) = "06", "Jun", LEFT(L2430, 2) = "07", "Jul", LEFT(L2430, 2) = "08", "Aug", LEFT(L2430, 2) = "09", "Sep", LEFT(L2430, 2) = "10", "Oct", LEFT(L2430, 2) = "11", "Nov", LEFT(L2430, 2) = "12", "Dec")</f>
        <v>Feb</v>
      </c>
      <c r="N2430" s="9" t="str">
        <f t="shared" si="263"/>
        <v>2015</v>
      </c>
      <c r="O2430" t="b">
        <v>0</v>
      </c>
      <c r="P2430">
        <v>1</v>
      </c>
      <c r="Q2430" t="b">
        <v>0</v>
      </c>
      <c r="R2430" t="s">
        <v>8283</v>
      </c>
      <c r="S2430" s="6">
        <f t="shared" si="259"/>
        <v>2.8571428571428571E-5</v>
      </c>
      <c r="T2430" s="8">
        <f t="shared" si="260"/>
        <v>1</v>
      </c>
      <c r="U2430" t="str">
        <f t="shared" si="264"/>
        <v>food</v>
      </c>
      <c r="V2430" t="str">
        <f t="shared" si="265"/>
        <v>food trucks</v>
      </c>
    </row>
    <row r="2431" spans="1:22" ht="48" x14ac:dyDescent="0.2">
      <c r="A2431">
        <v>2429</v>
      </c>
      <c r="B2431" s="3" t="s">
        <v>2430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2">
        <f t="shared" si="261"/>
        <v>42771.697222222225</v>
      </c>
      <c r="K2431">
        <v>1483131966</v>
      </c>
      <c r="L2431" s="12" t="str">
        <f t="shared" si="262"/>
        <v>12/30/2016</v>
      </c>
      <c r="M2431" s="9" t="str" cm="1">
        <f t="array" ref="M2431">_xlfn.IFS(LEFT(L2431, 2) = "01", "Jan", LEFT(L2431, 2) = "02", "Feb", LEFT(L2431, 2) = "03", "Mar", LEFT(L2431, 2) = "04", "Apr", LEFT(L2431, 2) = "05", "May", LEFT(L2431, 2) = "06", "Jun", LEFT(L2431, 2) = "07", "Jul", LEFT(L2431, 2) = "08", "Aug", LEFT(L2431, 2) = "09", "Sep", LEFT(L2431, 2) = "10", "Oct", LEFT(L2431, 2) = "11", "Nov", LEFT(L2431, 2) = "12", "Dec")</f>
        <v>Dec</v>
      </c>
      <c r="N2431" s="9" t="str">
        <f t="shared" si="263"/>
        <v>2016</v>
      </c>
      <c r="O2431" t="b">
        <v>0</v>
      </c>
      <c r="P2431">
        <v>4</v>
      </c>
      <c r="Q2431" t="b">
        <v>0</v>
      </c>
      <c r="R2431" t="s">
        <v>8283</v>
      </c>
      <c r="S2431" s="6">
        <f t="shared" si="259"/>
        <v>1.4321428571428572E-2</v>
      </c>
      <c r="T2431" s="8">
        <f t="shared" si="260"/>
        <v>501.25</v>
      </c>
      <c r="U2431" t="str">
        <f t="shared" si="264"/>
        <v>food</v>
      </c>
      <c r="V2431" t="str">
        <f t="shared" si="265"/>
        <v>food trucks</v>
      </c>
    </row>
    <row r="2432" spans="1:22" ht="48" x14ac:dyDescent="0.2">
      <c r="A2432">
        <v>2430</v>
      </c>
      <c r="B2432" s="3" t="s">
        <v>2431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2">
        <f t="shared" si="261"/>
        <v>42412.130833333329</v>
      </c>
      <c r="K2432">
        <v>1452654504</v>
      </c>
      <c r="L2432" s="12" t="str">
        <f t="shared" si="262"/>
        <v>01/13/2016</v>
      </c>
      <c r="M2432" s="9" t="str" cm="1">
        <f t="array" ref="M2432">_xlfn.IFS(LEFT(L2432, 2) = "01", "Jan", LEFT(L2432, 2) = "02", "Feb", LEFT(L2432, 2) = "03", "Mar", LEFT(L2432, 2) = "04", "Apr", LEFT(L2432, 2) = "05", "May", LEFT(L2432, 2) = "06", "Jun", LEFT(L2432, 2) = "07", "Jul", LEFT(L2432, 2) = "08", "Aug", LEFT(L2432, 2) = "09", "Sep", LEFT(L2432, 2) = "10", "Oct", LEFT(L2432, 2) = "11", "Nov", LEFT(L2432, 2) = "12", "Dec")</f>
        <v>Jan</v>
      </c>
      <c r="N2432" s="9" t="str">
        <f t="shared" si="263"/>
        <v>2016</v>
      </c>
      <c r="O2432" t="b">
        <v>0</v>
      </c>
      <c r="P2432">
        <v>2</v>
      </c>
      <c r="Q2432" t="b">
        <v>0</v>
      </c>
      <c r="R2432" t="s">
        <v>8283</v>
      </c>
      <c r="S2432" s="6">
        <f t="shared" si="259"/>
        <v>7.0000000000000001E-3</v>
      </c>
      <c r="T2432" s="8">
        <f t="shared" si="260"/>
        <v>10.5</v>
      </c>
      <c r="U2432" t="str">
        <f t="shared" si="264"/>
        <v>food</v>
      </c>
      <c r="V2432" t="str">
        <f t="shared" si="265"/>
        <v>food trucks</v>
      </c>
    </row>
    <row r="2433" spans="1:22" ht="32" x14ac:dyDescent="0.2">
      <c r="A2433">
        <v>2431</v>
      </c>
      <c r="B2433" s="3" t="s">
        <v>2432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2">
        <f t="shared" si="261"/>
        <v>42549.099687499998</v>
      </c>
      <c r="K2433">
        <v>1461896613</v>
      </c>
      <c r="L2433" s="12" t="str">
        <f t="shared" si="262"/>
        <v>04/29/2016</v>
      </c>
      <c r="M2433" s="9" t="str" cm="1">
        <f t="array" ref="M2433">_xlfn.IFS(LEFT(L2433, 2) = "01", "Jan", LEFT(L2433, 2) = "02", "Feb", LEFT(L2433, 2) = "03", "Mar", LEFT(L2433, 2) = "04", "Apr", LEFT(L2433, 2) = "05", "May", LEFT(L2433, 2) = "06", "Jun", LEFT(L2433, 2) = "07", "Jul", LEFT(L2433, 2) = "08", "Aug", LEFT(L2433, 2) = "09", "Sep", LEFT(L2433, 2) = "10", "Oct", LEFT(L2433, 2) = "11", "Nov", LEFT(L2433, 2) = "12", "Dec")</f>
        <v>Apr</v>
      </c>
      <c r="N2433" s="9" t="str">
        <f t="shared" si="263"/>
        <v>2016</v>
      </c>
      <c r="O2433" t="b">
        <v>0</v>
      </c>
      <c r="P2433">
        <v>2</v>
      </c>
      <c r="Q2433" t="b">
        <v>0</v>
      </c>
      <c r="R2433" t="s">
        <v>8283</v>
      </c>
      <c r="S2433" s="6">
        <f t="shared" si="259"/>
        <v>2.0000000000000002E-5</v>
      </c>
      <c r="T2433" s="8">
        <f t="shared" si="260"/>
        <v>1</v>
      </c>
      <c r="U2433" t="str">
        <f t="shared" si="264"/>
        <v>food</v>
      </c>
      <c r="V2433" t="str">
        <f t="shared" si="265"/>
        <v>food trucks</v>
      </c>
    </row>
    <row r="2434" spans="1:22" ht="48" x14ac:dyDescent="0.2">
      <c r="A2434">
        <v>2432</v>
      </c>
      <c r="B2434" s="3" t="s">
        <v>2433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2">
        <f t="shared" si="261"/>
        <v>42071.218715277777</v>
      </c>
      <c r="K2434">
        <v>1423199697</v>
      </c>
      <c r="L2434" s="12" t="str">
        <f t="shared" si="262"/>
        <v>02/06/2015</v>
      </c>
      <c r="M2434" s="9" t="str" cm="1">
        <f t="array" ref="M2434">_xlfn.IFS(LEFT(L2434, 2) = "01", "Jan", LEFT(L2434, 2) = "02", "Feb", LEFT(L2434, 2) = "03", "Mar", LEFT(L2434, 2) = "04", "Apr", LEFT(L2434, 2) = "05", "May", LEFT(L2434, 2) = "06", "Jun", LEFT(L2434, 2) = "07", "Jul", LEFT(L2434, 2) = "08", "Aug", LEFT(L2434, 2) = "09", "Sep", LEFT(L2434, 2) = "10", "Oct", LEFT(L2434, 2) = "11", "Nov", LEFT(L2434, 2) = "12", "Dec")</f>
        <v>Feb</v>
      </c>
      <c r="N2434" s="9" t="str">
        <f t="shared" si="263"/>
        <v>2015</v>
      </c>
      <c r="O2434" t="b">
        <v>0</v>
      </c>
      <c r="P2434">
        <v>2</v>
      </c>
      <c r="Q2434" t="b">
        <v>0</v>
      </c>
      <c r="R2434" t="s">
        <v>8283</v>
      </c>
      <c r="S2434" s="6">
        <f t="shared" ref="S2434:S2497" si="266">E2434/D2434</f>
        <v>1.4285714285714287E-4</v>
      </c>
      <c r="T2434" s="8">
        <f t="shared" ref="T2434:T2497" si="267">IFERROR(E2434/P2434, 0)</f>
        <v>1</v>
      </c>
      <c r="U2434" t="str">
        <f t="shared" si="264"/>
        <v>food</v>
      </c>
      <c r="V2434" t="str">
        <f t="shared" si="265"/>
        <v>food trucks</v>
      </c>
    </row>
    <row r="2435" spans="1:22" ht="48" x14ac:dyDescent="0.2">
      <c r="A2435">
        <v>2433</v>
      </c>
      <c r="B2435" s="3" t="s">
        <v>2434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2">
        <f t="shared" ref="J2435:J2498" si="268">(((I2435/60)/60)/24)+DATE(1970,1,1)</f>
        <v>42427.89980324074</v>
      </c>
      <c r="K2435">
        <v>1454016943</v>
      </c>
      <c r="L2435" s="12" t="str">
        <f t="shared" ref="L2435:L2498" si="269">TEXT((((K2435/60)/60)/24)+DATE(1970,1,1), "mm/dd/yyyy")</f>
        <v>01/28/2016</v>
      </c>
      <c r="M2435" s="9" t="str" cm="1">
        <f t="array" ref="M2435">_xlfn.IFS(LEFT(L2435, 2) = "01", "Jan", LEFT(L2435, 2) = "02", "Feb", LEFT(L2435, 2) = "03", "Mar", LEFT(L2435, 2) = "04", "Apr", LEFT(L2435, 2) = "05", "May", LEFT(L2435, 2) = "06", "Jun", LEFT(L2435, 2) = "07", "Jul", LEFT(L2435, 2) = "08", "Aug", LEFT(L2435, 2) = "09", "Sep", LEFT(L2435, 2) = "10", "Oct", LEFT(L2435, 2) = "11", "Nov", LEFT(L2435, 2) = "12", "Dec")</f>
        <v>Jan</v>
      </c>
      <c r="N2435" s="9" t="str">
        <f t="shared" ref="N2435:N2498" si="270">RIGHT(L2435, 4)</f>
        <v>2016</v>
      </c>
      <c r="O2435" t="b">
        <v>0</v>
      </c>
      <c r="P2435">
        <v>0</v>
      </c>
      <c r="Q2435" t="b">
        <v>0</v>
      </c>
      <c r="R2435" t="s">
        <v>8283</v>
      </c>
      <c r="S2435" s="6">
        <f t="shared" si="266"/>
        <v>0</v>
      </c>
      <c r="T2435" s="8">
        <f t="shared" si="267"/>
        <v>0</v>
      </c>
      <c r="U2435" t="str">
        <f t="shared" ref="U2435:U2498" si="271">LEFT(R2435, SEARCH("/", R2435) - 1)</f>
        <v>food</v>
      </c>
      <c r="V2435" t="str">
        <f t="shared" ref="V2435:V2498" si="272">RIGHT(R2435, LEN(R2435) - SEARCH("/", R2435) )</f>
        <v>food trucks</v>
      </c>
    </row>
    <row r="2436" spans="1:22" ht="48" x14ac:dyDescent="0.2">
      <c r="A2436">
        <v>2434</v>
      </c>
      <c r="B2436" s="3" t="s">
        <v>2435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2">
        <f t="shared" si="268"/>
        <v>42220.18604166666</v>
      </c>
      <c r="K2436">
        <v>1435206474</v>
      </c>
      <c r="L2436" s="12" t="str">
        <f t="shared" si="269"/>
        <v>06/25/2015</v>
      </c>
      <c r="M2436" s="9" t="str" cm="1">
        <f t="array" ref="M2436">_xlfn.IFS(LEFT(L2436, 2) = "01", "Jan", LEFT(L2436, 2) = "02", "Feb", LEFT(L2436, 2) = "03", "Mar", LEFT(L2436, 2) = "04", "Apr", LEFT(L2436, 2) = "05", "May", LEFT(L2436, 2) = "06", "Jun", LEFT(L2436, 2) = "07", "Jul", LEFT(L2436, 2) = "08", "Aug", LEFT(L2436, 2) = "09", "Sep", LEFT(L2436, 2) = "10", "Oct", LEFT(L2436, 2) = "11", "Nov", LEFT(L2436, 2) = "12", "Dec")</f>
        <v>Jun</v>
      </c>
      <c r="N2436" s="9" t="str">
        <f t="shared" si="270"/>
        <v>2015</v>
      </c>
      <c r="O2436" t="b">
        <v>0</v>
      </c>
      <c r="P2436">
        <v>2</v>
      </c>
      <c r="Q2436" t="b">
        <v>0</v>
      </c>
      <c r="R2436" t="s">
        <v>8283</v>
      </c>
      <c r="S2436" s="6">
        <f t="shared" si="266"/>
        <v>1.2999999999999999E-3</v>
      </c>
      <c r="T2436" s="8">
        <f t="shared" si="267"/>
        <v>13</v>
      </c>
      <c r="U2436" t="str">
        <f t="shared" si="271"/>
        <v>food</v>
      </c>
      <c r="V2436" t="str">
        <f t="shared" si="272"/>
        <v>food trucks</v>
      </c>
    </row>
    <row r="2437" spans="1:22" ht="48" x14ac:dyDescent="0.2">
      <c r="A2437">
        <v>2435</v>
      </c>
      <c r="B2437" s="3" t="s">
        <v>2436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2">
        <f t="shared" si="268"/>
        <v>42282.277615740735</v>
      </c>
      <c r="K2437">
        <v>1441435186</v>
      </c>
      <c r="L2437" s="12" t="str">
        <f t="shared" si="269"/>
        <v>09/05/2015</v>
      </c>
      <c r="M2437" s="9" t="str" cm="1">
        <f t="array" ref="M2437">_xlfn.IFS(LEFT(L2437, 2) = "01", "Jan", LEFT(L2437, 2) = "02", "Feb", LEFT(L2437, 2) = "03", "Mar", LEFT(L2437, 2) = "04", "Apr", LEFT(L2437, 2) = "05", "May", LEFT(L2437, 2) = "06", "Jun", LEFT(L2437, 2) = "07", "Jul", LEFT(L2437, 2) = "08", "Aug", LEFT(L2437, 2) = "09", "Sep", LEFT(L2437, 2) = "10", "Oct", LEFT(L2437, 2) = "11", "Nov", LEFT(L2437, 2) = "12", "Dec")</f>
        <v>Sep</v>
      </c>
      <c r="N2437" s="9" t="str">
        <f t="shared" si="270"/>
        <v>2015</v>
      </c>
      <c r="O2437" t="b">
        <v>0</v>
      </c>
      <c r="P2437">
        <v>4</v>
      </c>
      <c r="Q2437" t="b">
        <v>0</v>
      </c>
      <c r="R2437" t="s">
        <v>8283</v>
      </c>
      <c r="S2437" s="6">
        <f t="shared" si="266"/>
        <v>4.8960000000000002E-3</v>
      </c>
      <c r="T2437" s="8">
        <f t="shared" si="267"/>
        <v>306</v>
      </c>
      <c r="U2437" t="str">
        <f t="shared" si="271"/>
        <v>food</v>
      </c>
      <c r="V2437" t="str">
        <f t="shared" si="272"/>
        <v>food trucks</v>
      </c>
    </row>
    <row r="2438" spans="1:22" ht="48" x14ac:dyDescent="0.2">
      <c r="A2438">
        <v>2436</v>
      </c>
      <c r="B2438" s="3" t="s">
        <v>2437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2">
        <f t="shared" si="268"/>
        <v>42398.615393518514</v>
      </c>
      <c r="K2438">
        <v>1448894770</v>
      </c>
      <c r="L2438" s="12" t="str">
        <f t="shared" si="269"/>
        <v>11/30/2015</v>
      </c>
      <c r="M2438" s="9" t="str" cm="1">
        <f t="array" ref="M2438">_xlfn.IFS(LEFT(L2438, 2) = "01", "Jan", LEFT(L2438, 2) = "02", "Feb", LEFT(L2438, 2) = "03", "Mar", LEFT(L2438, 2) = "04", "Apr", LEFT(L2438, 2) = "05", "May", LEFT(L2438, 2) = "06", "Jun", LEFT(L2438, 2) = "07", "Jul", LEFT(L2438, 2) = "08", "Aug", LEFT(L2438, 2) = "09", "Sep", LEFT(L2438, 2) = "10", "Oct", LEFT(L2438, 2) = "11", "Nov", LEFT(L2438, 2) = "12", "Dec")</f>
        <v>Nov</v>
      </c>
      <c r="N2438" s="9" t="str">
        <f t="shared" si="270"/>
        <v>2015</v>
      </c>
      <c r="O2438" t="b">
        <v>0</v>
      </c>
      <c r="P2438">
        <v>2</v>
      </c>
      <c r="Q2438" t="b">
        <v>0</v>
      </c>
      <c r="R2438" t="s">
        <v>8283</v>
      </c>
      <c r="S2438" s="6">
        <f t="shared" si="266"/>
        <v>3.8461538461538462E-4</v>
      </c>
      <c r="T2438" s="8">
        <f t="shared" si="267"/>
        <v>22.5</v>
      </c>
      <c r="U2438" t="str">
        <f t="shared" si="271"/>
        <v>food</v>
      </c>
      <c r="V2438" t="str">
        <f t="shared" si="272"/>
        <v>food trucks</v>
      </c>
    </row>
    <row r="2439" spans="1:22" ht="48" x14ac:dyDescent="0.2">
      <c r="A2439">
        <v>2437</v>
      </c>
      <c r="B2439" s="3" t="s">
        <v>2438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2">
        <f t="shared" si="268"/>
        <v>42080.75</v>
      </c>
      <c r="K2439">
        <v>1422400188</v>
      </c>
      <c r="L2439" s="12" t="str">
        <f t="shared" si="269"/>
        <v>01/27/2015</v>
      </c>
      <c r="M2439" s="9" t="str" cm="1">
        <f t="array" ref="M2439">_xlfn.IFS(LEFT(L2439, 2) = "01", "Jan", LEFT(L2439, 2) = "02", "Feb", LEFT(L2439, 2) = "03", "Mar", LEFT(L2439, 2) = "04", "Apr", LEFT(L2439, 2) = "05", "May", LEFT(L2439, 2) = "06", "Jun", LEFT(L2439, 2) = "07", "Jul", LEFT(L2439, 2) = "08", "Aug", LEFT(L2439, 2) = "09", "Sep", LEFT(L2439, 2) = "10", "Oct", LEFT(L2439, 2) = "11", "Nov", LEFT(L2439, 2) = "12", "Dec")</f>
        <v>Jan</v>
      </c>
      <c r="N2439" s="9" t="str">
        <f t="shared" si="270"/>
        <v>2015</v>
      </c>
      <c r="O2439" t="b">
        <v>0</v>
      </c>
      <c r="P2439">
        <v>0</v>
      </c>
      <c r="Q2439" t="b">
        <v>0</v>
      </c>
      <c r="R2439" t="s">
        <v>8283</v>
      </c>
      <c r="S2439" s="6">
        <f t="shared" si="266"/>
        <v>0</v>
      </c>
      <c r="T2439" s="8">
        <f t="shared" si="267"/>
        <v>0</v>
      </c>
      <c r="U2439" t="str">
        <f t="shared" si="271"/>
        <v>food</v>
      </c>
      <c r="V2439" t="str">
        <f t="shared" si="272"/>
        <v>food trucks</v>
      </c>
    </row>
    <row r="2440" spans="1:22" ht="48" x14ac:dyDescent="0.2">
      <c r="A2440">
        <v>2438</v>
      </c>
      <c r="B2440" s="3" t="s">
        <v>2439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2">
        <f t="shared" si="268"/>
        <v>42345.956736111111</v>
      </c>
      <c r="K2440">
        <v>1444341462</v>
      </c>
      <c r="L2440" s="12" t="str">
        <f t="shared" si="269"/>
        <v>10/08/2015</v>
      </c>
      <c r="M2440" s="9" t="str" cm="1">
        <f t="array" ref="M2440">_xlfn.IFS(LEFT(L2440, 2) = "01", "Jan", LEFT(L2440, 2) = "02", "Feb", LEFT(L2440, 2) = "03", "Mar", LEFT(L2440, 2) = "04", "Apr", LEFT(L2440, 2) = "05", "May", LEFT(L2440, 2) = "06", "Jun", LEFT(L2440, 2) = "07", "Jul", LEFT(L2440, 2) = "08", "Aug", LEFT(L2440, 2) = "09", "Sep", LEFT(L2440, 2) = "10", "Oct", LEFT(L2440, 2) = "11", "Nov", LEFT(L2440, 2) = "12", "Dec")</f>
        <v>Oct</v>
      </c>
      <c r="N2440" s="9" t="str">
        <f t="shared" si="270"/>
        <v>2015</v>
      </c>
      <c r="O2440" t="b">
        <v>0</v>
      </c>
      <c r="P2440">
        <v>1</v>
      </c>
      <c r="Q2440" t="b">
        <v>0</v>
      </c>
      <c r="R2440" t="s">
        <v>8283</v>
      </c>
      <c r="S2440" s="6">
        <f t="shared" si="266"/>
        <v>3.3333333333333335E-3</v>
      </c>
      <c r="T2440" s="8">
        <f t="shared" si="267"/>
        <v>50</v>
      </c>
      <c r="U2440" t="str">
        <f t="shared" si="271"/>
        <v>food</v>
      </c>
      <c r="V2440" t="str">
        <f t="shared" si="272"/>
        <v>food trucks</v>
      </c>
    </row>
    <row r="2441" spans="1:22" ht="48" x14ac:dyDescent="0.2">
      <c r="A2441">
        <v>2439</v>
      </c>
      <c r="B2441" s="3" t="s">
        <v>2440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2">
        <f t="shared" si="268"/>
        <v>42295.818622685183</v>
      </c>
      <c r="K2441">
        <v>1442605129</v>
      </c>
      <c r="L2441" s="12" t="str">
        <f t="shared" si="269"/>
        <v>09/18/2015</v>
      </c>
      <c r="M2441" s="9" t="str" cm="1">
        <f t="array" ref="M2441">_xlfn.IFS(LEFT(L2441, 2) = "01", "Jan", LEFT(L2441, 2) = "02", "Feb", LEFT(L2441, 2) = "03", "Mar", LEFT(L2441, 2) = "04", "Apr", LEFT(L2441, 2) = "05", "May", LEFT(L2441, 2) = "06", "Jun", LEFT(L2441, 2) = "07", "Jul", LEFT(L2441, 2) = "08", "Aug", LEFT(L2441, 2) = "09", "Sep", LEFT(L2441, 2) = "10", "Oct", LEFT(L2441, 2) = "11", "Nov", LEFT(L2441, 2) = "12", "Dec")</f>
        <v>Sep</v>
      </c>
      <c r="N2441" s="9" t="str">
        <f t="shared" si="270"/>
        <v>2015</v>
      </c>
      <c r="O2441" t="b">
        <v>0</v>
      </c>
      <c r="P2441">
        <v>0</v>
      </c>
      <c r="Q2441" t="b">
        <v>0</v>
      </c>
      <c r="R2441" t="s">
        <v>8283</v>
      </c>
      <c r="S2441" s="6">
        <f t="shared" si="266"/>
        <v>0</v>
      </c>
      <c r="T2441" s="8">
        <f t="shared" si="267"/>
        <v>0</v>
      </c>
      <c r="U2441" t="str">
        <f t="shared" si="271"/>
        <v>food</v>
      </c>
      <c r="V2441" t="str">
        <f t="shared" si="272"/>
        <v>food trucks</v>
      </c>
    </row>
    <row r="2442" spans="1:22" ht="32" x14ac:dyDescent="0.2">
      <c r="A2442">
        <v>2440</v>
      </c>
      <c r="B2442" s="3" t="s">
        <v>2441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2">
        <f t="shared" si="268"/>
        <v>42413.899456018517</v>
      </c>
      <c r="K2442">
        <v>1452807313</v>
      </c>
      <c r="L2442" s="12" t="str">
        <f t="shared" si="269"/>
        <v>01/14/2016</v>
      </c>
      <c r="M2442" s="9" t="str" cm="1">
        <f t="array" ref="M2442">_xlfn.IFS(LEFT(L2442, 2) = "01", "Jan", LEFT(L2442, 2) = "02", "Feb", LEFT(L2442, 2) = "03", "Mar", LEFT(L2442, 2) = "04", "Apr", LEFT(L2442, 2) = "05", "May", LEFT(L2442, 2) = "06", "Jun", LEFT(L2442, 2) = "07", "Jul", LEFT(L2442, 2) = "08", "Aug", LEFT(L2442, 2) = "09", "Sep", LEFT(L2442, 2) = "10", "Oct", LEFT(L2442, 2) = "11", "Nov", LEFT(L2442, 2) = "12", "Dec")</f>
        <v>Jan</v>
      </c>
      <c r="N2442" s="9" t="str">
        <f t="shared" si="270"/>
        <v>2016</v>
      </c>
      <c r="O2442" t="b">
        <v>0</v>
      </c>
      <c r="P2442">
        <v>2</v>
      </c>
      <c r="Q2442" t="b">
        <v>0</v>
      </c>
      <c r="R2442" t="s">
        <v>8283</v>
      </c>
      <c r="S2442" s="6">
        <f t="shared" si="266"/>
        <v>2E-3</v>
      </c>
      <c r="T2442" s="8">
        <f t="shared" si="267"/>
        <v>5</v>
      </c>
      <c r="U2442" t="str">
        <f t="shared" si="271"/>
        <v>food</v>
      </c>
      <c r="V2442" t="str">
        <f t="shared" si="272"/>
        <v>food trucks</v>
      </c>
    </row>
    <row r="2443" spans="1:22" ht="32" x14ac:dyDescent="0.2">
      <c r="A2443">
        <v>2441</v>
      </c>
      <c r="B2443" s="3" t="s">
        <v>2442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2">
        <f t="shared" si="268"/>
        <v>42208.207638888889</v>
      </c>
      <c r="K2443">
        <v>1435806054</v>
      </c>
      <c r="L2443" s="12" t="str">
        <f t="shared" si="269"/>
        <v>07/02/2015</v>
      </c>
      <c r="M2443" s="9" t="str" cm="1">
        <f t="array" ref="M2443">_xlfn.IFS(LEFT(L2443, 2) = "01", "Jan", LEFT(L2443, 2) = "02", "Feb", LEFT(L2443, 2) = "03", "Mar", LEFT(L2443, 2) = "04", "Apr", LEFT(L2443, 2) = "05", "May", LEFT(L2443, 2) = "06", "Jun", LEFT(L2443, 2) = "07", "Jul", LEFT(L2443, 2) = "08", "Aug", LEFT(L2443, 2) = "09", "Sep", LEFT(L2443, 2) = "10", "Oct", LEFT(L2443, 2) = "11", "Nov", LEFT(L2443, 2) = "12", "Dec")</f>
        <v>Jul</v>
      </c>
      <c r="N2443" s="9" t="str">
        <f t="shared" si="270"/>
        <v>2015</v>
      </c>
      <c r="O2443" t="b">
        <v>0</v>
      </c>
      <c r="P2443">
        <v>109</v>
      </c>
      <c r="Q2443" t="b">
        <v>1</v>
      </c>
      <c r="R2443" t="s">
        <v>8297</v>
      </c>
      <c r="S2443" s="6">
        <f t="shared" si="266"/>
        <v>1.0788</v>
      </c>
      <c r="T2443" s="8">
        <f t="shared" si="267"/>
        <v>74.22935779816514</v>
      </c>
      <c r="U2443" t="str">
        <f t="shared" si="271"/>
        <v>food</v>
      </c>
      <c r="V2443" t="str">
        <f t="shared" si="272"/>
        <v>small batch</v>
      </c>
    </row>
    <row r="2444" spans="1:22" ht="32" x14ac:dyDescent="0.2">
      <c r="A2444">
        <v>2442</v>
      </c>
      <c r="B2444" s="3" t="s">
        <v>2443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2">
        <f t="shared" si="268"/>
        <v>42082.625324074077</v>
      </c>
      <c r="K2444">
        <v>1424188828</v>
      </c>
      <c r="L2444" s="12" t="str">
        <f t="shared" si="269"/>
        <v>02/17/2015</v>
      </c>
      <c r="M2444" s="9" t="str" cm="1">
        <f t="array" ref="M2444">_xlfn.IFS(LEFT(L2444, 2) = "01", "Jan", LEFT(L2444, 2) = "02", "Feb", LEFT(L2444, 2) = "03", "Mar", LEFT(L2444, 2) = "04", "Apr", LEFT(L2444, 2) = "05", "May", LEFT(L2444, 2) = "06", "Jun", LEFT(L2444, 2) = "07", "Jul", LEFT(L2444, 2) = "08", "Aug", LEFT(L2444, 2) = "09", "Sep", LEFT(L2444, 2) = "10", "Oct", LEFT(L2444, 2) = "11", "Nov", LEFT(L2444, 2) = "12", "Dec")</f>
        <v>Feb</v>
      </c>
      <c r="N2444" s="9" t="str">
        <f t="shared" si="270"/>
        <v>2015</v>
      </c>
      <c r="O2444" t="b">
        <v>0</v>
      </c>
      <c r="P2444">
        <v>372</v>
      </c>
      <c r="Q2444" t="b">
        <v>1</v>
      </c>
      <c r="R2444" t="s">
        <v>8297</v>
      </c>
      <c r="S2444" s="6">
        <f t="shared" si="266"/>
        <v>1.2594166666666666</v>
      </c>
      <c r="T2444" s="8">
        <f t="shared" si="267"/>
        <v>81.252688172043008</v>
      </c>
      <c r="U2444" t="str">
        <f t="shared" si="271"/>
        <v>food</v>
      </c>
      <c r="V2444" t="str">
        <f t="shared" si="272"/>
        <v>small batch</v>
      </c>
    </row>
    <row r="2445" spans="1:22" ht="48" x14ac:dyDescent="0.2">
      <c r="A2445">
        <v>2443</v>
      </c>
      <c r="B2445" s="3" t="s">
        <v>2444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2">
        <f t="shared" si="268"/>
        <v>41866.625254629631</v>
      </c>
      <c r="K2445">
        <v>1405522822</v>
      </c>
      <c r="L2445" s="12" t="str">
        <f t="shared" si="269"/>
        <v>07/16/2014</v>
      </c>
      <c r="M2445" s="9" t="str" cm="1">
        <f t="array" ref="M2445">_xlfn.IFS(LEFT(L2445, 2) = "01", "Jan", LEFT(L2445, 2) = "02", "Feb", LEFT(L2445, 2) = "03", "Mar", LEFT(L2445, 2) = "04", "Apr", LEFT(L2445, 2) = "05", "May", LEFT(L2445, 2) = "06", "Jun", LEFT(L2445, 2) = "07", "Jul", LEFT(L2445, 2) = "08", "Aug", LEFT(L2445, 2) = "09", "Sep", LEFT(L2445, 2) = "10", "Oct", LEFT(L2445, 2) = "11", "Nov", LEFT(L2445, 2) = "12", "Dec")</f>
        <v>Jul</v>
      </c>
      <c r="N2445" s="9" t="str">
        <f t="shared" si="270"/>
        <v>2014</v>
      </c>
      <c r="O2445" t="b">
        <v>0</v>
      </c>
      <c r="P2445">
        <v>311</v>
      </c>
      <c r="Q2445" t="b">
        <v>1</v>
      </c>
      <c r="R2445" t="s">
        <v>8297</v>
      </c>
      <c r="S2445" s="6">
        <f t="shared" si="266"/>
        <v>2.0251494999999999</v>
      </c>
      <c r="T2445" s="8">
        <f t="shared" si="267"/>
        <v>130.23469453376205</v>
      </c>
      <c r="U2445" t="str">
        <f t="shared" si="271"/>
        <v>food</v>
      </c>
      <c r="V2445" t="str">
        <f t="shared" si="272"/>
        <v>small batch</v>
      </c>
    </row>
    <row r="2446" spans="1:22" ht="48" x14ac:dyDescent="0.2">
      <c r="A2446">
        <v>2444</v>
      </c>
      <c r="B2446" s="3" t="s">
        <v>2445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2">
        <f t="shared" si="268"/>
        <v>42515.754525462966</v>
      </c>
      <c r="K2446">
        <v>1461607591</v>
      </c>
      <c r="L2446" s="12" t="str">
        <f t="shared" si="269"/>
        <v>04/25/2016</v>
      </c>
      <c r="M2446" s="9" t="str" cm="1">
        <f t="array" ref="M2446">_xlfn.IFS(LEFT(L2446, 2) = "01", "Jan", LEFT(L2446, 2) = "02", "Feb", LEFT(L2446, 2) = "03", "Mar", LEFT(L2446, 2) = "04", "Apr", LEFT(L2446, 2) = "05", "May", LEFT(L2446, 2) = "06", "Jun", LEFT(L2446, 2) = "07", "Jul", LEFT(L2446, 2) = "08", "Aug", LEFT(L2446, 2) = "09", "Sep", LEFT(L2446, 2) = "10", "Oct", LEFT(L2446, 2) = "11", "Nov", LEFT(L2446, 2) = "12", "Dec")</f>
        <v>Apr</v>
      </c>
      <c r="N2446" s="9" t="str">
        <f t="shared" si="270"/>
        <v>2016</v>
      </c>
      <c r="O2446" t="b">
        <v>0</v>
      </c>
      <c r="P2446">
        <v>61</v>
      </c>
      <c r="Q2446" t="b">
        <v>1</v>
      </c>
      <c r="R2446" t="s">
        <v>8297</v>
      </c>
      <c r="S2446" s="6">
        <f t="shared" si="266"/>
        <v>1.0860000000000001</v>
      </c>
      <c r="T2446" s="8">
        <f t="shared" si="267"/>
        <v>53.409836065573771</v>
      </c>
      <c r="U2446" t="str">
        <f t="shared" si="271"/>
        <v>food</v>
      </c>
      <c r="V2446" t="str">
        <f t="shared" si="272"/>
        <v>small batch</v>
      </c>
    </row>
    <row r="2447" spans="1:22" ht="64" x14ac:dyDescent="0.2">
      <c r="A2447">
        <v>2445</v>
      </c>
      <c r="B2447" s="3" t="s">
        <v>2446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2">
        <f t="shared" si="268"/>
        <v>42273.190057870372</v>
      </c>
      <c r="K2447">
        <v>1440650021</v>
      </c>
      <c r="L2447" s="12" t="str">
        <f t="shared" si="269"/>
        <v>08/27/2015</v>
      </c>
      <c r="M2447" s="9" t="str" cm="1">
        <f t="array" ref="M2447">_xlfn.IFS(LEFT(L2447, 2) = "01", "Jan", LEFT(L2447, 2) = "02", "Feb", LEFT(L2447, 2) = "03", "Mar", LEFT(L2447, 2) = "04", "Apr", LEFT(L2447, 2) = "05", "May", LEFT(L2447, 2) = "06", "Jun", LEFT(L2447, 2) = "07", "Jul", LEFT(L2447, 2) = "08", "Aug", LEFT(L2447, 2) = "09", "Sep", LEFT(L2447, 2) = "10", "Oct", LEFT(L2447, 2) = "11", "Nov", LEFT(L2447, 2) = "12", "Dec")</f>
        <v>Aug</v>
      </c>
      <c r="N2447" s="9" t="str">
        <f t="shared" si="270"/>
        <v>2015</v>
      </c>
      <c r="O2447" t="b">
        <v>0</v>
      </c>
      <c r="P2447">
        <v>115</v>
      </c>
      <c r="Q2447" t="b">
        <v>1</v>
      </c>
      <c r="R2447" t="s">
        <v>8297</v>
      </c>
      <c r="S2447" s="6">
        <f t="shared" si="266"/>
        <v>1.728</v>
      </c>
      <c r="T2447" s="8">
        <f t="shared" si="267"/>
        <v>75.130434782608702</v>
      </c>
      <c r="U2447" t="str">
        <f t="shared" si="271"/>
        <v>food</v>
      </c>
      <c r="V2447" t="str">
        <f t="shared" si="272"/>
        <v>small batch</v>
      </c>
    </row>
    <row r="2448" spans="1:22" ht="48" x14ac:dyDescent="0.2">
      <c r="A2448">
        <v>2446</v>
      </c>
      <c r="B2448" s="3" t="s">
        <v>2447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2">
        <f t="shared" si="268"/>
        <v>42700.64434027778</v>
      </c>
      <c r="K2448">
        <v>1477578471</v>
      </c>
      <c r="L2448" s="12" t="str">
        <f t="shared" si="269"/>
        <v>10/27/2016</v>
      </c>
      <c r="M2448" s="9" t="str" cm="1">
        <f t="array" ref="M2448">_xlfn.IFS(LEFT(L2448, 2) = "01", "Jan", LEFT(L2448, 2) = "02", "Feb", LEFT(L2448, 2) = "03", "Mar", LEFT(L2448, 2) = "04", "Apr", LEFT(L2448, 2) = "05", "May", LEFT(L2448, 2) = "06", "Jun", LEFT(L2448, 2) = "07", "Jul", LEFT(L2448, 2) = "08", "Aug", LEFT(L2448, 2) = "09", "Sep", LEFT(L2448, 2) = "10", "Oct", LEFT(L2448, 2) = "11", "Nov", LEFT(L2448, 2) = "12", "Dec")</f>
        <v>Oct</v>
      </c>
      <c r="N2448" s="9" t="str">
        <f t="shared" si="270"/>
        <v>2016</v>
      </c>
      <c r="O2448" t="b">
        <v>0</v>
      </c>
      <c r="P2448">
        <v>111</v>
      </c>
      <c r="Q2448" t="b">
        <v>1</v>
      </c>
      <c r="R2448" t="s">
        <v>8297</v>
      </c>
      <c r="S2448" s="6">
        <f t="shared" si="266"/>
        <v>1.6798</v>
      </c>
      <c r="T2448" s="8">
        <f t="shared" si="267"/>
        <v>75.666666666666671</v>
      </c>
      <c r="U2448" t="str">
        <f t="shared" si="271"/>
        <v>food</v>
      </c>
      <c r="V2448" t="str">
        <f t="shared" si="272"/>
        <v>small batch</v>
      </c>
    </row>
    <row r="2449" spans="1:22" ht="48" x14ac:dyDescent="0.2">
      <c r="A2449">
        <v>2447</v>
      </c>
      <c r="B2449" s="3" t="s">
        <v>2448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2">
        <f t="shared" si="268"/>
        <v>42686.166666666672</v>
      </c>
      <c r="K2449">
        <v>1476184593</v>
      </c>
      <c r="L2449" s="12" t="str">
        <f t="shared" si="269"/>
        <v>10/11/2016</v>
      </c>
      <c r="M2449" s="9" t="str" cm="1">
        <f t="array" ref="M2449">_xlfn.IFS(LEFT(L2449, 2) = "01", "Jan", LEFT(L2449, 2) = "02", "Feb", LEFT(L2449, 2) = "03", "Mar", LEFT(L2449, 2) = "04", "Apr", LEFT(L2449, 2) = "05", "May", LEFT(L2449, 2) = "06", "Jun", LEFT(L2449, 2) = "07", "Jul", LEFT(L2449, 2) = "08", "Aug", LEFT(L2449, 2) = "09", "Sep", LEFT(L2449, 2) = "10", "Oct", LEFT(L2449, 2) = "11", "Nov", LEFT(L2449, 2) = "12", "Dec")</f>
        <v>Oct</v>
      </c>
      <c r="N2449" s="9" t="str">
        <f t="shared" si="270"/>
        <v>2016</v>
      </c>
      <c r="O2449" t="b">
        <v>0</v>
      </c>
      <c r="P2449">
        <v>337</v>
      </c>
      <c r="Q2449" t="b">
        <v>1</v>
      </c>
      <c r="R2449" t="s">
        <v>8297</v>
      </c>
      <c r="S2449" s="6">
        <f t="shared" si="266"/>
        <v>4.2720000000000002</v>
      </c>
      <c r="T2449" s="8">
        <f t="shared" si="267"/>
        <v>31.691394658753708</v>
      </c>
      <c r="U2449" t="str">
        <f t="shared" si="271"/>
        <v>food</v>
      </c>
      <c r="V2449" t="str">
        <f t="shared" si="272"/>
        <v>small batch</v>
      </c>
    </row>
    <row r="2450" spans="1:22" ht="48" x14ac:dyDescent="0.2">
      <c r="A2450">
        <v>2448</v>
      </c>
      <c r="B2450" s="3" t="s">
        <v>2449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2">
        <f t="shared" si="268"/>
        <v>42613.233333333337</v>
      </c>
      <c r="K2450">
        <v>1472110513</v>
      </c>
      <c r="L2450" s="12" t="str">
        <f t="shared" si="269"/>
        <v>08/25/2016</v>
      </c>
      <c r="M2450" s="9" t="str" cm="1">
        <f t="array" ref="M2450">_xlfn.IFS(LEFT(L2450, 2) = "01", "Jan", LEFT(L2450, 2) = "02", "Feb", LEFT(L2450, 2) = "03", "Mar", LEFT(L2450, 2) = "04", "Apr", LEFT(L2450, 2) = "05", "May", LEFT(L2450, 2) = "06", "Jun", LEFT(L2450, 2) = "07", "Jul", LEFT(L2450, 2) = "08", "Aug", LEFT(L2450, 2) = "09", "Sep", LEFT(L2450, 2) = "10", "Oct", LEFT(L2450, 2) = "11", "Nov", LEFT(L2450, 2) = "12", "Dec")</f>
        <v>Aug</v>
      </c>
      <c r="N2450" s="9" t="str">
        <f t="shared" si="270"/>
        <v>2016</v>
      </c>
      <c r="O2450" t="b">
        <v>0</v>
      </c>
      <c r="P2450">
        <v>9</v>
      </c>
      <c r="Q2450" t="b">
        <v>1</v>
      </c>
      <c r="R2450" t="s">
        <v>8297</v>
      </c>
      <c r="S2450" s="6">
        <f t="shared" si="266"/>
        <v>1.075</v>
      </c>
      <c r="T2450" s="8">
        <f t="shared" si="267"/>
        <v>47.777777777777779</v>
      </c>
      <c r="U2450" t="str">
        <f t="shared" si="271"/>
        <v>food</v>
      </c>
      <c r="V2450" t="str">
        <f t="shared" si="272"/>
        <v>small batch</v>
      </c>
    </row>
    <row r="2451" spans="1:22" ht="48" x14ac:dyDescent="0.2">
      <c r="A2451">
        <v>2449</v>
      </c>
      <c r="B2451" s="3" t="s">
        <v>2450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2">
        <f t="shared" si="268"/>
        <v>41973.184201388889</v>
      </c>
      <c r="K2451">
        <v>1414725915</v>
      </c>
      <c r="L2451" s="12" t="str">
        <f t="shared" si="269"/>
        <v>10/31/2014</v>
      </c>
      <c r="M2451" s="9" t="str" cm="1">
        <f t="array" ref="M2451">_xlfn.IFS(LEFT(L2451, 2) = "01", "Jan", LEFT(L2451, 2) = "02", "Feb", LEFT(L2451, 2) = "03", "Mar", LEFT(L2451, 2) = "04", "Apr", LEFT(L2451, 2) = "05", "May", LEFT(L2451, 2) = "06", "Jun", LEFT(L2451, 2) = "07", "Jul", LEFT(L2451, 2) = "08", "Aug", LEFT(L2451, 2) = "09", "Sep", LEFT(L2451, 2) = "10", "Oct", LEFT(L2451, 2) = "11", "Nov", LEFT(L2451, 2) = "12", "Dec")</f>
        <v>Oct</v>
      </c>
      <c r="N2451" s="9" t="str">
        <f t="shared" si="270"/>
        <v>2014</v>
      </c>
      <c r="O2451" t="b">
        <v>0</v>
      </c>
      <c r="P2451">
        <v>120</v>
      </c>
      <c r="Q2451" t="b">
        <v>1</v>
      </c>
      <c r="R2451" t="s">
        <v>8297</v>
      </c>
      <c r="S2451" s="6">
        <f t="shared" si="266"/>
        <v>1.08</v>
      </c>
      <c r="T2451" s="8">
        <f t="shared" si="267"/>
        <v>90</v>
      </c>
      <c r="U2451" t="str">
        <f t="shared" si="271"/>
        <v>food</v>
      </c>
      <c r="V2451" t="str">
        <f t="shared" si="272"/>
        <v>small batch</v>
      </c>
    </row>
    <row r="2452" spans="1:22" ht="48" x14ac:dyDescent="0.2">
      <c r="A2452">
        <v>2450</v>
      </c>
      <c r="B2452" s="3" t="s">
        <v>2451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2">
        <f t="shared" si="268"/>
        <v>41940.132638888892</v>
      </c>
      <c r="K2452">
        <v>1411177456</v>
      </c>
      <c r="L2452" s="12" t="str">
        <f t="shared" si="269"/>
        <v>09/20/2014</v>
      </c>
      <c r="M2452" s="9" t="str" cm="1">
        <f t="array" ref="M2452">_xlfn.IFS(LEFT(L2452, 2) = "01", "Jan", LEFT(L2452, 2) = "02", "Feb", LEFT(L2452, 2) = "03", "Mar", LEFT(L2452, 2) = "04", "Apr", LEFT(L2452, 2) = "05", "May", LEFT(L2452, 2) = "06", "Jun", LEFT(L2452, 2) = "07", "Jul", LEFT(L2452, 2) = "08", "Aug", LEFT(L2452, 2) = "09", "Sep", LEFT(L2452, 2) = "10", "Oct", LEFT(L2452, 2) = "11", "Nov", LEFT(L2452, 2) = "12", "Dec")</f>
        <v>Sep</v>
      </c>
      <c r="N2452" s="9" t="str">
        <f t="shared" si="270"/>
        <v>2014</v>
      </c>
      <c r="O2452" t="b">
        <v>0</v>
      </c>
      <c r="P2452">
        <v>102</v>
      </c>
      <c r="Q2452" t="b">
        <v>1</v>
      </c>
      <c r="R2452" t="s">
        <v>8297</v>
      </c>
      <c r="S2452" s="6">
        <f t="shared" si="266"/>
        <v>1.0153353333333335</v>
      </c>
      <c r="T2452" s="8">
        <f t="shared" si="267"/>
        <v>149.31401960784314</v>
      </c>
      <c r="U2452" t="str">
        <f t="shared" si="271"/>
        <v>food</v>
      </c>
      <c r="V2452" t="str">
        <f t="shared" si="272"/>
        <v>small batch</v>
      </c>
    </row>
    <row r="2453" spans="1:22" ht="48" x14ac:dyDescent="0.2">
      <c r="A2453">
        <v>2451</v>
      </c>
      <c r="B2453" s="3" t="s">
        <v>2452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2">
        <f t="shared" si="268"/>
        <v>42799.908449074079</v>
      </c>
      <c r="K2453">
        <v>1487022490</v>
      </c>
      <c r="L2453" s="12" t="str">
        <f t="shared" si="269"/>
        <v>02/13/2017</v>
      </c>
      <c r="M2453" s="9" t="str" cm="1">
        <f t="array" ref="M2453">_xlfn.IFS(LEFT(L2453, 2) = "01", "Jan", LEFT(L2453, 2) = "02", "Feb", LEFT(L2453, 2) = "03", "Mar", LEFT(L2453, 2) = "04", "Apr", LEFT(L2453, 2) = "05", "May", LEFT(L2453, 2) = "06", "Jun", LEFT(L2453, 2) = "07", "Jul", LEFT(L2453, 2) = "08", "Aug", LEFT(L2453, 2) = "09", "Sep", LEFT(L2453, 2) = "10", "Oct", LEFT(L2453, 2) = "11", "Nov", LEFT(L2453, 2) = "12", "Dec")</f>
        <v>Feb</v>
      </c>
      <c r="N2453" s="9" t="str">
        <f t="shared" si="270"/>
        <v>2017</v>
      </c>
      <c r="O2453" t="b">
        <v>0</v>
      </c>
      <c r="P2453">
        <v>186</v>
      </c>
      <c r="Q2453" t="b">
        <v>1</v>
      </c>
      <c r="R2453" t="s">
        <v>8297</v>
      </c>
      <c r="S2453" s="6">
        <f t="shared" si="266"/>
        <v>1.1545000000000001</v>
      </c>
      <c r="T2453" s="8">
        <f t="shared" si="267"/>
        <v>62.06989247311828</v>
      </c>
      <c r="U2453" t="str">
        <f t="shared" si="271"/>
        <v>food</v>
      </c>
      <c r="V2453" t="str">
        <f t="shared" si="272"/>
        <v>small batch</v>
      </c>
    </row>
    <row r="2454" spans="1:22" ht="48" x14ac:dyDescent="0.2">
      <c r="A2454">
        <v>2452</v>
      </c>
      <c r="B2454" s="3" t="s">
        <v>2453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2">
        <f t="shared" si="268"/>
        <v>42367.958333333328</v>
      </c>
      <c r="K2454">
        <v>1448914500</v>
      </c>
      <c r="L2454" s="12" t="str">
        <f t="shared" si="269"/>
        <v>11/30/2015</v>
      </c>
      <c r="M2454" s="9" t="str" cm="1">
        <f t="array" ref="M2454">_xlfn.IFS(LEFT(L2454, 2) = "01", "Jan", LEFT(L2454, 2) = "02", "Feb", LEFT(L2454, 2) = "03", "Mar", LEFT(L2454, 2) = "04", "Apr", LEFT(L2454, 2) = "05", "May", LEFT(L2454, 2) = "06", "Jun", LEFT(L2454, 2) = "07", "Jul", LEFT(L2454, 2) = "08", "Aug", LEFT(L2454, 2) = "09", "Sep", LEFT(L2454, 2) = "10", "Oct", LEFT(L2454, 2) = "11", "Nov", LEFT(L2454, 2) = "12", "Dec")</f>
        <v>Nov</v>
      </c>
      <c r="N2454" s="9" t="str">
        <f t="shared" si="270"/>
        <v>2015</v>
      </c>
      <c r="O2454" t="b">
        <v>0</v>
      </c>
      <c r="P2454">
        <v>15</v>
      </c>
      <c r="Q2454" t="b">
        <v>1</v>
      </c>
      <c r="R2454" t="s">
        <v>8297</v>
      </c>
      <c r="S2454" s="6">
        <f t="shared" si="266"/>
        <v>1.335</v>
      </c>
      <c r="T2454" s="8">
        <f t="shared" si="267"/>
        <v>53.4</v>
      </c>
      <c r="U2454" t="str">
        <f t="shared" si="271"/>
        <v>food</v>
      </c>
      <c r="V2454" t="str">
        <f t="shared" si="272"/>
        <v>small batch</v>
      </c>
    </row>
    <row r="2455" spans="1:22" ht="48" x14ac:dyDescent="0.2">
      <c r="A2455">
        <v>2453</v>
      </c>
      <c r="B2455" s="3" t="s">
        <v>2454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2">
        <f t="shared" si="268"/>
        <v>42768.692233796297</v>
      </c>
      <c r="K2455">
        <v>1483461409</v>
      </c>
      <c r="L2455" s="12" t="str">
        <f t="shared" si="269"/>
        <v>01/03/2017</v>
      </c>
      <c r="M2455" s="9" t="str" cm="1">
        <f t="array" ref="M2455">_xlfn.IFS(LEFT(L2455, 2) = "01", "Jan", LEFT(L2455, 2) = "02", "Feb", LEFT(L2455, 2) = "03", "Mar", LEFT(L2455, 2) = "04", "Apr", LEFT(L2455, 2) = "05", "May", LEFT(L2455, 2) = "06", "Jun", LEFT(L2455, 2) = "07", "Jul", LEFT(L2455, 2) = "08", "Aug", LEFT(L2455, 2) = "09", "Sep", LEFT(L2455, 2) = "10", "Oct", LEFT(L2455, 2) = "11", "Nov", LEFT(L2455, 2) = "12", "Dec")</f>
        <v>Jan</v>
      </c>
      <c r="N2455" s="9" t="str">
        <f t="shared" si="270"/>
        <v>2017</v>
      </c>
      <c r="O2455" t="b">
        <v>0</v>
      </c>
      <c r="P2455">
        <v>67</v>
      </c>
      <c r="Q2455" t="b">
        <v>1</v>
      </c>
      <c r="R2455" t="s">
        <v>8297</v>
      </c>
      <c r="S2455" s="6">
        <f t="shared" si="266"/>
        <v>1.5469999999999999</v>
      </c>
      <c r="T2455" s="8">
        <f t="shared" si="267"/>
        <v>69.268656716417908</v>
      </c>
      <c r="U2455" t="str">
        <f t="shared" si="271"/>
        <v>food</v>
      </c>
      <c r="V2455" t="str">
        <f t="shared" si="272"/>
        <v>small batch</v>
      </c>
    </row>
    <row r="2456" spans="1:22" ht="48" x14ac:dyDescent="0.2">
      <c r="A2456">
        <v>2454</v>
      </c>
      <c r="B2456" s="3" t="s">
        <v>2455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2">
        <f t="shared" si="268"/>
        <v>42805.201481481476</v>
      </c>
      <c r="K2456">
        <v>1486183808</v>
      </c>
      <c r="L2456" s="12" t="str">
        <f t="shared" si="269"/>
        <v>02/04/2017</v>
      </c>
      <c r="M2456" s="9" t="str" cm="1">
        <f t="array" ref="M2456">_xlfn.IFS(LEFT(L2456, 2) = "01", "Jan", LEFT(L2456, 2) = "02", "Feb", LEFT(L2456, 2) = "03", "Mar", LEFT(L2456, 2) = "04", "Apr", LEFT(L2456, 2) = "05", "May", LEFT(L2456, 2) = "06", "Jun", LEFT(L2456, 2) = "07", "Jul", LEFT(L2456, 2) = "08", "Aug", LEFT(L2456, 2) = "09", "Sep", LEFT(L2456, 2) = "10", "Oct", LEFT(L2456, 2) = "11", "Nov", LEFT(L2456, 2) = "12", "Dec")</f>
        <v>Feb</v>
      </c>
      <c r="N2456" s="9" t="str">
        <f t="shared" si="270"/>
        <v>2017</v>
      </c>
      <c r="O2456" t="b">
        <v>0</v>
      </c>
      <c r="P2456">
        <v>130</v>
      </c>
      <c r="Q2456" t="b">
        <v>1</v>
      </c>
      <c r="R2456" t="s">
        <v>8297</v>
      </c>
      <c r="S2456" s="6">
        <f t="shared" si="266"/>
        <v>1.0084571428571429</v>
      </c>
      <c r="T2456" s="8">
        <f t="shared" si="267"/>
        <v>271.50769230769231</v>
      </c>
      <c r="U2456" t="str">
        <f t="shared" si="271"/>
        <v>food</v>
      </c>
      <c r="V2456" t="str">
        <f t="shared" si="272"/>
        <v>small batch</v>
      </c>
    </row>
    <row r="2457" spans="1:22" ht="48" x14ac:dyDescent="0.2">
      <c r="A2457">
        <v>2455</v>
      </c>
      <c r="B2457" s="3" t="s">
        <v>2456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2">
        <f t="shared" si="268"/>
        <v>42480.781828703708</v>
      </c>
      <c r="K2457">
        <v>1458758750</v>
      </c>
      <c r="L2457" s="12" t="str">
        <f t="shared" si="269"/>
        <v>03/23/2016</v>
      </c>
      <c r="M2457" s="9" t="str" cm="1">
        <f t="array" ref="M2457">_xlfn.IFS(LEFT(L2457, 2) = "01", "Jan", LEFT(L2457, 2) = "02", "Feb", LEFT(L2457, 2) = "03", "Mar", LEFT(L2457, 2) = "04", "Apr", LEFT(L2457, 2) = "05", "May", LEFT(L2457, 2) = "06", "Jun", LEFT(L2457, 2) = "07", "Jul", LEFT(L2457, 2) = "08", "Aug", LEFT(L2457, 2) = "09", "Sep", LEFT(L2457, 2) = "10", "Oct", LEFT(L2457, 2) = "11", "Nov", LEFT(L2457, 2) = "12", "Dec")</f>
        <v>Mar</v>
      </c>
      <c r="N2457" s="9" t="str">
        <f t="shared" si="270"/>
        <v>2016</v>
      </c>
      <c r="O2457" t="b">
        <v>0</v>
      </c>
      <c r="P2457">
        <v>16</v>
      </c>
      <c r="Q2457" t="b">
        <v>1</v>
      </c>
      <c r="R2457" t="s">
        <v>8297</v>
      </c>
      <c r="S2457" s="6">
        <f t="shared" si="266"/>
        <v>1.82</v>
      </c>
      <c r="T2457" s="8">
        <f t="shared" si="267"/>
        <v>34.125</v>
      </c>
      <c r="U2457" t="str">
        <f t="shared" si="271"/>
        <v>food</v>
      </c>
      <c r="V2457" t="str">
        <f t="shared" si="272"/>
        <v>small batch</v>
      </c>
    </row>
    <row r="2458" spans="1:22" ht="48" x14ac:dyDescent="0.2">
      <c r="A2458">
        <v>2456</v>
      </c>
      <c r="B2458" s="3" t="s">
        <v>2457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2">
        <f t="shared" si="268"/>
        <v>42791.961099537039</v>
      </c>
      <c r="K2458">
        <v>1485471839</v>
      </c>
      <c r="L2458" s="12" t="str">
        <f t="shared" si="269"/>
        <v>01/26/2017</v>
      </c>
      <c r="M2458" s="9" t="str" cm="1">
        <f t="array" ref="M2458">_xlfn.IFS(LEFT(L2458, 2) = "01", "Jan", LEFT(L2458, 2) = "02", "Feb", LEFT(L2458, 2) = "03", "Mar", LEFT(L2458, 2) = "04", "Apr", LEFT(L2458, 2) = "05", "May", LEFT(L2458, 2) = "06", "Jun", LEFT(L2458, 2) = "07", "Jul", LEFT(L2458, 2) = "08", "Aug", LEFT(L2458, 2) = "09", "Sep", LEFT(L2458, 2) = "10", "Oct", LEFT(L2458, 2) = "11", "Nov", LEFT(L2458, 2) = "12", "Dec")</f>
        <v>Jan</v>
      </c>
      <c r="N2458" s="9" t="str">
        <f t="shared" si="270"/>
        <v>2017</v>
      </c>
      <c r="O2458" t="b">
        <v>0</v>
      </c>
      <c r="P2458">
        <v>67</v>
      </c>
      <c r="Q2458" t="b">
        <v>1</v>
      </c>
      <c r="R2458" t="s">
        <v>8297</v>
      </c>
      <c r="S2458" s="6">
        <f t="shared" si="266"/>
        <v>1.8086666666666666</v>
      </c>
      <c r="T2458" s="8">
        <f t="shared" si="267"/>
        <v>40.492537313432834</v>
      </c>
      <c r="U2458" t="str">
        <f t="shared" si="271"/>
        <v>food</v>
      </c>
      <c r="V2458" t="str">
        <f t="shared" si="272"/>
        <v>small batch</v>
      </c>
    </row>
    <row r="2459" spans="1:22" ht="48" x14ac:dyDescent="0.2">
      <c r="A2459">
        <v>2457</v>
      </c>
      <c r="B2459" s="3" t="s">
        <v>2458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2">
        <f t="shared" si="268"/>
        <v>42453.560833333337</v>
      </c>
      <c r="K2459">
        <v>1456237656</v>
      </c>
      <c r="L2459" s="12" t="str">
        <f t="shared" si="269"/>
        <v>02/23/2016</v>
      </c>
      <c r="M2459" s="9" t="str" cm="1">
        <f t="array" ref="M2459">_xlfn.IFS(LEFT(L2459, 2) = "01", "Jan", LEFT(L2459, 2) = "02", "Feb", LEFT(L2459, 2) = "03", "Mar", LEFT(L2459, 2) = "04", "Apr", LEFT(L2459, 2) = "05", "May", LEFT(L2459, 2) = "06", "Jun", LEFT(L2459, 2) = "07", "Jul", LEFT(L2459, 2) = "08", "Aug", LEFT(L2459, 2) = "09", "Sep", LEFT(L2459, 2) = "10", "Oct", LEFT(L2459, 2) = "11", "Nov", LEFT(L2459, 2) = "12", "Dec")</f>
        <v>Feb</v>
      </c>
      <c r="N2459" s="9" t="str">
        <f t="shared" si="270"/>
        <v>2016</v>
      </c>
      <c r="O2459" t="b">
        <v>0</v>
      </c>
      <c r="P2459">
        <v>124</v>
      </c>
      <c r="Q2459" t="b">
        <v>1</v>
      </c>
      <c r="R2459" t="s">
        <v>8297</v>
      </c>
      <c r="S2459" s="6">
        <f t="shared" si="266"/>
        <v>1.0230434782608695</v>
      </c>
      <c r="T2459" s="8">
        <f t="shared" si="267"/>
        <v>189.75806451612902</v>
      </c>
      <c r="U2459" t="str">
        <f t="shared" si="271"/>
        <v>food</v>
      </c>
      <c r="V2459" t="str">
        <f t="shared" si="272"/>
        <v>small batch</v>
      </c>
    </row>
    <row r="2460" spans="1:22" ht="48" x14ac:dyDescent="0.2">
      <c r="A2460">
        <v>2458</v>
      </c>
      <c r="B2460" s="3" t="s">
        <v>2459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2">
        <f t="shared" si="268"/>
        <v>42530.791666666672</v>
      </c>
      <c r="K2460">
        <v>1462481718</v>
      </c>
      <c r="L2460" s="12" t="str">
        <f t="shared" si="269"/>
        <v>05/05/2016</v>
      </c>
      <c r="M2460" s="9" t="str" cm="1">
        <f t="array" ref="M2460">_xlfn.IFS(LEFT(L2460, 2) = "01", "Jan", LEFT(L2460, 2) = "02", "Feb", LEFT(L2460, 2) = "03", "Mar", LEFT(L2460, 2) = "04", "Apr", LEFT(L2460, 2) = "05", "May", LEFT(L2460, 2) = "06", "Jun", LEFT(L2460, 2) = "07", "Jul", LEFT(L2460, 2) = "08", "Aug", LEFT(L2460, 2) = "09", "Sep", LEFT(L2460, 2) = "10", "Oct", LEFT(L2460, 2) = "11", "Nov", LEFT(L2460, 2) = "12", "Dec")</f>
        <v>May</v>
      </c>
      <c r="N2460" s="9" t="str">
        <f t="shared" si="270"/>
        <v>2016</v>
      </c>
      <c r="O2460" t="b">
        <v>0</v>
      </c>
      <c r="P2460">
        <v>80</v>
      </c>
      <c r="Q2460" t="b">
        <v>1</v>
      </c>
      <c r="R2460" t="s">
        <v>8297</v>
      </c>
      <c r="S2460" s="6">
        <f t="shared" si="266"/>
        <v>1.1017999999999999</v>
      </c>
      <c r="T2460" s="8">
        <f t="shared" si="267"/>
        <v>68.862499999999997</v>
      </c>
      <c r="U2460" t="str">
        <f t="shared" si="271"/>
        <v>food</v>
      </c>
      <c r="V2460" t="str">
        <f t="shared" si="272"/>
        <v>small batch</v>
      </c>
    </row>
    <row r="2461" spans="1:22" ht="48" x14ac:dyDescent="0.2">
      <c r="A2461">
        <v>2459</v>
      </c>
      <c r="B2461" s="3" t="s">
        <v>2460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2">
        <f t="shared" si="268"/>
        <v>42452.595891203702</v>
      </c>
      <c r="K2461">
        <v>1454858285</v>
      </c>
      <c r="L2461" s="12" t="str">
        <f t="shared" si="269"/>
        <v>02/07/2016</v>
      </c>
      <c r="M2461" s="9" t="str" cm="1">
        <f t="array" ref="M2461">_xlfn.IFS(LEFT(L2461, 2) = "01", "Jan", LEFT(L2461, 2) = "02", "Feb", LEFT(L2461, 2) = "03", "Mar", LEFT(L2461, 2) = "04", "Apr", LEFT(L2461, 2) = "05", "May", LEFT(L2461, 2) = "06", "Jun", LEFT(L2461, 2) = "07", "Jul", LEFT(L2461, 2) = "08", "Aug", LEFT(L2461, 2) = "09", "Sep", LEFT(L2461, 2) = "10", "Oct", LEFT(L2461, 2) = "11", "Nov", LEFT(L2461, 2) = "12", "Dec")</f>
        <v>Feb</v>
      </c>
      <c r="N2461" s="9" t="str">
        <f t="shared" si="270"/>
        <v>2016</v>
      </c>
      <c r="O2461" t="b">
        <v>0</v>
      </c>
      <c r="P2461">
        <v>282</v>
      </c>
      <c r="Q2461" t="b">
        <v>1</v>
      </c>
      <c r="R2461" t="s">
        <v>8297</v>
      </c>
      <c r="S2461" s="6">
        <f t="shared" si="266"/>
        <v>1.0225</v>
      </c>
      <c r="T2461" s="8">
        <f t="shared" si="267"/>
        <v>108.77659574468085</v>
      </c>
      <c r="U2461" t="str">
        <f t="shared" si="271"/>
        <v>food</v>
      </c>
      <c r="V2461" t="str">
        <f t="shared" si="272"/>
        <v>small batch</v>
      </c>
    </row>
    <row r="2462" spans="1:22" ht="48" x14ac:dyDescent="0.2">
      <c r="A2462">
        <v>2460</v>
      </c>
      <c r="B2462" s="3" t="s">
        <v>2461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2">
        <f t="shared" si="268"/>
        <v>42738.178472222222</v>
      </c>
      <c r="K2462">
        <v>1480480167</v>
      </c>
      <c r="L2462" s="12" t="str">
        <f t="shared" si="269"/>
        <v>11/30/2016</v>
      </c>
      <c r="M2462" s="9" t="str" cm="1">
        <f t="array" ref="M2462">_xlfn.IFS(LEFT(L2462, 2) = "01", "Jan", LEFT(L2462, 2) = "02", "Feb", LEFT(L2462, 2) = "03", "Mar", LEFT(L2462, 2) = "04", "Apr", LEFT(L2462, 2) = "05", "May", LEFT(L2462, 2) = "06", "Jun", LEFT(L2462, 2) = "07", "Jul", LEFT(L2462, 2) = "08", "Aug", LEFT(L2462, 2) = "09", "Sep", LEFT(L2462, 2) = "10", "Oct", LEFT(L2462, 2) = "11", "Nov", LEFT(L2462, 2) = "12", "Dec")</f>
        <v>Nov</v>
      </c>
      <c r="N2462" s="9" t="str">
        <f t="shared" si="270"/>
        <v>2016</v>
      </c>
      <c r="O2462" t="b">
        <v>0</v>
      </c>
      <c r="P2462">
        <v>68</v>
      </c>
      <c r="Q2462" t="b">
        <v>1</v>
      </c>
      <c r="R2462" t="s">
        <v>8297</v>
      </c>
      <c r="S2462" s="6">
        <f t="shared" si="266"/>
        <v>1.0078823529411765</v>
      </c>
      <c r="T2462" s="8">
        <f t="shared" si="267"/>
        <v>125.98529411764706</v>
      </c>
      <c r="U2462" t="str">
        <f t="shared" si="271"/>
        <v>food</v>
      </c>
      <c r="V2462" t="str">
        <f t="shared" si="272"/>
        <v>small batch</v>
      </c>
    </row>
    <row r="2463" spans="1:22" ht="48" x14ac:dyDescent="0.2">
      <c r="A2463">
        <v>2461</v>
      </c>
      <c r="B2463" s="3" t="s">
        <v>2462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2">
        <f t="shared" si="268"/>
        <v>40817.125</v>
      </c>
      <c r="K2463">
        <v>1314577097</v>
      </c>
      <c r="L2463" s="12" t="str">
        <f t="shared" si="269"/>
        <v>08/29/2011</v>
      </c>
      <c r="M2463" s="9" t="str" cm="1">
        <f t="array" ref="M2463">_xlfn.IFS(LEFT(L2463, 2) = "01", "Jan", LEFT(L2463, 2) = "02", "Feb", LEFT(L2463, 2) = "03", "Mar", LEFT(L2463, 2) = "04", "Apr", LEFT(L2463, 2) = "05", "May", LEFT(L2463, 2) = "06", "Jun", LEFT(L2463, 2) = "07", "Jul", LEFT(L2463, 2) = "08", "Aug", LEFT(L2463, 2) = "09", "Sep", LEFT(L2463, 2) = "10", "Oct", LEFT(L2463, 2) = "11", "Nov", LEFT(L2463, 2) = "12", "Dec")</f>
        <v>Aug</v>
      </c>
      <c r="N2463" s="9" t="str">
        <f t="shared" si="270"/>
        <v>2011</v>
      </c>
      <c r="O2463" t="b">
        <v>0</v>
      </c>
      <c r="P2463">
        <v>86</v>
      </c>
      <c r="Q2463" t="b">
        <v>1</v>
      </c>
      <c r="R2463" t="s">
        <v>8278</v>
      </c>
      <c r="S2463" s="6">
        <f t="shared" si="266"/>
        <v>1.038</v>
      </c>
      <c r="T2463" s="8">
        <f t="shared" si="267"/>
        <v>90.523255813953483</v>
      </c>
      <c r="U2463" t="str">
        <f t="shared" si="271"/>
        <v>music</v>
      </c>
      <c r="V2463" t="str">
        <f t="shared" si="272"/>
        <v>indie rock</v>
      </c>
    </row>
    <row r="2464" spans="1:22" ht="48" x14ac:dyDescent="0.2">
      <c r="A2464">
        <v>2462</v>
      </c>
      <c r="B2464" s="3" t="s">
        <v>2463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2">
        <f t="shared" si="268"/>
        <v>41109.186296296299</v>
      </c>
      <c r="K2464">
        <v>1340944096</v>
      </c>
      <c r="L2464" s="12" t="str">
        <f t="shared" si="269"/>
        <v>06/29/2012</v>
      </c>
      <c r="M2464" s="9" t="str" cm="1">
        <f t="array" ref="M2464">_xlfn.IFS(LEFT(L2464, 2) = "01", "Jan", LEFT(L2464, 2) = "02", "Feb", LEFT(L2464, 2) = "03", "Mar", LEFT(L2464, 2) = "04", "Apr", LEFT(L2464, 2) = "05", "May", LEFT(L2464, 2) = "06", "Jun", LEFT(L2464, 2) = "07", "Jul", LEFT(L2464, 2) = "08", "Aug", LEFT(L2464, 2) = "09", "Sep", LEFT(L2464, 2) = "10", "Oct", LEFT(L2464, 2) = "11", "Nov", LEFT(L2464, 2) = "12", "Dec")</f>
        <v>Jun</v>
      </c>
      <c r="N2464" s="9" t="str">
        <f t="shared" si="270"/>
        <v>2012</v>
      </c>
      <c r="O2464" t="b">
        <v>0</v>
      </c>
      <c r="P2464">
        <v>115</v>
      </c>
      <c r="Q2464" t="b">
        <v>1</v>
      </c>
      <c r="R2464" t="s">
        <v>8278</v>
      </c>
      <c r="S2464" s="6">
        <f t="shared" si="266"/>
        <v>1.1070833333333334</v>
      </c>
      <c r="T2464" s="8">
        <f t="shared" si="267"/>
        <v>28.880434782608695</v>
      </c>
      <c r="U2464" t="str">
        <f t="shared" si="271"/>
        <v>music</v>
      </c>
      <c r="V2464" t="str">
        <f t="shared" si="272"/>
        <v>indie rock</v>
      </c>
    </row>
    <row r="2465" spans="1:22" ht="16" x14ac:dyDescent="0.2">
      <c r="A2465">
        <v>2463</v>
      </c>
      <c r="B2465" s="3" t="s">
        <v>2464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2">
        <f t="shared" si="268"/>
        <v>41380.791666666664</v>
      </c>
      <c r="K2465">
        <v>1362710425</v>
      </c>
      <c r="L2465" s="12" t="str">
        <f t="shared" si="269"/>
        <v>03/08/2013</v>
      </c>
      <c r="M2465" s="9" t="str" cm="1">
        <f t="array" ref="M2465">_xlfn.IFS(LEFT(L2465, 2) = "01", "Jan", LEFT(L2465, 2) = "02", "Feb", LEFT(L2465, 2) = "03", "Mar", LEFT(L2465, 2) = "04", "Apr", LEFT(L2465, 2) = "05", "May", LEFT(L2465, 2) = "06", "Jun", LEFT(L2465, 2) = "07", "Jul", LEFT(L2465, 2) = "08", "Aug", LEFT(L2465, 2) = "09", "Sep", LEFT(L2465, 2) = "10", "Oct", LEFT(L2465, 2) = "11", "Nov", LEFT(L2465, 2) = "12", "Dec")</f>
        <v>Mar</v>
      </c>
      <c r="N2465" s="9" t="str">
        <f t="shared" si="270"/>
        <v>2013</v>
      </c>
      <c r="O2465" t="b">
        <v>0</v>
      </c>
      <c r="P2465">
        <v>75</v>
      </c>
      <c r="Q2465" t="b">
        <v>1</v>
      </c>
      <c r="R2465" t="s">
        <v>8278</v>
      </c>
      <c r="S2465" s="6">
        <f t="shared" si="266"/>
        <v>1.1625000000000001</v>
      </c>
      <c r="T2465" s="8">
        <f t="shared" si="267"/>
        <v>31</v>
      </c>
      <c r="U2465" t="str">
        <f t="shared" si="271"/>
        <v>music</v>
      </c>
      <c r="V2465" t="str">
        <f t="shared" si="272"/>
        <v>indie rock</v>
      </c>
    </row>
    <row r="2466" spans="1:22" ht="48" x14ac:dyDescent="0.2">
      <c r="A2466">
        <v>2464</v>
      </c>
      <c r="B2466" s="3" t="s">
        <v>2465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2">
        <f t="shared" si="268"/>
        <v>42277.811805555553</v>
      </c>
      <c r="K2466">
        <v>1441143397</v>
      </c>
      <c r="L2466" s="12" t="str">
        <f t="shared" si="269"/>
        <v>09/01/2015</v>
      </c>
      <c r="M2466" s="9" t="str" cm="1">
        <f t="array" ref="M2466">_xlfn.IFS(LEFT(L2466, 2) = "01", "Jan", LEFT(L2466, 2) = "02", "Feb", LEFT(L2466, 2) = "03", "Mar", LEFT(L2466, 2) = "04", "Apr", LEFT(L2466, 2) = "05", "May", LEFT(L2466, 2) = "06", "Jun", LEFT(L2466, 2) = "07", "Jul", LEFT(L2466, 2) = "08", "Aug", LEFT(L2466, 2) = "09", "Sep", LEFT(L2466, 2) = "10", "Oct", LEFT(L2466, 2) = "11", "Nov", LEFT(L2466, 2) = "12", "Dec")</f>
        <v>Sep</v>
      </c>
      <c r="N2466" s="9" t="str">
        <f t="shared" si="270"/>
        <v>2015</v>
      </c>
      <c r="O2466" t="b">
        <v>0</v>
      </c>
      <c r="P2466">
        <v>43</v>
      </c>
      <c r="Q2466" t="b">
        <v>1</v>
      </c>
      <c r="R2466" t="s">
        <v>8278</v>
      </c>
      <c r="S2466" s="6">
        <f t="shared" si="266"/>
        <v>1.111</v>
      </c>
      <c r="T2466" s="8">
        <f t="shared" si="267"/>
        <v>51.674418604651166</v>
      </c>
      <c r="U2466" t="str">
        <f t="shared" si="271"/>
        <v>music</v>
      </c>
      <c r="V2466" t="str">
        <f t="shared" si="272"/>
        <v>indie rock</v>
      </c>
    </row>
    <row r="2467" spans="1:22" ht="32" x14ac:dyDescent="0.2">
      <c r="A2467">
        <v>2465</v>
      </c>
      <c r="B2467" s="3" t="s">
        <v>2466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2">
        <f t="shared" si="268"/>
        <v>41175.719305555554</v>
      </c>
      <c r="K2467">
        <v>1345828548</v>
      </c>
      <c r="L2467" s="12" t="str">
        <f t="shared" si="269"/>
        <v>08/24/2012</v>
      </c>
      <c r="M2467" s="9" t="str" cm="1">
        <f t="array" ref="M2467">_xlfn.IFS(LEFT(L2467, 2) = "01", "Jan", LEFT(L2467, 2) = "02", "Feb", LEFT(L2467, 2) = "03", "Mar", LEFT(L2467, 2) = "04", "Apr", LEFT(L2467, 2) = "05", "May", LEFT(L2467, 2) = "06", "Jun", LEFT(L2467, 2) = "07", "Jul", LEFT(L2467, 2) = "08", "Aug", LEFT(L2467, 2) = "09", "Sep", LEFT(L2467, 2) = "10", "Oct", LEFT(L2467, 2) = "11", "Nov", LEFT(L2467, 2) = "12", "Dec")</f>
        <v>Aug</v>
      </c>
      <c r="N2467" s="9" t="str">
        <f t="shared" si="270"/>
        <v>2012</v>
      </c>
      <c r="O2467" t="b">
        <v>0</v>
      </c>
      <c r="P2467">
        <v>48</v>
      </c>
      <c r="Q2467" t="b">
        <v>1</v>
      </c>
      <c r="R2467" t="s">
        <v>8278</v>
      </c>
      <c r="S2467" s="6">
        <f t="shared" si="266"/>
        <v>1.8014285714285714</v>
      </c>
      <c r="T2467" s="8">
        <f t="shared" si="267"/>
        <v>26.270833333333332</v>
      </c>
      <c r="U2467" t="str">
        <f t="shared" si="271"/>
        <v>music</v>
      </c>
      <c r="V2467" t="str">
        <f t="shared" si="272"/>
        <v>indie rock</v>
      </c>
    </row>
    <row r="2468" spans="1:22" ht="48" x14ac:dyDescent="0.2">
      <c r="A2468">
        <v>2466</v>
      </c>
      <c r="B2468" s="3" t="s">
        <v>2467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2">
        <f t="shared" si="268"/>
        <v>41403.102465277778</v>
      </c>
      <c r="K2468">
        <v>1365474453</v>
      </c>
      <c r="L2468" s="12" t="str">
        <f t="shared" si="269"/>
        <v>04/09/2013</v>
      </c>
      <c r="M2468" s="9" t="str" cm="1">
        <f t="array" ref="M2468">_xlfn.IFS(LEFT(L2468, 2) = "01", "Jan", LEFT(L2468, 2) = "02", "Feb", LEFT(L2468, 2) = "03", "Mar", LEFT(L2468, 2) = "04", "Apr", LEFT(L2468, 2) = "05", "May", LEFT(L2468, 2) = "06", "Jun", LEFT(L2468, 2) = "07", "Jul", LEFT(L2468, 2) = "08", "Aug", LEFT(L2468, 2) = "09", "Sep", LEFT(L2468, 2) = "10", "Oct", LEFT(L2468, 2) = "11", "Nov", LEFT(L2468, 2) = "12", "Dec")</f>
        <v>Apr</v>
      </c>
      <c r="N2468" s="9" t="str">
        <f t="shared" si="270"/>
        <v>2013</v>
      </c>
      <c r="O2468" t="b">
        <v>0</v>
      </c>
      <c r="P2468">
        <v>52</v>
      </c>
      <c r="Q2468" t="b">
        <v>1</v>
      </c>
      <c r="R2468" t="s">
        <v>8278</v>
      </c>
      <c r="S2468" s="6">
        <f t="shared" si="266"/>
        <v>1</v>
      </c>
      <c r="T2468" s="8">
        <f t="shared" si="267"/>
        <v>48.07692307692308</v>
      </c>
      <c r="U2468" t="str">
        <f t="shared" si="271"/>
        <v>music</v>
      </c>
      <c r="V2468" t="str">
        <f t="shared" si="272"/>
        <v>indie rock</v>
      </c>
    </row>
    <row r="2469" spans="1:22" ht="48" x14ac:dyDescent="0.2">
      <c r="A2469">
        <v>2467</v>
      </c>
      <c r="B2469" s="3" t="s">
        <v>2468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2">
        <f t="shared" si="268"/>
        <v>41039.708333333336</v>
      </c>
      <c r="K2469">
        <v>1335473931</v>
      </c>
      <c r="L2469" s="12" t="str">
        <f t="shared" si="269"/>
        <v>04/26/2012</v>
      </c>
      <c r="M2469" s="9" t="str" cm="1">
        <f t="array" ref="M2469">_xlfn.IFS(LEFT(L2469, 2) = "01", "Jan", LEFT(L2469, 2) = "02", "Feb", LEFT(L2469, 2) = "03", "Mar", LEFT(L2469, 2) = "04", "Apr", LEFT(L2469, 2) = "05", "May", LEFT(L2469, 2) = "06", "Jun", LEFT(L2469, 2) = "07", "Jul", LEFT(L2469, 2) = "08", "Aug", LEFT(L2469, 2) = "09", "Sep", LEFT(L2469, 2) = "10", "Oct", LEFT(L2469, 2) = "11", "Nov", LEFT(L2469, 2) = "12", "Dec")</f>
        <v>Apr</v>
      </c>
      <c r="N2469" s="9" t="str">
        <f t="shared" si="270"/>
        <v>2012</v>
      </c>
      <c r="O2469" t="b">
        <v>0</v>
      </c>
      <c r="P2469">
        <v>43</v>
      </c>
      <c r="Q2469" t="b">
        <v>1</v>
      </c>
      <c r="R2469" t="s">
        <v>8278</v>
      </c>
      <c r="S2469" s="6">
        <f t="shared" si="266"/>
        <v>1.1850000000000001</v>
      </c>
      <c r="T2469" s="8">
        <f t="shared" si="267"/>
        <v>27.558139534883722</v>
      </c>
      <c r="U2469" t="str">
        <f t="shared" si="271"/>
        <v>music</v>
      </c>
      <c r="V2469" t="str">
        <f t="shared" si="272"/>
        <v>indie rock</v>
      </c>
    </row>
    <row r="2470" spans="1:22" ht="32" x14ac:dyDescent="0.2">
      <c r="A2470">
        <v>2468</v>
      </c>
      <c r="B2470" s="3" t="s">
        <v>2469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2">
        <f t="shared" si="268"/>
        <v>41210.208333333336</v>
      </c>
      <c r="K2470">
        <v>1348285321</v>
      </c>
      <c r="L2470" s="12" t="str">
        <f t="shared" si="269"/>
        <v>09/22/2012</v>
      </c>
      <c r="M2470" s="9" t="str" cm="1">
        <f t="array" ref="M2470">_xlfn.IFS(LEFT(L2470, 2) = "01", "Jan", LEFT(L2470, 2) = "02", "Feb", LEFT(L2470, 2) = "03", "Mar", LEFT(L2470, 2) = "04", "Apr", LEFT(L2470, 2) = "05", "May", LEFT(L2470, 2) = "06", "Jun", LEFT(L2470, 2) = "07", "Jul", LEFT(L2470, 2) = "08", "Aug", LEFT(L2470, 2) = "09", "Sep", LEFT(L2470, 2) = "10", "Oct", LEFT(L2470, 2) = "11", "Nov", LEFT(L2470, 2) = "12", "Dec")</f>
        <v>Sep</v>
      </c>
      <c r="N2470" s="9" t="str">
        <f t="shared" si="270"/>
        <v>2012</v>
      </c>
      <c r="O2470" t="b">
        <v>0</v>
      </c>
      <c r="P2470">
        <v>58</v>
      </c>
      <c r="Q2470" t="b">
        <v>1</v>
      </c>
      <c r="R2470" t="s">
        <v>8278</v>
      </c>
      <c r="S2470" s="6">
        <f t="shared" si="266"/>
        <v>1.0721700000000001</v>
      </c>
      <c r="T2470" s="8">
        <f t="shared" si="267"/>
        <v>36.97137931034483</v>
      </c>
      <c r="U2470" t="str">
        <f t="shared" si="271"/>
        <v>music</v>
      </c>
      <c r="V2470" t="str">
        <f t="shared" si="272"/>
        <v>indie rock</v>
      </c>
    </row>
    <row r="2471" spans="1:22" ht="48" x14ac:dyDescent="0.2">
      <c r="A2471">
        <v>2469</v>
      </c>
      <c r="B2471" s="3" t="s">
        <v>2470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2">
        <f t="shared" si="268"/>
        <v>40582.429733796293</v>
      </c>
      <c r="K2471">
        <v>1295000329</v>
      </c>
      <c r="L2471" s="12" t="str">
        <f t="shared" si="269"/>
        <v>01/14/2011</v>
      </c>
      <c r="M2471" s="9" t="str" cm="1">
        <f t="array" ref="M2471">_xlfn.IFS(LEFT(L2471, 2) = "01", "Jan", LEFT(L2471, 2) = "02", "Feb", LEFT(L2471, 2) = "03", "Mar", LEFT(L2471, 2) = "04", "Apr", LEFT(L2471, 2) = "05", "May", LEFT(L2471, 2) = "06", "Jun", LEFT(L2471, 2) = "07", "Jul", LEFT(L2471, 2) = "08", "Aug", LEFT(L2471, 2) = "09", "Sep", LEFT(L2471, 2) = "10", "Oct", LEFT(L2471, 2) = "11", "Nov", LEFT(L2471, 2) = "12", "Dec")</f>
        <v>Jan</v>
      </c>
      <c r="N2471" s="9" t="str">
        <f t="shared" si="270"/>
        <v>2011</v>
      </c>
      <c r="O2471" t="b">
        <v>0</v>
      </c>
      <c r="P2471">
        <v>47</v>
      </c>
      <c r="Q2471" t="b">
        <v>1</v>
      </c>
      <c r="R2471" t="s">
        <v>8278</v>
      </c>
      <c r="S2471" s="6">
        <f t="shared" si="266"/>
        <v>1.1366666666666667</v>
      </c>
      <c r="T2471" s="8">
        <f t="shared" si="267"/>
        <v>29.021276595744681</v>
      </c>
      <c r="U2471" t="str">
        <f t="shared" si="271"/>
        <v>music</v>
      </c>
      <c r="V2471" t="str">
        <f t="shared" si="272"/>
        <v>indie rock</v>
      </c>
    </row>
    <row r="2472" spans="1:22" ht="48" x14ac:dyDescent="0.2">
      <c r="A2472">
        <v>2470</v>
      </c>
      <c r="B2472" s="3" t="s">
        <v>2471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2">
        <f t="shared" si="268"/>
        <v>41053.07471064815</v>
      </c>
      <c r="K2472">
        <v>1335232055</v>
      </c>
      <c r="L2472" s="12" t="str">
        <f t="shared" si="269"/>
        <v>04/24/2012</v>
      </c>
      <c r="M2472" s="9" t="str" cm="1">
        <f t="array" ref="M2472">_xlfn.IFS(LEFT(L2472, 2) = "01", "Jan", LEFT(L2472, 2) = "02", "Feb", LEFT(L2472, 2) = "03", "Mar", LEFT(L2472, 2) = "04", "Apr", LEFT(L2472, 2) = "05", "May", LEFT(L2472, 2) = "06", "Jun", LEFT(L2472, 2) = "07", "Jul", LEFT(L2472, 2) = "08", "Aug", LEFT(L2472, 2) = "09", "Sep", LEFT(L2472, 2) = "10", "Oct", LEFT(L2472, 2) = "11", "Nov", LEFT(L2472, 2) = "12", "Dec")</f>
        <v>Apr</v>
      </c>
      <c r="N2472" s="9" t="str">
        <f t="shared" si="270"/>
        <v>2012</v>
      </c>
      <c r="O2472" t="b">
        <v>0</v>
      </c>
      <c r="P2472">
        <v>36</v>
      </c>
      <c r="Q2472" t="b">
        <v>1</v>
      </c>
      <c r="R2472" t="s">
        <v>8278</v>
      </c>
      <c r="S2472" s="6">
        <f t="shared" si="266"/>
        <v>1.0316400000000001</v>
      </c>
      <c r="T2472" s="8">
        <f t="shared" si="267"/>
        <v>28.65666666666667</v>
      </c>
      <c r="U2472" t="str">
        <f t="shared" si="271"/>
        <v>music</v>
      </c>
      <c r="V2472" t="str">
        <f t="shared" si="272"/>
        <v>indie rock</v>
      </c>
    </row>
    <row r="2473" spans="1:22" ht="48" x14ac:dyDescent="0.2">
      <c r="A2473">
        <v>2471</v>
      </c>
      <c r="B2473" s="3" t="s">
        <v>2472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2">
        <f t="shared" si="268"/>
        <v>40933.992962962962</v>
      </c>
      <c r="K2473">
        <v>1324079392</v>
      </c>
      <c r="L2473" s="12" t="str">
        <f t="shared" si="269"/>
        <v>12/16/2011</v>
      </c>
      <c r="M2473" s="9" t="str" cm="1">
        <f t="array" ref="M2473">_xlfn.IFS(LEFT(L2473, 2) = "01", "Jan", LEFT(L2473, 2) = "02", "Feb", LEFT(L2473, 2) = "03", "Mar", LEFT(L2473, 2) = "04", "Apr", LEFT(L2473, 2) = "05", "May", LEFT(L2473, 2) = "06", "Jun", LEFT(L2473, 2) = "07", "Jul", LEFT(L2473, 2) = "08", "Aug", LEFT(L2473, 2) = "09", "Sep", LEFT(L2473, 2) = "10", "Oct", LEFT(L2473, 2) = "11", "Nov", LEFT(L2473, 2) = "12", "Dec")</f>
        <v>Dec</v>
      </c>
      <c r="N2473" s="9" t="str">
        <f t="shared" si="270"/>
        <v>2011</v>
      </c>
      <c r="O2473" t="b">
        <v>0</v>
      </c>
      <c r="P2473">
        <v>17</v>
      </c>
      <c r="Q2473" t="b">
        <v>1</v>
      </c>
      <c r="R2473" t="s">
        <v>8278</v>
      </c>
      <c r="S2473" s="6">
        <f t="shared" si="266"/>
        <v>1.28</v>
      </c>
      <c r="T2473" s="8">
        <f t="shared" si="267"/>
        <v>37.647058823529413</v>
      </c>
      <c r="U2473" t="str">
        <f t="shared" si="271"/>
        <v>music</v>
      </c>
      <c r="V2473" t="str">
        <f t="shared" si="272"/>
        <v>indie rock</v>
      </c>
    </row>
    <row r="2474" spans="1:22" ht="48" x14ac:dyDescent="0.2">
      <c r="A2474">
        <v>2472</v>
      </c>
      <c r="B2474" s="3" t="s">
        <v>2473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2">
        <f t="shared" si="268"/>
        <v>40425.043749999997</v>
      </c>
      <c r="K2474">
        <v>1277433980</v>
      </c>
      <c r="L2474" s="12" t="str">
        <f t="shared" si="269"/>
        <v>06/25/2010</v>
      </c>
      <c r="M2474" s="9" t="str" cm="1">
        <f t="array" ref="M2474">_xlfn.IFS(LEFT(L2474, 2) = "01", "Jan", LEFT(L2474, 2) = "02", "Feb", LEFT(L2474, 2) = "03", "Mar", LEFT(L2474, 2) = "04", "Apr", LEFT(L2474, 2) = "05", "May", LEFT(L2474, 2) = "06", "Jun", LEFT(L2474, 2) = "07", "Jul", LEFT(L2474, 2) = "08", "Aug", LEFT(L2474, 2) = "09", "Sep", LEFT(L2474, 2) = "10", "Oct", LEFT(L2474, 2) = "11", "Nov", LEFT(L2474, 2) = "12", "Dec")</f>
        <v>Jun</v>
      </c>
      <c r="N2474" s="9" t="str">
        <f t="shared" si="270"/>
        <v>2010</v>
      </c>
      <c r="O2474" t="b">
        <v>0</v>
      </c>
      <c r="P2474">
        <v>104</v>
      </c>
      <c r="Q2474" t="b">
        <v>1</v>
      </c>
      <c r="R2474" t="s">
        <v>8278</v>
      </c>
      <c r="S2474" s="6">
        <f t="shared" si="266"/>
        <v>1.3576026666666667</v>
      </c>
      <c r="T2474" s="8">
        <f t="shared" si="267"/>
        <v>97.904038461538462</v>
      </c>
      <c r="U2474" t="str">
        <f t="shared" si="271"/>
        <v>music</v>
      </c>
      <c r="V2474" t="str">
        <f t="shared" si="272"/>
        <v>indie rock</v>
      </c>
    </row>
    <row r="2475" spans="1:22" ht="48" x14ac:dyDescent="0.2">
      <c r="A2475">
        <v>2473</v>
      </c>
      <c r="B2475" s="3" t="s">
        <v>2474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2">
        <f t="shared" si="268"/>
        <v>41223.790150462963</v>
      </c>
      <c r="K2475">
        <v>1349978269</v>
      </c>
      <c r="L2475" s="12" t="str">
        <f t="shared" si="269"/>
        <v>10/11/2012</v>
      </c>
      <c r="M2475" s="9" t="str" cm="1">
        <f t="array" ref="M2475">_xlfn.IFS(LEFT(L2475, 2) = "01", "Jan", LEFT(L2475, 2) = "02", "Feb", LEFT(L2475, 2) = "03", "Mar", LEFT(L2475, 2) = "04", "Apr", LEFT(L2475, 2) = "05", "May", LEFT(L2475, 2) = "06", "Jun", LEFT(L2475, 2) = "07", "Jul", LEFT(L2475, 2) = "08", "Aug", LEFT(L2475, 2) = "09", "Sep", LEFT(L2475, 2) = "10", "Oct", LEFT(L2475, 2) = "11", "Nov", LEFT(L2475, 2) = "12", "Dec")</f>
        <v>Oct</v>
      </c>
      <c r="N2475" s="9" t="str">
        <f t="shared" si="270"/>
        <v>2012</v>
      </c>
      <c r="O2475" t="b">
        <v>0</v>
      </c>
      <c r="P2475">
        <v>47</v>
      </c>
      <c r="Q2475" t="b">
        <v>1</v>
      </c>
      <c r="R2475" t="s">
        <v>8278</v>
      </c>
      <c r="S2475" s="6">
        <f t="shared" si="266"/>
        <v>1</v>
      </c>
      <c r="T2475" s="8">
        <f t="shared" si="267"/>
        <v>42.553191489361701</v>
      </c>
      <c r="U2475" t="str">
        <f t="shared" si="271"/>
        <v>music</v>
      </c>
      <c r="V2475" t="str">
        <f t="shared" si="272"/>
        <v>indie rock</v>
      </c>
    </row>
    <row r="2476" spans="1:22" ht="48" x14ac:dyDescent="0.2">
      <c r="A2476">
        <v>2474</v>
      </c>
      <c r="B2476" s="3" t="s">
        <v>2475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2">
        <f t="shared" si="268"/>
        <v>40462.011296296296</v>
      </c>
      <c r="K2476">
        <v>1282868176</v>
      </c>
      <c r="L2476" s="12" t="str">
        <f t="shared" si="269"/>
        <v>08/27/2010</v>
      </c>
      <c r="M2476" s="9" t="str" cm="1">
        <f t="array" ref="M2476">_xlfn.IFS(LEFT(L2476, 2) = "01", "Jan", LEFT(L2476, 2) = "02", "Feb", LEFT(L2476, 2) = "03", "Mar", LEFT(L2476, 2) = "04", "Apr", LEFT(L2476, 2) = "05", "May", LEFT(L2476, 2) = "06", "Jun", LEFT(L2476, 2) = "07", "Jul", LEFT(L2476, 2) = "08", "Aug", LEFT(L2476, 2) = "09", "Sep", LEFT(L2476, 2) = "10", "Oct", LEFT(L2476, 2) = "11", "Nov", LEFT(L2476, 2) = "12", "Dec")</f>
        <v>Aug</v>
      </c>
      <c r="N2476" s="9" t="str">
        <f t="shared" si="270"/>
        <v>2010</v>
      </c>
      <c r="O2476" t="b">
        <v>0</v>
      </c>
      <c r="P2476">
        <v>38</v>
      </c>
      <c r="Q2476" t="b">
        <v>1</v>
      </c>
      <c r="R2476" t="s">
        <v>8278</v>
      </c>
      <c r="S2476" s="6">
        <f t="shared" si="266"/>
        <v>1.0000360000000001</v>
      </c>
      <c r="T2476" s="8">
        <f t="shared" si="267"/>
        <v>131.58368421052631</v>
      </c>
      <c r="U2476" t="str">
        <f t="shared" si="271"/>
        <v>music</v>
      </c>
      <c r="V2476" t="str">
        <f t="shared" si="272"/>
        <v>indie rock</v>
      </c>
    </row>
    <row r="2477" spans="1:22" ht="32" x14ac:dyDescent="0.2">
      <c r="A2477">
        <v>2475</v>
      </c>
      <c r="B2477" s="3" t="s">
        <v>2476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2">
        <f t="shared" si="268"/>
        <v>40369.916666666664</v>
      </c>
      <c r="K2477">
        <v>1273647255</v>
      </c>
      <c r="L2477" s="12" t="str">
        <f t="shared" si="269"/>
        <v>05/12/2010</v>
      </c>
      <c r="M2477" s="9" t="str" cm="1">
        <f t="array" ref="M2477">_xlfn.IFS(LEFT(L2477, 2) = "01", "Jan", LEFT(L2477, 2) = "02", "Feb", LEFT(L2477, 2) = "03", "Mar", LEFT(L2477, 2) = "04", "Apr", LEFT(L2477, 2) = "05", "May", LEFT(L2477, 2) = "06", "Jun", LEFT(L2477, 2) = "07", "Jul", LEFT(L2477, 2) = "08", "Aug", LEFT(L2477, 2) = "09", "Sep", LEFT(L2477, 2) = "10", "Oct", LEFT(L2477, 2) = "11", "Nov", LEFT(L2477, 2) = "12", "Dec")</f>
        <v>May</v>
      </c>
      <c r="N2477" s="9" t="str">
        <f t="shared" si="270"/>
        <v>2010</v>
      </c>
      <c r="O2477" t="b">
        <v>0</v>
      </c>
      <c r="P2477">
        <v>81</v>
      </c>
      <c r="Q2477" t="b">
        <v>1</v>
      </c>
      <c r="R2477" t="s">
        <v>8278</v>
      </c>
      <c r="S2477" s="6">
        <f t="shared" si="266"/>
        <v>1.0471999999999999</v>
      </c>
      <c r="T2477" s="8">
        <f t="shared" si="267"/>
        <v>32.320987654320987</v>
      </c>
      <c r="U2477" t="str">
        <f t="shared" si="271"/>
        <v>music</v>
      </c>
      <c r="V2477" t="str">
        <f t="shared" si="272"/>
        <v>indie rock</v>
      </c>
    </row>
    <row r="2478" spans="1:22" ht="48" x14ac:dyDescent="0.2">
      <c r="A2478">
        <v>2476</v>
      </c>
      <c r="B2478" s="3" t="s">
        <v>2477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2">
        <f t="shared" si="268"/>
        <v>41946.370023148149</v>
      </c>
      <c r="K2478">
        <v>1412149970</v>
      </c>
      <c r="L2478" s="12" t="str">
        <f t="shared" si="269"/>
        <v>10/01/2014</v>
      </c>
      <c r="M2478" s="9" t="str" cm="1">
        <f t="array" ref="M2478">_xlfn.IFS(LEFT(L2478, 2) = "01", "Jan", LEFT(L2478, 2) = "02", "Feb", LEFT(L2478, 2) = "03", "Mar", LEFT(L2478, 2) = "04", "Apr", LEFT(L2478, 2) = "05", "May", LEFT(L2478, 2) = "06", "Jun", LEFT(L2478, 2) = "07", "Jul", LEFT(L2478, 2) = "08", "Aug", LEFT(L2478, 2) = "09", "Sep", LEFT(L2478, 2) = "10", "Oct", LEFT(L2478, 2) = "11", "Nov", LEFT(L2478, 2) = "12", "Dec")</f>
        <v>Oct</v>
      </c>
      <c r="N2478" s="9" t="str">
        <f t="shared" si="270"/>
        <v>2014</v>
      </c>
      <c r="O2478" t="b">
        <v>0</v>
      </c>
      <c r="P2478">
        <v>55</v>
      </c>
      <c r="Q2478" t="b">
        <v>1</v>
      </c>
      <c r="R2478" t="s">
        <v>8278</v>
      </c>
      <c r="S2478" s="6">
        <f t="shared" si="266"/>
        <v>1.050225</v>
      </c>
      <c r="T2478" s="8">
        <f t="shared" si="267"/>
        <v>61.103999999999999</v>
      </c>
      <c r="U2478" t="str">
        <f t="shared" si="271"/>
        <v>music</v>
      </c>
      <c r="V2478" t="str">
        <f t="shared" si="272"/>
        <v>indie rock</v>
      </c>
    </row>
    <row r="2479" spans="1:22" ht="32" x14ac:dyDescent="0.2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2">
        <f t="shared" si="268"/>
        <v>41133.691493055558</v>
      </c>
      <c r="K2479">
        <v>1340901345</v>
      </c>
      <c r="L2479" s="12" t="str">
        <f t="shared" si="269"/>
        <v>06/28/2012</v>
      </c>
      <c r="M2479" s="9" t="str" cm="1">
        <f t="array" ref="M2479">_xlfn.IFS(LEFT(L2479, 2) = "01", "Jan", LEFT(L2479, 2) = "02", "Feb", LEFT(L2479, 2) = "03", "Mar", LEFT(L2479, 2) = "04", "Apr", LEFT(L2479, 2) = "05", "May", LEFT(L2479, 2) = "06", "Jun", LEFT(L2479, 2) = "07", "Jul", LEFT(L2479, 2) = "08", "Aug", LEFT(L2479, 2) = "09", "Sep", LEFT(L2479, 2) = "10", "Oct", LEFT(L2479, 2) = "11", "Nov", LEFT(L2479, 2) = "12", "Dec")</f>
        <v>Jun</v>
      </c>
      <c r="N2479" s="9" t="str">
        <f t="shared" si="270"/>
        <v>2012</v>
      </c>
      <c r="O2479" t="b">
        <v>0</v>
      </c>
      <c r="P2479">
        <v>41</v>
      </c>
      <c r="Q2479" t="b">
        <v>1</v>
      </c>
      <c r="R2479" t="s">
        <v>8278</v>
      </c>
      <c r="S2479" s="6">
        <f t="shared" si="266"/>
        <v>1.7133333333333334</v>
      </c>
      <c r="T2479" s="8">
        <f t="shared" si="267"/>
        <v>31.341463414634145</v>
      </c>
      <c r="U2479" t="str">
        <f t="shared" si="271"/>
        <v>music</v>
      </c>
      <c r="V2479" t="str">
        <f t="shared" si="272"/>
        <v>indie rock</v>
      </c>
    </row>
    <row r="2480" spans="1:22" ht="48" x14ac:dyDescent="0.2">
      <c r="A2480">
        <v>2478</v>
      </c>
      <c r="B2480" s="3" t="s">
        <v>2478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2">
        <f t="shared" si="268"/>
        <v>41287.950381944444</v>
      </c>
      <c r="K2480">
        <v>1355525313</v>
      </c>
      <c r="L2480" s="12" t="str">
        <f t="shared" si="269"/>
        <v>12/14/2012</v>
      </c>
      <c r="M2480" s="9" t="str" cm="1">
        <f t="array" ref="M2480">_xlfn.IFS(LEFT(L2480, 2) = "01", "Jan", LEFT(L2480, 2) = "02", "Feb", LEFT(L2480, 2) = "03", "Mar", LEFT(L2480, 2) = "04", "Apr", LEFT(L2480, 2) = "05", "May", LEFT(L2480, 2) = "06", "Jun", LEFT(L2480, 2) = "07", "Jul", LEFT(L2480, 2) = "08", "Aug", LEFT(L2480, 2) = "09", "Sep", LEFT(L2480, 2) = "10", "Oct", LEFT(L2480, 2) = "11", "Nov", LEFT(L2480, 2) = "12", "Dec")</f>
        <v>Dec</v>
      </c>
      <c r="N2480" s="9" t="str">
        <f t="shared" si="270"/>
        <v>2012</v>
      </c>
      <c r="O2480" t="b">
        <v>0</v>
      </c>
      <c r="P2480">
        <v>79</v>
      </c>
      <c r="Q2480" t="b">
        <v>1</v>
      </c>
      <c r="R2480" t="s">
        <v>8278</v>
      </c>
      <c r="S2480" s="6">
        <f t="shared" si="266"/>
        <v>1.2749999999999999</v>
      </c>
      <c r="T2480" s="8">
        <f t="shared" si="267"/>
        <v>129.1139240506329</v>
      </c>
      <c r="U2480" t="str">
        <f t="shared" si="271"/>
        <v>music</v>
      </c>
      <c r="V2480" t="str">
        <f t="shared" si="272"/>
        <v>indie rock</v>
      </c>
    </row>
    <row r="2481" spans="1:22" ht="32" x14ac:dyDescent="0.2">
      <c r="A2481">
        <v>2479</v>
      </c>
      <c r="B2481" s="3" t="s">
        <v>2479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2">
        <f t="shared" si="268"/>
        <v>41118.083333333336</v>
      </c>
      <c r="K2481">
        <v>1342545994</v>
      </c>
      <c r="L2481" s="12" t="str">
        <f t="shared" si="269"/>
        <v>07/17/2012</v>
      </c>
      <c r="M2481" s="9" t="str" cm="1">
        <f t="array" ref="M2481">_xlfn.IFS(LEFT(L2481, 2) = "01", "Jan", LEFT(L2481, 2) = "02", "Feb", LEFT(L2481, 2) = "03", "Mar", LEFT(L2481, 2) = "04", "Apr", LEFT(L2481, 2) = "05", "May", LEFT(L2481, 2) = "06", "Jun", LEFT(L2481, 2) = "07", "Jul", LEFT(L2481, 2) = "08", "Aug", LEFT(L2481, 2) = "09", "Sep", LEFT(L2481, 2) = "10", "Oct", LEFT(L2481, 2) = "11", "Nov", LEFT(L2481, 2) = "12", "Dec")</f>
        <v>Jul</v>
      </c>
      <c r="N2481" s="9" t="str">
        <f t="shared" si="270"/>
        <v>2012</v>
      </c>
      <c r="O2481" t="b">
        <v>0</v>
      </c>
      <c r="P2481">
        <v>16</v>
      </c>
      <c r="Q2481" t="b">
        <v>1</v>
      </c>
      <c r="R2481" t="s">
        <v>8278</v>
      </c>
      <c r="S2481" s="6">
        <f t="shared" si="266"/>
        <v>1.3344333333333334</v>
      </c>
      <c r="T2481" s="8">
        <f t="shared" si="267"/>
        <v>25.020624999999999</v>
      </c>
      <c r="U2481" t="str">
        <f t="shared" si="271"/>
        <v>music</v>
      </c>
      <c r="V2481" t="str">
        <f t="shared" si="272"/>
        <v>indie rock</v>
      </c>
    </row>
    <row r="2482" spans="1:22" ht="48" x14ac:dyDescent="0.2">
      <c r="A2482">
        <v>2480</v>
      </c>
      <c r="B2482" s="3" t="s">
        <v>2480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2">
        <f t="shared" si="268"/>
        <v>42287.936157407406</v>
      </c>
      <c r="K2482">
        <v>1439332084</v>
      </c>
      <c r="L2482" s="12" t="str">
        <f t="shared" si="269"/>
        <v>08/11/2015</v>
      </c>
      <c r="M2482" s="9" t="str" cm="1">
        <f t="array" ref="M2482">_xlfn.IFS(LEFT(L2482, 2) = "01", "Jan", LEFT(L2482, 2) = "02", "Feb", LEFT(L2482, 2) = "03", "Mar", LEFT(L2482, 2) = "04", "Apr", LEFT(L2482, 2) = "05", "May", LEFT(L2482, 2) = "06", "Jun", LEFT(L2482, 2) = "07", "Jul", LEFT(L2482, 2) = "08", "Aug", LEFT(L2482, 2) = "09", "Sep", LEFT(L2482, 2) = "10", "Oct", LEFT(L2482, 2) = "11", "Nov", LEFT(L2482, 2) = "12", "Dec")</f>
        <v>Aug</v>
      </c>
      <c r="N2482" s="9" t="str">
        <f t="shared" si="270"/>
        <v>2015</v>
      </c>
      <c r="O2482" t="b">
        <v>0</v>
      </c>
      <c r="P2482">
        <v>8</v>
      </c>
      <c r="Q2482" t="b">
        <v>1</v>
      </c>
      <c r="R2482" t="s">
        <v>8278</v>
      </c>
      <c r="S2482" s="6">
        <f t="shared" si="266"/>
        <v>1</v>
      </c>
      <c r="T2482" s="8">
        <f t="shared" si="267"/>
        <v>250</v>
      </c>
      <c r="U2482" t="str">
        <f t="shared" si="271"/>
        <v>music</v>
      </c>
      <c r="V2482" t="str">
        <f t="shared" si="272"/>
        <v>indie rock</v>
      </c>
    </row>
    <row r="2483" spans="1:22" ht="48" x14ac:dyDescent="0.2">
      <c r="A2483">
        <v>2481</v>
      </c>
      <c r="B2483" s="3" t="s">
        <v>2481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2">
        <f t="shared" si="268"/>
        <v>41029.645925925928</v>
      </c>
      <c r="K2483">
        <v>1333207808</v>
      </c>
      <c r="L2483" s="12" t="str">
        <f t="shared" si="269"/>
        <v>03/31/2012</v>
      </c>
      <c r="M2483" s="9" t="str" cm="1">
        <f t="array" ref="M2483">_xlfn.IFS(LEFT(L2483, 2) = "01", "Jan", LEFT(L2483, 2) = "02", "Feb", LEFT(L2483, 2) = "03", "Mar", LEFT(L2483, 2) = "04", "Apr", LEFT(L2483, 2) = "05", "May", LEFT(L2483, 2) = "06", "Jun", LEFT(L2483, 2) = "07", "Jul", LEFT(L2483, 2) = "08", "Aug", LEFT(L2483, 2) = "09", "Sep", LEFT(L2483, 2) = "10", "Oct", LEFT(L2483, 2) = "11", "Nov", LEFT(L2483, 2) = "12", "Dec")</f>
        <v>Mar</v>
      </c>
      <c r="N2483" s="9" t="str">
        <f t="shared" si="270"/>
        <v>2012</v>
      </c>
      <c r="O2483" t="b">
        <v>0</v>
      </c>
      <c r="P2483">
        <v>95</v>
      </c>
      <c r="Q2483" t="b">
        <v>1</v>
      </c>
      <c r="R2483" t="s">
        <v>8278</v>
      </c>
      <c r="S2483" s="6">
        <f t="shared" si="266"/>
        <v>1.1291099999999998</v>
      </c>
      <c r="T2483" s="8">
        <f t="shared" si="267"/>
        <v>47.541473684210523</v>
      </c>
      <c r="U2483" t="str">
        <f t="shared" si="271"/>
        <v>music</v>
      </c>
      <c r="V2483" t="str">
        <f t="shared" si="272"/>
        <v>indie rock</v>
      </c>
    </row>
    <row r="2484" spans="1:22" ht="48" x14ac:dyDescent="0.2">
      <c r="A2484">
        <v>2482</v>
      </c>
      <c r="B2484" s="3" t="s">
        <v>2482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2">
        <f t="shared" si="268"/>
        <v>40756.782210648147</v>
      </c>
      <c r="K2484">
        <v>1308336383</v>
      </c>
      <c r="L2484" s="12" t="str">
        <f t="shared" si="269"/>
        <v>06/17/2011</v>
      </c>
      <c r="M2484" s="9" t="str" cm="1">
        <f t="array" ref="M2484">_xlfn.IFS(LEFT(L2484, 2) = "01", "Jan", LEFT(L2484, 2) = "02", "Feb", LEFT(L2484, 2) = "03", "Mar", LEFT(L2484, 2) = "04", "Apr", LEFT(L2484, 2) = "05", "May", LEFT(L2484, 2) = "06", "Jun", LEFT(L2484, 2) = "07", "Jul", LEFT(L2484, 2) = "08", "Aug", LEFT(L2484, 2) = "09", "Sep", LEFT(L2484, 2) = "10", "Oct", LEFT(L2484, 2) = "11", "Nov", LEFT(L2484, 2) = "12", "Dec")</f>
        <v>Jun</v>
      </c>
      <c r="N2484" s="9" t="str">
        <f t="shared" si="270"/>
        <v>2011</v>
      </c>
      <c r="O2484" t="b">
        <v>0</v>
      </c>
      <c r="P2484">
        <v>25</v>
      </c>
      <c r="Q2484" t="b">
        <v>1</v>
      </c>
      <c r="R2484" t="s">
        <v>8278</v>
      </c>
      <c r="S2484" s="6">
        <f t="shared" si="266"/>
        <v>1.0009999999999999</v>
      </c>
      <c r="T2484" s="8">
        <f t="shared" si="267"/>
        <v>40.04</v>
      </c>
      <c r="U2484" t="str">
        <f t="shared" si="271"/>
        <v>music</v>
      </c>
      <c r="V2484" t="str">
        <f t="shared" si="272"/>
        <v>indie rock</v>
      </c>
    </row>
    <row r="2485" spans="1:22" ht="32" x14ac:dyDescent="0.2">
      <c r="A2485">
        <v>2483</v>
      </c>
      <c r="B2485" s="3" t="s">
        <v>2483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2">
        <f t="shared" si="268"/>
        <v>41030.708368055559</v>
      </c>
      <c r="K2485">
        <v>1330711203</v>
      </c>
      <c r="L2485" s="12" t="str">
        <f t="shared" si="269"/>
        <v>03/02/2012</v>
      </c>
      <c r="M2485" s="9" t="str" cm="1">
        <f t="array" ref="M2485">_xlfn.IFS(LEFT(L2485, 2) = "01", "Jan", LEFT(L2485, 2) = "02", "Feb", LEFT(L2485, 2) = "03", "Mar", LEFT(L2485, 2) = "04", "Apr", LEFT(L2485, 2) = "05", "May", LEFT(L2485, 2) = "06", "Jun", LEFT(L2485, 2) = "07", "Jul", LEFT(L2485, 2) = "08", "Aug", LEFT(L2485, 2) = "09", "Sep", LEFT(L2485, 2) = "10", "Oct", LEFT(L2485, 2) = "11", "Nov", LEFT(L2485, 2) = "12", "Dec")</f>
        <v>Mar</v>
      </c>
      <c r="N2485" s="9" t="str">
        <f t="shared" si="270"/>
        <v>2012</v>
      </c>
      <c r="O2485" t="b">
        <v>0</v>
      </c>
      <c r="P2485">
        <v>19</v>
      </c>
      <c r="Q2485" t="b">
        <v>1</v>
      </c>
      <c r="R2485" t="s">
        <v>8278</v>
      </c>
      <c r="S2485" s="6">
        <f t="shared" si="266"/>
        <v>1.1372727272727272</v>
      </c>
      <c r="T2485" s="8">
        <f t="shared" si="267"/>
        <v>65.84210526315789</v>
      </c>
      <c r="U2485" t="str">
        <f t="shared" si="271"/>
        <v>music</v>
      </c>
      <c r="V2485" t="str">
        <f t="shared" si="272"/>
        <v>indie rock</v>
      </c>
    </row>
    <row r="2486" spans="1:22" ht="48" x14ac:dyDescent="0.2">
      <c r="A2486">
        <v>2484</v>
      </c>
      <c r="B2486" s="3" t="s">
        <v>2484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2">
        <f t="shared" si="268"/>
        <v>40801.916701388887</v>
      </c>
      <c r="K2486">
        <v>1313532003</v>
      </c>
      <c r="L2486" s="12" t="str">
        <f t="shared" si="269"/>
        <v>08/16/2011</v>
      </c>
      <c r="M2486" s="9" t="str" cm="1">
        <f t="array" ref="M2486">_xlfn.IFS(LEFT(L2486, 2) = "01", "Jan", LEFT(L2486, 2) = "02", "Feb", LEFT(L2486, 2) = "03", "Mar", LEFT(L2486, 2) = "04", "Apr", LEFT(L2486, 2) = "05", "May", LEFT(L2486, 2) = "06", "Jun", LEFT(L2486, 2) = "07", "Jul", LEFT(L2486, 2) = "08", "Aug", LEFT(L2486, 2) = "09", "Sep", LEFT(L2486, 2) = "10", "Oct", LEFT(L2486, 2) = "11", "Nov", LEFT(L2486, 2) = "12", "Dec")</f>
        <v>Aug</v>
      </c>
      <c r="N2486" s="9" t="str">
        <f t="shared" si="270"/>
        <v>2011</v>
      </c>
      <c r="O2486" t="b">
        <v>0</v>
      </c>
      <c r="P2486">
        <v>90</v>
      </c>
      <c r="Q2486" t="b">
        <v>1</v>
      </c>
      <c r="R2486" t="s">
        <v>8278</v>
      </c>
      <c r="S2486" s="6">
        <f t="shared" si="266"/>
        <v>1.1931742857142855</v>
      </c>
      <c r="T2486" s="8">
        <f t="shared" si="267"/>
        <v>46.401222222222216</v>
      </c>
      <c r="U2486" t="str">
        <f t="shared" si="271"/>
        <v>music</v>
      </c>
      <c r="V2486" t="str">
        <f t="shared" si="272"/>
        <v>indie rock</v>
      </c>
    </row>
    <row r="2487" spans="1:22" ht="48" x14ac:dyDescent="0.2">
      <c r="A2487">
        <v>2485</v>
      </c>
      <c r="B2487" s="3" t="s">
        <v>2485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2">
        <f t="shared" si="268"/>
        <v>40828.998599537037</v>
      </c>
      <c r="K2487">
        <v>1315439879</v>
      </c>
      <c r="L2487" s="12" t="str">
        <f t="shared" si="269"/>
        <v>09/07/2011</v>
      </c>
      <c r="M2487" s="9" t="str" cm="1">
        <f t="array" ref="M2487">_xlfn.IFS(LEFT(L2487, 2) = "01", "Jan", LEFT(L2487, 2) = "02", "Feb", LEFT(L2487, 2) = "03", "Mar", LEFT(L2487, 2) = "04", "Apr", LEFT(L2487, 2) = "05", "May", LEFT(L2487, 2) = "06", "Jun", LEFT(L2487, 2) = "07", "Jul", LEFT(L2487, 2) = "08", "Aug", LEFT(L2487, 2) = "09", "Sep", LEFT(L2487, 2) = "10", "Oct", LEFT(L2487, 2) = "11", "Nov", LEFT(L2487, 2) = "12", "Dec")</f>
        <v>Sep</v>
      </c>
      <c r="N2487" s="9" t="str">
        <f t="shared" si="270"/>
        <v>2011</v>
      </c>
      <c r="O2487" t="b">
        <v>0</v>
      </c>
      <c r="P2487">
        <v>41</v>
      </c>
      <c r="Q2487" t="b">
        <v>1</v>
      </c>
      <c r="R2487" t="s">
        <v>8278</v>
      </c>
      <c r="S2487" s="6">
        <f t="shared" si="266"/>
        <v>1.0325</v>
      </c>
      <c r="T2487" s="8">
        <f t="shared" si="267"/>
        <v>50.365853658536587</v>
      </c>
      <c r="U2487" t="str">
        <f t="shared" si="271"/>
        <v>music</v>
      </c>
      <c r="V2487" t="str">
        <f t="shared" si="272"/>
        <v>indie rock</v>
      </c>
    </row>
    <row r="2488" spans="1:22" ht="48" x14ac:dyDescent="0.2">
      <c r="A2488">
        <v>2486</v>
      </c>
      <c r="B2488" s="3" t="s">
        <v>2486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2">
        <f t="shared" si="268"/>
        <v>41021.708055555559</v>
      </c>
      <c r="K2488">
        <v>1332521976</v>
      </c>
      <c r="L2488" s="12" t="str">
        <f t="shared" si="269"/>
        <v>03/23/2012</v>
      </c>
      <c r="M2488" s="9" t="str" cm="1">
        <f t="array" ref="M2488">_xlfn.IFS(LEFT(L2488, 2) = "01", "Jan", LEFT(L2488, 2) = "02", "Feb", LEFT(L2488, 2) = "03", "Mar", LEFT(L2488, 2) = "04", "Apr", LEFT(L2488, 2) = "05", "May", LEFT(L2488, 2) = "06", "Jun", LEFT(L2488, 2) = "07", "Jul", LEFT(L2488, 2) = "08", "Aug", LEFT(L2488, 2) = "09", "Sep", LEFT(L2488, 2) = "10", "Oct", LEFT(L2488, 2) = "11", "Nov", LEFT(L2488, 2) = "12", "Dec")</f>
        <v>Mar</v>
      </c>
      <c r="N2488" s="9" t="str">
        <f t="shared" si="270"/>
        <v>2012</v>
      </c>
      <c r="O2488" t="b">
        <v>0</v>
      </c>
      <c r="P2488">
        <v>30</v>
      </c>
      <c r="Q2488" t="b">
        <v>1</v>
      </c>
      <c r="R2488" t="s">
        <v>8278</v>
      </c>
      <c r="S2488" s="6">
        <f t="shared" si="266"/>
        <v>2.6566666666666667</v>
      </c>
      <c r="T2488" s="8">
        <f t="shared" si="267"/>
        <v>26.566666666666666</v>
      </c>
      <c r="U2488" t="str">
        <f t="shared" si="271"/>
        <v>music</v>
      </c>
      <c r="V2488" t="str">
        <f t="shared" si="272"/>
        <v>indie rock</v>
      </c>
    </row>
    <row r="2489" spans="1:22" ht="48" x14ac:dyDescent="0.2">
      <c r="A2489">
        <v>2487</v>
      </c>
      <c r="B2489" s="3" t="s">
        <v>2487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2">
        <f t="shared" si="268"/>
        <v>41056.083298611113</v>
      </c>
      <c r="K2489">
        <v>1335491997</v>
      </c>
      <c r="L2489" s="12" t="str">
        <f t="shared" si="269"/>
        <v>04/27/2012</v>
      </c>
      <c r="M2489" s="9" t="str" cm="1">
        <f t="array" ref="M2489">_xlfn.IFS(LEFT(L2489, 2) = "01", "Jan", LEFT(L2489, 2) = "02", "Feb", LEFT(L2489, 2) = "03", "Mar", LEFT(L2489, 2) = "04", "Apr", LEFT(L2489, 2) = "05", "May", LEFT(L2489, 2) = "06", "Jun", LEFT(L2489, 2) = "07", "Jul", LEFT(L2489, 2) = "08", "Aug", LEFT(L2489, 2) = "09", "Sep", LEFT(L2489, 2) = "10", "Oct", LEFT(L2489, 2) = "11", "Nov", LEFT(L2489, 2) = "12", "Dec")</f>
        <v>Apr</v>
      </c>
      <c r="N2489" s="9" t="str">
        <f t="shared" si="270"/>
        <v>2012</v>
      </c>
      <c r="O2489" t="b">
        <v>0</v>
      </c>
      <c r="P2489">
        <v>38</v>
      </c>
      <c r="Q2489" t="b">
        <v>1</v>
      </c>
      <c r="R2489" t="s">
        <v>8278</v>
      </c>
      <c r="S2489" s="6">
        <f t="shared" si="266"/>
        <v>1.0005066666666667</v>
      </c>
      <c r="T2489" s="8">
        <f t="shared" si="267"/>
        <v>39.493684210526318</v>
      </c>
      <c r="U2489" t="str">
        <f t="shared" si="271"/>
        <v>music</v>
      </c>
      <c r="V2489" t="str">
        <f t="shared" si="272"/>
        <v>indie rock</v>
      </c>
    </row>
    <row r="2490" spans="1:22" ht="48" x14ac:dyDescent="0.2">
      <c r="A2490">
        <v>2488</v>
      </c>
      <c r="B2490" s="3" t="s">
        <v>2488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2">
        <f t="shared" si="268"/>
        <v>40863.674861111111</v>
      </c>
      <c r="K2490">
        <v>1318864308</v>
      </c>
      <c r="L2490" s="12" t="str">
        <f t="shared" si="269"/>
        <v>10/17/2011</v>
      </c>
      <c r="M2490" s="9" t="str" cm="1">
        <f t="array" ref="M2490">_xlfn.IFS(LEFT(L2490, 2) = "01", "Jan", LEFT(L2490, 2) = "02", "Feb", LEFT(L2490, 2) = "03", "Mar", LEFT(L2490, 2) = "04", "Apr", LEFT(L2490, 2) = "05", "May", LEFT(L2490, 2) = "06", "Jun", LEFT(L2490, 2) = "07", "Jul", LEFT(L2490, 2) = "08", "Aug", LEFT(L2490, 2) = "09", "Sep", LEFT(L2490, 2) = "10", "Oct", LEFT(L2490, 2) = "11", "Nov", LEFT(L2490, 2) = "12", "Dec")</f>
        <v>Oct</v>
      </c>
      <c r="N2490" s="9" t="str">
        <f t="shared" si="270"/>
        <v>2011</v>
      </c>
      <c r="O2490" t="b">
        <v>0</v>
      </c>
      <c r="P2490">
        <v>65</v>
      </c>
      <c r="Q2490" t="b">
        <v>1</v>
      </c>
      <c r="R2490" t="s">
        <v>8278</v>
      </c>
      <c r="S2490" s="6">
        <f t="shared" si="266"/>
        <v>1.0669999999999999</v>
      </c>
      <c r="T2490" s="8">
        <f t="shared" si="267"/>
        <v>49.246153846153845</v>
      </c>
      <c r="U2490" t="str">
        <f t="shared" si="271"/>
        <v>music</v>
      </c>
      <c r="V2490" t="str">
        <f t="shared" si="272"/>
        <v>indie rock</v>
      </c>
    </row>
    <row r="2491" spans="1:22" ht="48" x14ac:dyDescent="0.2">
      <c r="A2491">
        <v>2489</v>
      </c>
      <c r="B2491" s="3" t="s">
        <v>2489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2">
        <f t="shared" si="268"/>
        <v>41403.690266203703</v>
      </c>
      <c r="K2491">
        <v>1365525239</v>
      </c>
      <c r="L2491" s="12" t="str">
        <f t="shared" si="269"/>
        <v>04/09/2013</v>
      </c>
      <c r="M2491" s="9" t="str" cm="1">
        <f t="array" ref="M2491">_xlfn.IFS(LEFT(L2491, 2) = "01", "Jan", LEFT(L2491, 2) = "02", "Feb", LEFT(L2491, 2) = "03", "Mar", LEFT(L2491, 2) = "04", "Apr", LEFT(L2491, 2) = "05", "May", LEFT(L2491, 2) = "06", "Jun", LEFT(L2491, 2) = "07", "Jul", LEFT(L2491, 2) = "08", "Aug", LEFT(L2491, 2) = "09", "Sep", LEFT(L2491, 2) = "10", "Oct", LEFT(L2491, 2) = "11", "Nov", LEFT(L2491, 2) = "12", "Dec")</f>
        <v>Apr</v>
      </c>
      <c r="N2491" s="9" t="str">
        <f t="shared" si="270"/>
        <v>2013</v>
      </c>
      <c r="O2491" t="b">
        <v>0</v>
      </c>
      <c r="P2491">
        <v>75</v>
      </c>
      <c r="Q2491" t="b">
        <v>1</v>
      </c>
      <c r="R2491" t="s">
        <v>8278</v>
      </c>
      <c r="S2491" s="6">
        <f t="shared" si="266"/>
        <v>1.3367142857142857</v>
      </c>
      <c r="T2491" s="8">
        <f t="shared" si="267"/>
        <v>62.38</v>
      </c>
      <c r="U2491" t="str">
        <f t="shared" si="271"/>
        <v>music</v>
      </c>
      <c r="V2491" t="str">
        <f t="shared" si="272"/>
        <v>indie rock</v>
      </c>
    </row>
    <row r="2492" spans="1:22" ht="48" x14ac:dyDescent="0.2">
      <c r="A2492">
        <v>2490</v>
      </c>
      <c r="B2492" s="3" t="s">
        <v>2490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2">
        <f t="shared" si="268"/>
        <v>41083.227731481478</v>
      </c>
      <c r="K2492">
        <v>1335245276</v>
      </c>
      <c r="L2492" s="12" t="str">
        <f t="shared" si="269"/>
        <v>04/24/2012</v>
      </c>
      <c r="M2492" s="9" t="str" cm="1">
        <f t="array" ref="M2492">_xlfn.IFS(LEFT(L2492, 2) = "01", "Jan", LEFT(L2492, 2) = "02", "Feb", LEFT(L2492, 2) = "03", "Mar", LEFT(L2492, 2) = "04", "Apr", LEFT(L2492, 2) = "05", "May", LEFT(L2492, 2) = "06", "Jun", LEFT(L2492, 2) = "07", "Jul", LEFT(L2492, 2) = "08", "Aug", LEFT(L2492, 2) = "09", "Sep", LEFT(L2492, 2) = "10", "Oct", LEFT(L2492, 2) = "11", "Nov", LEFT(L2492, 2) = "12", "Dec")</f>
        <v>Apr</v>
      </c>
      <c r="N2492" s="9" t="str">
        <f t="shared" si="270"/>
        <v>2012</v>
      </c>
      <c r="O2492" t="b">
        <v>0</v>
      </c>
      <c r="P2492">
        <v>16</v>
      </c>
      <c r="Q2492" t="b">
        <v>1</v>
      </c>
      <c r="R2492" t="s">
        <v>8278</v>
      </c>
      <c r="S2492" s="6">
        <f t="shared" si="266"/>
        <v>1.214</v>
      </c>
      <c r="T2492" s="8">
        <f t="shared" si="267"/>
        <v>37.9375</v>
      </c>
      <c r="U2492" t="str">
        <f t="shared" si="271"/>
        <v>music</v>
      </c>
      <c r="V2492" t="str">
        <f t="shared" si="272"/>
        <v>indie rock</v>
      </c>
    </row>
    <row r="2493" spans="1:22" ht="48" x14ac:dyDescent="0.2">
      <c r="A2493">
        <v>2491</v>
      </c>
      <c r="B2493" s="3" t="s">
        <v>2491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2">
        <f t="shared" si="268"/>
        <v>40559.07708333333</v>
      </c>
      <c r="K2493">
        <v>1293739714</v>
      </c>
      <c r="L2493" s="12" t="str">
        <f t="shared" si="269"/>
        <v>12/30/2010</v>
      </c>
      <c r="M2493" s="9" t="str" cm="1">
        <f t="array" ref="M2493">_xlfn.IFS(LEFT(L2493, 2) = "01", "Jan", LEFT(L2493, 2) = "02", "Feb", LEFT(L2493, 2) = "03", "Mar", LEFT(L2493, 2) = "04", "Apr", LEFT(L2493, 2) = "05", "May", LEFT(L2493, 2) = "06", "Jun", LEFT(L2493, 2) = "07", "Jul", LEFT(L2493, 2) = "08", "Aug", LEFT(L2493, 2) = "09", "Sep", LEFT(L2493, 2) = "10", "Oct", LEFT(L2493, 2) = "11", "Nov", LEFT(L2493, 2) = "12", "Dec")</f>
        <v>Dec</v>
      </c>
      <c r="N2493" s="9" t="str">
        <f t="shared" si="270"/>
        <v>2010</v>
      </c>
      <c r="O2493" t="b">
        <v>0</v>
      </c>
      <c r="P2493">
        <v>10</v>
      </c>
      <c r="Q2493" t="b">
        <v>1</v>
      </c>
      <c r="R2493" t="s">
        <v>8278</v>
      </c>
      <c r="S2493" s="6">
        <f t="shared" si="266"/>
        <v>1.032</v>
      </c>
      <c r="T2493" s="8">
        <f t="shared" si="267"/>
        <v>51.6</v>
      </c>
      <c r="U2493" t="str">
        <f t="shared" si="271"/>
        <v>music</v>
      </c>
      <c r="V2493" t="str">
        <f t="shared" si="272"/>
        <v>indie rock</v>
      </c>
    </row>
    <row r="2494" spans="1:22" ht="32" x14ac:dyDescent="0.2">
      <c r="A2494">
        <v>2492</v>
      </c>
      <c r="B2494" s="3" t="s">
        <v>2492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2">
        <f t="shared" si="268"/>
        <v>41076.415972222225</v>
      </c>
      <c r="K2494">
        <v>1335397188</v>
      </c>
      <c r="L2494" s="12" t="str">
        <f t="shared" si="269"/>
        <v>04/25/2012</v>
      </c>
      <c r="M2494" s="9" t="str" cm="1">
        <f t="array" ref="M2494">_xlfn.IFS(LEFT(L2494, 2) = "01", "Jan", LEFT(L2494, 2) = "02", "Feb", LEFT(L2494, 2) = "03", "Mar", LEFT(L2494, 2) = "04", "Apr", LEFT(L2494, 2) = "05", "May", LEFT(L2494, 2) = "06", "Jun", LEFT(L2494, 2) = "07", "Jul", LEFT(L2494, 2) = "08", "Aug", LEFT(L2494, 2) = "09", "Sep", LEFT(L2494, 2) = "10", "Oct", LEFT(L2494, 2) = "11", "Nov", LEFT(L2494, 2) = "12", "Dec")</f>
        <v>Apr</v>
      </c>
      <c r="N2494" s="9" t="str">
        <f t="shared" si="270"/>
        <v>2012</v>
      </c>
      <c r="O2494" t="b">
        <v>0</v>
      </c>
      <c r="P2494">
        <v>27</v>
      </c>
      <c r="Q2494" t="b">
        <v>1</v>
      </c>
      <c r="R2494" t="s">
        <v>8278</v>
      </c>
      <c r="S2494" s="6">
        <f t="shared" si="266"/>
        <v>1.25</v>
      </c>
      <c r="T2494" s="8">
        <f t="shared" si="267"/>
        <v>27.777777777777779</v>
      </c>
      <c r="U2494" t="str">
        <f t="shared" si="271"/>
        <v>music</v>
      </c>
      <c r="V2494" t="str">
        <f t="shared" si="272"/>
        <v>indie rock</v>
      </c>
    </row>
    <row r="2495" spans="1:22" ht="48" x14ac:dyDescent="0.2">
      <c r="A2495">
        <v>2493</v>
      </c>
      <c r="B2495" s="3" t="s">
        <v>2493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2">
        <f t="shared" si="268"/>
        <v>41393.168287037035</v>
      </c>
      <c r="K2495">
        <v>1363320140</v>
      </c>
      <c r="L2495" s="12" t="str">
        <f t="shared" si="269"/>
        <v>03/15/2013</v>
      </c>
      <c r="M2495" s="9" t="str" cm="1">
        <f t="array" ref="M2495">_xlfn.IFS(LEFT(L2495, 2) = "01", "Jan", LEFT(L2495, 2) = "02", "Feb", LEFT(L2495, 2) = "03", "Mar", LEFT(L2495, 2) = "04", "Apr", LEFT(L2495, 2) = "05", "May", LEFT(L2495, 2) = "06", "Jun", LEFT(L2495, 2) = "07", "Jul", LEFT(L2495, 2) = "08", "Aug", LEFT(L2495, 2) = "09", "Sep", LEFT(L2495, 2) = "10", "Oct", LEFT(L2495, 2) = "11", "Nov", LEFT(L2495, 2) = "12", "Dec")</f>
        <v>Mar</v>
      </c>
      <c r="N2495" s="9" t="str">
        <f t="shared" si="270"/>
        <v>2013</v>
      </c>
      <c r="O2495" t="b">
        <v>0</v>
      </c>
      <c r="P2495">
        <v>259</v>
      </c>
      <c r="Q2495" t="b">
        <v>1</v>
      </c>
      <c r="R2495" t="s">
        <v>8278</v>
      </c>
      <c r="S2495" s="6">
        <f t="shared" si="266"/>
        <v>1.2869999999999999</v>
      </c>
      <c r="T2495" s="8">
        <f t="shared" si="267"/>
        <v>99.382239382239376</v>
      </c>
      <c r="U2495" t="str">
        <f t="shared" si="271"/>
        <v>music</v>
      </c>
      <c r="V2495" t="str">
        <f t="shared" si="272"/>
        <v>indie rock</v>
      </c>
    </row>
    <row r="2496" spans="1:22" ht="48" x14ac:dyDescent="0.2">
      <c r="A2496">
        <v>2494</v>
      </c>
      <c r="B2496" s="3" t="s">
        <v>2494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2">
        <f t="shared" si="268"/>
        <v>41052.645185185182</v>
      </c>
      <c r="K2496">
        <v>1335194944</v>
      </c>
      <c r="L2496" s="12" t="str">
        <f t="shared" si="269"/>
        <v>04/23/2012</v>
      </c>
      <c r="M2496" s="9" t="str" cm="1">
        <f t="array" ref="M2496">_xlfn.IFS(LEFT(L2496, 2) = "01", "Jan", LEFT(L2496, 2) = "02", "Feb", LEFT(L2496, 2) = "03", "Mar", LEFT(L2496, 2) = "04", "Apr", LEFT(L2496, 2) = "05", "May", LEFT(L2496, 2) = "06", "Jun", LEFT(L2496, 2) = "07", "Jul", LEFT(L2496, 2) = "08", "Aug", LEFT(L2496, 2) = "09", "Sep", LEFT(L2496, 2) = "10", "Oct", LEFT(L2496, 2) = "11", "Nov", LEFT(L2496, 2) = "12", "Dec")</f>
        <v>Apr</v>
      </c>
      <c r="N2496" s="9" t="str">
        <f t="shared" si="270"/>
        <v>2012</v>
      </c>
      <c r="O2496" t="b">
        <v>0</v>
      </c>
      <c r="P2496">
        <v>39</v>
      </c>
      <c r="Q2496" t="b">
        <v>1</v>
      </c>
      <c r="R2496" t="s">
        <v>8278</v>
      </c>
      <c r="S2496" s="6">
        <f t="shared" si="266"/>
        <v>1.0100533333333332</v>
      </c>
      <c r="T2496" s="8">
        <f t="shared" si="267"/>
        <v>38.848205128205123</v>
      </c>
      <c r="U2496" t="str">
        <f t="shared" si="271"/>
        <v>music</v>
      </c>
      <c r="V2496" t="str">
        <f t="shared" si="272"/>
        <v>indie rock</v>
      </c>
    </row>
    <row r="2497" spans="1:22" ht="48" x14ac:dyDescent="0.2">
      <c r="A2497">
        <v>2495</v>
      </c>
      <c r="B2497" s="3" t="s">
        <v>2495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2">
        <f t="shared" si="268"/>
        <v>41066.946469907409</v>
      </c>
      <c r="K2497">
        <v>1336430575</v>
      </c>
      <c r="L2497" s="12" t="str">
        <f t="shared" si="269"/>
        <v>05/07/2012</v>
      </c>
      <c r="M2497" s="9" t="str" cm="1">
        <f t="array" ref="M2497">_xlfn.IFS(LEFT(L2497, 2) = "01", "Jan", LEFT(L2497, 2) = "02", "Feb", LEFT(L2497, 2) = "03", "Mar", LEFT(L2497, 2) = "04", "Apr", LEFT(L2497, 2) = "05", "May", LEFT(L2497, 2) = "06", "Jun", LEFT(L2497, 2) = "07", "Jul", LEFT(L2497, 2) = "08", "Aug", LEFT(L2497, 2) = "09", "Sep", LEFT(L2497, 2) = "10", "Oct", LEFT(L2497, 2) = "11", "Nov", LEFT(L2497, 2) = "12", "Dec")</f>
        <v>May</v>
      </c>
      <c r="N2497" s="9" t="str">
        <f t="shared" si="270"/>
        <v>2012</v>
      </c>
      <c r="O2497" t="b">
        <v>0</v>
      </c>
      <c r="P2497">
        <v>42</v>
      </c>
      <c r="Q2497" t="b">
        <v>1</v>
      </c>
      <c r="R2497" t="s">
        <v>8278</v>
      </c>
      <c r="S2497" s="6">
        <f t="shared" si="266"/>
        <v>1.2753666666666665</v>
      </c>
      <c r="T2497" s="8">
        <f t="shared" si="267"/>
        <v>45.548809523809524</v>
      </c>
      <c r="U2497" t="str">
        <f t="shared" si="271"/>
        <v>music</v>
      </c>
      <c r="V2497" t="str">
        <f t="shared" si="272"/>
        <v>indie rock</v>
      </c>
    </row>
    <row r="2498" spans="1:22" ht="32" x14ac:dyDescent="0.2">
      <c r="A2498">
        <v>2496</v>
      </c>
      <c r="B2498" s="3" t="s">
        <v>2496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2">
        <f t="shared" si="268"/>
        <v>41362.954768518517</v>
      </c>
      <c r="K2498">
        <v>1361577292</v>
      </c>
      <c r="L2498" s="12" t="str">
        <f t="shared" si="269"/>
        <v>02/22/2013</v>
      </c>
      <c r="M2498" s="9" t="str" cm="1">
        <f t="array" ref="M2498">_xlfn.IFS(LEFT(L2498, 2) = "01", "Jan", LEFT(L2498, 2) = "02", "Feb", LEFT(L2498, 2) = "03", "Mar", LEFT(L2498, 2) = "04", "Apr", LEFT(L2498, 2) = "05", "May", LEFT(L2498, 2) = "06", "Jun", LEFT(L2498, 2) = "07", "Jul", LEFT(L2498, 2) = "08", "Aug", LEFT(L2498, 2) = "09", "Sep", LEFT(L2498, 2) = "10", "Oct", LEFT(L2498, 2) = "11", "Nov", LEFT(L2498, 2) = "12", "Dec")</f>
        <v>Feb</v>
      </c>
      <c r="N2498" s="9" t="str">
        <f t="shared" si="270"/>
        <v>2013</v>
      </c>
      <c r="O2498" t="b">
        <v>0</v>
      </c>
      <c r="P2498">
        <v>10</v>
      </c>
      <c r="Q2498" t="b">
        <v>1</v>
      </c>
      <c r="R2498" t="s">
        <v>8278</v>
      </c>
      <c r="S2498" s="6">
        <f t="shared" ref="S2498:S2561" si="273">E2498/D2498</f>
        <v>1</v>
      </c>
      <c r="T2498" s="8">
        <f t="shared" ref="T2498:T2561" si="274">IFERROR(E2498/P2498, 0)</f>
        <v>600</v>
      </c>
      <c r="U2498" t="str">
        <f t="shared" si="271"/>
        <v>music</v>
      </c>
      <c r="V2498" t="str">
        <f t="shared" si="272"/>
        <v>indie rock</v>
      </c>
    </row>
    <row r="2499" spans="1:22" ht="48" x14ac:dyDescent="0.2">
      <c r="A2499">
        <v>2497</v>
      </c>
      <c r="B2499" s="3" t="s">
        <v>2497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2">
        <f t="shared" ref="J2499:J2562" si="275">(((I2499/60)/60)/24)+DATE(1970,1,1)</f>
        <v>40760.878912037035</v>
      </c>
      <c r="K2499">
        <v>1309986338</v>
      </c>
      <c r="L2499" s="12" t="str">
        <f t="shared" ref="L2499:L2562" si="276">TEXT((((K2499/60)/60)/24)+DATE(1970,1,1), "mm/dd/yyyy")</f>
        <v>07/06/2011</v>
      </c>
      <c r="M2499" s="9" t="str" cm="1">
        <f t="array" ref="M2499">_xlfn.IFS(LEFT(L2499, 2) = "01", "Jan", LEFT(L2499, 2) = "02", "Feb", LEFT(L2499, 2) = "03", "Mar", LEFT(L2499, 2) = "04", "Apr", LEFT(L2499, 2) = "05", "May", LEFT(L2499, 2) = "06", "Jun", LEFT(L2499, 2) = "07", "Jul", LEFT(L2499, 2) = "08", "Aug", LEFT(L2499, 2) = "09", "Sep", LEFT(L2499, 2) = "10", "Oct", LEFT(L2499, 2) = "11", "Nov", LEFT(L2499, 2) = "12", "Dec")</f>
        <v>Jul</v>
      </c>
      <c r="N2499" s="9" t="str">
        <f t="shared" ref="N2499:N2562" si="277">RIGHT(L2499, 4)</f>
        <v>2011</v>
      </c>
      <c r="O2499" t="b">
        <v>0</v>
      </c>
      <c r="P2499">
        <v>56</v>
      </c>
      <c r="Q2499" t="b">
        <v>1</v>
      </c>
      <c r="R2499" t="s">
        <v>8278</v>
      </c>
      <c r="S2499" s="6">
        <f t="shared" si="273"/>
        <v>1.127715</v>
      </c>
      <c r="T2499" s="8">
        <f t="shared" si="274"/>
        <v>80.551071428571419</v>
      </c>
      <c r="U2499" t="str">
        <f t="shared" ref="U2499:U2562" si="278">LEFT(R2499, SEARCH("/", R2499) - 1)</f>
        <v>music</v>
      </c>
      <c r="V2499" t="str">
        <f t="shared" ref="V2499:V2562" si="279">RIGHT(R2499, LEN(R2499) - SEARCH("/", R2499) )</f>
        <v>indie rock</v>
      </c>
    </row>
    <row r="2500" spans="1:22" ht="48" x14ac:dyDescent="0.2">
      <c r="A2500">
        <v>2498</v>
      </c>
      <c r="B2500" s="3" t="s">
        <v>2498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2">
        <f t="shared" si="275"/>
        <v>42031.967442129629</v>
      </c>
      <c r="K2500">
        <v>1421190787</v>
      </c>
      <c r="L2500" s="12" t="str">
        <f t="shared" si="276"/>
        <v>01/13/2015</v>
      </c>
      <c r="M2500" s="9" t="str" cm="1">
        <f t="array" ref="M2500">_xlfn.IFS(LEFT(L2500, 2) = "01", "Jan", LEFT(L2500, 2) = "02", "Feb", LEFT(L2500, 2) = "03", "Mar", LEFT(L2500, 2) = "04", "Apr", LEFT(L2500, 2) = "05", "May", LEFT(L2500, 2) = "06", "Jun", LEFT(L2500, 2) = "07", "Jul", LEFT(L2500, 2) = "08", "Aug", LEFT(L2500, 2) = "09", "Sep", LEFT(L2500, 2) = "10", "Oct", LEFT(L2500, 2) = "11", "Nov", LEFT(L2500, 2) = "12", "Dec")</f>
        <v>Jan</v>
      </c>
      <c r="N2500" s="9" t="str">
        <f t="shared" si="277"/>
        <v>2015</v>
      </c>
      <c r="O2500" t="b">
        <v>0</v>
      </c>
      <c r="P2500">
        <v>20</v>
      </c>
      <c r="Q2500" t="b">
        <v>1</v>
      </c>
      <c r="R2500" t="s">
        <v>8278</v>
      </c>
      <c r="S2500" s="6">
        <f t="shared" si="273"/>
        <v>1.056</v>
      </c>
      <c r="T2500" s="8">
        <f t="shared" si="274"/>
        <v>52.8</v>
      </c>
      <c r="U2500" t="str">
        <f t="shared" si="278"/>
        <v>music</v>
      </c>
      <c r="V2500" t="str">
        <f t="shared" si="279"/>
        <v>indie rock</v>
      </c>
    </row>
    <row r="2501" spans="1:22" ht="48" x14ac:dyDescent="0.2">
      <c r="A2501">
        <v>2499</v>
      </c>
      <c r="B2501" s="3" t="s">
        <v>2499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2">
        <f t="shared" si="275"/>
        <v>41274.75</v>
      </c>
      <c r="K2501">
        <v>1352820837</v>
      </c>
      <c r="L2501" s="12" t="str">
        <f t="shared" si="276"/>
        <v>11/13/2012</v>
      </c>
      <c r="M2501" s="9" t="str" cm="1">
        <f t="array" ref="M2501">_xlfn.IFS(LEFT(L2501, 2) = "01", "Jan", LEFT(L2501, 2) = "02", "Feb", LEFT(L2501, 2) = "03", "Mar", LEFT(L2501, 2) = "04", "Apr", LEFT(L2501, 2) = "05", "May", LEFT(L2501, 2) = "06", "Jun", LEFT(L2501, 2) = "07", "Jul", LEFT(L2501, 2) = "08", "Aug", LEFT(L2501, 2) = "09", "Sep", LEFT(L2501, 2) = "10", "Oct", LEFT(L2501, 2) = "11", "Nov", LEFT(L2501, 2) = "12", "Dec")</f>
        <v>Nov</v>
      </c>
      <c r="N2501" s="9" t="str">
        <f t="shared" si="277"/>
        <v>2012</v>
      </c>
      <c r="O2501" t="b">
        <v>0</v>
      </c>
      <c r="P2501">
        <v>170</v>
      </c>
      <c r="Q2501" t="b">
        <v>1</v>
      </c>
      <c r="R2501" t="s">
        <v>8278</v>
      </c>
      <c r="S2501" s="6">
        <f t="shared" si="273"/>
        <v>2.0262500000000001</v>
      </c>
      <c r="T2501" s="8">
        <f t="shared" si="274"/>
        <v>47.676470588235297</v>
      </c>
      <c r="U2501" t="str">
        <f t="shared" si="278"/>
        <v>music</v>
      </c>
      <c r="V2501" t="str">
        <f t="shared" si="279"/>
        <v>indie rock</v>
      </c>
    </row>
    <row r="2502" spans="1:22" ht="48" x14ac:dyDescent="0.2">
      <c r="A2502">
        <v>2500</v>
      </c>
      <c r="B2502" s="3" t="s">
        <v>2500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2">
        <f t="shared" si="275"/>
        <v>41083.772858796299</v>
      </c>
      <c r="K2502">
        <v>1337884375</v>
      </c>
      <c r="L2502" s="12" t="str">
        <f t="shared" si="276"/>
        <v>05/24/2012</v>
      </c>
      <c r="M2502" s="9" t="str" cm="1">
        <f t="array" ref="M2502">_xlfn.IFS(LEFT(L2502, 2) = "01", "Jan", LEFT(L2502, 2) = "02", "Feb", LEFT(L2502, 2) = "03", "Mar", LEFT(L2502, 2) = "04", "Apr", LEFT(L2502, 2) = "05", "May", LEFT(L2502, 2) = "06", "Jun", LEFT(L2502, 2) = "07", "Jul", LEFT(L2502, 2) = "08", "Aug", LEFT(L2502, 2) = "09", "Sep", LEFT(L2502, 2) = "10", "Oct", LEFT(L2502, 2) = "11", "Nov", LEFT(L2502, 2) = "12", "Dec")</f>
        <v>May</v>
      </c>
      <c r="N2502" s="9" t="str">
        <f t="shared" si="277"/>
        <v>2012</v>
      </c>
      <c r="O2502" t="b">
        <v>0</v>
      </c>
      <c r="P2502">
        <v>29</v>
      </c>
      <c r="Q2502" t="b">
        <v>1</v>
      </c>
      <c r="R2502" t="s">
        <v>8278</v>
      </c>
      <c r="S2502" s="6">
        <f t="shared" si="273"/>
        <v>1.1333333333333333</v>
      </c>
      <c r="T2502" s="8">
        <f t="shared" si="274"/>
        <v>23.448275862068964</v>
      </c>
      <c r="U2502" t="str">
        <f t="shared" si="278"/>
        <v>music</v>
      </c>
      <c r="V2502" t="str">
        <f t="shared" si="279"/>
        <v>indie rock</v>
      </c>
    </row>
    <row r="2503" spans="1:22" ht="48" x14ac:dyDescent="0.2">
      <c r="A2503">
        <v>2501</v>
      </c>
      <c r="B2503" s="3" t="s">
        <v>2501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2">
        <f t="shared" si="275"/>
        <v>42274.776666666665</v>
      </c>
      <c r="K2503">
        <v>1440787104</v>
      </c>
      <c r="L2503" s="12" t="str">
        <f t="shared" si="276"/>
        <v>08/28/2015</v>
      </c>
      <c r="M2503" s="9" t="str" cm="1">
        <f t="array" ref="M2503">_xlfn.IFS(LEFT(L2503, 2) = "01", "Jan", LEFT(L2503, 2) = "02", "Feb", LEFT(L2503, 2) = "03", "Mar", LEFT(L2503, 2) = "04", "Apr", LEFT(L2503, 2) = "05", "May", LEFT(L2503, 2) = "06", "Jun", LEFT(L2503, 2) = "07", "Jul", LEFT(L2503, 2) = "08", "Aug", LEFT(L2503, 2) = "09", "Sep", LEFT(L2503, 2) = "10", "Oct", LEFT(L2503, 2) = "11", "Nov", LEFT(L2503, 2) = "12", "Dec")</f>
        <v>Aug</v>
      </c>
      <c r="N2503" s="9" t="str">
        <f t="shared" si="277"/>
        <v>2015</v>
      </c>
      <c r="O2503" t="b">
        <v>0</v>
      </c>
      <c r="P2503">
        <v>7</v>
      </c>
      <c r="Q2503" t="b">
        <v>0</v>
      </c>
      <c r="R2503" t="s">
        <v>8298</v>
      </c>
      <c r="S2503" s="6">
        <f t="shared" si="273"/>
        <v>2.5545454545454545E-2</v>
      </c>
      <c r="T2503" s="8">
        <f t="shared" si="274"/>
        <v>40.142857142857146</v>
      </c>
      <c r="U2503" t="str">
        <f t="shared" si="278"/>
        <v>food</v>
      </c>
      <c r="V2503" t="str">
        <f t="shared" si="279"/>
        <v>restaurants</v>
      </c>
    </row>
    <row r="2504" spans="1:22" ht="48" x14ac:dyDescent="0.2">
      <c r="A2504">
        <v>2502</v>
      </c>
      <c r="B2504" s="3" t="s">
        <v>2502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2">
        <f t="shared" si="275"/>
        <v>41903.825439814813</v>
      </c>
      <c r="K2504">
        <v>1407440918</v>
      </c>
      <c r="L2504" s="12" t="str">
        <f t="shared" si="276"/>
        <v>08/07/2014</v>
      </c>
      <c r="M2504" s="9" t="str" cm="1">
        <f t="array" ref="M2504">_xlfn.IFS(LEFT(L2504, 2) = "01", "Jan", LEFT(L2504, 2) = "02", "Feb", LEFT(L2504, 2) = "03", "Mar", LEFT(L2504, 2) = "04", "Apr", LEFT(L2504, 2) = "05", "May", LEFT(L2504, 2) = "06", "Jun", LEFT(L2504, 2) = "07", "Jul", LEFT(L2504, 2) = "08", "Aug", LEFT(L2504, 2) = "09", "Sep", LEFT(L2504, 2) = "10", "Oct", LEFT(L2504, 2) = "11", "Nov", LEFT(L2504, 2) = "12", "Dec")</f>
        <v>Aug</v>
      </c>
      <c r="N2504" s="9" t="str">
        <f t="shared" si="277"/>
        <v>2014</v>
      </c>
      <c r="O2504" t="b">
        <v>0</v>
      </c>
      <c r="P2504">
        <v>5</v>
      </c>
      <c r="Q2504" t="b">
        <v>0</v>
      </c>
      <c r="R2504" t="s">
        <v>8298</v>
      </c>
      <c r="S2504" s="6">
        <f t="shared" si="273"/>
        <v>7.8181818181818181E-4</v>
      </c>
      <c r="T2504" s="8">
        <f t="shared" si="274"/>
        <v>17.2</v>
      </c>
      <c r="U2504" t="str">
        <f t="shared" si="278"/>
        <v>food</v>
      </c>
      <c r="V2504" t="str">
        <f t="shared" si="279"/>
        <v>restaurants</v>
      </c>
    </row>
    <row r="2505" spans="1:22" ht="48" x14ac:dyDescent="0.2">
      <c r="A2505">
        <v>2503</v>
      </c>
      <c r="B2505" s="3" t="s">
        <v>2503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2">
        <f t="shared" si="275"/>
        <v>42528.879166666666</v>
      </c>
      <c r="K2505">
        <v>1462743308</v>
      </c>
      <c r="L2505" s="12" t="str">
        <f t="shared" si="276"/>
        <v>05/08/2016</v>
      </c>
      <c r="M2505" s="9" t="str" cm="1">
        <f t="array" ref="M2505">_xlfn.IFS(LEFT(L2505, 2) = "01", "Jan", LEFT(L2505, 2) = "02", "Feb", LEFT(L2505, 2) = "03", "Mar", LEFT(L2505, 2) = "04", "Apr", LEFT(L2505, 2) = "05", "May", LEFT(L2505, 2) = "06", "Jun", LEFT(L2505, 2) = "07", "Jul", LEFT(L2505, 2) = "08", "Aug", LEFT(L2505, 2) = "09", "Sep", LEFT(L2505, 2) = "10", "Oct", LEFT(L2505, 2) = "11", "Nov", LEFT(L2505, 2) = "12", "Dec")</f>
        <v>May</v>
      </c>
      <c r="N2505" s="9" t="str">
        <f t="shared" si="277"/>
        <v>2016</v>
      </c>
      <c r="O2505" t="b">
        <v>0</v>
      </c>
      <c r="P2505">
        <v>0</v>
      </c>
      <c r="Q2505" t="b">
        <v>0</v>
      </c>
      <c r="R2505" t="s">
        <v>8298</v>
      </c>
      <c r="S2505" s="6">
        <f t="shared" si="273"/>
        <v>0</v>
      </c>
      <c r="T2505" s="8">
        <f t="shared" si="274"/>
        <v>0</v>
      </c>
      <c r="U2505" t="str">
        <f t="shared" si="278"/>
        <v>food</v>
      </c>
      <c r="V2505" t="str">
        <f t="shared" si="279"/>
        <v>restaurants</v>
      </c>
    </row>
    <row r="2506" spans="1:22" ht="32" x14ac:dyDescent="0.2">
      <c r="A2506">
        <v>2504</v>
      </c>
      <c r="B2506" s="3" t="s">
        <v>2504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2">
        <f t="shared" si="275"/>
        <v>41958.057106481487</v>
      </c>
      <c r="K2506">
        <v>1413418934</v>
      </c>
      <c r="L2506" s="12" t="str">
        <f t="shared" si="276"/>
        <v>10/16/2014</v>
      </c>
      <c r="M2506" s="9" t="str" cm="1">
        <f t="array" ref="M2506">_xlfn.IFS(LEFT(L2506, 2) = "01", "Jan", LEFT(L2506, 2) = "02", "Feb", LEFT(L2506, 2) = "03", "Mar", LEFT(L2506, 2) = "04", "Apr", LEFT(L2506, 2) = "05", "May", LEFT(L2506, 2) = "06", "Jun", LEFT(L2506, 2) = "07", "Jul", LEFT(L2506, 2) = "08", "Aug", LEFT(L2506, 2) = "09", "Sep", LEFT(L2506, 2) = "10", "Oct", LEFT(L2506, 2) = "11", "Nov", LEFT(L2506, 2) = "12", "Dec")</f>
        <v>Oct</v>
      </c>
      <c r="N2506" s="9" t="str">
        <f t="shared" si="277"/>
        <v>2014</v>
      </c>
      <c r="O2506" t="b">
        <v>0</v>
      </c>
      <c r="P2506">
        <v>0</v>
      </c>
      <c r="Q2506" t="b">
        <v>0</v>
      </c>
      <c r="R2506" t="s">
        <v>8298</v>
      </c>
      <c r="S2506" s="6">
        <f t="shared" si="273"/>
        <v>0</v>
      </c>
      <c r="T2506" s="8">
        <f t="shared" si="274"/>
        <v>0</v>
      </c>
      <c r="U2506" t="str">
        <f t="shared" si="278"/>
        <v>food</v>
      </c>
      <c r="V2506" t="str">
        <f t="shared" si="279"/>
        <v>restaurants</v>
      </c>
    </row>
    <row r="2507" spans="1:22" ht="64" x14ac:dyDescent="0.2">
      <c r="A2507">
        <v>2505</v>
      </c>
      <c r="B2507" s="3" t="s">
        <v>2505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2">
        <f t="shared" si="275"/>
        <v>42077.014074074075</v>
      </c>
      <c r="K2507">
        <v>1423704016</v>
      </c>
      <c r="L2507" s="12" t="str">
        <f t="shared" si="276"/>
        <v>02/12/2015</v>
      </c>
      <c r="M2507" s="9" t="str" cm="1">
        <f t="array" ref="M2507">_xlfn.IFS(LEFT(L2507, 2) = "01", "Jan", LEFT(L2507, 2) = "02", "Feb", LEFT(L2507, 2) = "03", "Mar", LEFT(L2507, 2) = "04", "Apr", LEFT(L2507, 2) = "05", "May", LEFT(L2507, 2) = "06", "Jun", LEFT(L2507, 2) = "07", "Jul", LEFT(L2507, 2) = "08", "Aug", LEFT(L2507, 2) = "09", "Sep", LEFT(L2507, 2) = "10", "Oct", LEFT(L2507, 2) = "11", "Nov", LEFT(L2507, 2) = "12", "Dec")</f>
        <v>Feb</v>
      </c>
      <c r="N2507" s="9" t="str">
        <f t="shared" si="277"/>
        <v>2015</v>
      </c>
      <c r="O2507" t="b">
        <v>0</v>
      </c>
      <c r="P2507">
        <v>0</v>
      </c>
      <c r="Q2507" t="b">
        <v>0</v>
      </c>
      <c r="R2507" t="s">
        <v>8298</v>
      </c>
      <c r="S2507" s="6">
        <f t="shared" si="273"/>
        <v>0</v>
      </c>
      <c r="T2507" s="8">
        <f t="shared" si="274"/>
        <v>0</v>
      </c>
      <c r="U2507" t="str">
        <f t="shared" si="278"/>
        <v>food</v>
      </c>
      <c r="V2507" t="str">
        <f t="shared" si="279"/>
        <v>restaurants</v>
      </c>
    </row>
    <row r="2508" spans="1:22" ht="48" x14ac:dyDescent="0.2">
      <c r="A2508">
        <v>2506</v>
      </c>
      <c r="B2508" s="3" t="s">
        <v>2506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2">
        <f t="shared" si="275"/>
        <v>42280.875</v>
      </c>
      <c r="K2508">
        <v>1441955269</v>
      </c>
      <c r="L2508" s="12" t="str">
        <f t="shared" si="276"/>
        <v>09/11/2015</v>
      </c>
      <c r="M2508" s="9" t="str" cm="1">
        <f t="array" ref="M2508">_xlfn.IFS(LEFT(L2508, 2) = "01", "Jan", LEFT(L2508, 2) = "02", "Feb", LEFT(L2508, 2) = "03", "Mar", LEFT(L2508, 2) = "04", "Apr", LEFT(L2508, 2) = "05", "May", LEFT(L2508, 2) = "06", "Jun", LEFT(L2508, 2) = "07", "Jul", LEFT(L2508, 2) = "08", "Aug", LEFT(L2508, 2) = "09", "Sep", LEFT(L2508, 2) = "10", "Oct", LEFT(L2508, 2) = "11", "Nov", LEFT(L2508, 2) = "12", "Dec")</f>
        <v>Sep</v>
      </c>
      <c r="N2508" s="9" t="str">
        <f t="shared" si="277"/>
        <v>2015</v>
      </c>
      <c r="O2508" t="b">
        <v>0</v>
      </c>
      <c r="P2508">
        <v>2</v>
      </c>
      <c r="Q2508" t="b">
        <v>0</v>
      </c>
      <c r="R2508" t="s">
        <v>8298</v>
      </c>
      <c r="S2508" s="6">
        <f t="shared" si="273"/>
        <v>6.0000000000000001E-3</v>
      </c>
      <c r="T2508" s="8">
        <f t="shared" si="274"/>
        <v>15</v>
      </c>
      <c r="U2508" t="str">
        <f t="shared" si="278"/>
        <v>food</v>
      </c>
      <c r="V2508" t="str">
        <f t="shared" si="279"/>
        <v>restaurants</v>
      </c>
    </row>
    <row r="2509" spans="1:22" ht="16" x14ac:dyDescent="0.2">
      <c r="A2509">
        <v>2507</v>
      </c>
      <c r="B2509" s="3" t="s">
        <v>2507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2">
        <f t="shared" si="275"/>
        <v>42135.072962962964</v>
      </c>
      <c r="K2509">
        <v>1428716704</v>
      </c>
      <c r="L2509" s="12" t="str">
        <f t="shared" si="276"/>
        <v>04/11/2015</v>
      </c>
      <c r="M2509" s="9" t="str" cm="1">
        <f t="array" ref="M2509">_xlfn.IFS(LEFT(L2509, 2) = "01", "Jan", LEFT(L2509, 2) = "02", "Feb", LEFT(L2509, 2) = "03", "Mar", LEFT(L2509, 2) = "04", "Apr", LEFT(L2509, 2) = "05", "May", LEFT(L2509, 2) = "06", "Jun", LEFT(L2509, 2) = "07", "Jul", LEFT(L2509, 2) = "08", "Aug", LEFT(L2509, 2) = "09", "Sep", LEFT(L2509, 2) = "10", "Oct", LEFT(L2509, 2) = "11", "Nov", LEFT(L2509, 2) = "12", "Dec")</f>
        <v>Apr</v>
      </c>
      <c r="N2509" s="9" t="str">
        <f t="shared" si="277"/>
        <v>2015</v>
      </c>
      <c r="O2509" t="b">
        <v>0</v>
      </c>
      <c r="P2509">
        <v>0</v>
      </c>
      <c r="Q2509" t="b">
        <v>0</v>
      </c>
      <c r="R2509" t="s">
        <v>8298</v>
      </c>
      <c r="S2509" s="6">
        <f t="shared" si="273"/>
        <v>0</v>
      </c>
      <c r="T2509" s="8">
        <f t="shared" si="274"/>
        <v>0</v>
      </c>
      <c r="U2509" t="str">
        <f t="shared" si="278"/>
        <v>food</v>
      </c>
      <c r="V2509" t="str">
        <f t="shared" si="279"/>
        <v>restaurants</v>
      </c>
    </row>
    <row r="2510" spans="1:22" ht="48" x14ac:dyDescent="0.2">
      <c r="A2510">
        <v>2508</v>
      </c>
      <c r="B2510" s="3" t="s">
        <v>2508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2">
        <f t="shared" si="275"/>
        <v>41865.951782407406</v>
      </c>
      <c r="K2510">
        <v>1405464634</v>
      </c>
      <c r="L2510" s="12" t="str">
        <f t="shared" si="276"/>
        <v>07/15/2014</v>
      </c>
      <c r="M2510" s="9" t="str" cm="1">
        <f t="array" ref="M2510">_xlfn.IFS(LEFT(L2510, 2) = "01", "Jan", LEFT(L2510, 2) = "02", "Feb", LEFT(L2510, 2) = "03", "Mar", LEFT(L2510, 2) = "04", "Apr", LEFT(L2510, 2) = "05", "May", LEFT(L2510, 2) = "06", "Jun", LEFT(L2510, 2) = "07", "Jul", LEFT(L2510, 2) = "08", "Aug", LEFT(L2510, 2) = "09", "Sep", LEFT(L2510, 2) = "10", "Oct", LEFT(L2510, 2) = "11", "Nov", LEFT(L2510, 2) = "12", "Dec")</f>
        <v>Jul</v>
      </c>
      <c r="N2510" s="9" t="str">
        <f t="shared" si="277"/>
        <v>2014</v>
      </c>
      <c r="O2510" t="b">
        <v>0</v>
      </c>
      <c r="P2510">
        <v>0</v>
      </c>
      <c r="Q2510" t="b">
        <v>0</v>
      </c>
      <c r="R2510" t="s">
        <v>8298</v>
      </c>
      <c r="S2510" s="6">
        <f t="shared" si="273"/>
        <v>0</v>
      </c>
      <c r="T2510" s="8">
        <f t="shared" si="274"/>
        <v>0</v>
      </c>
      <c r="U2510" t="str">
        <f t="shared" si="278"/>
        <v>food</v>
      </c>
      <c r="V2510" t="str">
        <f t="shared" si="279"/>
        <v>restaurants</v>
      </c>
    </row>
    <row r="2511" spans="1:22" ht="48" x14ac:dyDescent="0.2">
      <c r="A2511">
        <v>2509</v>
      </c>
      <c r="B2511" s="3" t="s">
        <v>2509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2">
        <f t="shared" si="275"/>
        <v>42114.767928240741</v>
      </c>
      <c r="K2511">
        <v>1424719549</v>
      </c>
      <c r="L2511" s="12" t="str">
        <f t="shared" si="276"/>
        <v>02/23/2015</v>
      </c>
      <c r="M2511" s="9" t="str" cm="1">
        <f t="array" ref="M2511">_xlfn.IFS(LEFT(L2511, 2) = "01", "Jan", LEFT(L2511, 2) = "02", "Feb", LEFT(L2511, 2) = "03", "Mar", LEFT(L2511, 2) = "04", "Apr", LEFT(L2511, 2) = "05", "May", LEFT(L2511, 2) = "06", "Jun", LEFT(L2511, 2) = "07", "Jul", LEFT(L2511, 2) = "08", "Aug", LEFT(L2511, 2) = "09", "Sep", LEFT(L2511, 2) = "10", "Oct", LEFT(L2511, 2) = "11", "Nov", LEFT(L2511, 2) = "12", "Dec")</f>
        <v>Feb</v>
      </c>
      <c r="N2511" s="9" t="str">
        <f t="shared" si="277"/>
        <v>2015</v>
      </c>
      <c r="O2511" t="b">
        <v>0</v>
      </c>
      <c r="P2511">
        <v>28</v>
      </c>
      <c r="Q2511" t="b">
        <v>0</v>
      </c>
      <c r="R2511" t="s">
        <v>8298</v>
      </c>
      <c r="S2511" s="6">
        <f t="shared" si="273"/>
        <v>1.0526315789473684E-2</v>
      </c>
      <c r="T2511" s="8">
        <f t="shared" si="274"/>
        <v>35.714285714285715</v>
      </c>
      <c r="U2511" t="str">
        <f t="shared" si="278"/>
        <v>food</v>
      </c>
      <c r="V2511" t="str">
        <f t="shared" si="279"/>
        <v>restaurants</v>
      </c>
    </row>
    <row r="2512" spans="1:22" ht="48" x14ac:dyDescent="0.2">
      <c r="A2512">
        <v>2510</v>
      </c>
      <c r="B2512" s="3" t="s">
        <v>2510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2">
        <f t="shared" si="275"/>
        <v>42138.997361111105</v>
      </c>
      <c r="K2512">
        <v>1426463772</v>
      </c>
      <c r="L2512" s="12" t="str">
        <f t="shared" si="276"/>
        <v>03/15/2015</v>
      </c>
      <c r="M2512" s="9" t="str" cm="1">
        <f t="array" ref="M2512">_xlfn.IFS(LEFT(L2512, 2) = "01", "Jan", LEFT(L2512, 2) = "02", "Feb", LEFT(L2512, 2) = "03", "Mar", LEFT(L2512, 2) = "04", "Apr", LEFT(L2512, 2) = "05", "May", LEFT(L2512, 2) = "06", "Jun", LEFT(L2512, 2) = "07", "Jul", LEFT(L2512, 2) = "08", "Aug", LEFT(L2512, 2) = "09", "Sep", LEFT(L2512, 2) = "10", "Oct", LEFT(L2512, 2) = "11", "Nov", LEFT(L2512, 2) = "12", "Dec")</f>
        <v>Mar</v>
      </c>
      <c r="N2512" s="9" t="str">
        <f t="shared" si="277"/>
        <v>2015</v>
      </c>
      <c r="O2512" t="b">
        <v>0</v>
      </c>
      <c r="P2512">
        <v>2</v>
      </c>
      <c r="Q2512" t="b">
        <v>0</v>
      </c>
      <c r="R2512" t="s">
        <v>8298</v>
      </c>
      <c r="S2512" s="6">
        <f t="shared" si="273"/>
        <v>1.5E-3</v>
      </c>
      <c r="T2512" s="8">
        <f t="shared" si="274"/>
        <v>37.5</v>
      </c>
      <c r="U2512" t="str">
        <f t="shared" si="278"/>
        <v>food</v>
      </c>
      <c r="V2512" t="str">
        <f t="shared" si="279"/>
        <v>restaurants</v>
      </c>
    </row>
    <row r="2513" spans="1:22" ht="48" x14ac:dyDescent="0.2">
      <c r="A2513">
        <v>2511</v>
      </c>
      <c r="B2513" s="3" t="s">
        <v>2511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2">
        <f t="shared" si="275"/>
        <v>42401.446909722217</v>
      </c>
      <c r="K2513">
        <v>1451731413</v>
      </c>
      <c r="L2513" s="12" t="str">
        <f t="shared" si="276"/>
        <v>01/02/2016</v>
      </c>
      <c r="M2513" s="9" t="str" cm="1">
        <f t="array" ref="M2513">_xlfn.IFS(LEFT(L2513, 2) = "01", "Jan", LEFT(L2513, 2) = "02", "Feb", LEFT(L2513, 2) = "03", "Mar", LEFT(L2513, 2) = "04", "Apr", LEFT(L2513, 2) = "05", "May", LEFT(L2513, 2) = "06", "Jun", LEFT(L2513, 2) = "07", "Jul", LEFT(L2513, 2) = "08", "Aug", LEFT(L2513, 2) = "09", "Sep", LEFT(L2513, 2) = "10", "Oct", LEFT(L2513, 2) = "11", "Nov", LEFT(L2513, 2) = "12", "Dec")</f>
        <v>Jan</v>
      </c>
      <c r="N2513" s="9" t="str">
        <f t="shared" si="277"/>
        <v>2016</v>
      </c>
      <c r="O2513" t="b">
        <v>0</v>
      </c>
      <c r="P2513">
        <v>0</v>
      </c>
      <c r="Q2513" t="b">
        <v>0</v>
      </c>
      <c r="R2513" t="s">
        <v>8298</v>
      </c>
      <c r="S2513" s="6">
        <f t="shared" si="273"/>
        <v>0</v>
      </c>
      <c r="T2513" s="8">
        <f t="shared" si="274"/>
        <v>0</v>
      </c>
      <c r="U2513" t="str">
        <f t="shared" si="278"/>
        <v>food</v>
      </c>
      <c r="V2513" t="str">
        <f t="shared" si="279"/>
        <v>restaurants</v>
      </c>
    </row>
    <row r="2514" spans="1:22" ht="48" x14ac:dyDescent="0.2">
      <c r="A2514">
        <v>2512</v>
      </c>
      <c r="B2514" s="3" t="s">
        <v>2512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2">
        <f t="shared" si="275"/>
        <v>41986.876863425925</v>
      </c>
      <c r="K2514">
        <v>1417208561</v>
      </c>
      <c r="L2514" s="12" t="str">
        <f t="shared" si="276"/>
        <v>11/28/2014</v>
      </c>
      <c r="M2514" s="9" t="str" cm="1">
        <f t="array" ref="M2514">_xlfn.IFS(LEFT(L2514, 2) = "01", "Jan", LEFT(L2514, 2) = "02", "Feb", LEFT(L2514, 2) = "03", "Mar", LEFT(L2514, 2) = "04", "Apr", LEFT(L2514, 2) = "05", "May", LEFT(L2514, 2) = "06", "Jun", LEFT(L2514, 2) = "07", "Jul", LEFT(L2514, 2) = "08", "Aug", LEFT(L2514, 2) = "09", "Sep", LEFT(L2514, 2) = "10", "Oct", LEFT(L2514, 2) = "11", "Nov", LEFT(L2514, 2) = "12", "Dec")</f>
        <v>Nov</v>
      </c>
      <c r="N2514" s="9" t="str">
        <f t="shared" si="277"/>
        <v>2014</v>
      </c>
      <c r="O2514" t="b">
        <v>0</v>
      </c>
      <c r="P2514">
        <v>0</v>
      </c>
      <c r="Q2514" t="b">
        <v>0</v>
      </c>
      <c r="R2514" t="s">
        <v>8298</v>
      </c>
      <c r="S2514" s="6">
        <f t="shared" si="273"/>
        <v>0</v>
      </c>
      <c r="T2514" s="8">
        <f t="shared" si="274"/>
        <v>0</v>
      </c>
      <c r="U2514" t="str">
        <f t="shared" si="278"/>
        <v>food</v>
      </c>
      <c r="V2514" t="str">
        <f t="shared" si="279"/>
        <v>restaurants</v>
      </c>
    </row>
    <row r="2515" spans="1:22" ht="48" x14ac:dyDescent="0.2">
      <c r="A2515">
        <v>2513</v>
      </c>
      <c r="B2515" s="3" t="s">
        <v>2513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2">
        <f t="shared" si="275"/>
        <v>42792.00681712963</v>
      </c>
      <c r="K2515">
        <v>1482883789</v>
      </c>
      <c r="L2515" s="12" t="str">
        <f t="shared" si="276"/>
        <v>12/28/2016</v>
      </c>
      <c r="M2515" s="9" t="str" cm="1">
        <f t="array" ref="M2515">_xlfn.IFS(LEFT(L2515, 2) = "01", "Jan", LEFT(L2515, 2) = "02", "Feb", LEFT(L2515, 2) = "03", "Mar", LEFT(L2515, 2) = "04", "Apr", LEFT(L2515, 2) = "05", "May", LEFT(L2515, 2) = "06", "Jun", LEFT(L2515, 2) = "07", "Jul", LEFT(L2515, 2) = "08", "Aug", LEFT(L2515, 2) = "09", "Sep", LEFT(L2515, 2) = "10", "Oct", LEFT(L2515, 2) = "11", "Nov", LEFT(L2515, 2) = "12", "Dec")</f>
        <v>Dec</v>
      </c>
      <c r="N2515" s="9" t="str">
        <f t="shared" si="277"/>
        <v>2016</v>
      </c>
      <c r="O2515" t="b">
        <v>0</v>
      </c>
      <c r="P2515">
        <v>0</v>
      </c>
      <c r="Q2515" t="b">
        <v>0</v>
      </c>
      <c r="R2515" t="s">
        <v>8298</v>
      </c>
      <c r="S2515" s="6">
        <f t="shared" si="273"/>
        <v>0</v>
      </c>
      <c r="T2515" s="8">
        <f t="shared" si="274"/>
        <v>0</v>
      </c>
      <c r="U2515" t="str">
        <f t="shared" si="278"/>
        <v>food</v>
      </c>
      <c r="V2515" t="str">
        <f t="shared" si="279"/>
        <v>restaurants</v>
      </c>
    </row>
    <row r="2516" spans="1:22" ht="48" x14ac:dyDescent="0.2">
      <c r="A2516">
        <v>2514</v>
      </c>
      <c r="B2516" s="3" t="s">
        <v>2514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2">
        <f t="shared" si="275"/>
        <v>41871.389780092592</v>
      </c>
      <c r="K2516">
        <v>1407057677</v>
      </c>
      <c r="L2516" s="12" t="str">
        <f t="shared" si="276"/>
        <v>08/03/2014</v>
      </c>
      <c r="M2516" s="9" t="str" cm="1">
        <f t="array" ref="M2516">_xlfn.IFS(LEFT(L2516, 2) = "01", "Jan", LEFT(L2516, 2) = "02", "Feb", LEFT(L2516, 2) = "03", "Mar", LEFT(L2516, 2) = "04", "Apr", LEFT(L2516, 2) = "05", "May", LEFT(L2516, 2) = "06", "Jun", LEFT(L2516, 2) = "07", "Jul", LEFT(L2516, 2) = "08", "Aug", LEFT(L2516, 2) = "09", "Sep", LEFT(L2516, 2) = "10", "Oct", LEFT(L2516, 2) = "11", "Nov", LEFT(L2516, 2) = "12", "Dec")</f>
        <v>Aug</v>
      </c>
      <c r="N2516" s="9" t="str">
        <f t="shared" si="277"/>
        <v>2014</v>
      </c>
      <c r="O2516" t="b">
        <v>0</v>
      </c>
      <c r="P2516">
        <v>4</v>
      </c>
      <c r="Q2516" t="b">
        <v>0</v>
      </c>
      <c r="R2516" t="s">
        <v>8298</v>
      </c>
      <c r="S2516" s="6">
        <f t="shared" si="273"/>
        <v>1.7500000000000002E-2</v>
      </c>
      <c r="T2516" s="8">
        <f t="shared" si="274"/>
        <v>52.5</v>
      </c>
      <c r="U2516" t="str">
        <f t="shared" si="278"/>
        <v>food</v>
      </c>
      <c r="V2516" t="str">
        <f t="shared" si="279"/>
        <v>restaurants</v>
      </c>
    </row>
    <row r="2517" spans="1:22" ht="48" x14ac:dyDescent="0.2">
      <c r="A2517">
        <v>2515</v>
      </c>
      <c r="B2517" s="3" t="s">
        <v>2515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2">
        <f t="shared" si="275"/>
        <v>42057.839733796296</v>
      </c>
      <c r="K2517">
        <v>1422043753</v>
      </c>
      <c r="L2517" s="12" t="str">
        <f t="shared" si="276"/>
        <v>01/23/2015</v>
      </c>
      <c r="M2517" s="9" t="str" cm="1">
        <f t="array" ref="M2517">_xlfn.IFS(LEFT(L2517, 2) = "01", "Jan", LEFT(L2517, 2) = "02", "Feb", LEFT(L2517, 2) = "03", "Mar", LEFT(L2517, 2) = "04", "Apr", LEFT(L2517, 2) = "05", "May", LEFT(L2517, 2) = "06", "Jun", LEFT(L2517, 2) = "07", "Jul", LEFT(L2517, 2) = "08", "Aug", LEFT(L2517, 2) = "09", "Sep", LEFT(L2517, 2) = "10", "Oct", LEFT(L2517, 2) = "11", "Nov", LEFT(L2517, 2) = "12", "Dec")</f>
        <v>Jan</v>
      </c>
      <c r="N2517" s="9" t="str">
        <f t="shared" si="277"/>
        <v>2015</v>
      </c>
      <c r="O2517" t="b">
        <v>0</v>
      </c>
      <c r="P2517">
        <v>12</v>
      </c>
      <c r="Q2517" t="b">
        <v>0</v>
      </c>
      <c r="R2517" t="s">
        <v>8298</v>
      </c>
      <c r="S2517" s="6">
        <f t="shared" si="273"/>
        <v>0.186</v>
      </c>
      <c r="T2517" s="8">
        <f t="shared" si="274"/>
        <v>77.5</v>
      </c>
      <c r="U2517" t="str">
        <f t="shared" si="278"/>
        <v>food</v>
      </c>
      <c r="V2517" t="str">
        <f t="shared" si="279"/>
        <v>restaurants</v>
      </c>
    </row>
    <row r="2518" spans="1:22" ht="48" x14ac:dyDescent="0.2">
      <c r="A2518">
        <v>2516</v>
      </c>
      <c r="B2518" s="3" t="s">
        <v>2516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2">
        <f t="shared" si="275"/>
        <v>41972.6950462963</v>
      </c>
      <c r="K2518">
        <v>1414683652</v>
      </c>
      <c r="L2518" s="12" t="str">
        <f t="shared" si="276"/>
        <v>10/30/2014</v>
      </c>
      <c r="M2518" s="9" t="str" cm="1">
        <f t="array" ref="M2518">_xlfn.IFS(LEFT(L2518, 2) = "01", "Jan", LEFT(L2518, 2) = "02", "Feb", LEFT(L2518, 2) = "03", "Mar", LEFT(L2518, 2) = "04", "Apr", LEFT(L2518, 2) = "05", "May", LEFT(L2518, 2) = "06", "Jun", LEFT(L2518, 2) = "07", "Jul", LEFT(L2518, 2) = "08", "Aug", LEFT(L2518, 2) = "09", "Sep", LEFT(L2518, 2) = "10", "Oct", LEFT(L2518, 2) = "11", "Nov", LEFT(L2518, 2) = "12", "Dec")</f>
        <v>Oct</v>
      </c>
      <c r="N2518" s="9" t="str">
        <f t="shared" si="277"/>
        <v>2014</v>
      </c>
      <c r="O2518" t="b">
        <v>0</v>
      </c>
      <c r="P2518">
        <v>0</v>
      </c>
      <c r="Q2518" t="b">
        <v>0</v>
      </c>
      <c r="R2518" t="s">
        <v>8298</v>
      </c>
      <c r="S2518" s="6">
        <f t="shared" si="273"/>
        <v>0</v>
      </c>
      <c r="T2518" s="8">
        <f t="shared" si="274"/>
        <v>0</v>
      </c>
      <c r="U2518" t="str">
        <f t="shared" si="278"/>
        <v>food</v>
      </c>
      <c r="V2518" t="str">
        <f t="shared" si="279"/>
        <v>restaurants</v>
      </c>
    </row>
    <row r="2519" spans="1:22" ht="48" x14ac:dyDescent="0.2">
      <c r="A2519">
        <v>2517</v>
      </c>
      <c r="B2519" s="3" t="s">
        <v>2517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2">
        <f t="shared" si="275"/>
        <v>42082.760763888888</v>
      </c>
      <c r="K2519">
        <v>1424200530</v>
      </c>
      <c r="L2519" s="12" t="str">
        <f t="shared" si="276"/>
        <v>02/17/2015</v>
      </c>
      <c r="M2519" s="9" t="str" cm="1">
        <f t="array" ref="M2519">_xlfn.IFS(LEFT(L2519, 2) = "01", "Jan", LEFT(L2519, 2) = "02", "Feb", LEFT(L2519, 2) = "03", "Mar", LEFT(L2519, 2) = "04", "Apr", LEFT(L2519, 2) = "05", "May", LEFT(L2519, 2) = "06", "Jun", LEFT(L2519, 2) = "07", "Jul", LEFT(L2519, 2) = "08", "Aug", LEFT(L2519, 2) = "09", "Sep", LEFT(L2519, 2) = "10", "Oct", LEFT(L2519, 2) = "11", "Nov", LEFT(L2519, 2) = "12", "Dec")</f>
        <v>Feb</v>
      </c>
      <c r="N2519" s="9" t="str">
        <f t="shared" si="277"/>
        <v>2015</v>
      </c>
      <c r="O2519" t="b">
        <v>0</v>
      </c>
      <c r="P2519">
        <v>33</v>
      </c>
      <c r="Q2519" t="b">
        <v>0</v>
      </c>
      <c r="R2519" t="s">
        <v>8298</v>
      </c>
      <c r="S2519" s="6">
        <f t="shared" si="273"/>
        <v>9.8166666666666666E-2</v>
      </c>
      <c r="T2519" s="8">
        <f t="shared" si="274"/>
        <v>53.545454545454547</v>
      </c>
      <c r="U2519" t="str">
        <f t="shared" si="278"/>
        <v>food</v>
      </c>
      <c r="V2519" t="str">
        <f t="shared" si="279"/>
        <v>restaurants</v>
      </c>
    </row>
    <row r="2520" spans="1:22" ht="48" x14ac:dyDescent="0.2">
      <c r="A2520">
        <v>2518</v>
      </c>
      <c r="B2520" s="3" t="s">
        <v>2518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2">
        <f t="shared" si="275"/>
        <v>41956.722546296296</v>
      </c>
      <c r="K2520">
        <v>1413303628</v>
      </c>
      <c r="L2520" s="12" t="str">
        <f t="shared" si="276"/>
        <v>10/14/2014</v>
      </c>
      <c r="M2520" s="9" t="str" cm="1">
        <f t="array" ref="M2520">_xlfn.IFS(LEFT(L2520, 2) = "01", "Jan", LEFT(L2520, 2) = "02", "Feb", LEFT(L2520, 2) = "03", "Mar", LEFT(L2520, 2) = "04", "Apr", LEFT(L2520, 2) = "05", "May", LEFT(L2520, 2) = "06", "Jun", LEFT(L2520, 2) = "07", "Jul", LEFT(L2520, 2) = "08", "Aug", LEFT(L2520, 2) = "09", "Sep", LEFT(L2520, 2) = "10", "Oct", LEFT(L2520, 2) = "11", "Nov", LEFT(L2520, 2) = "12", "Dec")</f>
        <v>Oct</v>
      </c>
      <c r="N2520" s="9" t="str">
        <f t="shared" si="277"/>
        <v>2014</v>
      </c>
      <c r="O2520" t="b">
        <v>0</v>
      </c>
      <c r="P2520">
        <v>0</v>
      </c>
      <c r="Q2520" t="b">
        <v>0</v>
      </c>
      <c r="R2520" t="s">
        <v>8298</v>
      </c>
      <c r="S2520" s="6">
        <f t="shared" si="273"/>
        <v>0</v>
      </c>
      <c r="T2520" s="8">
        <f t="shared" si="274"/>
        <v>0</v>
      </c>
      <c r="U2520" t="str">
        <f t="shared" si="278"/>
        <v>food</v>
      </c>
      <c r="V2520" t="str">
        <f t="shared" si="279"/>
        <v>restaurants</v>
      </c>
    </row>
    <row r="2521" spans="1:22" ht="32" x14ac:dyDescent="0.2">
      <c r="A2521">
        <v>2519</v>
      </c>
      <c r="B2521" s="3" t="s">
        <v>2519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2">
        <f t="shared" si="275"/>
        <v>41839.155138888891</v>
      </c>
      <c r="K2521">
        <v>1403149404</v>
      </c>
      <c r="L2521" s="12" t="str">
        <f t="shared" si="276"/>
        <v>06/19/2014</v>
      </c>
      <c r="M2521" s="9" t="str" cm="1">
        <f t="array" ref="M2521">_xlfn.IFS(LEFT(L2521, 2) = "01", "Jan", LEFT(L2521, 2) = "02", "Feb", LEFT(L2521, 2) = "03", "Mar", LEFT(L2521, 2) = "04", "Apr", LEFT(L2521, 2) = "05", "May", LEFT(L2521, 2) = "06", "Jun", LEFT(L2521, 2) = "07", "Jul", LEFT(L2521, 2) = "08", "Aug", LEFT(L2521, 2) = "09", "Sep", LEFT(L2521, 2) = "10", "Oct", LEFT(L2521, 2) = "11", "Nov", LEFT(L2521, 2) = "12", "Dec")</f>
        <v>Jun</v>
      </c>
      <c r="N2521" s="9" t="str">
        <f t="shared" si="277"/>
        <v>2014</v>
      </c>
      <c r="O2521" t="b">
        <v>0</v>
      </c>
      <c r="P2521">
        <v>4</v>
      </c>
      <c r="Q2521" t="b">
        <v>0</v>
      </c>
      <c r="R2521" t="s">
        <v>8298</v>
      </c>
      <c r="S2521" s="6">
        <f t="shared" si="273"/>
        <v>4.3333333333333331E-4</v>
      </c>
      <c r="T2521" s="8">
        <f t="shared" si="274"/>
        <v>16.25</v>
      </c>
      <c r="U2521" t="str">
        <f t="shared" si="278"/>
        <v>food</v>
      </c>
      <c r="V2521" t="str">
        <f t="shared" si="279"/>
        <v>restaurants</v>
      </c>
    </row>
    <row r="2522" spans="1:22" ht="48" x14ac:dyDescent="0.2">
      <c r="A2522">
        <v>2520</v>
      </c>
      <c r="B2522" s="3" t="s">
        <v>2520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2">
        <f t="shared" si="275"/>
        <v>42658.806249999994</v>
      </c>
      <c r="K2522">
        <v>1472567085</v>
      </c>
      <c r="L2522" s="12" t="str">
        <f t="shared" si="276"/>
        <v>08/30/2016</v>
      </c>
      <c r="M2522" s="9" t="str" cm="1">
        <f t="array" ref="M2522">_xlfn.IFS(LEFT(L2522, 2) = "01", "Jan", LEFT(L2522, 2) = "02", "Feb", LEFT(L2522, 2) = "03", "Mar", LEFT(L2522, 2) = "04", "Apr", LEFT(L2522, 2) = "05", "May", LEFT(L2522, 2) = "06", "Jun", LEFT(L2522, 2) = "07", "Jul", LEFT(L2522, 2) = "08", "Aug", LEFT(L2522, 2) = "09", "Sep", LEFT(L2522, 2) = "10", "Oct", LEFT(L2522, 2) = "11", "Nov", LEFT(L2522, 2) = "12", "Dec")</f>
        <v>Aug</v>
      </c>
      <c r="N2522" s="9" t="str">
        <f t="shared" si="277"/>
        <v>2016</v>
      </c>
      <c r="O2522" t="b">
        <v>0</v>
      </c>
      <c r="P2522">
        <v>0</v>
      </c>
      <c r="Q2522" t="b">
        <v>0</v>
      </c>
      <c r="R2522" t="s">
        <v>8298</v>
      </c>
      <c r="S2522" s="6">
        <f t="shared" si="273"/>
        <v>0</v>
      </c>
      <c r="T2522" s="8">
        <f t="shared" si="274"/>
        <v>0</v>
      </c>
      <c r="U2522" t="str">
        <f t="shared" si="278"/>
        <v>food</v>
      </c>
      <c r="V2522" t="str">
        <f t="shared" si="279"/>
        <v>restaurants</v>
      </c>
    </row>
    <row r="2523" spans="1:22" ht="48" x14ac:dyDescent="0.2">
      <c r="A2523">
        <v>2521</v>
      </c>
      <c r="B2523" s="3" t="s">
        <v>2521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2">
        <f t="shared" si="275"/>
        <v>42290.967835648145</v>
      </c>
      <c r="K2523">
        <v>1442963621</v>
      </c>
      <c r="L2523" s="12" t="str">
        <f t="shared" si="276"/>
        <v>09/22/2015</v>
      </c>
      <c r="M2523" s="9" t="str" cm="1">
        <f t="array" ref="M2523">_xlfn.IFS(LEFT(L2523, 2) = "01", "Jan", LEFT(L2523, 2) = "02", "Feb", LEFT(L2523, 2) = "03", "Mar", LEFT(L2523, 2) = "04", "Apr", LEFT(L2523, 2) = "05", "May", LEFT(L2523, 2) = "06", "Jun", LEFT(L2523, 2) = "07", "Jul", LEFT(L2523, 2) = "08", "Aug", LEFT(L2523, 2) = "09", "Sep", LEFT(L2523, 2) = "10", "Oct", LEFT(L2523, 2) = "11", "Nov", LEFT(L2523, 2) = "12", "Dec")</f>
        <v>Sep</v>
      </c>
      <c r="N2523" s="9" t="str">
        <f t="shared" si="277"/>
        <v>2015</v>
      </c>
      <c r="O2523" t="b">
        <v>0</v>
      </c>
      <c r="P2523">
        <v>132</v>
      </c>
      <c r="Q2523" t="b">
        <v>1</v>
      </c>
      <c r="R2523" t="s">
        <v>8299</v>
      </c>
      <c r="S2523" s="6">
        <f t="shared" si="273"/>
        <v>1.0948792000000001</v>
      </c>
      <c r="T2523" s="8">
        <f t="shared" si="274"/>
        <v>103.68174242424243</v>
      </c>
      <c r="U2523" t="str">
        <f t="shared" si="278"/>
        <v>music</v>
      </c>
      <c r="V2523" t="str">
        <f t="shared" si="279"/>
        <v>classical music</v>
      </c>
    </row>
    <row r="2524" spans="1:22" ht="48" x14ac:dyDescent="0.2">
      <c r="A2524">
        <v>2522</v>
      </c>
      <c r="B2524" s="3" t="s">
        <v>2522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2">
        <f t="shared" si="275"/>
        <v>42482.619444444441</v>
      </c>
      <c r="K2524">
        <v>1459431960</v>
      </c>
      <c r="L2524" s="12" t="str">
        <f t="shared" si="276"/>
        <v>03/31/2016</v>
      </c>
      <c r="M2524" s="9" t="str" cm="1">
        <f t="array" ref="M2524">_xlfn.IFS(LEFT(L2524, 2) = "01", "Jan", LEFT(L2524, 2) = "02", "Feb", LEFT(L2524, 2) = "03", "Mar", LEFT(L2524, 2) = "04", "Apr", LEFT(L2524, 2) = "05", "May", LEFT(L2524, 2) = "06", "Jun", LEFT(L2524, 2) = "07", "Jul", LEFT(L2524, 2) = "08", "Aug", LEFT(L2524, 2) = "09", "Sep", LEFT(L2524, 2) = "10", "Oct", LEFT(L2524, 2) = "11", "Nov", LEFT(L2524, 2) = "12", "Dec")</f>
        <v>Mar</v>
      </c>
      <c r="N2524" s="9" t="str">
        <f t="shared" si="277"/>
        <v>2016</v>
      </c>
      <c r="O2524" t="b">
        <v>0</v>
      </c>
      <c r="P2524">
        <v>27</v>
      </c>
      <c r="Q2524" t="b">
        <v>1</v>
      </c>
      <c r="R2524" t="s">
        <v>8299</v>
      </c>
      <c r="S2524" s="6">
        <f t="shared" si="273"/>
        <v>1</v>
      </c>
      <c r="T2524" s="8">
        <f t="shared" si="274"/>
        <v>185.18518518518519</v>
      </c>
      <c r="U2524" t="str">
        <f t="shared" si="278"/>
        <v>music</v>
      </c>
      <c r="V2524" t="str">
        <f t="shared" si="279"/>
        <v>classical music</v>
      </c>
    </row>
    <row r="2525" spans="1:22" ht="48" x14ac:dyDescent="0.2">
      <c r="A2525">
        <v>2523</v>
      </c>
      <c r="B2525" s="3" t="s">
        <v>2523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2">
        <f t="shared" si="275"/>
        <v>41961.017268518524</v>
      </c>
      <c r="K2525">
        <v>1413674692</v>
      </c>
      <c r="L2525" s="12" t="str">
        <f t="shared" si="276"/>
        <v>10/18/2014</v>
      </c>
      <c r="M2525" s="9" t="str" cm="1">
        <f t="array" ref="M2525">_xlfn.IFS(LEFT(L2525, 2) = "01", "Jan", LEFT(L2525, 2) = "02", "Feb", LEFT(L2525, 2) = "03", "Mar", LEFT(L2525, 2) = "04", "Apr", LEFT(L2525, 2) = "05", "May", LEFT(L2525, 2) = "06", "Jun", LEFT(L2525, 2) = "07", "Jul", LEFT(L2525, 2) = "08", "Aug", LEFT(L2525, 2) = "09", "Sep", LEFT(L2525, 2) = "10", "Oct", LEFT(L2525, 2) = "11", "Nov", LEFT(L2525, 2) = "12", "Dec")</f>
        <v>Oct</v>
      </c>
      <c r="N2525" s="9" t="str">
        <f t="shared" si="277"/>
        <v>2014</v>
      </c>
      <c r="O2525" t="b">
        <v>0</v>
      </c>
      <c r="P2525">
        <v>26</v>
      </c>
      <c r="Q2525" t="b">
        <v>1</v>
      </c>
      <c r="R2525" t="s">
        <v>8299</v>
      </c>
      <c r="S2525" s="6">
        <f t="shared" si="273"/>
        <v>1.5644444444444445</v>
      </c>
      <c r="T2525" s="8">
        <f t="shared" si="274"/>
        <v>54.153846153846153</v>
      </c>
      <c r="U2525" t="str">
        <f t="shared" si="278"/>
        <v>music</v>
      </c>
      <c r="V2525" t="str">
        <f t="shared" si="279"/>
        <v>classical music</v>
      </c>
    </row>
    <row r="2526" spans="1:22" ht="32" x14ac:dyDescent="0.2">
      <c r="A2526">
        <v>2524</v>
      </c>
      <c r="B2526" s="3" t="s">
        <v>2524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2">
        <f t="shared" si="275"/>
        <v>41994.1875</v>
      </c>
      <c r="K2526">
        <v>1416338557</v>
      </c>
      <c r="L2526" s="12" t="str">
        <f t="shared" si="276"/>
        <v>11/18/2014</v>
      </c>
      <c r="M2526" s="9" t="str" cm="1">
        <f t="array" ref="M2526">_xlfn.IFS(LEFT(L2526, 2) = "01", "Jan", LEFT(L2526, 2) = "02", "Feb", LEFT(L2526, 2) = "03", "Mar", LEFT(L2526, 2) = "04", "Apr", LEFT(L2526, 2) = "05", "May", LEFT(L2526, 2) = "06", "Jun", LEFT(L2526, 2) = "07", "Jul", LEFT(L2526, 2) = "08", "Aug", LEFT(L2526, 2) = "09", "Sep", LEFT(L2526, 2) = "10", "Oct", LEFT(L2526, 2) = "11", "Nov", LEFT(L2526, 2) = "12", "Dec")</f>
        <v>Nov</v>
      </c>
      <c r="N2526" s="9" t="str">
        <f t="shared" si="277"/>
        <v>2014</v>
      </c>
      <c r="O2526" t="b">
        <v>0</v>
      </c>
      <c r="P2526">
        <v>43</v>
      </c>
      <c r="Q2526" t="b">
        <v>1</v>
      </c>
      <c r="R2526" t="s">
        <v>8299</v>
      </c>
      <c r="S2526" s="6">
        <f t="shared" si="273"/>
        <v>1.016</v>
      </c>
      <c r="T2526" s="8">
        <f t="shared" si="274"/>
        <v>177.2093023255814</v>
      </c>
      <c r="U2526" t="str">
        <f t="shared" si="278"/>
        <v>music</v>
      </c>
      <c r="V2526" t="str">
        <f t="shared" si="279"/>
        <v>classical music</v>
      </c>
    </row>
    <row r="2527" spans="1:22" ht="48" x14ac:dyDescent="0.2">
      <c r="A2527">
        <v>2525</v>
      </c>
      <c r="B2527" s="3" t="s">
        <v>2525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2">
        <f t="shared" si="275"/>
        <v>41088.844571759262</v>
      </c>
      <c r="K2527">
        <v>1338322571</v>
      </c>
      <c r="L2527" s="12" t="str">
        <f t="shared" si="276"/>
        <v>05/29/2012</v>
      </c>
      <c r="M2527" s="9" t="str" cm="1">
        <f t="array" ref="M2527">_xlfn.IFS(LEFT(L2527, 2) = "01", "Jan", LEFT(L2527, 2) = "02", "Feb", LEFT(L2527, 2) = "03", "Mar", LEFT(L2527, 2) = "04", "Apr", LEFT(L2527, 2) = "05", "May", LEFT(L2527, 2) = "06", "Jun", LEFT(L2527, 2) = "07", "Jul", LEFT(L2527, 2) = "08", "Aug", LEFT(L2527, 2) = "09", "Sep", LEFT(L2527, 2) = "10", "Oct", LEFT(L2527, 2) = "11", "Nov", LEFT(L2527, 2) = "12", "Dec")</f>
        <v>May</v>
      </c>
      <c r="N2527" s="9" t="str">
        <f t="shared" si="277"/>
        <v>2012</v>
      </c>
      <c r="O2527" t="b">
        <v>0</v>
      </c>
      <c r="P2527">
        <v>80</v>
      </c>
      <c r="Q2527" t="b">
        <v>1</v>
      </c>
      <c r="R2527" t="s">
        <v>8299</v>
      </c>
      <c r="S2527" s="6">
        <f t="shared" si="273"/>
        <v>1.00325</v>
      </c>
      <c r="T2527" s="8">
        <f t="shared" si="274"/>
        <v>100.325</v>
      </c>
      <c r="U2527" t="str">
        <f t="shared" si="278"/>
        <v>music</v>
      </c>
      <c r="V2527" t="str">
        <f t="shared" si="279"/>
        <v>classical music</v>
      </c>
    </row>
    <row r="2528" spans="1:22" ht="48" x14ac:dyDescent="0.2">
      <c r="A2528">
        <v>2526</v>
      </c>
      <c r="B2528" s="3" t="s">
        <v>2526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2">
        <f t="shared" si="275"/>
        <v>41981.207638888889</v>
      </c>
      <c r="K2528">
        <v>1415585474</v>
      </c>
      <c r="L2528" s="12" t="str">
        <f t="shared" si="276"/>
        <v>11/10/2014</v>
      </c>
      <c r="M2528" s="9" t="str" cm="1">
        <f t="array" ref="M2528">_xlfn.IFS(LEFT(L2528, 2) = "01", "Jan", LEFT(L2528, 2) = "02", "Feb", LEFT(L2528, 2) = "03", "Mar", LEFT(L2528, 2) = "04", "Apr", LEFT(L2528, 2) = "05", "May", LEFT(L2528, 2) = "06", "Jun", LEFT(L2528, 2) = "07", "Jul", LEFT(L2528, 2) = "08", "Aug", LEFT(L2528, 2) = "09", "Sep", LEFT(L2528, 2) = "10", "Oct", LEFT(L2528, 2) = "11", "Nov", LEFT(L2528, 2) = "12", "Dec")</f>
        <v>Nov</v>
      </c>
      <c r="N2528" s="9" t="str">
        <f t="shared" si="277"/>
        <v>2014</v>
      </c>
      <c r="O2528" t="b">
        <v>0</v>
      </c>
      <c r="P2528">
        <v>33</v>
      </c>
      <c r="Q2528" t="b">
        <v>1</v>
      </c>
      <c r="R2528" t="s">
        <v>8299</v>
      </c>
      <c r="S2528" s="6">
        <f t="shared" si="273"/>
        <v>1.1294999999999999</v>
      </c>
      <c r="T2528" s="8">
        <f t="shared" si="274"/>
        <v>136.90909090909091</v>
      </c>
      <c r="U2528" t="str">
        <f t="shared" si="278"/>
        <v>music</v>
      </c>
      <c r="V2528" t="str">
        <f t="shared" si="279"/>
        <v>classical music</v>
      </c>
    </row>
    <row r="2529" spans="1:22" ht="48" x14ac:dyDescent="0.2">
      <c r="A2529">
        <v>2527</v>
      </c>
      <c r="B2529" s="3" t="s">
        <v>2527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2">
        <f t="shared" si="275"/>
        <v>41565.165972222225</v>
      </c>
      <c r="K2529">
        <v>1380477691</v>
      </c>
      <c r="L2529" s="12" t="str">
        <f t="shared" si="276"/>
        <v>09/29/2013</v>
      </c>
      <c r="M2529" s="9" t="str" cm="1">
        <f t="array" ref="M2529">_xlfn.IFS(LEFT(L2529, 2) = "01", "Jan", LEFT(L2529, 2) = "02", "Feb", LEFT(L2529, 2) = "03", "Mar", LEFT(L2529, 2) = "04", "Apr", LEFT(L2529, 2) = "05", "May", LEFT(L2529, 2) = "06", "Jun", LEFT(L2529, 2) = "07", "Jul", LEFT(L2529, 2) = "08", "Aug", LEFT(L2529, 2) = "09", "Sep", LEFT(L2529, 2) = "10", "Oct", LEFT(L2529, 2) = "11", "Nov", LEFT(L2529, 2) = "12", "Dec")</f>
        <v>Sep</v>
      </c>
      <c r="N2529" s="9" t="str">
        <f t="shared" si="277"/>
        <v>2013</v>
      </c>
      <c r="O2529" t="b">
        <v>0</v>
      </c>
      <c r="P2529">
        <v>71</v>
      </c>
      <c r="Q2529" t="b">
        <v>1</v>
      </c>
      <c r="R2529" t="s">
        <v>8299</v>
      </c>
      <c r="S2529" s="6">
        <f t="shared" si="273"/>
        <v>1.02125</v>
      </c>
      <c r="T2529" s="8">
        <f t="shared" si="274"/>
        <v>57.535211267605632</v>
      </c>
      <c r="U2529" t="str">
        <f t="shared" si="278"/>
        <v>music</v>
      </c>
      <c r="V2529" t="str">
        <f t="shared" si="279"/>
        <v>classical music</v>
      </c>
    </row>
    <row r="2530" spans="1:22" ht="48" x14ac:dyDescent="0.2">
      <c r="A2530">
        <v>2528</v>
      </c>
      <c r="B2530" s="3" t="s">
        <v>2528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2">
        <f t="shared" si="275"/>
        <v>42236.458333333328</v>
      </c>
      <c r="K2530">
        <v>1438459303</v>
      </c>
      <c r="L2530" s="12" t="str">
        <f t="shared" si="276"/>
        <v>08/01/2015</v>
      </c>
      <c r="M2530" s="9" t="str" cm="1">
        <f t="array" ref="M2530">_xlfn.IFS(LEFT(L2530, 2) = "01", "Jan", LEFT(L2530, 2) = "02", "Feb", LEFT(L2530, 2) = "03", "Mar", LEFT(L2530, 2) = "04", "Apr", LEFT(L2530, 2) = "05", "May", LEFT(L2530, 2) = "06", "Jun", LEFT(L2530, 2) = "07", "Jul", LEFT(L2530, 2) = "08", "Aug", LEFT(L2530, 2) = "09", "Sep", LEFT(L2530, 2) = "10", "Oct", LEFT(L2530, 2) = "11", "Nov", LEFT(L2530, 2) = "12", "Dec")</f>
        <v>Aug</v>
      </c>
      <c r="N2530" s="9" t="str">
        <f t="shared" si="277"/>
        <v>2015</v>
      </c>
      <c r="O2530" t="b">
        <v>0</v>
      </c>
      <c r="P2530">
        <v>81</v>
      </c>
      <c r="Q2530" t="b">
        <v>1</v>
      </c>
      <c r="R2530" t="s">
        <v>8299</v>
      </c>
      <c r="S2530" s="6">
        <f t="shared" si="273"/>
        <v>1.0724974999999999</v>
      </c>
      <c r="T2530" s="8">
        <f t="shared" si="274"/>
        <v>52.962839506172834</v>
      </c>
      <c r="U2530" t="str">
        <f t="shared" si="278"/>
        <v>music</v>
      </c>
      <c r="V2530" t="str">
        <f t="shared" si="279"/>
        <v>classical music</v>
      </c>
    </row>
    <row r="2531" spans="1:22" ht="32" x14ac:dyDescent="0.2">
      <c r="A2531">
        <v>2529</v>
      </c>
      <c r="B2531" s="3" t="s">
        <v>2529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2">
        <f t="shared" si="275"/>
        <v>40993.0390625</v>
      </c>
      <c r="K2531">
        <v>1328752575</v>
      </c>
      <c r="L2531" s="12" t="str">
        <f t="shared" si="276"/>
        <v>02/09/2012</v>
      </c>
      <c r="M2531" s="9" t="str" cm="1">
        <f t="array" ref="M2531">_xlfn.IFS(LEFT(L2531, 2) = "01", "Jan", LEFT(L2531, 2) = "02", "Feb", LEFT(L2531, 2) = "03", "Mar", LEFT(L2531, 2) = "04", "Apr", LEFT(L2531, 2) = "05", "May", LEFT(L2531, 2) = "06", "Jun", LEFT(L2531, 2) = "07", "Jul", LEFT(L2531, 2) = "08", "Aug", LEFT(L2531, 2) = "09", "Sep", LEFT(L2531, 2) = "10", "Oct", LEFT(L2531, 2) = "11", "Nov", LEFT(L2531, 2) = "12", "Dec")</f>
        <v>Feb</v>
      </c>
      <c r="N2531" s="9" t="str">
        <f t="shared" si="277"/>
        <v>2012</v>
      </c>
      <c r="O2531" t="b">
        <v>0</v>
      </c>
      <c r="P2531">
        <v>76</v>
      </c>
      <c r="Q2531" t="b">
        <v>1</v>
      </c>
      <c r="R2531" t="s">
        <v>8299</v>
      </c>
      <c r="S2531" s="6">
        <f t="shared" si="273"/>
        <v>1.0428333333333333</v>
      </c>
      <c r="T2531" s="8">
        <f t="shared" si="274"/>
        <v>82.328947368421055</v>
      </c>
      <c r="U2531" t="str">
        <f t="shared" si="278"/>
        <v>music</v>
      </c>
      <c r="V2531" t="str">
        <f t="shared" si="279"/>
        <v>classical music</v>
      </c>
    </row>
    <row r="2532" spans="1:22" ht="48" x14ac:dyDescent="0.2">
      <c r="A2532">
        <v>2530</v>
      </c>
      <c r="B2532" s="3" t="s">
        <v>2530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2">
        <f t="shared" si="275"/>
        <v>42114.201388888891</v>
      </c>
      <c r="K2532">
        <v>1426711505</v>
      </c>
      <c r="L2532" s="12" t="str">
        <f t="shared" si="276"/>
        <v>03/18/2015</v>
      </c>
      <c r="M2532" s="9" t="str" cm="1">
        <f t="array" ref="M2532">_xlfn.IFS(LEFT(L2532, 2) = "01", "Jan", LEFT(L2532, 2) = "02", "Feb", LEFT(L2532, 2) = "03", "Mar", LEFT(L2532, 2) = "04", "Apr", LEFT(L2532, 2) = "05", "May", LEFT(L2532, 2) = "06", "Jun", LEFT(L2532, 2) = "07", "Jul", LEFT(L2532, 2) = "08", "Aug", LEFT(L2532, 2) = "09", "Sep", LEFT(L2532, 2) = "10", "Oct", LEFT(L2532, 2) = "11", "Nov", LEFT(L2532, 2) = "12", "Dec")</f>
        <v>Mar</v>
      </c>
      <c r="N2532" s="9" t="str">
        <f t="shared" si="277"/>
        <v>2015</v>
      </c>
      <c r="O2532" t="b">
        <v>0</v>
      </c>
      <c r="P2532">
        <v>48</v>
      </c>
      <c r="Q2532" t="b">
        <v>1</v>
      </c>
      <c r="R2532" t="s">
        <v>8299</v>
      </c>
      <c r="S2532" s="6">
        <f t="shared" si="273"/>
        <v>1</v>
      </c>
      <c r="T2532" s="8">
        <f t="shared" si="274"/>
        <v>135.41666666666666</v>
      </c>
      <c r="U2532" t="str">
        <f t="shared" si="278"/>
        <v>music</v>
      </c>
      <c r="V2532" t="str">
        <f t="shared" si="279"/>
        <v>classical music</v>
      </c>
    </row>
    <row r="2533" spans="1:22" ht="48" x14ac:dyDescent="0.2">
      <c r="A2533">
        <v>2531</v>
      </c>
      <c r="B2533" s="3" t="s">
        <v>2531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2">
        <f t="shared" si="275"/>
        <v>42231.165972222225</v>
      </c>
      <c r="K2533">
        <v>1437668354</v>
      </c>
      <c r="L2533" s="12" t="str">
        <f t="shared" si="276"/>
        <v>07/23/2015</v>
      </c>
      <c r="M2533" s="9" t="str" cm="1">
        <f t="array" ref="M2533">_xlfn.IFS(LEFT(L2533, 2) = "01", "Jan", LEFT(L2533, 2) = "02", "Feb", LEFT(L2533, 2) = "03", "Mar", LEFT(L2533, 2) = "04", "Apr", LEFT(L2533, 2) = "05", "May", LEFT(L2533, 2) = "06", "Jun", LEFT(L2533, 2) = "07", "Jul", LEFT(L2533, 2) = "08", "Aug", LEFT(L2533, 2) = "09", "Sep", LEFT(L2533, 2) = "10", "Oct", LEFT(L2533, 2) = "11", "Nov", LEFT(L2533, 2) = "12", "Dec")</f>
        <v>Jul</v>
      </c>
      <c r="N2533" s="9" t="str">
        <f t="shared" si="277"/>
        <v>2015</v>
      </c>
      <c r="O2533" t="b">
        <v>0</v>
      </c>
      <c r="P2533">
        <v>61</v>
      </c>
      <c r="Q2533" t="b">
        <v>1</v>
      </c>
      <c r="R2533" t="s">
        <v>8299</v>
      </c>
      <c r="S2533" s="6">
        <f t="shared" si="273"/>
        <v>1.004</v>
      </c>
      <c r="T2533" s="8">
        <f t="shared" si="274"/>
        <v>74.06557377049181</v>
      </c>
      <c r="U2533" t="str">
        <f t="shared" si="278"/>
        <v>music</v>
      </c>
      <c r="V2533" t="str">
        <f t="shared" si="279"/>
        <v>classical music</v>
      </c>
    </row>
    <row r="2534" spans="1:22" ht="48" x14ac:dyDescent="0.2">
      <c r="A2534">
        <v>2532</v>
      </c>
      <c r="B2534" s="3" t="s">
        <v>2532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2">
        <f t="shared" si="275"/>
        <v>41137.849143518521</v>
      </c>
      <c r="K2534">
        <v>1342556566</v>
      </c>
      <c r="L2534" s="12" t="str">
        <f t="shared" si="276"/>
        <v>07/17/2012</v>
      </c>
      <c r="M2534" s="9" t="str" cm="1">
        <f t="array" ref="M2534">_xlfn.IFS(LEFT(L2534, 2) = "01", "Jan", LEFT(L2534, 2) = "02", "Feb", LEFT(L2534, 2) = "03", "Mar", LEFT(L2534, 2) = "04", "Apr", LEFT(L2534, 2) = "05", "May", LEFT(L2534, 2) = "06", "Jun", LEFT(L2534, 2) = "07", "Jul", LEFT(L2534, 2) = "08", "Aug", LEFT(L2534, 2) = "09", "Sep", LEFT(L2534, 2) = "10", "Oct", LEFT(L2534, 2) = "11", "Nov", LEFT(L2534, 2) = "12", "Dec")</f>
        <v>Jul</v>
      </c>
      <c r="N2534" s="9" t="str">
        <f t="shared" si="277"/>
        <v>2012</v>
      </c>
      <c r="O2534" t="b">
        <v>0</v>
      </c>
      <c r="P2534">
        <v>60</v>
      </c>
      <c r="Q2534" t="b">
        <v>1</v>
      </c>
      <c r="R2534" t="s">
        <v>8299</v>
      </c>
      <c r="S2534" s="6">
        <f t="shared" si="273"/>
        <v>1.26125</v>
      </c>
      <c r="T2534" s="8">
        <f t="shared" si="274"/>
        <v>84.083333333333329</v>
      </c>
      <c r="U2534" t="str">
        <f t="shared" si="278"/>
        <v>music</v>
      </c>
      <c r="V2534" t="str">
        <f t="shared" si="279"/>
        <v>classical music</v>
      </c>
    </row>
    <row r="2535" spans="1:22" ht="48" x14ac:dyDescent="0.2">
      <c r="A2535">
        <v>2533</v>
      </c>
      <c r="B2535" s="3" t="s">
        <v>2533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2">
        <f t="shared" si="275"/>
        <v>41334.750787037039</v>
      </c>
      <c r="K2535">
        <v>1359568911</v>
      </c>
      <c r="L2535" s="12" t="str">
        <f t="shared" si="276"/>
        <v>01/30/2013</v>
      </c>
      <c r="M2535" s="9" t="str" cm="1">
        <f t="array" ref="M2535">_xlfn.IFS(LEFT(L2535, 2) = "01", "Jan", LEFT(L2535, 2) = "02", "Feb", LEFT(L2535, 2) = "03", "Mar", LEFT(L2535, 2) = "04", "Apr", LEFT(L2535, 2) = "05", "May", LEFT(L2535, 2) = "06", "Jun", LEFT(L2535, 2) = "07", "Jul", LEFT(L2535, 2) = "08", "Aug", LEFT(L2535, 2) = "09", "Sep", LEFT(L2535, 2) = "10", "Oct", LEFT(L2535, 2) = "11", "Nov", LEFT(L2535, 2) = "12", "Dec")</f>
        <v>Jan</v>
      </c>
      <c r="N2535" s="9" t="str">
        <f t="shared" si="277"/>
        <v>2013</v>
      </c>
      <c r="O2535" t="b">
        <v>0</v>
      </c>
      <c r="P2535">
        <v>136</v>
      </c>
      <c r="Q2535" t="b">
        <v>1</v>
      </c>
      <c r="R2535" t="s">
        <v>8299</v>
      </c>
      <c r="S2535" s="6">
        <f t="shared" si="273"/>
        <v>1.1066666666666667</v>
      </c>
      <c r="T2535" s="8">
        <f t="shared" si="274"/>
        <v>61.029411764705884</v>
      </c>
      <c r="U2535" t="str">
        <f t="shared" si="278"/>
        <v>music</v>
      </c>
      <c r="V2535" t="str">
        <f t="shared" si="279"/>
        <v>classical music</v>
      </c>
    </row>
    <row r="2536" spans="1:22" ht="64" x14ac:dyDescent="0.2">
      <c r="A2536">
        <v>2534</v>
      </c>
      <c r="B2536" s="3" t="s">
        <v>2534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2">
        <f t="shared" si="275"/>
        <v>40179.25</v>
      </c>
      <c r="K2536">
        <v>1257871712</v>
      </c>
      <c r="L2536" s="12" t="str">
        <f t="shared" si="276"/>
        <v>11/10/2009</v>
      </c>
      <c r="M2536" s="9" t="str" cm="1">
        <f t="array" ref="M2536">_xlfn.IFS(LEFT(L2536, 2) = "01", "Jan", LEFT(L2536, 2) = "02", "Feb", LEFT(L2536, 2) = "03", "Mar", LEFT(L2536, 2) = "04", "Apr", LEFT(L2536, 2) = "05", "May", LEFT(L2536, 2) = "06", "Jun", LEFT(L2536, 2) = "07", "Jul", LEFT(L2536, 2) = "08", "Aug", LEFT(L2536, 2) = "09", "Sep", LEFT(L2536, 2) = "10", "Oct", LEFT(L2536, 2) = "11", "Nov", LEFT(L2536, 2) = "12", "Dec")</f>
        <v>Nov</v>
      </c>
      <c r="N2536" s="9" t="str">
        <f t="shared" si="277"/>
        <v>2009</v>
      </c>
      <c r="O2536" t="b">
        <v>0</v>
      </c>
      <c r="P2536">
        <v>14</v>
      </c>
      <c r="Q2536" t="b">
        <v>1</v>
      </c>
      <c r="R2536" t="s">
        <v>8299</v>
      </c>
      <c r="S2536" s="6">
        <f t="shared" si="273"/>
        <v>1.05</v>
      </c>
      <c r="T2536" s="8">
        <f t="shared" si="274"/>
        <v>150</v>
      </c>
      <c r="U2536" t="str">
        <f t="shared" si="278"/>
        <v>music</v>
      </c>
      <c r="V2536" t="str">
        <f t="shared" si="279"/>
        <v>classical music</v>
      </c>
    </row>
    <row r="2537" spans="1:22" ht="16" x14ac:dyDescent="0.2">
      <c r="A2537">
        <v>2535</v>
      </c>
      <c r="B2537" s="3" t="s">
        <v>2535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2">
        <f t="shared" si="275"/>
        <v>41974.832696759258</v>
      </c>
      <c r="K2537">
        <v>1414781945</v>
      </c>
      <c r="L2537" s="12" t="str">
        <f t="shared" si="276"/>
        <v>10/31/2014</v>
      </c>
      <c r="M2537" s="9" t="str" cm="1">
        <f t="array" ref="M2537">_xlfn.IFS(LEFT(L2537, 2) = "01", "Jan", LEFT(L2537, 2) = "02", "Feb", LEFT(L2537, 2) = "03", "Mar", LEFT(L2537, 2) = "04", "Apr", LEFT(L2537, 2) = "05", "May", LEFT(L2537, 2) = "06", "Jun", LEFT(L2537, 2) = "07", "Jul", LEFT(L2537, 2) = "08", "Aug", LEFT(L2537, 2) = "09", "Sep", LEFT(L2537, 2) = "10", "Oct", LEFT(L2537, 2) = "11", "Nov", LEFT(L2537, 2) = "12", "Dec")</f>
        <v>Oct</v>
      </c>
      <c r="N2537" s="9" t="str">
        <f t="shared" si="277"/>
        <v>2014</v>
      </c>
      <c r="O2537" t="b">
        <v>0</v>
      </c>
      <c r="P2537">
        <v>78</v>
      </c>
      <c r="Q2537" t="b">
        <v>1</v>
      </c>
      <c r="R2537" t="s">
        <v>8299</v>
      </c>
      <c r="S2537" s="6">
        <f t="shared" si="273"/>
        <v>1.03775</v>
      </c>
      <c r="T2537" s="8">
        <f t="shared" si="274"/>
        <v>266.08974358974359</v>
      </c>
      <c r="U2537" t="str">
        <f t="shared" si="278"/>
        <v>music</v>
      </c>
      <c r="V2537" t="str">
        <f t="shared" si="279"/>
        <v>classical music</v>
      </c>
    </row>
    <row r="2538" spans="1:22" ht="48" x14ac:dyDescent="0.2">
      <c r="A2538">
        <v>2536</v>
      </c>
      <c r="B2538" s="3" t="s">
        <v>2536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2">
        <f t="shared" si="275"/>
        <v>41485.106087962966</v>
      </c>
      <c r="K2538">
        <v>1373337166</v>
      </c>
      <c r="L2538" s="12" t="str">
        <f t="shared" si="276"/>
        <v>07/09/2013</v>
      </c>
      <c r="M2538" s="9" t="str" cm="1">
        <f t="array" ref="M2538">_xlfn.IFS(LEFT(L2538, 2) = "01", "Jan", LEFT(L2538, 2) = "02", "Feb", LEFT(L2538, 2) = "03", "Mar", LEFT(L2538, 2) = "04", "Apr", LEFT(L2538, 2) = "05", "May", LEFT(L2538, 2) = "06", "Jun", LEFT(L2538, 2) = "07", "Jul", LEFT(L2538, 2) = "08", "Aug", LEFT(L2538, 2) = "09", "Sep", LEFT(L2538, 2) = "10", "Oct", LEFT(L2538, 2) = "11", "Nov", LEFT(L2538, 2) = "12", "Dec")</f>
        <v>Jul</v>
      </c>
      <c r="N2538" s="9" t="str">
        <f t="shared" si="277"/>
        <v>2013</v>
      </c>
      <c r="O2538" t="b">
        <v>0</v>
      </c>
      <c r="P2538">
        <v>4</v>
      </c>
      <c r="Q2538" t="b">
        <v>1</v>
      </c>
      <c r="R2538" t="s">
        <v>8299</v>
      </c>
      <c r="S2538" s="6">
        <f t="shared" si="273"/>
        <v>1.1599999999999999</v>
      </c>
      <c r="T2538" s="8">
        <f t="shared" si="274"/>
        <v>7.25</v>
      </c>
      <c r="U2538" t="str">
        <f t="shared" si="278"/>
        <v>music</v>
      </c>
      <c r="V2538" t="str">
        <f t="shared" si="279"/>
        <v>classical music</v>
      </c>
    </row>
    <row r="2539" spans="1:22" ht="48" x14ac:dyDescent="0.2">
      <c r="A2539">
        <v>2537</v>
      </c>
      <c r="B2539" s="3" t="s">
        <v>2537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2">
        <f t="shared" si="275"/>
        <v>40756.648784722223</v>
      </c>
      <c r="K2539">
        <v>1307028855</v>
      </c>
      <c r="L2539" s="12" t="str">
        <f t="shared" si="276"/>
        <v>06/02/2011</v>
      </c>
      <c r="M2539" s="9" t="str" cm="1">
        <f t="array" ref="M2539">_xlfn.IFS(LEFT(L2539, 2) = "01", "Jan", LEFT(L2539, 2) = "02", "Feb", LEFT(L2539, 2) = "03", "Mar", LEFT(L2539, 2) = "04", "Apr", LEFT(L2539, 2) = "05", "May", LEFT(L2539, 2) = "06", "Jun", LEFT(L2539, 2) = "07", "Jul", LEFT(L2539, 2) = "08", "Aug", LEFT(L2539, 2) = "09", "Sep", LEFT(L2539, 2) = "10", "Oct", LEFT(L2539, 2) = "11", "Nov", LEFT(L2539, 2) = "12", "Dec")</f>
        <v>Jun</v>
      </c>
      <c r="N2539" s="9" t="str">
        <f t="shared" si="277"/>
        <v>2011</v>
      </c>
      <c r="O2539" t="b">
        <v>0</v>
      </c>
      <c r="P2539">
        <v>11</v>
      </c>
      <c r="Q2539" t="b">
        <v>1</v>
      </c>
      <c r="R2539" t="s">
        <v>8299</v>
      </c>
      <c r="S2539" s="6">
        <f t="shared" si="273"/>
        <v>1.1000000000000001</v>
      </c>
      <c r="T2539" s="8">
        <f t="shared" si="274"/>
        <v>100</v>
      </c>
      <c r="U2539" t="str">
        <f t="shared" si="278"/>
        <v>music</v>
      </c>
      <c r="V2539" t="str">
        <f t="shared" si="279"/>
        <v>classical music</v>
      </c>
    </row>
    <row r="2540" spans="1:22" ht="32" x14ac:dyDescent="0.2">
      <c r="A2540">
        <v>2538</v>
      </c>
      <c r="B2540" s="3" t="s">
        <v>2538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2">
        <f t="shared" si="275"/>
        <v>41329.207638888889</v>
      </c>
      <c r="K2540">
        <v>1359029661</v>
      </c>
      <c r="L2540" s="12" t="str">
        <f t="shared" si="276"/>
        <v>01/24/2013</v>
      </c>
      <c r="M2540" s="9" t="str" cm="1">
        <f t="array" ref="M2540">_xlfn.IFS(LEFT(L2540, 2) = "01", "Jan", LEFT(L2540, 2) = "02", "Feb", LEFT(L2540, 2) = "03", "Mar", LEFT(L2540, 2) = "04", "Apr", LEFT(L2540, 2) = "05", "May", LEFT(L2540, 2) = "06", "Jun", LEFT(L2540, 2) = "07", "Jul", LEFT(L2540, 2) = "08", "Aug", LEFT(L2540, 2) = "09", "Sep", LEFT(L2540, 2) = "10", "Oct", LEFT(L2540, 2) = "11", "Nov", LEFT(L2540, 2) = "12", "Dec")</f>
        <v>Jan</v>
      </c>
      <c r="N2540" s="9" t="str">
        <f t="shared" si="277"/>
        <v>2013</v>
      </c>
      <c r="O2540" t="b">
        <v>0</v>
      </c>
      <c r="P2540">
        <v>185</v>
      </c>
      <c r="Q2540" t="b">
        <v>1</v>
      </c>
      <c r="R2540" t="s">
        <v>8299</v>
      </c>
      <c r="S2540" s="6">
        <f t="shared" si="273"/>
        <v>1.130176111111111</v>
      </c>
      <c r="T2540" s="8">
        <f t="shared" si="274"/>
        <v>109.96308108108107</v>
      </c>
      <c r="U2540" t="str">
        <f t="shared" si="278"/>
        <v>music</v>
      </c>
      <c r="V2540" t="str">
        <f t="shared" si="279"/>
        <v>classical music</v>
      </c>
    </row>
    <row r="2541" spans="1:22" ht="48" x14ac:dyDescent="0.2">
      <c r="A2541">
        <v>2539</v>
      </c>
      <c r="B2541" s="3" t="s">
        <v>2539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2">
        <f t="shared" si="275"/>
        <v>42037.902222222227</v>
      </c>
      <c r="K2541">
        <v>1417729152</v>
      </c>
      <c r="L2541" s="12" t="str">
        <f t="shared" si="276"/>
        <v>12/04/2014</v>
      </c>
      <c r="M2541" s="9" t="str" cm="1">
        <f t="array" ref="M2541">_xlfn.IFS(LEFT(L2541, 2) = "01", "Jan", LEFT(L2541, 2) = "02", "Feb", LEFT(L2541, 2) = "03", "Mar", LEFT(L2541, 2) = "04", "Apr", LEFT(L2541, 2) = "05", "May", LEFT(L2541, 2) = "06", "Jun", LEFT(L2541, 2) = "07", "Jul", LEFT(L2541, 2) = "08", "Aug", LEFT(L2541, 2) = "09", "Sep", LEFT(L2541, 2) = "10", "Oct", LEFT(L2541, 2) = "11", "Nov", LEFT(L2541, 2) = "12", "Dec")</f>
        <v>Dec</v>
      </c>
      <c r="N2541" s="9" t="str">
        <f t="shared" si="277"/>
        <v>2014</v>
      </c>
      <c r="O2541" t="b">
        <v>0</v>
      </c>
      <c r="P2541">
        <v>59</v>
      </c>
      <c r="Q2541" t="b">
        <v>1</v>
      </c>
      <c r="R2541" t="s">
        <v>8299</v>
      </c>
      <c r="S2541" s="6">
        <f t="shared" si="273"/>
        <v>1.0024999999999999</v>
      </c>
      <c r="T2541" s="8">
        <f t="shared" si="274"/>
        <v>169.91525423728814</v>
      </c>
      <c r="U2541" t="str">
        <f t="shared" si="278"/>
        <v>music</v>
      </c>
      <c r="V2541" t="str">
        <f t="shared" si="279"/>
        <v>classical music</v>
      </c>
    </row>
    <row r="2542" spans="1:22" ht="48" x14ac:dyDescent="0.2">
      <c r="A2542">
        <v>2540</v>
      </c>
      <c r="B2542" s="3" t="s">
        <v>2540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2">
        <f t="shared" si="275"/>
        <v>40845.675011574072</v>
      </c>
      <c r="K2542">
        <v>1314720721</v>
      </c>
      <c r="L2542" s="12" t="str">
        <f t="shared" si="276"/>
        <v>08/30/2011</v>
      </c>
      <c r="M2542" s="9" t="str" cm="1">
        <f t="array" ref="M2542">_xlfn.IFS(LEFT(L2542, 2) = "01", "Jan", LEFT(L2542, 2) = "02", "Feb", LEFT(L2542, 2) = "03", "Mar", LEFT(L2542, 2) = "04", "Apr", LEFT(L2542, 2) = "05", "May", LEFT(L2542, 2) = "06", "Jun", LEFT(L2542, 2) = "07", "Jul", LEFT(L2542, 2) = "08", "Aug", LEFT(L2542, 2) = "09", "Sep", LEFT(L2542, 2) = "10", "Oct", LEFT(L2542, 2) = "11", "Nov", LEFT(L2542, 2) = "12", "Dec")</f>
        <v>Aug</v>
      </c>
      <c r="N2542" s="9" t="str">
        <f t="shared" si="277"/>
        <v>2011</v>
      </c>
      <c r="O2542" t="b">
        <v>0</v>
      </c>
      <c r="P2542">
        <v>27</v>
      </c>
      <c r="Q2542" t="b">
        <v>1</v>
      </c>
      <c r="R2542" t="s">
        <v>8299</v>
      </c>
      <c r="S2542" s="6">
        <f t="shared" si="273"/>
        <v>1.034</v>
      </c>
      <c r="T2542" s="8">
        <f t="shared" si="274"/>
        <v>95.740740740740748</v>
      </c>
      <c r="U2542" t="str">
        <f t="shared" si="278"/>
        <v>music</v>
      </c>
      <c r="V2542" t="str">
        <f t="shared" si="279"/>
        <v>classical music</v>
      </c>
    </row>
    <row r="2543" spans="1:22" ht="48" x14ac:dyDescent="0.2">
      <c r="A2543">
        <v>2541</v>
      </c>
      <c r="B2543" s="3" t="s">
        <v>2541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2">
        <f t="shared" si="275"/>
        <v>41543.449282407404</v>
      </c>
      <c r="K2543">
        <v>1375008418</v>
      </c>
      <c r="L2543" s="12" t="str">
        <f t="shared" si="276"/>
        <v>07/28/2013</v>
      </c>
      <c r="M2543" s="9" t="str" cm="1">
        <f t="array" ref="M2543">_xlfn.IFS(LEFT(L2543, 2) = "01", "Jan", LEFT(L2543, 2) = "02", "Feb", LEFT(L2543, 2) = "03", "Mar", LEFT(L2543, 2) = "04", "Apr", LEFT(L2543, 2) = "05", "May", LEFT(L2543, 2) = "06", "Jun", LEFT(L2543, 2) = "07", "Jul", LEFT(L2543, 2) = "08", "Aug", LEFT(L2543, 2) = "09", "Sep", LEFT(L2543, 2) = "10", "Oct", LEFT(L2543, 2) = "11", "Nov", LEFT(L2543, 2) = "12", "Dec")</f>
        <v>Jul</v>
      </c>
      <c r="N2543" s="9" t="str">
        <f t="shared" si="277"/>
        <v>2013</v>
      </c>
      <c r="O2543" t="b">
        <v>0</v>
      </c>
      <c r="P2543">
        <v>63</v>
      </c>
      <c r="Q2543" t="b">
        <v>1</v>
      </c>
      <c r="R2543" t="s">
        <v>8299</v>
      </c>
      <c r="S2543" s="6">
        <f t="shared" si="273"/>
        <v>1.0702857142857143</v>
      </c>
      <c r="T2543" s="8">
        <f t="shared" si="274"/>
        <v>59.460317460317462</v>
      </c>
      <c r="U2543" t="str">
        <f t="shared" si="278"/>
        <v>music</v>
      </c>
      <c r="V2543" t="str">
        <f t="shared" si="279"/>
        <v>classical music</v>
      </c>
    </row>
    <row r="2544" spans="1:22" ht="48" x14ac:dyDescent="0.2">
      <c r="A2544">
        <v>2542</v>
      </c>
      <c r="B2544" s="3" t="s">
        <v>2542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2">
        <f t="shared" si="275"/>
        <v>41548.165972222225</v>
      </c>
      <c r="K2544">
        <v>1377252857</v>
      </c>
      <c r="L2544" s="12" t="str">
        <f t="shared" si="276"/>
        <v>08/23/2013</v>
      </c>
      <c r="M2544" s="9" t="str" cm="1">
        <f t="array" ref="M2544">_xlfn.IFS(LEFT(L2544, 2) = "01", "Jan", LEFT(L2544, 2) = "02", "Feb", LEFT(L2544, 2) = "03", "Mar", LEFT(L2544, 2) = "04", "Apr", LEFT(L2544, 2) = "05", "May", LEFT(L2544, 2) = "06", "Jun", LEFT(L2544, 2) = "07", "Jul", LEFT(L2544, 2) = "08", "Aug", LEFT(L2544, 2) = "09", "Sep", LEFT(L2544, 2) = "10", "Oct", LEFT(L2544, 2) = "11", "Nov", LEFT(L2544, 2) = "12", "Dec")</f>
        <v>Aug</v>
      </c>
      <c r="N2544" s="9" t="str">
        <f t="shared" si="277"/>
        <v>2013</v>
      </c>
      <c r="O2544" t="b">
        <v>0</v>
      </c>
      <c r="P2544">
        <v>13</v>
      </c>
      <c r="Q2544" t="b">
        <v>1</v>
      </c>
      <c r="R2544" t="s">
        <v>8299</v>
      </c>
      <c r="S2544" s="6">
        <f t="shared" si="273"/>
        <v>1.0357142857142858</v>
      </c>
      <c r="T2544" s="8">
        <f t="shared" si="274"/>
        <v>55.769230769230766</v>
      </c>
      <c r="U2544" t="str">
        <f t="shared" si="278"/>
        <v>music</v>
      </c>
      <c r="V2544" t="str">
        <f t="shared" si="279"/>
        <v>classical music</v>
      </c>
    </row>
    <row r="2545" spans="1:22" ht="48" x14ac:dyDescent="0.2">
      <c r="A2545">
        <v>2543</v>
      </c>
      <c r="B2545" s="3" t="s">
        <v>2543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2">
        <f t="shared" si="275"/>
        <v>40545.125</v>
      </c>
      <c r="K2545">
        <v>1291257298</v>
      </c>
      <c r="L2545" s="12" t="str">
        <f t="shared" si="276"/>
        <v>12/02/2010</v>
      </c>
      <c r="M2545" s="9" t="str" cm="1">
        <f t="array" ref="M2545">_xlfn.IFS(LEFT(L2545, 2) = "01", "Jan", LEFT(L2545, 2) = "02", "Feb", LEFT(L2545, 2) = "03", "Mar", LEFT(L2545, 2) = "04", "Apr", LEFT(L2545, 2) = "05", "May", LEFT(L2545, 2) = "06", "Jun", LEFT(L2545, 2) = "07", "Jul", LEFT(L2545, 2) = "08", "Aug", LEFT(L2545, 2) = "09", "Sep", LEFT(L2545, 2) = "10", "Oct", LEFT(L2545, 2) = "11", "Nov", LEFT(L2545, 2) = "12", "Dec")</f>
        <v>Dec</v>
      </c>
      <c r="N2545" s="9" t="str">
        <f t="shared" si="277"/>
        <v>2010</v>
      </c>
      <c r="O2545" t="b">
        <v>0</v>
      </c>
      <c r="P2545">
        <v>13</v>
      </c>
      <c r="Q2545" t="b">
        <v>1</v>
      </c>
      <c r="R2545" t="s">
        <v>8299</v>
      </c>
      <c r="S2545" s="6">
        <f t="shared" si="273"/>
        <v>1.5640000000000001</v>
      </c>
      <c r="T2545" s="8">
        <f t="shared" si="274"/>
        <v>30.076923076923077</v>
      </c>
      <c r="U2545" t="str">
        <f t="shared" si="278"/>
        <v>music</v>
      </c>
      <c r="V2545" t="str">
        <f t="shared" si="279"/>
        <v>classical music</v>
      </c>
    </row>
    <row r="2546" spans="1:22" ht="48" x14ac:dyDescent="0.2">
      <c r="A2546">
        <v>2544</v>
      </c>
      <c r="B2546" s="3" t="s">
        <v>2544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2">
        <f t="shared" si="275"/>
        <v>41098.520474537036</v>
      </c>
      <c r="K2546">
        <v>1339158569</v>
      </c>
      <c r="L2546" s="12" t="str">
        <f t="shared" si="276"/>
        <v>06/08/2012</v>
      </c>
      <c r="M2546" s="9" t="str" cm="1">
        <f t="array" ref="M2546">_xlfn.IFS(LEFT(L2546, 2) = "01", "Jan", LEFT(L2546, 2) = "02", "Feb", LEFT(L2546, 2) = "03", "Mar", LEFT(L2546, 2) = "04", "Apr", LEFT(L2546, 2) = "05", "May", LEFT(L2546, 2) = "06", "Jun", LEFT(L2546, 2) = "07", "Jul", LEFT(L2546, 2) = "08", "Aug", LEFT(L2546, 2) = "09", "Sep", LEFT(L2546, 2) = "10", "Oct", LEFT(L2546, 2) = "11", "Nov", LEFT(L2546, 2) = "12", "Dec")</f>
        <v>Jun</v>
      </c>
      <c r="N2546" s="9" t="str">
        <f t="shared" si="277"/>
        <v>2012</v>
      </c>
      <c r="O2546" t="b">
        <v>0</v>
      </c>
      <c r="P2546">
        <v>57</v>
      </c>
      <c r="Q2546" t="b">
        <v>1</v>
      </c>
      <c r="R2546" t="s">
        <v>8299</v>
      </c>
      <c r="S2546" s="6">
        <f t="shared" si="273"/>
        <v>1.0082</v>
      </c>
      <c r="T2546" s="8">
        <f t="shared" si="274"/>
        <v>88.438596491228068</v>
      </c>
      <c r="U2546" t="str">
        <f t="shared" si="278"/>
        <v>music</v>
      </c>
      <c r="V2546" t="str">
        <f t="shared" si="279"/>
        <v>classical music</v>
      </c>
    </row>
    <row r="2547" spans="1:22" ht="48" x14ac:dyDescent="0.2">
      <c r="A2547">
        <v>2545</v>
      </c>
      <c r="B2547" s="3" t="s">
        <v>2545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2">
        <f t="shared" si="275"/>
        <v>42062.020833333328</v>
      </c>
      <c r="K2547">
        <v>1421983138</v>
      </c>
      <c r="L2547" s="12" t="str">
        <f t="shared" si="276"/>
        <v>01/23/2015</v>
      </c>
      <c r="M2547" s="9" t="str" cm="1">
        <f t="array" ref="M2547">_xlfn.IFS(LEFT(L2547, 2) = "01", "Jan", LEFT(L2547, 2) = "02", "Feb", LEFT(L2547, 2) = "03", "Mar", LEFT(L2547, 2) = "04", "Apr", LEFT(L2547, 2) = "05", "May", LEFT(L2547, 2) = "06", "Jun", LEFT(L2547, 2) = "07", "Jul", LEFT(L2547, 2) = "08", "Aug", LEFT(L2547, 2) = "09", "Sep", LEFT(L2547, 2) = "10", "Oct", LEFT(L2547, 2) = "11", "Nov", LEFT(L2547, 2) = "12", "Dec")</f>
        <v>Jan</v>
      </c>
      <c r="N2547" s="9" t="str">
        <f t="shared" si="277"/>
        <v>2015</v>
      </c>
      <c r="O2547" t="b">
        <v>0</v>
      </c>
      <c r="P2547">
        <v>61</v>
      </c>
      <c r="Q2547" t="b">
        <v>1</v>
      </c>
      <c r="R2547" t="s">
        <v>8299</v>
      </c>
      <c r="S2547" s="6">
        <f t="shared" si="273"/>
        <v>1.9530000000000001</v>
      </c>
      <c r="T2547" s="8">
        <f t="shared" si="274"/>
        <v>64.032786885245898</v>
      </c>
      <c r="U2547" t="str">
        <f t="shared" si="278"/>
        <v>music</v>
      </c>
      <c r="V2547" t="str">
        <f t="shared" si="279"/>
        <v>classical music</v>
      </c>
    </row>
    <row r="2548" spans="1:22" ht="48" x14ac:dyDescent="0.2">
      <c r="A2548">
        <v>2546</v>
      </c>
      <c r="B2548" s="3" t="s">
        <v>2546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2">
        <f t="shared" si="275"/>
        <v>41552.208333333336</v>
      </c>
      <c r="K2548">
        <v>1378586179</v>
      </c>
      <c r="L2548" s="12" t="str">
        <f t="shared" si="276"/>
        <v>09/07/2013</v>
      </c>
      <c r="M2548" s="9" t="str" cm="1">
        <f t="array" ref="M2548">_xlfn.IFS(LEFT(L2548, 2) = "01", "Jan", LEFT(L2548, 2) = "02", "Feb", LEFT(L2548, 2) = "03", "Mar", LEFT(L2548, 2) = "04", "Apr", LEFT(L2548, 2) = "05", "May", LEFT(L2548, 2) = "06", "Jun", LEFT(L2548, 2) = "07", "Jul", LEFT(L2548, 2) = "08", "Aug", LEFT(L2548, 2) = "09", "Sep", LEFT(L2548, 2) = "10", "Oct", LEFT(L2548, 2) = "11", "Nov", LEFT(L2548, 2) = "12", "Dec")</f>
        <v>Sep</v>
      </c>
      <c r="N2548" s="9" t="str">
        <f t="shared" si="277"/>
        <v>2013</v>
      </c>
      <c r="O2548" t="b">
        <v>0</v>
      </c>
      <c r="P2548">
        <v>65</v>
      </c>
      <c r="Q2548" t="b">
        <v>1</v>
      </c>
      <c r="R2548" t="s">
        <v>8299</v>
      </c>
      <c r="S2548" s="6">
        <f t="shared" si="273"/>
        <v>1.1171428571428572</v>
      </c>
      <c r="T2548" s="8">
        <f t="shared" si="274"/>
        <v>60.153846153846153</v>
      </c>
      <c r="U2548" t="str">
        <f t="shared" si="278"/>
        <v>music</v>
      </c>
      <c r="V2548" t="str">
        <f t="shared" si="279"/>
        <v>classical music</v>
      </c>
    </row>
    <row r="2549" spans="1:22" ht="48" x14ac:dyDescent="0.2">
      <c r="A2549">
        <v>2547</v>
      </c>
      <c r="B2549" s="3" t="s">
        <v>2547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2">
        <f t="shared" si="275"/>
        <v>41003.731516203705</v>
      </c>
      <c r="K2549">
        <v>1330972403</v>
      </c>
      <c r="L2549" s="12" t="str">
        <f t="shared" si="276"/>
        <v>03/05/2012</v>
      </c>
      <c r="M2549" s="9" t="str" cm="1">
        <f t="array" ref="M2549">_xlfn.IFS(LEFT(L2549, 2) = "01", "Jan", LEFT(L2549, 2) = "02", "Feb", LEFT(L2549, 2) = "03", "Mar", LEFT(L2549, 2) = "04", "Apr", LEFT(L2549, 2) = "05", "May", LEFT(L2549, 2) = "06", "Jun", LEFT(L2549, 2) = "07", "Jul", LEFT(L2549, 2) = "08", "Aug", LEFT(L2549, 2) = "09", "Sep", LEFT(L2549, 2) = "10", "Oct", LEFT(L2549, 2) = "11", "Nov", LEFT(L2549, 2) = "12", "Dec")</f>
        <v>Mar</v>
      </c>
      <c r="N2549" s="9" t="str">
        <f t="shared" si="277"/>
        <v>2012</v>
      </c>
      <c r="O2549" t="b">
        <v>0</v>
      </c>
      <c r="P2549">
        <v>134</v>
      </c>
      <c r="Q2549" t="b">
        <v>1</v>
      </c>
      <c r="R2549" t="s">
        <v>8299</v>
      </c>
      <c r="S2549" s="6">
        <f t="shared" si="273"/>
        <v>1.1985454545454546</v>
      </c>
      <c r="T2549" s="8">
        <f t="shared" si="274"/>
        <v>49.194029850746269</v>
      </c>
      <c r="U2549" t="str">
        <f t="shared" si="278"/>
        <v>music</v>
      </c>
      <c r="V2549" t="str">
        <f t="shared" si="279"/>
        <v>classical music</v>
      </c>
    </row>
    <row r="2550" spans="1:22" ht="48" x14ac:dyDescent="0.2">
      <c r="A2550">
        <v>2548</v>
      </c>
      <c r="B2550" s="3" t="s">
        <v>2548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2">
        <f t="shared" si="275"/>
        <v>42643.185416666667</v>
      </c>
      <c r="K2550">
        <v>1473087637</v>
      </c>
      <c r="L2550" s="12" t="str">
        <f t="shared" si="276"/>
        <v>09/05/2016</v>
      </c>
      <c r="M2550" s="9" t="str" cm="1">
        <f t="array" ref="M2550">_xlfn.IFS(LEFT(L2550, 2) = "01", "Jan", LEFT(L2550, 2) = "02", "Feb", LEFT(L2550, 2) = "03", "Mar", LEFT(L2550, 2) = "04", "Apr", LEFT(L2550, 2) = "05", "May", LEFT(L2550, 2) = "06", "Jun", LEFT(L2550, 2) = "07", "Jul", LEFT(L2550, 2) = "08", "Aug", LEFT(L2550, 2) = "09", "Sep", LEFT(L2550, 2) = "10", "Oct", LEFT(L2550, 2) = "11", "Nov", LEFT(L2550, 2) = "12", "Dec")</f>
        <v>Sep</v>
      </c>
      <c r="N2550" s="9" t="str">
        <f t="shared" si="277"/>
        <v>2016</v>
      </c>
      <c r="O2550" t="b">
        <v>0</v>
      </c>
      <c r="P2550">
        <v>37</v>
      </c>
      <c r="Q2550" t="b">
        <v>1</v>
      </c>
      <c r="R2550" t="s">
        <v>8299</v>
      </c>
      <c r="S2550" s="6">
        <f t="shared" si="273"/>
        <v>1.0185</v>
      </c>
      <c r="T2550" s="8">
        <f t="shared" si="274"/>
        <v>165.16216216216216</v>
      </c>
      <c r="U2550" t="str">
        <f t="shared" si="278"/>
        <v>music</v>
      </c>
      <c r="V2550" t="str">
        <f t="shared" si="279"/>
        <v>classical music</v>
      </c>
    </row>
    <row r="2551" spans="1:22" ht="48" x14ac:dyDescent="0.2">
      <c r="A2551">
        <v>2549</v>
      </c>
      <c r="B2551" s="3" t="s">
        <v>2549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2">
        <f t="shared" si="275"/>
        <v>41425.708333333336</v>
      </c>
      <c r="K2551">
        <v>1366999870</v>
      </c>
      <c r="L2551" s="12" t="str">
        <f t="shared" si="276"/>
        <v>04/26/2013</v>
      </c>
      <c r="M2551" s="9" t="str" cm="1">
        <f t="array" ref="M2551">_xlfn.IFS(LEFT(L2551, 2) = "01", "Jan", LEFT(L2551, 2) = "02", "Feb", LEFT(L2551, 2) = "03", "Mar", LEFT(L2551, 2) = "04", "Apr", LEFT(L2551, 2) = "05", "May", LEFT(L2551, 2) = "06", "Jun", LEFT(L2551, 2) = "07", "Jul", LEFT(L2551, 2) = "08", "Aug", LEFT(L2551, 2) = "09", "Sep", LEFT(L2551, 2) = "10", "Oct", LEFT(L2551, 2) = "11", "Nov", LEFT(L2551, 2) = "12", "Dec")</f>
        <v>Apr</v>
      </c>
      <c r="N2551" s="9" t="str">
        <f t="shared" si="277"/>
        <v>2013</v>
      </c>
      <c r="O2551" t="b">
        <v>0</v>
      </c>
      <c r="P2551">
        <v>37</v>
      </c>
      <c r="Q2551" t="b">
        <v>1</v>
      </c>
      <c r="R2551" t="s">
        <v>8299</v>
      </c>
      <c r="S2551" s="6">
        <f t="shared" si="273"/>
        <v>1.0280254777070064</v>
      </c>
      <c r="T2551" s="8">
        <f t="shared" si="274"/>
        <v>43.621621621621621</v>
      </c>
      <c r="U2551" t="str">
        <f t="shared" si="278"/>
        <v>music</v>
      </c>
      <c r="V2551" t="str">
        <f t="shared" si="279"/>
        <v>classical music</v>
      </c>
    </row>
    <row r="2552" spans="1:22" ht="48" x14ac:dyDescent="0.2">
      <c r="A2552">
        <v>2550</v>
      </c>
      <c r="B2552" s="3" t="s">
        <v>2550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2">
        <f t="shared" si="275"/>
        <v>42285.165972222225</v>
      </c>
      <c r="K2552">
        <v>1439392406</v>
      </c>
      <c r="L2552" s="12" t="str">
        <f t="shared" si="276"/>
        <v>08/12/2015</v>
      </c>
      <c r="M2552" s="9" t="str" cm="1">
        <f t="array" ref="M2552">_xlfn.IFS(LEFT(L2552, 2) = "01", "Jan", LEFT(L2552, 2) = "02", "Feb", LEFT(L2552, 2) = "03", "Mar", LEFT(L2552, 2) = "04", "Apr", LEFT(L2552, 2) = "05", "May", LEFT(L2552, 2) = "06", "Jun", LEFT(L2552, 2) = "07", "Jul", LEFT(L2552, 2) = "08", "Aug", LEFT(L2552, 2) = "09", "Sep", LEFT(L2552, 2) = "10", "Oct", LEFT(L2552, 2) = "11", "Nov", LEFT(L2552, 2) = "12", "Dec")</f>
        <v>Aug</v>
      </c>
      <c r="N2552" s="9" t="str">
        <f t="shared" si="277"/>
        <v>2015</v>
      </c>
      <c r="O2552" t="b">
        <v>0</v>
      </c>
      <c r="P2552">
        <v>150</v>
      </c>
      <c r="Q2552" t="b">
        <v>1</v>
      </c>
      <c r="R2552" t="s">
        <v>8299</v>
      </c>
      <c r="S2552" s="6">
        <f t="shared" si="273"/>
        <v>1.0084615384615385</v>
      </c>
      <c r="T2552" s="8">
        <f t="shared" si="274"/>
        <v>43.7</v>
      </c>
      <c r="U2552" t="str">
        <f t="shared" si="278"/>
        <v>music</v>
      </c>
      <c r="V2552" t="str">
        <f t="shared" si="279"/>
        <v>classical music</v>
      </c>
    </row>
    <row r="2553" spans="1:22" ht="48" x14ac:dyDescent="0.2">
      <c r="A2553">
        <v>2551</v>
      </c>
      <c r="B2553" s="3" t="s">
        <v>2551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2">
        <f t="shared" si="275"/>
        <v>40989.866666666669</v>
      </c>
      <c r="K2553">
        <v>1329890585</v>
      </c>
      <c r="L2553" s="12" t="str">
        <f t="shared" si="276"/>
        <v>02/22/2012</v>
      </c>
      <c r="M2553" s="9" t="str" cm="1">
        <f t="array" ref="M2553">_xlfn.IFS(LEFT(L2553, 2) = "01", "Jan", LEFT(L2553, 2) = "02", "Feb", LEFT(L2553, 2) = "03", "Mar", LEFT(L2553, 2) = "04", "Apr", LEFT(L2553, 2) = "05", "May", LEFT(L2553, 2) = "06", "Jun", LEFT(L2553, 2) = "07", "Jul", LEFT(L2553, 2) = "08", "Aug", LEFT(L2553, 2) = "09", "Sep", LEFT(L2553, 2) = "10", "Oct", LEFT(L2553, 2) = "11", "Nov", LEFT(L2553, 2) = "12", "Dec")</f>
        <v>Feb</v>
      </c>
      <c r="N2553" s="9" t="str">
        <f t="shared" si="277"/>
        <v>2012</v>
      </c>
      <c r="O2553" t="b">
        <v>0</v>
      </c>
      <c r="P2553">
        <v>56</v>
      </c>
      <c r="Q2553" t="b">
        <v>1</v>
      </c>
      <c r="R2553" t="s">
        <v>8299</v>
      </c>
      <c r="S2553" s="6">
        <f t="shared" si="273"/>
        <v>1.0273469387755103</v>
      </c>
      <c r="T2553" s="8">
        <f t="shared" si="274"/>
        <v>67.419642857142861</v>
      </c>
      <c r="U2553" t="str">
        <f t="shared" si="278"/>
        <v>music</v>
      </c>
      <c r="V2553" t="str">
        <f t="shared" si="279"/>
        <v>classical music</v>
      </c>
    </row>
    <row r="2554" spans="1:22" ht="48" x14ac:dyDescent="0.2">
      <c r="A2554">
        <v>2552</v>
      </c>
      <c r="B2554" s="3" t="s">
        <v>2552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2">
        <f t="shared" si="275"/>
        <v>42799.809965277775</v>
      </c>
      <c r="K2554">
        <v>1486149981</v>
      </c>
      <c r="L2554" s="12" t="str">
        <f t="shared" si="276"/>
        <v>02/03/2017</v>
      </c>
      <c r="M2554" s="9" t="str" cm="1">
        <f t="array" ref="M2554">_xlfn.IFS(LEFT(L2554, 2) = "01", "Jan", LEFT(L2554, 2) = "02", "Feb", LEFT(L2554, 2) = "03", "Mar", LEFT(L2554, 2) = "04", "Apr", LEFT(L2554, 2) = "05", "May", LEFT(L2554, 2) = "06", "Jun", LEFT(L2554, 2) = "07", "Jul", LEFT(L2554, 2) = "08", "Aug", LEFT(L2554, 2) = "09", "Sep", LEFT(L2554, 2) = "10", "Oct", LEFT(L2554, 2) = "11", "Nov", LEFT(L2554, 2) = "12", "Dec")</f>
        <v>Feb</v>
      </c>
      <c r="N2554" s="9" t="str">
        <f t="shared" si="277"/>
        <v>2017</v>
      </c>
      <c r="O2554" t="b">
        <v>0</v>
      </c>
      <c r="P2554">
        <v>18</v>
      </c>
      <c r="Q2554" t="b">
        <v>1</v>
      </c>
      <c r="R2554" t="s">
        <v>8299</v>
      </c>
      <c r="S2554" s="6">
        <f t="shared" si="273"/>
        <v>1.0649999999999999</v>
      </c>
      <c r="T2554" s="8">
        <f t="shared" si="274"/>
        <v>177.5</v>
      </c>
      <c r="U2554" t="str">
        <f t="shared" si="278"/>
        <v>music</v>
      </c>
      <c r="V2554" t="str">
        <f t="shared" si="279"/>
        <v>classical music</v>
      </c>
    </row>
    <row r="2555" spans="1:22" ht="48" x14ac:dyDescent="0.2">
      <c r="A2555">
        <v>2553</v>
      </c>
      <c r="B2555" s="3" t="s">
        <v>2553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2">
        <f t="shared" si="275"/>
        <v>41173.199155092596</v>
      </c>
      <c r="K2555">
        <v>1343018807</v>
      </c>
      <c r="L2555" s="12" t="str">
        <f t="shared" si="276"/>
        <v>07/23/2012</v>
      </c>
      <c r="M2555" s="9" t="str" cm="1">
        <f t="array" ref="M2555">_xlfn.IFS(LEFT(L2555, 2) = "01", "Jan", LEFT(L2555, 2) = "02", "Feb", LEFT(L2555, 2) = "03", "Mar", LEFT(L2555, 2) = "04", "Apr", LEFT(L2555, 2) = "05", "May", LEFT(L2555, 2) = "06", "Jun", LEFT(L2555, 2) = "07", "Jul", LEFT(L2555, 2) = "08", "Aug", LEFT(L2555, 2) = "09", "Sep", LEFT(L2555, 2) = "10", "Oct", LEFT(L2555, 2) = "11", "Nov", LEFT(L2555, 2) = "12", "Dec")</f>
        <v>Jul</v>
      </c>
      <c r="N2555" s="9" t="str">
        <f t="shared" si="277"/>
        <v>2012</v>
      </c>
      <c r="O2555" t="b">
        <v>0</v>
      </c>
      <c r="P2555">
        <v>60</v>
      </c>
      <c r="Q2555" t="b">
        <v>1</v>
      </c>
      <c r="R2555" t="s">
        <v>8299</v>
      </c>
      <c r="S2555" s="6">
        <f t="shared" si="273"/>
        <v>1.5553333333333332</v>
      </c>
      <c r="T2555" s="8">
        <f t="shared" si="274"/>
        <v>38.883333333333333</v>
      </c>
      <c r="U2555" t="str">
        <f t="shared" si="278"/>
        <v>music</v>
      </c>
      <c r="V2555" t="str">
        <f t="shared" si="279"/>
        <v>classical music</v>
      </c>
    </row>
    <row r="2556" spans="1:22" ht="48" x14ac:dyDescent="0.2">
      <c r="A2556">
        <v>2554</v>
      </c>
      <c r="B2556" s="3" t="s">
        <v>2554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2">
        <f t="shared" si="275"/>
        <v>42156.165972222225</v>
      </c>
      <c r="K2556">
        <v>1430445163</v>
      </c>
      <c r="L2556" s="12" t="str">
        <f t="shared" si="276"/>
        <v>05/01/2015</v>
      </c>
      <c r="M2556" s="9" t="str" cm="1">
        <f t="array" ref="M2556">_xlfn.IFS(LEFT(L2556, 2) = "01", "Jan", LEFT(L2556, 2) = "02", "Feb", LEFT(L2556, 2) = "03", "Mar", LEFT(L2556, 2) = "04", "Apr", LEFT(L2556, 2) = "05", "May", LEFT(L2556, 2) = "06", "Jun", LEFT(L2556, 2) = "07", "Jul", LEFT(L2556, 2) = "08", "Aug", LEFT(L2556, 2) = "09", "Sep", LEFT(L2556, 2) = "10", "Oct", LEFT(L2556, 2) = "11", "Nov", LEFT(L2556, 2) = "12", "Dec")</f>
        <v>May</v>
      </c>
      <c r="N2556" s="9" t="str">
        <f t="shared" si="277"/>
        <v>2015</v>
      </c>
      <c r="O2556" t="b">
        <v>0</v>
      </c>
      <c r="P2556">
        <v>67</v>
      </c>
      <c r="Q2556" t="b">
        <v>1</v>
      </c>
      <c r="R2556" t="s">
        <v>8299</v>
      </c>
      <c r="S2556" s="6">
        <f t="shared" si="273"/>
        <v>1.228</v>
      </c>
      <c r="T2556" s="8">
        <f t="shared" si="274"/>
        <v>54.985074626865675</v>
      </c>
      <c r="U2556" t="str">
        <f t="shared" si="278"/>
        <v>music</v>
      </c>
      <c r="V2556" t="str">
        <f t="shared" si="279"/>
        <v>classical music</v>
      </c>
    </row>
    <row r="2557" spans="1:22" ht="48" x14ac:dyDescent="0.2">
      <c r="A2557">
        <v>2555</v>
      </c>
      <c r="B2557" s="3" t="s">
        <v>2555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2">
        <f t="shared" si="275"/>
        <v>41057.655011574076</v>
      </c>
      <c r="K2557">
        <v>1335541393</v>
      </c>
      <c r="L2557" s="12" t="str">
        <f t="shared" si="276"/>
        <v>04/27/2012</v>
      </c>
      <c r="M2557" s="9" t="str" cm="1">
        <f t="array" ref="M2557">_xlfn.IFS(LEFT(L2557, 2) = "01", "Jan", LEFT(L2557, 2) = "02", "Feb", LEFT(L2557, 2) = "03", "Mar", LEFT(L2557, 2) = "04", "Apr", LEFT(L2557, 2) = "05", "May", LEFT(L2557, 2) = "06", "Jun", LEFT(L2557, 2) = "07", "Jul", LEFT(L2557, 2) = "08", "Aug", LEFT(L2557, 2) = "09", "Sep", LEFT(L2557, 2) = "10", "Oct", LEFT(L2557, 2) = "11", "Nov", LEFT(L2557, 2) = "12", "Dec")</f>
        <v>Apr</v>
      </c>
      <c r="N2557" s="9" t="str">
        <f t="shared" si="277"/>
        <v>2012</v>
      </c>
      <c r="O2557" t="b">
        <v>0</v>
      </c>
      <c r="P2557">
        <v>35</v>
      </c>
      <c r="Q2557" t="b">
        <v>1</v>
      </c>
      <c r="R2557" t="s">
        <v>8299</v>
      </c>
      <c r="S2557" s="6">
        <f t="shared" si="273"/>
        <v>1.0734999999999999</v>
      </c>
      <c r="T2557" s="8">
        <f t="shared" si="274"/>
        <v>61.342857142857142</v>
      </c>
      <c r="U2557" t="str">
        <f t="shared" si="278"/>
        <v>music</v>
      </c>
      <c r="V2557" t="str">
        <f t="shared" si="279"/>
        <v>classical music</v>
      </c>
    </row>
    <row r="2558" spans="1:22" ht="48" x14ac:dyDescent="0.2">
      <c r="A2558">
        <v>2556</v>
      </c>
      <c r="B2558" s="3" t="s">
        <v>2556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2">
        <f t="shared" si="275"/>
        <v>41267.991400462961</v>
      </c>
      <c r="K2558">
        <v>1352504857</v>
      </c>
      <c r="L2558" s="12" t="str">
        <f t="shared" si="276"/>
        <v>11/09/2012</v>
      </c>
      <c r="M2558" s="9" t="str" cm="1">
        <f t="array" ref="M2558">_xlfn.IFS(LEFT(L2558, 2) = "01", "Jan", LEFT(L2558, 2) = "02", "Feb", LEFT(L2558, 2) = "03", "Mar", LEFT(L2558, 2) = "04", "Apr", LEFT(L2558, 2) = "05", "May", LEFT(L2558, 2) = "06", "Jun", LEFT(L2558, 2) = "07", "Jul", LEFT(L2558, 2) = "08", "Aug", LEFT(L2558, 2) = "09", "Sep", LEFT(L2558, 2) = "10", "Oct", LEFT(L2558, 2) = "11", "Nov", LEFT(L2558, 2) = "12", "Dec")</f>
        <v>Nov</v>
      </c>
      <c r="N2558" s="9" t="str">
        <f t="shared" si="277"/>
        <v>2012</v>
      </c>
      <c r="O2558" t="b">
        <v>0</v>
      </c>
      <c r="P2558">
        <v>34</v>
      </c>
      <c r="Q2558" t="b">
        <v>1</v>
      </c>
      <c r="R2558" t="s">
        <v>8299</v>
      </c>
      <c r="S2558" s="6">
        <f t="shared" si="273"/>
        <v>1.0550335570469798</v>
      </c>
      <c r="T2558" s="8">
        <f t="shared" si="274"/>
        <v>23.117647058823529</v>
      </c>
      <c r="U2558" t="str">
        <f t="shared" si="278"/>
        <v>music</v>
      </c>
      <c r="V2558" t="str">
        <f t="shared" si="279"/>
        <v>classical music</v>
      </c>
    </row>
    <row r="2559" spans="1:22" ht="32" x14ac:dyDescent="0.2">
      <c r="A2559">
        <v>2557</v>
      </c>
      <c r="B2559" s="3" t="s">
        <v>2557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2">
        <f t="shared" si="275"/>
        <v>41774.745208333334</v>
      </c>
      <c r="K2559">
        <v>1397584386</v>
      </c>
      <c r="L2559" s="12" t="str">
        <f t="shared" si="276"/>
        <v>04/15/2014</v>
      </c>
      <c r="M2559" s="9" t="str" cm="1">
        <f t="array" ref="M2559">_xlfn.IFS(LEFT(L2559, 2) = "01", "Jan", LEFT(L2559, 2) = "02", "Feb", LEFT(L2559, 2) = "03", "Mar", LEFT(L2559, 2) = "04", "Apr", LEFT(L2559, 2) = "05", "May", LEFT(L2559, 2) = "06", "Jun", LEFT(L2559, 2) = "07", "Jul", LEFT(L2559, 2) = "08", "Aug", LEFT(L2559, 2) = "09", "Sep", LEFT(L2559, 2) = "10", "Oct", LEFT(L2559, 2) = "11", "Nov", LEFT(L2559, 2) = "12", "Dec")</f>
        <v>Apr</v>
      </c>
      <c r="N2559" s="9" t="str">
        <f t="shared" si="277"/>
        <v>2014</v>
      </c>
      <c r="O2559" t="b">
        <v>0</v>
      </c>
      <c r="P2559">
        <v>36</v>
      </c>
      <c r="Q2559" t="b">
        <v>1</v>
      </c>
      <c r="R2559" t="s">
        <v>8299</v>
      </c>
      <c r="S2559" s="6">
        <f t="shared" si="273"/>
        <v>1.1844444444444444</v>
      </c>
      <c r="T2559" s="8">
        <f t="shared" si="274"/>
        <v>29.611111111111111</v>
      </c>
      <c r="U2559" t="str">
        <f t="shared" si="278"/>
        <v>music</v>
      </c>
      <c r="V2559" t="str">
        <f t="shared" si="279"/>
        <v>classical music</v>
      </c>
    </row>
    <row r="2560" spans="1:22" ht="32" x14ac:dyDescent="0.2">
      <c r="A2560">
        <v>2558</v>
      </c>
      <c r="B2560" s="3" t="s">
        <v>2558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2">
        <f t="shared" si="275"/>
        <v>42125.582638888889</v>
      </c>
      <c r="K2560">
        <v>1427747906</v>
      </c>
      <c r="L2560" s="12" t="str">
        <f t="shared" si="276"/>
        <v>03/30/2015</v>
      </c>
      <c r="M2560" s="9" t="str" cm="1">
        <f t="array" ref="M2560">_xlfn.IFS(LEFT(L2560, 2) = "01", "Jan", LEFT(L2560, 2) = "02", "Feb", LEFT(L2560, 2) = "03", "Mar", LEFT(L2560, 2) = "04", "Apr", LEFT(L2560, 2) = "05", "May", LEFT(L2560, 2) = "06", "Jun", LEFT(L2560, 2) = "07", "Jul", LEFT(L2560, 2) = "08", "Aug", LEFT(L2560, 2) = "09", "Sep", LEFT(L2560, 2) = "10", "Oct", LEFT(L2560, 2) = "11", "Nov", LEFT(L2560, 2) = "12", "Dec")</f>
        <v>Mar</v>
      </c>
      <c r="N2560" s="9" t="str">
        <f t="shared" si="277"/>
        <v>2015</v>
      </c>
      <c r="O2560" t="b">
        <v>0</v>
      </c>
      <c r="P2560">
        <v>18</v>
      </c>
      <c r="Q2560" t="b">
        <v>1</v>
      </c>
      <c r="R2560" t="s">
        <v>8299</v>
      </c>
      <c r="S2560" s="6">
        <f t="shared" si="273"/>
        <v>1.0888</v>
      </c>
      <c r="T2560" s="8">
        <f t="shared" si="274"/>
        <v>75.611111111111114</v>
      </c>
      <c r="U2560" t="str">
        <f t="shared" si="278"/>
        <v>music</v>
      </c>
      <c r="V2560" t="str">
        <f t="shared" si="279"/>
        <v>classical music</v>
      </c>
    </row>
    <row r="2561" spans="1:22" ht="48" x14ac:dyDescent="0.2">
      <c r="A2561">
        <v>2559</v>
      </c>
      <c r="B2561" s="3" t="s">
        <v>2559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2">
        <f t="shared" si="275"/>
        <v>40862.817361111112</v>
      </c>
      <c r="K2561">
        <v>1318539484</v>
      </c>
      <c r="L2561" s="12" t="str">
        <f t="shared" si="276"/>
        <v>10/13/2011</v>
      </c>
      <c r="M2561" s="9" t="str" cm="1">
        <f t="array" ref="M2561">_xlfn.IFS(LEFT(L2561, 2) = "01", "Jan", LEFT(L2561, 2) = "02", "Feb", LEFT(L2561, 2) = "03", "Mar", LEFT(L2561, 2) = "04", "Apr", LEFT(L2561, 2) = "05", "May", LEFT(L2561, 2) = "06", "Jun", LEFT(L2561, 2) = "07", "Jul", LEFT(L2561, 2) = "08", "Aug", LEFT(L2561, 2) = "09", "Sep", LEFT(L2561, 2) = "10", "Oct", LEFT(L2561, 2) = "11", "Nov", LEFT(L2561, 2) = "12", "Dec")</f>
        <v>Oct</v>
      </c>
      <c r="N2561" s="9" t="str">
        <f t="shared" si="277"/>
        <v>2011</v>
      </c>
      <c r="O2561" t="b">
        <v>0</v>
      </c>
      <c r="P2561">
        <v>25</v>
      </c>
      <c r="Q2561" t="b">
        <v>1</v>
      </c>
      <c r="R2561" t="s">
        <v>8299</v>
      </c>
      <c r="S2561" s="6">
        <f t="shared" si="273"/>
        <v>1.1125</v>
      </c>
      <c r="T2561" s="8">
        <f t="shared" si="274"/>
        <v>35.6</v>
      </c>
      <c r="U2561" t="str">
        <f t="shared" si="278"/>
        <v>music</v>
      </c>
      <c r="V2561" t="str">
        <f t="shared" si="279"/>
        <v>classical music</v>
      </c>
    </row>
    <row r="2562" spans="1:22" ht="48" x14ac:dyDescent="0.2">
      <c r="A2562">
        <v>2560</v>
      </c>
      <c r="B2562" s="3" t="s">
        <v>2560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2">
        <f t="shared" si="275"/>
        <v>42069.951087962967</v>
      </c>
      <c r="K2562">
        <v>1423090174</v>
      </c>
      <c r="L2562" s="12" t="str">
        <f t="shared" si="276"/>
        <v>02/04/2015</v>
      </c>
      <c r="M2562" s="9" t="str" cm="1">
        <f t="array" ref="M2562">_xlfn.IFS(LEFT(L2562, 2) = "01", "Jan", LEFT(L2562, 2) = "02", "Feb", LEFT(L2562, 2) = "03", "Mar", LEFT(L2562, 2) = "04", "Apr", LEFT(L2562, 2) = "05", "May", LEFT(L2562, 2) = "06", "Jun", LEFT(L2562, 2) = "07", "Jul", LEFT(L2562, 2) = "08", "Aug", LEFT(L2562, 2) = "09", "Sep", LEFT(L2562, 2) = "10", "Oct", LEFT(L2562, 2) = "11", "Nov", LEFT(L2562, 2) = "12", "Dec")</f>
        <v>Feb</v>
      </c>
      <c r="N2562" s="9" t="str">
        <f t="shared" si="277"/>
        <v>2015</v>
      </c>
      <c r="O2562" t="b">
        <v>0</v>
      </c>
      <c r="P2562">
        <v>21</v>
      </c>
      <c r="Q2562" t="b">
        <v>1</v>
      </c>
      <c r="R2562" t="s">
        <v>8299</v>
      </c>
      <c r="S2562" s="6">
        <f t="shared" ref="S2562:S2625" si="280">E2562/D2562</f>
        <v>1.0009999999999999</v>
      </c>
      <c r="T2562" s="8">
        <f t="shared" ref="T2562:T2625" si="281">IFERROR(E2562/P2562, 0)</f>
        <v>143</v>
      </c>
      <c r="U2562" t="str">
        <f t="shared" si="278"/>
        <v>music</v>
      </c>
      <c r="V2562" t="str">
        <f t="shared" si="279"/>
        <v>classical music</v>
      </c>
    </row>
    <row r="2563" spans="1:22" ht="48" x14ac:dyDescent="0.2">
      <c r="A2563">
        <v>2561</v>
      </c>
      <c r="B2563" s="3" t="s">
        <v>2561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2">
        <f t="shared" ref="J2563:J2626" si="282">(((I2563/60)/60)/24)+DATE(1970,1,1)</f>
        <v>42290.528807870374</v>
      </c>
      <c r="K2563">
        <v>1442148089</v>
      </c>
      <c r="L2563" s="12" t="str">
        <f t="shared" ref="L2563:L2626" si="283">TEXT((((K2563/60)/60)/24)+DATE(1970,1,1), "mm/dd/yyyy")</f>
        <v>09/13/2015</v>
      </c>
      <c r="M2563" s="9" t="str" cm="1">
        <f t="array" ref="M2563">_xlfn.IFS(LEFT(L2563, 2) = "01", "Jan", LEFT(L2563, 2) = "02", "Feb", LEFT(L2563, 2) = "03", "Mar", LEFT(L2563, 2) = "04", "Apr", LEFT(L2563, 2) = "05", "May", LEFT(L2563, 2) = "06", "Jun", LEFT(L2563, 2) = "07", "Jul", LEFT(L2563, 2) = "08", "Aug", LEFT(L2563, 2) = "09", "Sep", LEFT(L2563, 2) = "10", "Oct", LEFT(L2563, 2) = "11", "Nov", LEFT(L2563, 2) = "12", "Dec")</f>
        <v>Sep</v>
      </c>
      <c r="N2563" s="9" t="str">
        <f t="shared" ref="N2563:N2626" si="284">RIGHT(L2563, 4)</f>
        <v>2015</v>
      </c>
      <c r="O2563" t="b">
        <v>0</v>
      </c>
      <c r="P2563">
        <v>0</v>
      </c>
      <c r="Q2563" t="b">
        <v>0</v>
      </c>
      <c r="R2563" t="s">
        <v>8283</v>
      </c>
      <c r="S2563" s="6">
        <f t="shared" si="280"/>
        <v>0</v>
      </c>
      <c r="T2563" s="8">
        <f t="shared" si="281"/>
        <v>0</v>
      </c>
      <c r="U2563" t="str">
        <f t="shared" ref="U2563:U2626" si="285">LEFT(R2563, SEARCH("/", R2563) - 1)</f>
        <v>food</v>
      </c>
      <c r="V2563" t="str">
        <f t="shared" ref="V2563:V2626" si="286">RIGHT(R2563, LEN(R2563) - SEARCH("/", R2563) )</f>
        <v>food trucks</v>
      </c>
    </row>
    <row r="2564" spans="1:22" ht="48" x14ac:dyDescent="0.2">
      <c r="A2564">
        <v>2562</v>
      </c>
      <c r="B2564" s="3" t="s">
        <v>2562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2">
        <f t="shared" si="282"/>
        <v>42654.524756944447</v>
      </c>
      <c r="K2564">
        <v>1471005339</v>
      </c>
      <c r="L2564" s="12" t="str">
        <f t="shared" si="283"/>
        <v>08/12/2016</v>
      </c>
      <c r="M2564" s="9" t="str" cm="1">
        <f t="array" ref="M2564">_xlfn.IFS(LEFT(L2564, 2) = "01", "Jan", LEFT(L2564, 2) = "02", "Feb", LEFT(L2564, 2) = "03", "Mar", LEFT(L2564, 2) = "04", "Apr", LEFT(L2564, 2) = "05", "May", LEFT(L2564, 2) = "06", "Jun", LEFT(L2564, 2) = "07", "Jul", LEFT(L2564, 2) = "08", "Aug", LEFT(L2564, 2) = "09", "Sep", LEFT(L2564, 2) = "10", "Oct", LEFT(L2564, 2) = "11", "Nov", LEFT(L2564, 2) = "12", "Dec")</f>
        <v>Aug</v>
      </c>
      <c r="N2564" s="9" t="str">
        <f t="shared" si="284"/>
        <v>2016</v>
      </c>
      <c r="O2564" t="b">
        <v>0</v>
      </c>
      <c r="P2564">
        <v>3</v>
      </c>
      <c r="Q2564" t="b">
        <v>0</v>
      </c>
      <c r="R2564" t="s">
        <v>8283</v>
      </c>
      <c r="S2564" s="6">
        <f t="shared" si="280"/>
        <v>7.4999999999999997E-3</v>
      </c>
      <c r="T2564" s="8">
        <f t="shared" si="281"/>
        <v>25</v>
      </c>
      <c r="U2564" t="str">
        <f t="shared" si="285"/>
        <v>food</v>
      </c>
      <c r="V2564" t="str">
        <f t="shared" si="286"/>
        <v>food trucks</v>
      </c>
    </row>
    <row r="2565" spans="1:22" ht="32" x14ac:dyDescent="0.2">
      <c r="A2565">
        <v>2563</v>
      </c>
      <c r="B2565" s="3" t="s">
        <v>2563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2">
        <f t="shared" si="282"/>
        <v>42215.139479166668</v>
      </c>
      <c r="K2565">
        <v>1433042451</v>
      </c>
      <c r="L2565" s="12" t="str">
        <f t="shared" si="283"/>
        <v>05/31/2015</v>
      </c>
      <c r="M2565" s="9" t="str" cm="1">
        <f t="array" ref="M2565">_xlfn.IFS(LEFT(L2565, 2) = "01", "Jan", LEFT(L2565, 2) = "02", "Feb", LEFT(L2565, 2) = "03", "Mar", LEFT(L2565, 2) = "04", "Apr", LEFT(L2565, 2) = "05", "May", LEFT(L2565, 2) = "06", "Jun", LEFT(L2565, 2) = "07", "Jul", LEFT(L2565, 2) = "08", "Aug", LEFT(L2565, 2) = "09", "Sep", LEFT(L2565, 2) = "10", "Oct", LEFT(L2565, 2) = "11", "Nov", LEFT(L2565, 2) = "12", "Dec")</f>
        <v>May</v>
      </c>
      <c r="N2565" s="9" t="str">
        <f t="shared" si="284"/>
        <v>2015</v>
      </c>
      <c r="O2565" t="b">
        <v>0</v>
      </c>
      <c r="P2565">
        <v>0</v>
      </c>
      <c r="Q2565" t="b">
        <v>0</v>
      </c>
      <c r="R2565" t="s">
        <v>8283</v>
      </c>
      <c r="S2565" s="6">
        <f t="shared" si="280"/>
        <v>0</v>
      </c>
      <c r="T2565" s="8">
        <f t="shared" si="281"/>
        <v>0</v>
      </c>
      <c r="U2565" t="str">
        <f t="shared" si="285"/>
        <v>food</v>
      </c>
      <c r="V2565" t="str">
        <f t="shared" si="286"/>
        <v>food trucks</v>
      </c>
    </row>
    <row r="2566" spans="1:22" ht="48" x14ac:dyDescent="0.2">
      <c r="A2566">
        <v>2564</v>
      </c>
      <c r="B2566" s="3" t="s">
        <v>2564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2">
        <f t="shared" si="282"/>
        <v>41852.040497685186</v>
      </c>
      <c r="K2566">
        <v>1404262699</v>
      </c>
      <c r="L2566" s="12" t="str">
        <f t="shared" si="283"/>
        <v>07/02/2014</v>
      </c>
      <c r="M2566" s="9" t="str" cm="1">
        <f t="array" ref="M2566">_xlfn.IFS(LEFT(L2566, 2) = "01", "Jan", LEFT(L2566, 2) = "02", "Feb", LEFT(L2566, 2) = "03", "Mar", LEFT(L2566, 2) = "04", "Apr", LEFT(L2566, 2) = "05", "May", LEFT(L2566, 2) = "06", "Jun", LEFT(L2566, 2) = "07", "Jul", LEFT(L2566, 2) = "08", "Aug", LEFT(L2566, 2) = "09", "Sep", LEFT(L2566, 2) = "10", "Oct", LEFT(L2566, 2) = "11", "Nov", LEFT(L2566, 2) = "12", "Dec")</f>
        <v>Jul</v>
      </c>
      <c r="N2566" s="9" t="str">
        <f t="shared" si="284"/>
        <v>2014</v>
      </c>
      <c r="O2566" t="b">
        <v>0</v>
      </c>
      <c r="P2566">
        <v>0</v>
      </c>
      <c r="Q2566" t="b">
        <v>0</v>
      </c>
      <c r="R2566" t="s">
        <v>8283</v>
      </c>
      <c r="S2566" s="6">
        <f t="shared" si="280"/>
        <v>0</v>
      </c>
      <c r="T2566" s="8">
        <f t="shared" si="281"/>
        <v>0</v>
      </c>
      <c r="U2566" t="str">
        <f t="shared" si="285"/>
        <v>food</v>
      </c>
      <c r="V2566" t="str">
        <f t="shared" si="286"/>
        <v>food trucks</v>
      </c>
    </row>
    <row r="2567" spans="1:22" ht="48" x14ac:dyDescent="0.2">
      <c r="A2567">
        <v>2565</v>
      </c>
      <c r="B2567" s="3" t="s">
        <v>2565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2">
        <f t="shared" si="282"/>
        <v>42499.868055555555</v>
      </c>
      <c r="K2567">
        <v>1457710589</v>
      </c>
      <c r="L2567" s="12" t="str">
        <f t="shared" si="283"/>
        <v>03/11/2016</v>
      </c>
      <c r="M2567" s="9" t="str" cm="1">
        <f t="array" ref="M2567">_xlfn.IFS(LEFT(L2567, 2) = "01", "Jan", LEFT(L2567, 2) = "02", "Feb", LEFT(L2567, 2) = "03", "Mar", LEFT(L2567, 2) = "04", "Apr", LEFT(L2567, 2) = "05", "May", LEFT(L2567, 2) = "06", "Jun", LEFT(L2567, 2) = "07", "Jul", LEFT(L2567, 2) = "08", "Aug", LEFT(L2567, 2) = "09", "Sep", LEFT(L2567, 2) = "10", "Oct", LEFT(L2567, 2) = "11", "Nov", LEFT(L2567, 2) = "12", "Dec")</f>
        <v>Mar</v>
      </c>
      <c r="N2567" s="9" t="str">
        <f t="shared" si="284"/>
        <v>2016</v>
      </c>
      <c r="O2567" t="b">
        <v>0</v>
      </c>
      <c r="P2567">
        <v>1</v>
      </c>
      <c r="Q2567" t="b">
        <v>0</v>
      </c>
      <c r="R2567" t="s">
        <v>8283</v>
      </c>
      <c r="S2567" s="6">
        <f t="shared" si="280"/>
        <v>0.01</v>
      </c>
      <c r="T2567" s="8">
        <f t="shared" si="281"/>
        <v>100</v>
      </c>
      <c r="U2567" t="str">
        <f t="shared" si="285"/>
        <v>food</v>
      </c>
      <c r="V2567" t="str">
        <f t="shared" si="286"/>
        <v>food trucks</v>
      </c>
    </row>
    <row r="2568" spans="1:22" ht="48" x14ac:dyDescent="0.2">
      <c r="A2568">
        <v>2566</v>
      </c>
      <c r="B2568" s="3" t="s">
        <v>2566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2">
        <f t="shared" si="282"/>
        <v>41872.980879629627</v>
      </c>
      <c r="K2568">
        <v>1406071948</v>
      </c>
      <c r="L2568" s="12" t="str">
        <f t="shared" si="283"/>
        <v>07/22/2014</v>
      </c>
      <c r="M2568" s="9" t="str" cm="1">
        <f t="array" ref="M2568">_xlfn.IFS(LEFT(L2568, 2) = "01", "Jan", LEFT(L2568, 2) = "02", "Feb", LEFT(L2568, 2) = "03", "Mar", LEFT(L2568, 2) = "04", "Apr", LEFT(L2568, 2) = "05", "May", LEFT(L2568, 2) = "06", "Jun", LEFT(L2568, 2) = "07", "Jul", LEFT(L2568, 2) = "08", "Aug", LEFT(L2568, 2) = "09", "Sep", LEFT(L2568, 2) = "10", "Oct", LEFT(L2568, 2) = "11", "Nov", LEFT(L2568, 2) = "12", "Dec")</f>
        <v>Jul</v>
      </c>
      <c r="N2568" s="9" t="str">
        <f t="shared" si="284"/>
        <v>2014</v>
      </c>
      <c r="O2568" t="b">
        <v>0</v>
      </c>
      <c r="P2568">
        <v>0</v>
      </c>
      <c r="Q2568" t="b">
        <v>0</v>
      </c>
      <c r="R2568" t="s">
        <v>8283</v>
      </c>
      <c r="S2568" s="6">
        <f t="shared" si="280"/>
        <v>0</v>
      </c>
      <c r="T2568" s="8">
        <f t="shared" si="281"/>
        <v>0</v>
      </c>
      <c r="U2568" t="str">
        <f t="shared" si="285"/>
        <v>food</v>
      </c>
      <c r="V2568" t="str">
        <f t="shared" si="286"/>
        <v>food trucks</v>
      </c>
    </row>
    <row r="2569" spans="1:22" ht="48" x14ac:dyDescent="0.2">
      <c r="A2569">
        <v>2567</v>
      </c>
      <c r="B2569" s="3" t="s">
        <v>2567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2">
        <f t="shared" si="282"/>
        <v>42117.878912037035</v>
      </c>
      <c r="K2569">
        <v>1427231138</v>
      </c>
      <c r="L2569" s="12" t="str">
        <f t="shared" si="283"/>
        <v>03/24/2015</v>
      </c>
      <c r="M2569" s="9" t="str" cm="1">
        <f t="array" ref="M2569">_xlfn.IFS(LEFT(L2569, 2) = "01", "Jan", LEFT(L2569, 2) = "02", "Feb", LEFT(L2569, 2) = "03", "Mar", LEFT(L2569, 2) = "04", "Apr", LEFT(L2569, 2) = "05", "May", LEFT(L2569, 2) = "06", "Jun", LEFT(L2569, 2) = "07", "Jul", LEFT(L2569, 2) = "08", "Aug", LEFT(L2569, 2) = "09", "Sep", LEFT(L2569, 2) = "10", "Oct", LEFT(L2569, 2) = "11", "Nov", LEFT(L2569, 2) = "12", "Dec")</f>
        <v>Mar</v>
      </c>
      <c r="N2569" s="9" t="str">
        <f t="shared" si="284"/>
        <v>2015</v>
      </c>
      <c r="O2569" t="b">
        <v>0</v>
      </c>
      <c r="P2569">
        <v>2</v>
      </c>
      <c r="Q2569" t="b">
        <v>0</v>
      </c>
      <c r="R2569" t="s">
        <v>8283</v>
      </c>
      <c r="S2569" s="6">
        <f t="shared" si="280"/>
        <v>2.6666666666666666E-3</v>
      </c>
      <c r="T2569" s="8">
        <f t="shared" si="281"/>
        <v>60</v>
      </c>
      <c r="U2569" t="str">
        <f t="shared" si="285"/>
        <v>food</v>
      </c>
      <c r="V2569" t="str">
        <f t="shared" si="286"/>
        <v>food trucks</v>
      </c>
    </row>
    <row r="2570" spans="1:22" ht="48" x14ac:dyDescent="0.2">
      <c r="A2570">
        <v>2568</v>
      </c>
      <c r="B2570" s="3" t="s">
        <v>2568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2">
        <f t="shared" si="282"/>
        <v>42614.666597222225</v>
      </c>
      <c r="K2570">
        <v>1470153594</v>
      </c>
      <c r="L2570" s="12" t="str">
        <f t="shared" si="283"/>
        <v>08/02/2016</v>
      </c>
      <c r="M2570" s="9" t="str" cm="1">
        <f t="array" ref="M2570">_xlfn.IFS(LEFT(L2570, 2) = "01", "Jan", LEFT(L2570, 2) = "02", "Feb", LEFT(L2570, 2) = "03", "Mar", LEFT(L2570, 2) = "04", "Apr", LEFT(L2570, 2) = "05", "May", LEFT(L2570, 2) = "06", "Jun", LEFT(L2570, 2) = "07", "Jul", LEFT(L2570, 2) = "08", "Aug", LEFT(L2570, 2) = "09", "Sep", LEFT(L2570, 2) = "10", "Oct", LEFT(L2570, 2) = "11", "Nov", LEFT(L2570, 2) = "12", "Dec")</f>
        <v>Aug</v>
      </c>
      <c r="N2570" s="9" t="str">
        <f t="shared" si="284"/>
        <v>2016</v>
      </c>
      <c r="O2570" t="b">
        <v>0</v>
      </c>
      <c r="P2570">
        <v>1</v>
      </c>
      <c r="Q2570" t="b">
        <v>0</v>
      </c>
      <c r="R2570" t="s">
        <v>8283</v>
      </c>
      <c r="S2570" s="6">
        <f t="shared" si="280"/>
        <v>5.0000000000000001E-3</v>
      </c>
      <c r="T2570" s="8">
        <f t="shared" si="281"/>
        <v>50</v>
      </c>
      <c r="U2570" t="str">
        <f t="shared" si="285"/>
        <v>food</v>
      </c>
      <c r="V2570" t="str">
        <f t="shared" si="286"/>
        <v>food trucks</v>
      </c>
    </row>
    <row r="2571" spans="1:22" ht="48" x14ac:dyDescent="0.2">
      <c r="A2571">
        <v>2569</v>
      </c>
      <c r="B2571" s="3" t="s">
        <v>2569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2">
        <f t="shared" si="282"/>
        <v>42264.105462962965</v>
      </c>
      <c r="K2571">
        <v>1439865112</v>
      </c>
      <c r="L2571" s="12" t="str">
        <f t="shared" si="283"/>
        <v>08/18/2015</v>
      </c>
      <c r="M2571" s="9" t="str" cm="1">
        <f t="array" ref="M2571">_xlfn.IFS(LEFT(L2571, 2) = "01", "Jan", LEFT(L2571, 2) = "02", "Feb", LEFT(L2571, 2) = "03", "Mar", LEFT(L2571, 2) = "04", "Apr", LEFT(L2571, 2) = "05", "May", LEFT(L2571, 2) = "06", "Jun", LEFT(L2571, 2) = "07", "Jul", LEFT(L2571, 2) = "08", "Aug", LEFT(L2571, 2) = "09", "Sep", LEFT(L2571, 2) = "10", "Oct", LEFT(L2571, 2) = "11", "Nov", LEFT(L2571, 2) = "12", "Dec")</f>
        <v>Aug</v>
      </c>
      <c r="N2571" s="9" t="str">
        <f t="shared" si="284"/>
        <v>2015</v>
      </c>
      <c r="O2571" t="b">
        <v>0</v>
      </c>
      <c r="P2571">
        <v>2</v>
      </c>
      <c r="Q2571" t="b">
        <v>0</v>
      </c>
      <c r="R2571" t="s">
        <v>8283</v>
      </c>
      <c r="S2571" s="6">
        <f t="shared" si="280"/>
        <v>2.2307692307692306E-2</v>
      </c>
      <c r="T2571" s="8">
        <f t="shared" si="281"/>
        <v>72.5</v>
      </c>
      <c r="U2571" t="str">
        <f t="shared" si="285"/>
        <v>food</v>
      </c>
      <c r="V2571" t="str">
        <f t="shared" si="286"/>
        <v>food trucks</v>
      </c>
    </row>
    <row r="2572" spans="1:22" ht="48" x14ac:dyDescent="0.2">
      <c r="A2572">
        <v>2570</v>
      </c>
      <c r="B2572" s="3" t="s">
        <v>2570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2">
        <f t="shared" si="282"/>
        <v>42774.903182870374</v>
      </c>
      <c r="K2572">
        <v>1483998035</v>
      </c>
      <c r="L2572" s="12" t="str">
        <f t="shared" si="283"/>
        <v>01/09/2017</v>
      </c>
      <c r="M2572" s="9" t="str" cm="1">
        <f t="array" ref="M2572">_xlfn.IFS(LEFT(L2572, 2) = "01", "Jan", LEFT(L2572, 2) = "02", "Feb", LEFT(L2572, 2) = "03", "Mar", LEFT(L2572, 2) = "04", "Apr", LEFT(L2572, 2) = "05", "May", LEFT(L2572, 2) = "06", "Jun", LEFT(L2572, 2) = "07", "Jul", LEFT(L2572, 2) = "08", "Aug", LEFT(L2572, 2) = "09", "Sep", LEFT(L2572, 2) = "10", "Oct", LEFT(L2572, 2) = "11", "Nov", LEFT(L2572, 2) = "12", "Dec")</f>
        <v>Jan</v>
      </c>
      <c r="N2572" s="9" t="str">
        <f t="shared" si="284"/>
        <v>2017</v>
      </c>
      <c r="O2572" t="b">
        <v>0</v>
      </c>
      <c r="P2572">
        <v>2</v>
      </c>
      <c r="Q2572" t="b">
        <v>0</v>
      </c>
      <c r="R2572" t="s">
        <v>8283</v>
      </c>
      <c r="S2572" s="6">
        <f t="shared" si="280"/>
        <v>8.4285714285714294E-3</v>
      </c>
      <c r="T2572" s="8">
        <f t="shared" si="281"/>
        <v>29.5</v>
      </c>
      <c r="U2572" t="str">
        <f t="shared" si="285"/>
        <v>food</v>
      </c>
      <c r="V2572" t="str">
        <f t="shared" si="286"/>
        <v>food trucks</v>
      </c>
    </row>
    <row r="2573" spans="1:22" ht="48" x14ac:dyDescent="0.2">
      <c r="A2573">
        <v>2571</v>
      </c>
      <c r="B2573" s="3" t="s">
        <v>2571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2">
        <f t="shared" si="282"/>
        <v>42509.341678240744</v>
      </c>
      <c r="K2573">
        <v>1458461521</v>
      </c>
      <c r="L2573" s="12" t="str">
        <f t="shared" si="283"/>
        <v>03/20/2016</v>
      </c>
      <c r="M2573" s="9" t="str" cm="1">
        <f t="array" ref="M2573">_xlfn.IFS(LEFT(L2573, 2) = "01", "Jan", LEFT(L2573, 2) = "02", "Feb", LEFT(L2573, 2) = "03", "Mar", LEFT(L2573, 2) = "04", "Apr", LEFT(L2573, 2) = "05", "May", LEFT(L2573, 2) = "06", "Jun", LEFT(L2573, 2) = "07", "Jul", LEFT(L2573, 2) = "08", "Aug", LEFT(L2573, 2) = "09", "Sep", LEFT(L2573, 2) = "10", "Oct", LEFT(L2573, 2) = "11", "Nov", LEFT(L2573, 2) = "12", "Dec")</f>
        <v>Mar</v>
      </c>
      <c r="N2573" s="9" t="str">
        <f t="shared" si="284"/>
        <v>2016</v>
      </c>
      <c r="O2573" t="b">
        <v>0</v>
      </c>
      <c r="P2573">
        <v>4</v>
      </c>
      <c r="Q2573" t="b">
        <v>0</v>
      </c>
      <c r="R2573" t="s">
        <v>8283</v>
      </c>
      <c r="S2573" s="6">
        <f t="shared" si="280"/>
        <v>2.5000000000000001E-3</v>
      </c>
      <c r="T2573" s="8">
        <f t="shared" si="281"/>
        <v>62.5</v>
      </c>
      <c r="U2573" t="str">
        <f t="shared" si="285"/>
        <v>food</v>
      </c>
      <c r="V2573" t="str">
        <f t="shared" si="286"/>
        <v>food trucks</v>
      </c>
    </row>
    <row r="2574" spans="1:22" ht="48" x14ac:dyDescent="0.2">
      <c r="A2574">
        <v>2572</v>
      </c>
      <c r="B2574" s="3" t="s">
        <v>2572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2">
        <f t="shared" si="282"/>
        <v>42107.119409722218</v>
      </c>
      <c r="K2574">
        <v>1426301517</v>
      </c>
      <c r="L2574" s="12" t="str">
        <f t="shared" si="283"/>
        <v>03/14/2015</v>
      </c>
      <c r="M2574" s="9" t="str" cm="1">
        <f t="array" ref="M2574">_xlfn.IFS(LEFT(L2574, 2) = "01", "Jan", LEFT(L2574, 2) = "02", "Feb", LEFT(L2574, 2) = "03", "Mar", LEFT(L2574, 2) = "04", "Apr", LEFT(L2574, 2) = "05", "May", LEFT(L2574, 2) = "06", "Jun", LEFT(L2574, 2) = "07", "Jul", LEFT(L2574, 2) = "08", "Aug", LEFT(L2574, 2) = "09", "Sep", LEFT(L2574, 2) = "10", "Oct", LEFT(L2574, 2) = "11", "Nov", LEFT(L2574, 2) = "12", "Dec")</f>
        <v>Mar</v>
      </c>
      <c r="N2574" s="9" t="str">
        <f t="shared" si="284"/>
        <v>2015</v>
      </c>
      <c r="O2574" t="b">
        <v>0</v>
      </c>
      <c r="P2574">
        <v>0</v>
      </c>
      <c r="Q2574" t="b">
        <v>0</v>
      </c>
      <c r="R2574" t="s">
        <v>8283</v>
      </c>
      <c r="S2574" s="6">
        <f t="shared" si="280"/>
        <v>0</v>
      </c>
      <c r="T2574" s="8">
        <f t="shared" si="281"/>
        <v>0</v>
      </c>
      <c r="U2574" t="str">
        <f t="shared" si="285"/>
        <v>food</v>
      </c>
      <c r="V2574" t="str">
        <f t="shared" si="286"/>
        <v>food trucks</v>
      </c>
    </row>
    <row r="2575" spans="1:22" ht="48" x14ac:dyDescent="0.2">
      <c r="A2575">
        <v>2573</v>
      </c>
      <c r="B2575" s="3" t="s">
        <v>2573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2">
        <f t="shared" si="282"/>
        <v>41874.592002314814</v>
      </c>
      <c r="K2575">
        <v>1404915149</v>
      </c>
      <c r="L2575" s="12" t="str">
        <f t="shared" si="283"/>
        <v>07/09/2014</v>
      </c>
      <c r="M2575" s="9" t="str" cm="1">
        <f t="array" ref="M2575">_xlfn.IFS(LEFT(L2575, 2) = "01", "Jan", LEFT(L2575, 2) = "02", "Feb", LEFT(L2575, 2) = "03", "Mar", LEFT(L2575, 2) = "04", "Apr", LEFT(L2575, 2) = "05", "May", LEFT(L2575, 2) = "06", "Jun", LEFT(L2575, 2) = "07", "Jul", LEFT(L2575, 2) = "08", "Aug", LEFT(L2575, 2) = "09", "Sep", LEFT(L2575, 2) = "10", "Oct", LEFT(L2575, 2) = "11", "Nov", LEFT(L2575, 2) = "12", "Dec")</f>
        <v>Jul</v>
      </c>
      <c r="N2575" s="9" t="str">
        <f t="shared" si="284"/>
        <v>2014</v>
      </c>
      <c r="O2575" t="b">
        <v>0</v>
      </c>
      <c r="P2575">
        <v>0</v>
      </c>
      <c r="Q2575" t="b">
        <v>0</v>
      </c>
      <c r="R2575" t="s">
        <v>8283</v>
      </c>
      <c r="S2575" s="6">
        <f t="shared" si="280"/>
        <v>0</v>
      </c>
      <c r="T2575" s="8">
        <f t="shared" si="281"/>
        <v>0</v>
      </c>
      <c r="U2575" t="str">
        <f t="shared" si="285"/>
        <v>food</v>
      </c>
      <c r="V2575" t="str">
        <f t="shared" si="286"/>
        <v>food trucks</v>
      </c>
    </row>
    <row r="2576" spans="1:22" ht="48" x14ac:dyDescent="0.2">
      <c r="A2576">
        <v>2574</v>
      </c>
      <c r="B2576" s="3" t="s">
        <v>2574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2">
        <f t="shared" si="282"/>
        <v>42508.825752314813</v>
      </c>
      <c r="K2576">
        <v>1461786545</v>
      </c>
      <c r="L2576" s="12" t="str">
        <f t="shared" si="283"/>
        <v>04/27/2016</v>
      </c>
      <c r="M2576" s="9" t="str" cm="1">
        <f t="array" ref="M2576">_xlfn.IFS(LEFT(L2576, 2) = "01", "Jan", LEFT(L2576, 2) = "02", "Feb", LEFT(L2576, 2) = "03", "Mar", LEFT(L2576, 2) = "04", "Apr", LEFT(L2576, 2) = "05", "May", LEFT(L2576, 2) = "06", "Jun", LEFT(L2576, 2) = "07", "Jul", LEFT(L2576, 2) = "08", "Aug", LEFT(L2576, 2) = "09", "Sep", LEFT(L2576, 2) = "10", "Oct", LEFT(L2576, 2) = "11", "Nov", LEFT(L2576, 2) = "12", "Dec")</f>
        <v>Apr</v>
      </c>
      <c r="N2576" s="9" t="str">
        <f t="shared" si="284"/>
        <v>2016</v>
      </c>
      <c r="O2576" t="b">
        <v>0</v>
      </c>
      <c r="P2576">
        <v>0</v>
      </c>
      <c r="Q2576" t="b">
        <v>0</v>
      </c>
      <c r="R2576" t="s">
        <v>8283</v>
      </c>
      <c r="S2576" s="6">
        <f t="shared" si="280"/>
        <v>0</v>
      </c>
      <c r="T2576" s="8">
        <f t="shared" si="281"/>
        <v>0</v>
      </c>
      <c r="U2576" t="str">
        <f t="shared" si="285"/>
        <v>food</v>
      </c>
      <c r="V2576" t="str">
        <f t="shared" si="286"/>
        <v>food trucks</v>
      </c>
    </row>
    <row r="2577" spans="1:22" ht="48" x14ac:dyDescent="0.2">
      <c r="A2577">
        <v>2575</v>
      </c>
      <c r="B2577" s="3" t="s">
        <v>2575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2">
        <f t="shared" si="282"/>
        <v>42016.108726851846</v>
      </c>
      <c r="K2577">
        <v>1418438194</v>
      </c>
      <c r="L2577" s="12" t="str">
        <f t="shared" si="283"/>
        <v>12/13/2014</v>
      </c>
      <c r="M2577" s="9" t="str" cm="1">
        <f t="array" ref="M2577">_xlfn.IFS(LEFT(L2577, 2) = "01", "Jan", LEFT(L2577, 2) = "02", "Feb", LEFT(L2577, 2) = "03", "Mar", LEFT(L2577, 2) = "04", "Apr", LEFT(L2577, 2) = "05", "May", LEFT(L2577, 2) = "06", "Jun", LEFT(L2577, 2) = "07", "Jul", LEFT(L2577, 2) = "08", "Aug", LEFT(L2577, 2) = "09", "Sep", LEFT(L2577, 2) = "10", "Oct", LEFT(L2577, 2) = "11", "Nov", LEFT(L2577, 2) = "12", "Dec")</f>
        <v>Dec</v>
      </c>
      <c r="N2577" s="9" t="str">
        <f t="shared" si="284"/>
        <v>2014</v>
      </c>
      <c r="O2577" t="b">
        <v>0</v>
      </c>
      <c r="P2577">
        <v>0</v>
      </c>
      <c r="Q2577" t="b">
        <v>0</v>
      </c>
      <c r="R2577" t="s">
        <v>8283</v>
      </c>
      <c r="S2577" s="6">
        <f t="shared" si="280"/>
        <v>0</v>
      </c>
      <c r="T2577" s="8">
        <f t="shared" si="281"/>
        <v>0</v>
      </c>
      <c r="U2577" t="str">
        <f t="shared" si="285"/>
        <v>food</v>
      </c>
      <c r="V2577" t="str">
        <f t="shared" si="286"/>
        <v>food trucks</v>
      </c>
    </row>
    <row r="2578" spans="1:22" ht="32" x14ac:dyDescent="0.2">
      <c r="A2578">
        <v>2576</v>
      </c>
      <c r="B2578" s="3" t="s">
        <v>2576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2">
        <f t="shared" si="282"/>
        <v>42104.968136574069</v>
      </c>
      <c r="K2578">
        <v>1424823247</v>
      </c>
      <c r="L2578" s="12" t="str">
        <f t="shared" si="283"/>
        <v>02/25/2015</v>
      </c>
      <c r="M2578" s="9" t="str" cm="1">
        <f t="array" ref="M2578">_xlfn.IFS(LEFT(L2578, 2) = "01", "Jan", LEFT(L2578, 2) = "02", "Feb", LEFT(L2578, 2) = "03", "Mar", LEFT(L2578, 2) = "04", "Apr", LEFT(L2578, 2) = "05", "May", LEFT(L2578, 2) = "06", "Jun", LEFT(L2578, 2) = "07", "Jul", LEFT(L2578, 2) = "08", "Aug", LEFT(L2578, 2) = "09", "Sep", LEFT(L2578, 2) = "10", "Oct", LEFT(L2578, 2) = "11", "Nov", LEFT(L2578, 2) = "12", "Dec")</f>
        <v>Feb</v>
      </c>
      <c r="N2578" s="9" t="str">
        <f t="shared" si="284"/>
        <v>2015</v>
      </c>
      <c r="O2578" t="b">
        <v>0</v>
      </c>
      <c r="P2578">
        <v>0</v>
      </c>
      <c r="Q2578" t="b">
        <v>0</v>
      </c>
      <c r="R2578" t="s">
        <v>8283</v>
      </c>
      <c r="S2578" s="6">
        <f t="shared" si="280"/>
        <v>0</v>
      </c>
      <c r="T2578" s="8">
        <f t="shared" si="281"/>
        <v>0</v>
      </c>
      <c r="U2578" t="str">
        <f t="shared" si="285"/>
        <v>food</v>
      </c>
      <c r="V2578" t="str">
        <f t="shared" si="286"/>
        <v>food trucks</v>
      </c>
    </row>
    <row r="2579" spans="1:22" ht="48" x14ac:dyDescent="0.2">
      <c r="A2579">
        <v>2577</v>
      </c>
      <c r="B2579" s="3" t="s">
        <v>2577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2">
        <f t="shared" si="282"/>
        <v>41855.820567129631</v>
      </c>
      <c r="K2579">
        <v>1405021297</v>
      </c>
      <c r="L2579" s="12" t="str">
        <f t="shared" si="283"/>
        <v>07/10/2014</v>
      </c>
      <c r="M2579" s="9" t="str" cm="1">
        <f t="array" ref="M2579">_xlfn.IFS(LEFT(L2579, 2) = "01", "Jan", LEFT(L2579, 2) = "02", "Feb", LEFT(L2579, 2) = "03", "Mar", LEFT(L2579, 2) = "04", "Apr", LEFT(L2579, 2) = "05", "May", LEFT(L2579, 2) = "06", "Jun", LEFT(L2579, 2) = "07", "Jul", LEFT(L2579, 2) = "08", "Aug", LEFT(L2579, 2) = "09", "Sep", LEFT(L2579, 2) = "10", "Oct", LEFT(L2579, 2) = "11", "Nov", LEFT(L2579, 2) = "12", "Dec")</f>
        <v>Jul</v>
      </c>
      <c r="N2579" s="9" t="str">
        <f t="shared" si="284"/>
        <v>2014</v>
      </c>
      <c r="O2579" t="b">
        <v>0</v>
      </c>
      <c r="P2579">
        <v>0</v>
      </c>
      <c r="Q2579" t="b">
        <v>0</v>
      </c>
      <c r="R2579" t="s">
        <v>8283</v>
      </c>
      <c r="S2579" s="6">
        <f t="shared" si="280"/>
        <v>0</v>
      </c>
      <c r="T2579" s="8">
        <f t="shared" si="281"/>
        <v>0</v>
      </c>
      <c r="U2579" t="str">
        <f t="shared" si="285"/>
        <v>food</v>
      </c>
      <c r="V2579" t="str">
        <f t="shared" si="286"/>
        <v>food trucks</v>
      </c>
    </row>
    <row r="2580" spans="1:22" ht="48" x14ac:dyDescent="0.2">
      <c r="A2580">
        <v>2578</v>
      </c>
      <c r="B2580" s="3" t="s">
        <v>2578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2">
        <f t="shared" si="282"/>
        <v>42286.708333333328</v>
      </c>
      <c r="K2580">
        <v>1440203579</v>
      </c>
      <c r="L2580" s="12" t="str">
        <f t="shared" si="283"/>
        <v>08/22/2015</v>
      </c>
      <c r="M2580" s="9" t="str" cm="1">
        <f t="array" ref="M2580">_xlfn.IFS(LEFT(L2580, 2) = "01", "Jan", LEFT(L2580, 2) = "02", "Feb", LEFT(L2580, 2) = "03", "Mar", LEFT(L2580, 2) = "04", "Apr", LEFT(L2580, 2) = "05", "May", LEFT(L2580, 2) = "06", "Jun", LEFT(L2580, 2) = "07", "Jul", LEFT(L2580, 2) = "08", "Aug", LEFT(L2580, 2) = "09", "Sep", LEFT(L2580, 2) = "10", "Oct", LEFT(L2580, 2) = "11", "Nov", LEFT(L2580, 2) = "12", "Dec")</f>
        <v>Aug</v>
      </c>
      <c r="N2580" s="9" t="str">
        <f t="shared" si="284"/>
        <v>2015</v>
      </c>
      <c r="O2580" t="b">
        <v>0</v>
      </c>
      <c r="P2580">
        <v>0</v>
      </c>
      <c r="Q2580" t="b">
        <v>0</v>
      </c>
      <c r="R2580" t="s">
        <v>8283</v>
      </c>
      <c r="S2580" s="6">
        <f t="shared" si="280"/>
        <v>0</v>
      </c>
      <c r="T2580" s="8">
        <f t="shared" si="281"/>
        <v>0</v>
      </c>
      <c r="U2580" t="str">
        <f t="shared" si="285"/>
        <v>food</v>
      </c>
      <c r="V2580" t="str">
        <f t="shared" si="286"/>
        <v>food trucks</v>
      </c>
    </row>
    <row r="2581" spans="1:22" ht="48" x14ac:dyDescent="0.2">
      <c r="A2581">
        <v>2579</v>
      </c>
      <c r="B2581" s="3" t="s">
        <v>2579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2">
        <f t="shared" si="282"/>
        <v>41897.829895833333</v>
      </c>
      <c r="K2581">
        <v>1405626903</v>
      </c>
      <c r="L2581" s="12" t="str">
        <f t="shared" si="283"/>
        <v>07/17/2014</v>
      </c>
      <c r="M2581" s="9" t="str" cm="1">
        <f t="array" ref="M2581">_xlfn.IFS(LEFT(L2581, 2) = "01", "Jan", LEFT(L2581, 2) = "02", "Feb", LEFT(L2581, 2) = "03", "Mar", LEFT(L2581, 2) = "04", "Apr", LEFT(L2581, 2) = "05", "May", LEFT(L2581, 2) = "06", "Jun", LEFT(L2581, 2) = "07", "Jul", LEFT(L2581, 2) = "08", "Aug", LEFT(L2581, 2) = "09", "Sep", LEFT(L2581, 2) = "10", "Oct", LEFT(L2581, 2) = "11", "Nov", LEFT(L2581, 2) = "12", "Dec")</f>
        <v>Jul</v>
      </c>
      <c r="N2581" s="9" t="str">
        <f t="shared" si="284"/>
        <v>2014</v>
      </c>
      <c r="O2581" t="b">
        <v>0</v>
      </c>
      <c r="P2581">
        <v>12</v>
      </c>
      <c r="Q2581" t="b">
        <v>0</v>
      </c>
      <c r="R2581" t="s">
        <v>8283</v>
      </c>
      <c r="S2581" s="6">
        <f t="shared" si="280"/>
        <v>1.3849999999999999E-3</v>
      </c>
      <c r="T2581" s="8">
        <f t="shared" si="281"/>
        <v>23.083333333333332</v>
      </c>
      <c r="U2581" t="str">
        <f t="shared" si="285"/>
        <v>food</v>
      </c>
      <c r="V2581" t="str">
        <f t="shared" si="286"/>
        <v>food trucks</v>
      </c>
    </row>
    <row r="2582" spans="1:22" ht="48" x14ac:dyDescent="0.2">
      <c r="A2582">
        <v>2580</v>
      </c>
      <c r="B2582" s="3" t="s">
        <v>2580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2">
        <f t="shared" si="282"/>
        <v>42140.125</v>
      </c>
      <c r="K2582">
        <v>1429170603</v>
      </c>
      <c r="L2582" s="12" t="str">
        <f t="shared" si="283"/>
        <v>04/16/2015</v>
      </c>
      <c r="M2582" s="9" t="str" cm="1">
        <f t="array" ref="M2582">_xlfn.IFS(LEFT(L2582, 2) = "01", "Jan", LEFT(L2582, 2) = "02", "Feb", LEFT(L2582, 2) = "03", "Mar", LEFT(L2582, 2) = "04", "Apr", LEFT(L2582, 2) = "05", "May", LEFT(L2582, 2) = "06", "Jun", LEFT(L2582, 2) = "07", "Jul", LEFT(L2582, 2) = "08", "Aug", LEFT(L2582, 2) = "09", "Sep", LEFT(L2582, 2) = "10", "Oct", LEFT(L2582, 2) = "11", "Nov", LEFT(L2582, 2) = "12", "Dec")</f>
        <v>Apr</v>
      </c>
      <c r="N2582" s="9" t="str">
        <f t="shared" si="284"/>
        <v>2015</v>
      </c>
      <c r="O2582" t="b">
        <v>0</v>
      </c>
      <c r="P2582">
        <v>2</v>
      </c>
      <c r="Q2582" t="b">
        <v>0</v>
      </c>
      <c r="R2582" t="s">
        <v>8283</v>
      </c>
      <c r="S2582" s="6">
        <f t="shared" si="280"/>
        <v>6.0000000000000001E-3</v>
      </c>
      <c r="T2582" s="8">
        <f t="shared" si="281"/>
        <v>25.5</v>
      </c>
      <c r="U2582" t="str">
        <f t="shared" si="285"/>
        <v>food</v>
      </c>
      <c r="V2582" t="str">
        <f t="shared" si="286"/>
        <v>food trucks</v>
      </c>
    </row>
    <row r="2583" spans="1:22" ht="48" x14ac:dyDescent="0.2">
      <c r="A2583">
        <v>2581</v>
      </c>
      <c r="B2583" s="3" t="s">
        <v>2581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2">
        <f t="shared" si="282"/>
        <v>42324.670115740737</v>
      </c>
      <c r="K2583">
        <v>1445094298</v>
      </c>
      <c r="L2583" s="12" t="str">
        <f t="shared" si="283"/>
        <v>10/17/2015</v>
      </c>
      <c r="M2583" s="9" t="str" cm="1">
        <f t="array" ref="M2583">_xlfn.IFS(LEFT(L2583, 2) = "01", "Jan", LEFT(L2583, 2) = "02", "Feb", LEFT(L2583, 2) = "03", "Mar", LEFT(L2583, 2) = "04", "Apr", LEFT(L2583, 2) = "05", "May", LEFT(L2583, 2) = "06", "Jun", LEFT(L2583, 2) = "07", "Jul", LEFT(L2583, 2) = "08", "Aug", LEFT(L2583, 2) = "09", "Sep", LEFT(L2583, 2) = "10", "Oct", LEFT(L2583, 2) = "11", "Nov", LEFT(L2583, 2) = "12", "Dec")</f>
        <v>Oct</v>
      </c>
      <c r="N2583" s="9" t="str">
        <f t="shared" si="284"/>
        <v>2015</v>
      </c>
      <c r="O2583" t="b">
        <v>0</v>
      </c>
      <c r="P2583">
        <v>11</v>
      </c>
      <c r="Q2583" t="b">
        <v>0</v>
      </c>
      <c r="R2583" t="s">
        <v>8283</v>
      </c>
      <c r="S2583" s="6">
        <f t="shared" si="280"/>
        <v>0.106</v>
      </c>
      <c r="T2583" s="8">
        <f t="shared" si="281"/>
        <v>48.18181818181818</v>
      </c>
      <c r="U2583" t="str">
        <f t="shared" si="285"/>
        <v>food</v>
      </c>
      <c r="V2583" t="str">
        <f t="shared" si="286"/>
        <v>food trucks</v>
      </c>
    </row>
    <row r="2584" spans="1:22" ht="32" x14ac:dyDescent="0.2">
      <c r="A2584">
        <v>2582</v>
      </c>
      <c r="B2584" s="3" t="s">
        <v>2582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2">
        <f t="shared" si="282"/>
        <v>42672.988819444443</v>
      </c>
      <c r="K2584">
        <v>1475192634</v>
      </c>
      <c r="L2584" s="12" t="str">
        <f t="shared" si="283"/>
        <v>09/29/2016</v>
      </c>
      <c r="M2584" s="9" t="str" cm="1">
        <f t="array" ref="M2584">_xlfn.IFS(LEFT(L2584, 2) = "01", "Jan", LEFT(L2584, 2) = "02", "Feb", LEFT(L2584, 2) = "03", "Mar", LEFT(L2584, 2) = "04", "Apr", LEFT(L2584, 2) = "05", "May", LEFT(L2584, 2) = "06", "Jun", LEFT(L2584, 2) = "07", "Jul", LEFT(L2584, 2) = "08", "Aug", LEFT(L2584, 2) = "09", "Sep", LEFT(L2584, 2) = "10", "Oct", LEFT(L2584, 2) = "11", "Nov", LEFT(L2584, 2) = "12", "Dec")</f>
        <v>Sep</v>
      </c>
      <c r="N2584" s="9" t="str">
        <f t="shared" si="284"/>
        <v>2016</v>
      </c>
      <c r="O2584" t="b">
        <v>0</v>
      </c>
      <c r="P2584">
        <v>1</v>
      </c>
      <c r="Q2584" t="b">
        <v>0</v>
      </c>
      <c r="R2584" t="s">
        <v>8283</v>
      </c>
      <c r="S2584" s="6">
        <f t="shared" si="280"/>
        <v>1.1111111111111112E-5</v>
      </c>
      <c r="T2584" s="8">
        <f t="shared" si="281"/>
        <v>1</v>
      </c>
      <c r="U2584" t="str">
        <f t="shared" si="285"/>
        <v>food</v>
      </c>
      <c r="V2584" t="str">
        <f t="shared" si="286"/>
        <v>food trucks</v>
      </c>
    </row>
    <row r="2585" spans="1:22" ht="32" x14ac:dyDescent="0.2">
      <c r="A2585">
        <v>2583</v>
      </c>
      <c r="B2585" s="3" t="s">
        <v>2583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2">
        <f t="shared" si="282"/>
        <v>42079.727777777778</v>
      </c>
      <c r="K2585">
        <v>1421346480</v>
      </c>
      <c r="L2585" s="12" t="str">
        <f t="shared" si="283"/>
        <v>01/15/2015</v>
      </c>
      <c r="M2585" s="9" t="str" cm="1">
        <f t="array" ref="M2585">_xlfn.IFS(LEFT(L2585, 2) = "01", "Jan", LEFT(L2585, 2) = "02", "Feb", LEFT(L2585, 2) = "03", "Mar", LEFT(L2585, 2) = "04", "Apr", LEFT(L2585, 2) = "05", "May", LEFT(L2585, 2) = "06", "Jun", LEFT(L2585, 2) = "07", "Jul", LEFT(L2585, 2) = "08", "Aug", LEFT(L2585, 2) = "09", "Sep", LEFT(L2585, 2) = "10", "Oct", LEFT(L2585, 2) = "11", "Nov", LEFT(L2585, 2) = "12", "Dec")</f>
        <v>Jan</v>
      </c>
      <c r="N2585" s="9" t="str">
        <f t="shared" si="284"/>
        <v>2015</v>
      </c>
      <c r="O2585" t="b">
        <v>0</v>
      </c>
      <c r="P2585">
        <v>5</v>
      </c>
      <c r="Q2585" t="b">
        <v>0</v>
      </c>
      <c r="R2585" t="s">
        <v>8283</v>
      </c>
      <c r="S2585" s="6">
        <f t="shared" si="280"/>
        <v>5.0000000000000001E-3</v>
      </c>
      <c r="T2585" s="8">
        <f t="shared" si="281"/>
        <v>1</v>
      </c>
      <c r="U2585" t="str">
        <f t="shared" si="285"/>
        <v>food</v>
      </c>
      <c r="V2585" t="str">
        <f t="shared" si="286"/>
        <v>food trucks</v>
      </c>
    </row>
    <row r="2586" spans="1:22" ht="32" x14ac:dyDescent="0.2">
      <c r="A2586">
        <v>2584</v>
      </c>
      <c r="B2586" s="3" t="s">
        <v>2584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2">
        <f t="shared" si="282"/>
        <v>42170.173252314817</v>
      </c>
      <c r="K2586">
        <v>1431749369</v>
      </c>
      <c r="L2586" s="12" t="str">
        <f t="shared" si="283"/>
        <v>05/16/2015</v>
      </c>
      <c r="M2586" s="9" t="str" cm="1">
        <f t="array" ref="M2586">_xlfn.IFS(LEFT(L2586, 2) = "01", "Jan", LEFT(L2586, 2) = "02", "Feb", LEFT(L2586, 2) = "03", "Mar", LEFT(L2586, 2) = "04", "Apr", LEFT(L2586, 2) = "05", "May", LEFT(L2586, 2) = "06", "Jun", LEFT(L2586, 2) = "07", "Jul", LEFT(L2586, 2) = "08", "Aug", LEFT(L2586, 2) = "09", "Sep", LEFT(L2586, 2) = "10", "Oct", LEFT(L2586, 2) = "11", "Nov", LEFT(L2586, 2) = "12", "Dec")</f>
        <v>May</v>
      </c>
      <c r="N2586" s="9" t="str">
        <f t="shared" si="284"/>
        <v>2015</v>
      </c>
      <c r="O2586" t="b">
        <v>0</v>
      </c>
      <c r="P2586">
        <v>0</v>
      </c>
      <c r="Q2586" t="b">
        <v>0</v>
      </c>
      <c r="R2586" t="s">
        <v>8283</v>
      </c>
      <c r="S2586" s="6">
        <f t="shared" si="280"/>
        <v>0</v>
      </c>
      <c r="T2586" s="8">
        <f t="shared" si="281"/>
        <v>0</v>
      </c>
      <c r="U2586" t="str">
        <f t="shared" si="285"/>
        <v>food</v>
      </c>
      <c r="V2586" t="str">
        <f t="shared" si="286"/>
        <v>food trucks</v>
      </c>
    </row>
    <row r="2587" spans="1:22" ht="48" x14ac:dyDescent="0.2">
      <c r="A2587">
        <v>2585</v>
      </c>
      <c r="B2587" s="3" t="s">
        <v>2585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2">
        <f t="shared" si="282"/>
        <v>41825.963333333333</v>
      </c>
      <c r="K2587">
        <v>1402009632</v>
      </c>
      <c r="L2587" s="12" t="str">
        <f t="shared" si="283"/>
        <v>06/05/2014</v>
      </c>
      <c r="M2587" s="9" t="str" cm="1">
        <f t="array" ref="M2587">_xlfn.IFS(LEFT(L2587, 2) = "01", "Jan", LEFT(L2587, 2) = "02", "Feb", LEFT(L2587, 2) = "03", "Mar", LEFT(L2587, 2) = "04", "Apr", LEFT(L2587, 2) = "05", "May", LEFT(L2587, 2) = "06", "Jun", LEFT(L2587, 2) = "07", "Jul", LEFT(L2587, 2) = "08", "Aug", LEFT(L2587, 2) = "09", "Sep", LEFT(L2587, 2) = "10", "Oct", LEFT(L2587, 2) = "11", "Nov", LEFT(L2587, 2) = "12", "Dec")</f>
        <v>Jun</v>
      </c>
      <c r="N2587" s="9" t="str">
        <f t="shared" si="284"/>
        <v>2014</v>
      </c>
      <c r="O2587" t="b">
        <v>0</v>
      </c>
      <c r="P2587">
        <v>1</v>
      </c>
      <c r="Q2587" t="b">
        <v>0</v>
      </c>
      <c r="R2587" t="s">
        <v>8283</v>
      </c>
      <c r="S2587" s="6">
        <f t="shared" si="280"/>
        <v>1.6666666666666668E-3</v>
      </c>
      <c r="T2587" s="8">
        <f t="shared" si="281"/>
        <v>50</v>
      </c>
      <c r="U2587" t="str">
        <f t="shared" si="285"/>
        <v>food</v>
      </c>
      <c r="V2587" t="str">
        <f t="shared" si="286"/>
        <v>food trucks</v>
      </c>
    </row>
    <row r="2588" spans="1:22" ht="32" x14ac:dyDescent="0.2">
      <c r="A2588">
        <v>2586</v>
      </c>
      <c r="B2588" s="3" t="s">
        <v>2586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2">
        <f t="shared" si="282"/>
        <v>42363.330277777779</v>
      </c>
      <c r="K2588">
        <v>1448438136</v>
      </c>
      <c r="L2588" s="12" t="str">
        <f t="shared" si="283"/>
        <v>11/25/2015</v>
      </c>
      <c r="M2588" s="9" t="str" cm="1">
        <f t="array" ref="M2588">_xlfn.IFS(LEFT(L2588, 2) = "01", "Jan", LEFT(L2588, 2) = "02", "Feb", LEFT(L2588, 2) = "03", "Mar", LEFT(L2588, 2) = "04", "Apr", LEFT(L2588, 2) = "05", "May", LEFT(L2588, 2) = "06", "Jun", LEFT(L2588, 2) = "07", "Jul", LEFT(L2588, 2) = "08", "Aug", LEFT(L2588, 2) = "09", "Sep", LEFT(L2588, 2) = "10", "Oct", LEFT(L2588, 2) = "11", "Nov", LEFT(L2588, 2) = "12", "Dec")</f>
        <v>Nov</v>
      </c>
      <c r="N2588" s="9" t="str">
        <f t="shared" si="284"/>
        <v>2015</v>
      </c>
      <c r="O2588" t="b">
        <v>0</v>
      </c>
      <c r="P2588">
        <v>1</v>
      </c>
      <c r="Q2588" t="b">
        <v>0</v>
      </c>
      <c r="R2588" t="s">
        <v>8283</v>
      </c>
      <c r="S2588" s="6">
        <f t="shared" si="280"/>
        <v>1.6666666666666668E-3</v>
      </c>
      <c r="T2588" s="8">
        <f t="shared" si="281"/>
        <v>5</v>
      </c>
      <c r="U2588" t="str">
        <f t="shared" si="285"/>
        <v>food</v>
      </c>
      <c r="V2588" t="str">
        <f t="shared" si="286"/>
        <v>food trucks</v>
      </c>
    </row>
    <row r="2589" spans="1:22" ht="48" x14ac:dyDescent="0.2">
      <c r="A2589">
        <v>2587</v>
      </c>
      <c r="B2589" s="3" t="s">
        <v>2587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2">
        <f t="shared" si="282"/>
        <v>42368.675381944442</v>
      </c>
      <c r="K2589">
        <v>1448899953</v>
      </c>
      <c r="L2589" s="12" t="str">
        <f t="shared" si="283"/>
        <v>11/30/2015</v>
      </c>
      <c r="M2589" s="9" t="str" cm="1">
        <f t="array" ref="M2589">_xlfn.IFS(LEFT(L2589, 2) = "01", "Jan", LEFT(L2589, 2) = "02", "Feb", LEFT(L2589, 2) = "03", "Mar", LEFT(L2589, 2) = "04", "Apr", LEFT(L2589, 2) = "05", "May", LEFT(L2589, 2) = "06", "Jun", LEFT(L2589, 2) = "07", "Jul", LEFT(L2589, 2) = "08", "Aug", LEFT(L2589, 2) = "09", "Sep", LEFT(L2589, 2) = "10", "Oct", LEFT(L2589, 2) = "11", "Nov", LEFT(L2589, 2) = "12", "Dec")</f>
        <v>Nov</v>
      </c>
      <c r="N2589" s="9" t="str">
        <f t="shared" si="284"/>
        <v>2015</v>
      </c>
      <c r="O2589" t="b">
        <v>0</v>
      </c>
      <c r="P2589">
        <v>6</v>
      </c>
      <c r="Q2589" t="b">
        <v>0</v>
      </c>
      <c r="R2589" t="s">
        <v>8283</v>
      </c>
      <c r="S2589" s="6">
        <f t="shared" si="280"/>
        <v>2.4340000000000001E-2</v>
      </c>
      <c r="T2589" s="8">
        <f t="shared" si="281"/>
        <v>202.83333333333334</v>
      </c>
      <c r="U2589" t="str">
        <f t="shared" si="285"/>
        <v>food</v>
      </c>
      <c r="V2589" t="str">
        <f t="shared" si="286"/>
        <v>food trucks</v>
      </c>
    </row>
    <row r="2590" spans="1:22" ht="48" x14ac:dyDescent="0.2">
      <c r="A2590">
        <v>2588</v>
      </c>
      <c r="B2590" s="3" t="s">
        <v>2588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2">
        <f t="shared" si="282"/>
        <v>42094.551388888889</v>
      </c>
      <c r="K2590">
        <v>1423325626</v>
      </c>
      <c r="L2590" s="12" t="str">
        <f t="shared" si="283"/>
        <v>02/07/2015</v>
      </c>
      <c r="M2590" s="9" t="str" cm="1">
        <f t="array" ref="M2590">_xlfn.IFS(LEFT(L2590, 2) = "01", "Jan", LEFT(L2590, 2) = "02", "Feb", LEFT(L2590, 2) = "03", "Mar", LEFT(L2590, 2) = "04", "Apr", LEFT(L2590, 2) = "05", "May", LEFT(L2590, 2) = "06", "Jun", LEFT(L2590, 2) = "07", "Jul", LEFT(L2590, 2) = "08", "Aug", LEFT(L2590, 2) = "09", "Sep", LEFT(L2590, 2) = "10", "Oct", LEFT(L2590, 2) = "11", "Nov", LEFT(L2590, 2) = "12", "Dec")</f>
        <v>Feb</v>
      </c>
      <c r="N2590" s="9" t="str">
        <f t="shared" si="284"/>
        <v>2015</v>
      </c>
      <c r="O2590" t="b">
        <v>0</v>
      </c>
      <c r="P2590">
        <v>8</v>
      </c>
      <c r="Q2590" t="b">
        <v>0</v>
      </c>
      <c r="R2590" t="s">
        <v>8283</v>
      </c>
      <c r="S2590" s="6">
        <f t="shared" si="280"/>
        <v>3.8833333333333331E-2</v>
      </c>
      <c r="T2590" s="8">
        <f t="shared" si="281"/>
        <v>29.125</v>
      </c>
      <c r="U2590" t="str">
        <f t="shared" si="285"/>
        <v>food</v>
      </c>
      <c r="V2590" t="str">
        <f t="shared" si="286"/>
        <v>food trucks</v>
      </c>
    </row>
    <row r="2591" spans="1:22" ht="48" x14ac:dyDescent="0.2">
      <c r="A2591">
        <v>2589</v>
      </c>
      <c r="B2591" s="3" t="s">
        <v>2589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2">
        <f t="shared" si="282"/>
        <v>42452.494525462964</v>
      </c>
      <c r="K2591">
        <v>1456145527</v>
      </c>
      <c r="L2591" s="12" t="str">
        <f t="shared" si="283"/>
        <v>02/22/2016</v>
      </c>
      <c r="M2591" s="9" t="str" cm="1">
        <f t="array" ref="M2591">_xlfn.IFS(LEFT(L2591, 2) = "01", "Jan", LEFT(L2591, 2) = "02", "Feb", LEFT(L2591, 2) = "03", "Mar", LEFT(L2591, 2) = "04", "Apr", LEFT(L2591, 2) = "05", "May", LEFT(L2591, 2) = "06", "Jun", LEFT(L2591, 2) = "07", "Jul", LEFT(L2591, 2) = "08", "Aug", LEFT(L2591, 2) = "09", "Sep", LEFT(L2591, 2) = "10", "Oct", LEFT(L2591, 2) = "11", "Nov", LEFT(L2591, 2) = "12", "Dec")</f>
        <v>Feb</v>
      </c>
      <c r="N2591" s="9" t="str">
        <f t="shared" si="284"/>
        <v>2016</v>
      </c>
      <c r="O2591" t="b">
        <v>0</v>
      </c>
      <c r="P2591">
        <v>1</v>
      </c>
      <c r="Q2591" t="b">
        <v>0</v>
      </c>
      <c r="R2591" t="s">
        <v>8283</v>
      </c>
      <c r="S2591" s="6">
        <f t="shared" si="280"/>
        <v>1E-4</v>
      </c>
      <c r="T2591" s="8">
        <f t="shared" si="281"/>
        <v>5</v>
      </c>
      <c r="U2591" t="str">
        <f t="shared" si="285"/>
        <v>food</v>
      </c>
      <c r="V2591" t="str">
        <f t="shared" si="286"/>
        <v>food trucks</v>
      </c>
    </row>
    <row r="2592" spans="1:22" ht="48" x14ac:dyDescent="0.2">
      <c r="A2592">
        <v>2590</v>
      </c>
      <c r="B2592" s="3" t="s">
        <v>2590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2">
        <f t="shared" si="282"/>
        <v>42395.589085648149</v>
      </c>
      <c r="K2592">
        <v>1453212497</v>
      </c>
      <c r="L2592" s="12" t="str">
        <f t="shared" si="283"/>
        <v>01/19/2016</v>
      </c>
      <c r="M2592" s="9" t="str" cm="1">
        <f t="array" ref="M2592">_xlfn.IFS(LEFT(L2592, 2) = "01", "Jan", LEFT(L2592, 2) = "02", "Feb", LEFT(L2592, 2) = "03", "Mar", LEFT(L2592, 2) = "04", "Apr", LEFT(L2592, 2) = "05", "May", LEFT(L2592, 2) = "06", "Jun", LEFT(L2592, 2) = "07", "Jul", LEFT(L2592, 2) = "08", "Aug", LEFT(L2592, 2) = "09", "Sep", LEFT(L2592, 2) = "10", "Oct", LEFT(L2592, 2) = "11", "Nov", LEFT(L2592, 2) = "12", "Dec")</f>
        <v>Jan</v>
      </c>
      <c r="N2592" s="9" t="str">
        <f t="shared" si="284"/>
        <v>2016</v>
      </c>
      <c r="O2592" t="b">
        <v>0</v>
      </c>
      <c r="P2592">
        <v>0</v>
      </c>
      <c r="Q2592" t="b">
        <v>0</v>
      </c>
      <c r="R2592" t="s">
        <v>8283</v>
      </c>
      <c r="S2592" s="6">
        <f t="shared" si="280"/>
        <v>0</v>
      </c>
      <c r="T2592" s="8">
        <f t="shared" si="281"/>
        <v>0</v>
      </c>
      <c r="U2592" t="str">
        <f t="shared" si="285"/>
        <v>food</v>
      </c>
      <c r="V2592" t="str">
        <f t="shared" si="286"/>
        <v>food trucks</v>
      </c>
    </row>
    <row r="2593" spans="1:22" ht="48" x14ac:dyDescent="0.2">
      <c r="A2593">
        <v>2591</v>
      </c>
      <c r="B2593" s="3" t="s">
        <v>2591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2">
        <f t="shared" si="282"/>
        <v>42442.864861111113</v>
      </c>
      <c r="K2593">
        <v>1452721524</v>
      </c>
      <c r="L2593" s="12" t="str">
        <f t="shared" si="283"/>
        <v>01/13/2016</v>
      </c>
      <c r="M2593" s="9" t="str" cm="1">
        <f t="array" ref="M2593">_xlfn.IFS(LEFT(L2593, 2) = "01", "Jan", LEFT(L2593, 2) = "02", "Feb", LEFT(L2593, 2) = "03", "Mar", LEFT(L2593, 2) = "04", "Apr", LEFT(L2593, 2) = "05", "May", LEFT(L2593, 2) = "06", "Jun", LEFT(L2593, 2) = "07", "Jul", LEFT(L2593, 2) = "08", "Aug", LEFT(L2593, 2) = "09", "Sep", LEFT(L2593, 2) = "10", "Oct", LEFT(L2593, 2) = "11", "Nov", LEFT(L2593, 2) = "12", "Dec")</f>
        <v>Jan</v>
      </c>
      <c r="N2593" s="9" t="str">
        <f t="shared" si="284"/>
        <v>2016</v>
      </c>
      <c r="O2593" t="b">
        <v>0</v>
      </c>
      <c r="P2593">
        <v>2</v>
      </c>
      <c r="Q2593" t="b">
        <v>0</v>
      </c>
      <c r="R2593" t="s">
        <v>8283</v>
      </c>
      <c r="S2593" s="6">
        <f t="shared" si="280"/>
        <v>1.7333333333333333E-2</v>
      </c>
      <c r="T2593" s="8">
        <f t="shared" si="281"/>
        <v>13</v>
      </c>
      <c r="U2593" t="str">
        <f t="shared" si="285"/>
        <v>food</v>
      </c>
      <c r="V2593" t="str">
        <f t="shared" si="286"/>
        <v>food trucks</v>
      </c>
    </row>
    <row r="2594" spans="1:22" ht="48" x14ac:dyDescent="0.2">
      <c r="A2594">
        <v>2592</v>
      </c>
      <c r="B2594" s="3" t="s">
        <v>2592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2">
        <f t="shared" si="282"/>
        <v>41917.801168981481</v>
      </c>
      <c r="K2594">
        <v>1409944421</v>
      </c>
      <c r="L2594" s="12" t="str">
        <f t="shared" si="283"/>
        <v>09/05/2014</v>
      </c>
      <c r="M2594" s="9" t="str" cm="1">
        <f t="array" ref="M2594">_xlfn.IFS(LEFT(L2594, 2) = "01", "Jan", LEFT(L2594, 2) = "02", "Feb", LEFT(L2594, 2) = "03", "Mar", LEFT(L2594, 2) = "04", "Apr", LEFT(L2594, 2) = "05", "May", LEFT(L2594, 2) = "06", "Jun", LEFT(L2594, 2) = "07", "Jul", LEFT(L2594, 2) = "08", "Aug", LEFT(L2594, 2) = "09", "Sep", LEFT(L2594, 2) = "10", "Oct", LEFT(L2594, 2) = "11", "Nov", LEFT(L2594, 2) = "12", "Dec")</f>
        <v>Sep</v>
      </c>
      <c r="N2594" s="9" t="str">
        <f t="shared" si="284"/>
        <v>2014</v>
      </c>
      <c r="O2594" t="b">
        <v>0</v>
      </c>
      <c r="P2594">
        <v>1</v>
      </c>
      <c r="Q2594" t="b">
        <v>0</v>
      </c>
      <c r="R2594" t="s">
        <v>8283</v>
      </c>
      <c r="S2594" s="6">
        <f t="shared" si="280"/>
        <v>1.6666666666666668E-3</v>
      </c>
      <c r="T2594" s="8">
        <f t="shared" si="281"/>
        <v>50</v>
      </c>
      <c r="U2594" t="str">
        <f t="shared" si="285"/>
        <v>food</v>
      </c>
      <c r="V2594" t="str">
        <f t="shared" si="286"/>
        <v>food trucks</v>
      </c>
    </row>
    <row r="2595" spans="1:22" ht="48" x14ac:dyDescent="0.2">
      <c r="A2595">
        <v>2593</v>
      </c>
      <c r="B2595" s="3" t="s">
        <v>2593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2">
        <f t="shared" si="282"/>
        <v>42119.84520833334</v>
      </c>
      <c r="K2595">
        <v>1427401026</v>
      </c>
      <c r="L2595" s="12" t="str">
        <f t="shared" si="283"/>
        <v>03/26/2015</v>
      </c>
      <c r="M2595" s="9" t="str" cm="1">
        <f t="array" ref="M2595">_xlfn.IFS(LEFT(L2595, 2) = "01", "Jan", LEFT(L2595, 2) = "02", "Feb", LEFT(L2595, 2) = "03", "Mar", LEFT(L2595, 2) = "04", "Apr", LEFT(L2595, 2) = "05", "May", LEFT(L2595, 2) = "06", "Jun", LEFT(L2595, 2) = "07", "Jul", LEFT(L2595, 2) = "08", "Aug", LEFT(L2595, 2) = "09", "Sep", LEFT(L2595, 2) = "10", "Oct", LEFT(L2595, 2) = "11", "Nov", LEFT(L2595, 2) = "12", "Dec")</f>
        <v>Mar</v>
      </c>
      <c r="N2595" s="9" t="str">
        <f t="shared" si="284"/>
        <v>2015</v>
      </c>
      <c r="O2595" t="b">
        <v>0</v>
      </c>
      <c r="P2595">
        <v>0</v>
      </c>
      <c r="Q2595" t="b">
        <v>0</v>
      </c>
      <c r="R2595" t="s">
        <v>8283</v>
      </c>
      <c r="S2595" s="6">
        <f t="shared" si="280"/>
        <v>0</v>
      </c>
      <c r="T2595" s="8">
        <f t="shared" si="281"/>
        <v>0</v>
      </c>
      <c r="U2595" t="str">
        <f t="shared" si="285"/>
        <v>food</v>
      </c>
      <c r="V2595" t="str">
        <f t="shared" si="286"/>
        <v>food trucks</v>
      </c>
    </row>
    <row r="2596" spans="1:22" ht="48" x14ac:dyDescent="0.2">
      <c r="A2596">
        <v>2594</v>
      </c>
      <c r="B2596" s="3" t="s">
        <v>2594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2">
        <f t="shared" si="282"/>
        <v>41858.967916666668</v>
      </c>
      <c r="K2596">
        <v>1404861228</v>
      </c>
      <c r="L2596" s="12" t="str">
        <f t="shared" si="283"/>
        <v>07/08/2014</v>
      </c>
      <c r="M2596" s="9" t="str" cm="1">
        <f t="array" ref="M2596">_xlfn.IFS(LEFT(L2596, 2) = "01", "Jan", LEFT(L2596, 2) = "02", "Feb", LEFT(L2596, 2) = "03", "Mar", LEFT(L2596, 2) = "04", "Apr", LEFT(L2596, 2) = "05", "May", LEFT(L2596, 2) = "06", "Jun", LEFT(L2596, 2) = "07", "Jul", LEFT(L2596, 2) = "08", "Aug", LEFT(L2596, 2) = "09", "Sep", LEFT(L2596, 2) = "10", "Oct", LEFT(L2596, 2) = "11", "Nov", LEFT(L2596, 2) = "12", "Dec")</f>
        <v>Jul</v>
      </c>
      <c r="N2596" s="9" t="str">
        <f t="shared" si="284"/>
        <v>2014</v>
      </c>
      <c r="O2596" t="b">
        <v>0</v>
      </c>
      <c r="P2596">
        <v>1</v>
      </c>
      <c r="Q2596" t="b">
        <v>0</v>
      </c>
      <c r="R2596" t="s">
        <v>8283</v>
      </c>
      <c r="S2596" s="6">
        <f t="shared" si="280"/>
        <v>1.2500000000000001E-5</v>
      </c>
      <c r="T2596" s="8">
        <f t="shared" si="281"/>
        <v>1</v>
      </c>
      <c r="U2596" t="str">
        <f t="shared" si="285"/>
        <v>food</v>
      </c>
      <c r="V2596" t="str">
        <f t="shared" si="286"/>
        <v>food trucks</v>
      </c>
    </row>
    <row r="2597" spans="1:22" ht="32" x14ac:dyDescent="0.2">
      <c r="A2597">
        <v>2595</v>
      </c>
      <c r="B2597" s="3" t="s">
        <v>2595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2">
        <f t="shared" si="282"/>
        <v>42790.244212962964</v>
      </c>
      <c r="K2597">
        <v>1485323500</v>
      </c>
      <c r="L2597" s="12" t="str">
        <f t="shared" si="283"/>
        <v>01/25/2017</v>
      </c>
      <c r="M2597" s="9" t="str" cm="1">
        <f t="array" ref="M2597">_xlfn.IFS(LEFT(L2597, 2) = "01", "Jan", LEFT(L2597, 2) = "02", "Feb", LEFT(L2597, 2) = "03", "Mar", LEFT(L2597, 2) = "04", "Apr", LEFT(L2597, 2) = "05", "May", LEFT(L2597, 2) = "06", "Jun", LEFT(L2597, 2) = "07", "Jul", LEFT(L2597, 2) = "08", "Aug", LEFT(L2597, 2) = "09", "Sep", LEFT(L2597, 2) = "10", "Oct", LEFT(L2597, 2) = "11", "Nov", LEFT(L2597, 2) = "12", "Dec")</f>
        <v>Jan</v>
      </c>
      <c r="N2597" s="9" t="str">
        <f t="shared" si="284"/>
        <v>2017</v>
      </c>
      <c r="O2597" t="b">
        <v>0</v>
      </c>
      <c r="P2597">
        <v>19</v>
      </c>
      <c r="Q2597" t="b">
        <v>0</v>
      </c>
      <c r="R2597" t="s">
        <v>8283</v>
      </c>
      <c r="S2597" s="6">
        <f t="shared" si="280"/>
        <v>0.12166666666666667</v>
      </c>
      <c r="T2597" s="8">
        <f t="shared" si="281"/>
        <v>96.05263157894737</v>
      </c>
      <c r="U2597" t="str">
        <f t="shared" si="285"/>
        <v>food</v>
      </c>
      <c r="V2597" t="str">
        <f t="shared" si="286"/>
        <v>food trucks</v>
      </c>
    </row>
    <row r="2598" spans="1:22" ht="48" x14ac:dyDescent="0.2">
      <c r="A2598">
        <v>2596</v>
      </c>
      <c r="B2598" s="3" t="s">
        <v>2596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2">
        <f t="shared" si="282"/>
        <v>41858.664456018516</v>
      </c>
      <c r="K2598">
        <v>1404835009</v>
      </c>
      <c r="L2598" s="12" t="str">
        <f t="shared" si="283"/>
        <v>07/08/2014</v>
      </c>
      <c r="M2598" s="9" t="str" cm="1">
        <f t="array" ref="M2598">_xlfn.IFS(LEFT(L2598, 2) = "01", "Jan", LEFT(L2598, 2) = "02", "Feb", LEFT(L2598, 2) = "03", "Mar", LEFT(L2598, 2) = "04", "Apr", LEFT(L2598, 2) = "05", "May", LEFT(L2598, 2) = "06", "Jun", LEFT(L2598, 2) = "07", "Jul", LEFT(L2598, 2) = "08", "Aug", LEFT(L2598, 2) = "09", "Sep", LEFT(L2598, 2) = "10", "Oct", LEFT(L2598, 2) = "11", "Nov", LEFT(L2598, 2) = "12", "Dec")</f>
        <v>Jul</v>
      </c>
      <c r="N2598" s="9" t="str">
        <f t="shared" si="284"/>
        <v>2014</v>
      </c>
      <c r="O2598" t="b">
        <v>0</v>
      </c>
      <c r="P2598">
        <v>27</v>
      </c>
      <c r="Q2598" t="b">
        <v>0</v>
      </c>
      <c r="R2598" t="s">
        <v>8283</v>
      </c>
      <c r="S2598" s="6">
        <f t="shared" si="280"/>
        <v>0.23588571428571428</v>
      </c>
      <c r="T2598" s="8">
        <f t="shared" si="281"/>
        <v>305.77777777777777</v>
      </c>
      <c r="U2598" t="str">
        <f t="shared" si="285"/>
        <v>food</v>
      </c>
      <c r="V2598" t="str">
        <f t="shared" si="286"/>
        <v>food trucks</v>
      </c>
    </row>
    <row r="2599" spans="1:22" ht="48" x14ac:dyDescent="0.2">
      <c r="A2599">
        <v>2597</v>
      </c>
      <c r="B2599" s="3" t="s">
        <v>2597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2">
        <f t="shared" si="282"/>
        <v>42540.341631944444</v>
      </c>
      <c r="K2599">
        <v>1463731917</v>
      </c>
      <c r="L2599" s="12" t="str">
        <f t="shared" si="283"/>
        <v>05/20/2016</v>
      </c>
      <c r="M2599" s="9" t="str" cm="1">
        <f t="array" ref="M2599">_xlfn.IFS(LEFT(L2599, 2) = "01", "Jan", LEFT(L2599, 2) = "02", "Feb", LEFT(L2599, 2) = "03", "Mar", LEFT(L2599, 2) = "04", "Apr", LEFT(L2599, 2) = "05", "May", LEFT(L2599, 2) = "06", "Jun", LEFT(L2599, 2) = "07", "Jul", LEFT(L2599, 2) = "08", "Aug", LEFT(L2599, 2) = "09", "Sep", LEFT(L2599, 2) = "10", "Oct", LEFT(L2599, 2) = "11", "Nov", LEFT(L2599, 2) = "12", "Dec")</f>
        <v>May</v>
      </c>
      <c r="N2599" s="9" t="str">
        <f t="shared" si="284"/>
        <v>2016</v>
      </c>
      <c r="O2599" t="b">
        <v>0</v>
      </c>
      <c r="P2599">
        <v>7</v>
      </c>
      <c r="Q2599" t="b">
        <v>0</v>
      </c>
      <c r="R2599" t="s">
        <v>8283</v>
      </c>
      <c r="S2599" s="6">
        <f t="shared" si="280"/>
        <v>5.6666666666666664E-2</v>
      </c>
      <c r="T2599" s="8">
        <f t="shared" si="281"/>
        <v>12.142857142857142</v>
      </c>
      <c r="U2599" t="str">
        <f t="shared" si="285"/>
        <v>food</v>
      </c>
      <c r="V2599" t="str">
        <f t="shared" si="286"/>
        <v>food trucks</v>
      </c>
    </row>
    <row r="2600" spans="1:22" ht="32" x14ac:dyDescent="0.2">
      <c r="A2600">
        <v>2598</v>
      </c>
      <c r="B2600" s="3" t="s">
        <v>2598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2">
        <f t="shared" si="282"/>
        <v>42270.840289351851</v>
      </c>
      <c r="K2600">
        <v>1440447001</v>
      </c>
      <c r="L2600" s="12" t="str">
        <f t="shared" si="283"/>
        <v>08/24/2015</v>
      </c>
      <c r="M2600" s="9" t="str" cm="1">
        <f t="array" ref="M2600">_xlfn.IFS(LEFT(L2600, 2) = "01", "Jan", LEFT(L2600, 2) = "02", "Feb", LEFT(L2600, 2) = "03", "Mar", LEFT(L2600, 2) = "04", "Apr", LEFT(L2600, 2) = "05", "May", LEFT(L2600, 2) = "06", "Jun", LEFT(L2600, 2) = "07", "Jul", LEFT(L2600, 2) = "08", "Aug", LEFT(L2600, 2) = "09", "Sep", LEFT(L2600, 2) = "10", "Oct", LEFT(L2600, 2) = "11", "Nov", LEFT(L2600, 2) = "12", "Dec")</f>
        <v>Aug</v>
      </c>
      <c r="N2600" s="9" t="str">
        <f t="shared" si="284"/>
        <v>2015</v>
      </c>
      <c r="O2600" t="b">
        <v>0</v>
      </c>
      <c r="P2600">
        <v>14</v>
      </c>
      <c r="Q2600" t="b">
        <v>0</v>
      </c>
      <c r="R2600" t="s">
        <v>8283</v>
      </c>
      <c r="S2600" s="6">
        <f t="shared" si="280"/>
        <v>0.39</v>
      </c>
      <c r="T2600" s="8">
        <f t="shared" si="281"/>
        <v>83.571428571428569</v>
      </c>
      <c r="U2600" t="str">
        <f t="shared" si="285"/>
        <v>food</v>
      </c>
      <c r="V2600" t="str">
        <f t="shared" si="286"/>
        <v>food trucks</v>
      </c>
    </row>
    <row r="2601" spans="1:22" ht="32" x14ac:dyDescent="0.2">
      <c r="A2601">
        <v>2599</v>
      </c>
      <c r="B2601" s="3" t="s">
        <v>2599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2">
        <f t="shared" si="282"/>
        <v>41854.754016203704</v>
      </c>
      <c r="K2601">
        <v>1403201147</v>
      </c>
      <c r="L2601" s="12" t="str">
        <f t="shared" si="283"/>
        <v>06/19/2014</v>
      </c>
      <c r="M2601" s="9" t="str" cm="1">
        <f t="array" ref="M2601">_xlfn.IFS(LEFT(L2601, 2) = "01", "Jan", LEFT(L2601, 2) = "02", "Feb", LEFT(L2601, 2) = "03", "Mar", LEFT(L2601, 2) = "04", "Apr", LEFT(L2601, 2) = "05", "May", LEFT(L2601, 2) = "06", "Jun", LEFT(L2601, 2) = "07", "Jul", LEFT(L2601, 2) = "08", "Aug", LEFT(L2601, 2) = "09", "Sep", LEFT(L2601, 2) = "10", "Oct", LEFT(L2601, 2) = "11", "Nov", LEFT(L2601, 2) = "12", "Dec")</f>
        <v>Jun</v>
      </c>
      <c r="N2601" s="9" t="str">
        <f t="shared" si="284"/>
        <v>2014</v>
      </c>
      <c r="O2601" t="b">
        <v>0</v>
      </c>
      <c r="P2601">
        <v>5</v>
      </c>
      <c r="Q2601" t="b">
        <v>0</v>
      </c>
      <c r="R2601" t="s">
        <v>8283</v>
      </c>
      <c r="S2601" s="6">
        <f t="shared" si="280"/>
        <v>9.9546510341776348E-3</v>
      </c>
      <c r="T2601" s="8">
        <f t="shared" si="281"/>
        <v>18</v>
      </c>
      <c r="U2601" t="str">
        <f t="shared" si="285"/>
        <v>food</v>
      </c>
      <c r="V2601" t="str">
        <f t="shared" si="286"/>
        <v>food trucks</v>
      </c>
    </row>
    <row r="2602" spans="1:22" ht="32" x14ac:dyDescent="0.2">
      <c r="A2602">
        <v>2600</v>
      </c>
      <c r="B2602" s="3" t="s">
        <v>2600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2">
        <f t="shared" si="282"/>
        <v>42454.858796296292</v>
      </c>
      <c r="K2602">
        <v>1453757800</v>
      </c>
      <c r="L2602" s="12" t="str">
        <f t="shared" si="283"/>
        <v>01/25/2016</v>
      </c>
      <c r="M2602" s="9" t="str" cm="1">
        <f t="array" ref="M2602">_xlfn.IFS(LEFT(L2602, 2) = "01", "Jan", LEFT(L2602, 2) = "02", "Feb", LEFT(L2602, 2) = "03", "Mar", LEFT(L2602, 2) = "04", "Apr", LEFT(L2602, 2) = "05", "May", LEFT(L2602, 2) = "06", "Jun", LEFT(L2602, 2) = "07", "Jul", LEFT(L2602, 2) = "08", "Aug", LEFT(L2602, 2) = "09", "Sep", LEFT(L2602, 2) = "10", "Oct", LEFT(L2602, 2) = "11", "Nov", LEFT(L2602, 2) = "12", "Dec")</f>
        <v>Jan</v>
      </c>
      <c r="N2602" s="9" t="str">
        <f t="shared" si="284"/>
        <v>2016</v>
      </c>
      <c r="O2602" t="b">
        <v>0</v>
      </c>
      <c r="P2602">
        <v>30</v>
      </c>
      <c r="Q2602" t="b">
        <v>0</v>
      </c>
      <c r="R2602" t="s">
        <v>8283</v>
      </c>
      <c r="S2602" s="6">
        <f t="shared" si="280"/>
        <v>6.9320000000000007E-2</v>
      </c>
      <c r="T2602" s="8">
        <f t="shared" si="281"/>
        <v>115.53333333333333</v>
      </c>
      <c r="U2602" t="str">
        <f t="shared" si="285"/>
        <v>food</v>
      </c>
      <c r="V2602" t="str">
        <f t="shared" si="286"/>
        <v>food trucks</v>
      </c>
    </row>
    <row r="2603" spans="1:22" ht="48" x14ac:dyDescent="0.2">
      <c r="A2603">
        <v>2601</v>
      </c>
      <c r="B2603" s="3" t="s">
        <v>2601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2">
        <f t="shared" si="282"/>
        <v>41165.165972222225</v>
      </c>
      <c r="K2603">
        <v>1346276349</v>
      </c>
      <c r="L2603" s="12" t="str">
        <f t="shared" si="283"/>
        <v>08/29/2012</v>
      </c>
      <c r="M2603" s="9" t="str" cm="1">
        <f t="array" ref="M2603">_xlfn.IFS(LEFT(L2603, 2) = "01", "Jan", LEFT(L2603, 2) = "02", "Feb", LEFT(L2603, 2) = "03", "Mar", LEFT(L2603, 2) = "04", "Apr", LEFT(L2603, 2) = "05", "May", LEFT(L2603, 2) = "06", "Jun", LEFT(L2603, 2) = "07", "Jul", LEFT(L2603, 2) = "08", "Aug", LEFT(L2603, 2) = "09", "Sep", LEFT(L2603, 2) = "10", "Oct", LEFT(L2603, 2) = "11", "Nov", LEFT(L2603, 2) = "12", "Dec")</f>
        <v>Aug</v>
      </c>
      <c r="N2603" s="9" t="str">
        <f t="shared" si="284"/>
        <v>2012</v>
      </c>
      <c r="O2603" t="b">
        <v>1</v>
      </c>
      <c r="P2603">
        <v>151</v>
      </c>
      <c r="Q2603" t="b">
        <v>1</v>
      </c>
      <c r="R2603" t="s">
        <v>8300</v>
      </c>
      <c r="S2603" s="6">
        <f t="shared" si="280"/>
        <v>6.6139999999999999</v>
      </c>
      <c r="T2603" s="8">
        <f t="shared" si="281"/>
        <v>21.900662251655628</v>
      </c>
      <c r="U2603" t="str">
        <f t="shared" si="285"/>
        <v>technology</v>
      </c>
      <c r="V2603" t="str">
        <f t="shared" si="286"/>
        <v>space exploration</v>
      </c>
    </row>
    <row r="2604" spans="1:22" ht="48" x14ac:dyDescent="0.2">
      <c r="A2604">
        <v>2602</v>
      </c>
      <c r="B2604" s="3" t="s">
        <v>2602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2">
        <f t="shared" si="282"/>
        <v>41955.888888888891</v>
      </c>
      <c r="K2604">
        <v>1412358968</v>
      </c>
      <c r="L2604" s="12" t="str">
        <f t="shared" si="283"/>
        <v>10/03/2014</v>
      </c>
      <c r="M2604" s="9" t="str" cm="1">
        <f t="array" ref="M2604">_xlfn.IFS(LEFT(L2604, 2) = "01", "Jan", LEFT(L2604, 2) = "02", "Feb", LEFT(L2604, 2) = "03", "Mar", LEFT(L2604, 2) = "04", "Apr", LEFT(L2604, 2) = "05", "May", LEFT(L2604, 2) = "06", "Jun", LEFT(L2604, 2) = "07", "Jul", LEFT(L2604, 2) = "08", "Aug", LEFT(L2604, 2) = "09", "Sep", LEFT(L2604, 2) = "10", "Oct", LEFT(L2604, 2) = "11", "Nov", LEFT(L2604, 2) = "12", "Dec")</f>
        <v>Oct</v>
      </c>
      <c r="N2604" s="9" t="str">
        <f t="shared" si="284"/>
        <v>2014</v>
      </c>
      <c r="O2604" t="b">
        <v>1</v>
      </c>
      <c r="P2604">
        <v>489</v>
      </c>
      <c r="Q2604" t="b">
        <v>1</v>
      </c>
      <c r="R2604" t="s">
        <v>8300</v>
      </c>
      <c r="S2604" s="6">
        <f t="shared" si="280"/>
        <v>3.2609166666666667</v>
      </c>
      <c r="T2604" s="8">
        <f t="shared" si="281"/>
        <v>80.022494887525568</v>
      </c>
      <c r="U2604" t="str">
        <f t="shared" si="285"/>
        <v>technology</v>
      </c>
      <c r="V2604" t="str">
        <f t="shared" si="286"/>
        <v>space exploration</v>
      </c>
    </row>
    <row r="2605" spans="1:22" ht="32" x14ac:dyDescent="0.2">
      <c r="A2605">
        <v>2603</v>
      </c>
      <c r="B2605" s="3" t="s">
        <v>2603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2">
        <f t="shared" si="282"/>
        <v>41631.912662037037</v>
      </c>
      <c r="K2605">
        <v>1386626054</v>
      </c>
      <c r="L2605" s="12" t="str">
        <f t="shared" si="283"/>
        <v>12/09/2013</v>
      </c>
      <c r="M2605" s="9" t="str" cm="1">
        <f t="array" ref="M2605">_xlfn.IFS(LEFT(L2605, 2) = "01", "Jan", LEFT(L2605, 2) = "02", "Feb", LEFT(L2605, 2) = "03", "Mar", LEFT(L2605, 2) = "04", "Apr", LEFT(L2605, 2) = "05", "May", LEFT(L2605, 2) = "06", "Jun", LEFT(L2605, 2) = "07", "Jul", LEFT(L2605, 2) = "08", "Aug", LEFT(L2605, 2) = "09", "Sep", LEFT(L2605, 2) = "10", "Oct", LEFT(L2605, 2) = "11", "Nov", LEFT(L2605, 2) = "12", "Dec")</f>
        <v>Dec</v>
      </c>
      <c r="N2605" s="9" t="str">
        <f t="shared" si="284"/>
        <v>2013</v>
      </c>
      <c r="O2605" t="b">
        <v>1</v>
      </c>
      <c r="P2605">
        <v>50</v>
      </c>
      <c r="Q2605" t="b">
        <v>1</v>
      </c>
      <c r="R2605" t="s">
        <v>8300</v>
      </c>
      <c r="S2605" s="6">
        <f t="shared" si="280"/>
        <v>1.0148571428571429</v>
      </c>
      <c r="T2605" s="8">
        <f t="shared" si="281"/>
        <v>35.520000000000003</v>
      </c>
      <c r="U2605" t="str">
        <f t="shared" si="285"/>
        <v>technology</v>
      </c>
      <c r="V2605" t="str">
        <f t="shared" si="286"/>
        <v>space exploration</v>
      </c>
    </row>
    <row r="2606" spans="1:22" ht="48" x14ac:dyDescent="0.2">
      <c r="A2606">
        <v>2604</v>
      </c>
      <c r="B2606" s="3" t="s">
        <v>2604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2">
        <f t="shared" si="282"/>
        <v>41028.051192129627</v>
      </c>
      <c r="K2606">
        <v>1333070023</v>
      </c>
      <c r="L2606" s="12" t="str">
        <f t="shared" si="283"/>
        <v>03/30/2012</v>
      </c>
      <c r="M2606" s="9" t="str" cm="1">
        <f t="array" ref="M2606">_xlfn.IFS(LEFT(L2606, 2) = "01", "Jan", LEFT(L2606, 2) = "02", "Feb", LEFT(L2606, 2) = "03", "Mar", LEFT(L2606, 2) = "04", "Apr", LEFT(L2606, 2) = "05", "May", LEFT(L2606, 2) = "06", "Jun", LEFT(L2606, 2) = "07", "Jul", LEFT(L2606, 2) = "08", "Aug", LEFT(L2606, 2) = "09", "Sep", LEFT(L2606, 2) = "10", "Oct", LEFT(L2606, 2) = "11", "Nov", LEFT(L2606, 2) = "12", "Dec")</f>
        <v>Mar</v>
      </c>
      <c r="N2606" s="9" t="str">
        <f t="shared" si="284"/>
        <v>2012</v>
      </c>
      <c r="O2606" t="b">
        <v>1</v>
      </c>
      <c r="P2606">
        <v>321</v>
      </c>
      <c r="Q2606" t="b">
        <v>1</v>
      </c>
      <c r="R2606" t="s">
        <v>8300</v>
      </c>
      <c r="S2606" s="6">
        <f t="shared" si="280"/>
        <v>1.0421799999999999</v>
      </c>
      <c r="T2606" s="8">
        <f t="shared" si="281"/>
        <v>64.933333333333323</v>
      </c>
      <c r="U2606" t="str">
        <f t="shared" si="285"/>
        <v>technology</v>
      </c>
      <c r="V2606" t="str">
        <f t="shared" si="286"/>
        <v>space exploration</v>
      </c>
    </row>
    <row r="2607" spans="1:22" ht="48" x14ac:dyDescent="0.2">
      <c r="A2607">
        <v>2605</v>
      </c>
      <c r="B2607" s="3" t="s">
        <v>2605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2">
        <f t="shared" si="282"/>
        <v>42538.541550925926</v>
      </c>
      <c r="K2607">
        <v>1463576390</v>
      </c>
      <c r="L2607" s="12" t="str">
        <f t="shared" si="283"/>
        <v>05/18/2016</v>
      </c>
      <c r="M2607" s="9" t="str" cm="1">
        <f t="array" ref="M2607">_xlfn.IFS(LEFT(L2607, 2) = "01", "Jan", LEFT(L2607, 2) = "02", "Feb", LEFT(L2607, 2) = "03", "Mar", LEFT(L2607, 2) = "04", "Apr", LEFT(L2607, 2) = "05", "May", LEFT(L2607, 2) = "06", "Jun", LEFT(L2607, 2) = "07", "Jul", LEFT(L2607, 2) = "08", "Aug", LEFT(L2607, 2) = "09", "Sep", LEFT(L2607, 2) = "10", "Oct", LEFT(L2607, 2) = "11", "Nov", LEFT(L2607, 2) = "12", "Dec")</f>
        <v>May</v>
      </c>
      <c r="N2607" s="9" t="str">
        <f t="shared" si="284"/>
        <v>2016</v>
      </c>
      <c r="O2607" t="b">
        <v>1</v>
      </c>
      <c r="P2607">
        <v>1762</v>
      </c>
      <c r="Q2607" t="b">
        <v>1</v>
      </c>
      <c r="R2607" t="s">
        <v>8300</v>
      </c>
      <c r="S2607" s="6">
        <f t="shared" si="280"/>
        <v>1.0742157000000001</v>
      </c>
      <c r="T2607" s="8">
        <f t="shared" si="281"/>
        <v>60.965703745743475</v>
      </c>
      <c r="U2607" t="str">
        <f t="shared" si="285"/>
        <v>technology</v>
      </c>
      <c r="V2607" t="str">
        <f t="shared" si="286"/>
        <v>space exploration</v>
      </c>
    </row>
    <row r="2608" spans="1:22" ht="64" x14ac:dyDescent="0.2">
      <c r="A2608">
        <v>2606</v>
      </c>
      <c r="B2608" s="3" t="s">
        <v>2606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2">
        <f t="shared" si="282"/>
        <v>41758.712754629632</v>
      </c>
      <c r="K2608">
        <v>1396026382</v>
      </c>
      <c r="L2608" s="12" t="str">
        <f t="shared" si="283"/>
        <v>03/28/2014</v>
      </c>
      <c r="M2608" s="9" t="str" cm="1">
        <f t="array" ref="M2608">_xlfn.IFS(LEFT(L2608, 2) = "01", "Jan", LEFT(L2608, 2) = "02", "Feb", LEFT(L2608, 2) = "03", "Mar", LEFT(L2608, 2) = "04", "Apr", LEFT(L2608, 2) = "05", "May", LEFT(L2608, 2) = "06", "Jun", LEFT(L2608, 2) = "07", "Jul", LEFT(L2608, 2) = "08", "Aug", LEFT(L2608, 2) = "09", "Sep", LEFT(L2608, 2) = "10", "Oct", LEFT(L2608, 2) = "11", "Nov", LEFT(L2608, 2) = "12", "Dec")</f>
        <v>Mar</v>
      </c>
      <c r="N2608" s="9" t="str">
        <f t="shared" si="284"/>
        <v>2014</v>
      </c>
      <c r="O2608" t="b">
        <v>1</v>
      </c>
      <c r="P2608">
        <v>385</v>
      </c>
      <c r="Q2608" t="b">
        <v>1</v>
      </c>
      <c r="R2608" t="s">
        <v>8300</v>
      </c>
      <c r="S2608" s="6">
        <f t="shared" si="280"/>
        <v>1.1005454545454545</v>
      </c>
      <c r="T2608" s="8">
        <f t="shared" si="281"/>
        <v>31.444155844155844</v>
      </c>
      <c r="U2608" t="str">
        <f t="shared" si="285"/>
        <v>technology</v>
      </c>
      <c r="V2608" t="str">
        <f t="shared" si="286"/>
        <v>space exploration</v>
      </c>
    </row>
    <row r="2609" spans="1:22" ht="48" x14ac:dyDescent="0.2">
      <c r="A2609">
        <v>2607</v>
      </c>
      <c r="B2609" s="3" t="s">
        <v>2607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2">
        <f t="shared" si="282"/>
        <v>42228.083333333328</v>
      </c>
      <c r="K2609">
        <v>1435611572</v>
      </c>
      <c r="L2609" s="12" t="str">
        <f t="shared" si="283"/>
        <v>06/29/2015</v>
      </c>
      <c r="M2609" s="9" t="str" cm="1">
        <f t="array" ref="M2609">_xlfn.IFS(LEFT(L2609, 2) = "01", "Jan", LEFT(L2609, 2) = "02", "Feb", LEFT(L2609, 2) = "03", "Mar", LEFT(L2609, 2) = "04", "Apr", LEFT(L2609, 2) = "05", "May", LEFT(L2609, 2) = "06", "Jun", LEFT(L2609, 2) = "07", "Jul", LEFT(L2609, 2) = "08", "Aug", LEFT(L2609, 2) = "09", "Sep", LEFT(L2609, 2) = "10", "Oct", LEFT(L2609, 2) = "11", "Nov", LEFT(L2609, 2) = "12", "Dec")</f>
        <v>Jun</v>
      </c>
      <c r="N2609" s="9" t="str">
        <f t="shared" si="284"/>
        <v>2015</v>
      </c>
      <c r="O2609" t="b">
        <v>1</v>
      </c>
      <c r="P2609">
        <v>398</v>
      </c>
      <c r="Q2609" t="b">
        <v>1</v>
      </c>
      <c r="R2609" t="s">
        <v>8300</v>
      </c>
      <c r="S2609" s="6">
        <f t="shared" si="280"/>
        <v>4.077</v>
      </c>
      <c r="T2609" s="8">
        <f t="shared" si="281"/>
        <v>81.949748743718587</v>
      </c>
      <c r="U2609" t="str">
        <f t="shared" si="285"/>
        <v>technology</v>
      </c>
      <c r="V2609" t="str">
        <f t="shared" si="286"/>
        <v>space exploration</v>
      </c>
    </row>
    <row r="2610" spans="1:22" ht="48" x14ac:dyDescent="0.2">
      <c r="A2610">
        <v>2608</v>
      </c>
      <c r="B2610" s="3" t="s">
        <v>2608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2">
        <f t="shared" si="282"/>
        <v>42809</v>
      </c>
      <c r="K2610">
        <v>1485976468</v>
      </c>
      <c r="L2610" s="12" t="str">
        <f t="shared" si="283"/>
        <v>02/01/2017</v>
      </c>
      <c r="M2610" s="9" t="str" cm="1">
        <f t="array" ref="M2610">_xlfn.IFS(LEFT(L2610, 2) = "01", "Jan", LEFT(L2610, 2) = "02", "Feb", LEFT(L2610, 2) = "03", "Mar", LEFT(L2610, 2) = "04", "Apr", LEFT(L2610, 2) = "05", "May", LEFT(L2610, 2) = "06", "Jun", LEFT(L2610, 2) = "07", "Jul", LEFT(L2610, 2) = "08", "Aug", LEFT(L2610, 2) = "09", "Sep", LEFT(L2610, 2) = "10", "Oct", LEFT(L2610, 2) = "11", "Nov", LEFT(L2610, 2) = "12", "Dec")</f>
        <v>Feb</v>
      </c>
      <c r="N2610" s="9" t="str">
        <f t="shared" si="284"/>
        <v>2017</v>
      </c>
      <c r="O2610" t="b">
        <v>1</v>
      </c>
      <c r="P2610">
        <v>304</v>
      </c>
      <c r="Q2610" t="b">
        <v>1</v>
      </c>
      <c r="R2610" t="s">
        <v>8300</v>
      </c>
      <c r="S2610" s="6">
        <f t="shared" si="280"/>
        <v>2.2392500000000002</v>
      </c>
      <c r="T2610" s="8">
        <f t="shared" si="281"/>
        <v>58.92763157894737</v>
      </c>
      <c r="U2610" t="str">
        <f t="shared" si="285"/>
        <v>technology</v>
      </c>
      <c r="V2610" t="str">
        <f t="shared" si="286"/>
        <v>space exploration</v>
      </c>
    </row>
    <row r="2611" spans="1:22" ht="48" x14ac:dyDescent="0.2">
      <c r="A2611">
        <v>2609</v>
      </c>
      <c r="B2611" s="3" t="s">
        <v>2609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2">
        <f t="shared" si="282"/>
        <v>41105.237858796296</v>
      </c>
      <c r="K2611">
        <v>1339738951</v>
      </c>
      <c r="L2611" s="12" t="str">
        <f t="shared" si="283"/>
        <v>06/15/2012</v>
      </c>
      <c r="M2611" s="9" t="str" cm="1">
        <f t="array" ref="M2611">_xlfn.IFS(LEFT(L2611, 2) = "01", "Jan", LEFT(L2611, 2) = "02", "Feb", LEFT(L2611, 2) = "03", "Mar", LEFT(L2611, 2) = "04", "Apr", LEFT(L2611, 2) = "05", "May", LEFT(L2611, 2) = "06", "Jun", LEFT(L2611, 2) = "07", "Jul", LEFT(L2611, 2) = "08", "Aug", LEFT(L2611, 2) = "09", "Sep", LEFT(L2611, 2) = "10", "Oct", LEFT(L2611, 2) = "11", "Nov", LEFT(L2611, 2) = "12", "Dec")</f>
        <v>Jun</v>
      </c>
      <c r="N2611" s="9" t="str">
        <f t="shared" si="284"/>
        <v>2012</v>
      </c>
      <c r="O2611" t="b">
        <v>1</v>
      </c>
      <c r="P2611">
        <v>676</v>
      </c>
      <c r="Q2611" t="b">
        <v>1</v>
      </c>
      <c r="R2611" t="s">
        <v>8300</v>
      </c>
      <c r="S2611" s="6">
        <f t="shared" si="280"/>
        <v>3.038011142857143</v>
      </c>
      <c r="T2611" s="8">
        <f t="shared" si="281"/>
        <v>157.29347633136095</v>
      </c>
      <c r="U2611" t="str">
        <f t="shared" si="285"/>
        <v>technology</v>
      </c>
      <c r="V2611" t="str">
        <f t="shared" si="286"/>
        <v>space exploration</v>
      </c>
    </row>
    <row r="2612" spans="1:22" ht="32" x14ac:dyDescent="0.2">
      <c r="A2612">
        <v>2610</v>
      </c>
      <c r="B2612" s="3" t="s">
        <v>2610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2">
        <f t="shared" si="282"/>
        <v>42604.290972222225</v>
      </c>
      <c r="K2612">
        <v>1468444125</v>
      </c>
      <c r="L2612" s="12" t="str">
        <f t="shared" si="283"/>
        <v>07/13/2016</v>
      </c>
      <c r="M2612" s="9" t="str" cm="1">
        <f t="array" ref="M2612">_xlfn.IFS(LEFT(L2612, 2) = "01", "Jan", LEFT(L2612, 2) = "02", "Feb", LEFT(L2612, 2) = "03", "Mar", LEFT(L2612, 2) = "04", "Apr", LEFT(L2612, 2) = "05", "May", LEFT(L2612, 2) = "06", "Jun", LEFT(L2612, 2) = "07", "Jul", LEFT(L2612, 2) = "08", "Aug", LEFT(L2612, 2) = "09", "Sep", LEFT(L2612, 2) = "10", "Oct", LEFT(L2612, 2) = "11", "Nov", LEFT(L2612, 2) = "12", "Dec")</f>
        <v>Jul</v>
      </c>
      <c r="N2612" s="9" t="str">
        <f t="shared" si="284"/>
        <v>2016</v>
      </c>
      <c r="O2612" t="b">
        <v>1</v>
      </c>
      <c r="P2612">
        <v>577</v>
      </c>
      <c r="Q2612" t="b">
        <v>1</v>
      </c>
      <c r="R2612" t="s">
        <v>8300</v>
      </c>
      <c r="S2612" s="6">
        <f t="shared" si="280"/>
        <v>1.4132510432681749</v>
      </c>
      <c r="T2612" s="8">
        <f t="shared" si="281"/>
        <v>55.758509532062391</v>
      </c>
      <c r="U2612" t="str">
        <f t="shared" si="285"/>
        <v>technology</v>
      </c>
      <c r="V2612" t="str">
        <f t="shared" si="286"/>
        <v>space exploration</v>
      </c>
    </row>
    <row r="2613" spans="1:22" ht="48" x14ac:dyDescent="0.2">
      <c r="A2613">
        <v>2611</v>
      </c>
      <c r="B2613" s="3" t="s">
        <v>2611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2">
        <f t="shared" si="282"/>
        <v>42737.957638888889</v>
      </c>
      <c r="K2613">
        <v>1480493014</v>
      </c>
      <c r="L2613" s="12" t="str">
        <f t="shared" si="283"/>
        <v>11/30/2016</v>
      </c>
      <c r="M2613" s="9" t="str" cm="1">
        <f t="array" ref="M2613">_xlfn.IFS(LEFT(L2613, 2) = "01", "Jan", LEFT(L2613, 2) = "02", "Feb", LEFT(L2613, 2) = "03", "Mar", LEFT(L2613, 2) = "04", "Apr", LEFT(L2613, 2) = "05", "May", LEFT(L2613, 2) = "06", "Jun", LEFT(L2613, 2) = "07", "Jul", LEFT(L2613, 2) = "08", "Aug", LEFT(L2613, 2) = "09", "Sep", LEFT(L2613, 2) = "10", "Oct", LEFT(L2613, 2) = "11", "Nov", LEFT(L2613, 2) = "12", "Dec")</f>
        <v>Nov</v>
      </c>
      <c r="N2613" s="9" t="str">
        <f t="shared" si="284"/>
        <v>2016</v>
      </c>
      <c r="O2613" t="b">
        <v>1</v>
      </c>
      <c r="P2613">
        <v>3663</v>
      </c>
      <c r="Q2613" t="b">
        <v>1</v>
      </c>
      <c r="R2613" t="s">
        <v>8300</v>
      </c>
      <c r="S2613" s="6">
        <f t="shared" si="280"/>
        <v>27.906363636363636</v>
      </c>
      <c r="T2613" s="8">
        <f t="shared" si="281"/>
        <v>83.802893802893806</v>
      </c>
      <c r="U2613" t="str">
        <f t="shared" si="285"/>
        <v>technology</v>
      </c>
      <c r="V2613" t="str">
        <f t="shared" si="286"/>
        <v>space exploration</v>
      </c>
    </row>
    <row r="2614" spans="1:22" ht="48" x14ac:dyDescent="0.2">
      <c r="A2614">
        <v>2612</v>
      </c>
      <c r="B2614" s="3" t="s">
        <v>2612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2">
        <f t="shared" si="282"/>
        <v>42013.143171296295</v>
      </c>
      <c r="K2614">
        <v>1418095570</v>
      </c>
      <c r="L2614" s="12" t="str">
        <f t="shared" si="283"/>
        <v>12/09/2014</v>
      </c>
      <c r="M2614" s="9" t="str" cm="1">
        <f t="array" ref="M2614">_xlfn.IFS(LEFT(L2614, 2) = "01", "Jan", LEFT(L2614, 2) = "02", "Feb", LEFT(L2614, 2) = "03", "Mar", LEFT(L2614, 2) = "04", "Apr", LEFT(L2614, 2) = "05", "May", LEFT(L2614, 2) = "06", "Jun", LEFT(L2614, 2) = "07", "Jul", LEFT(L2614, 2) = "08", "Aug", LEFT(L2614, 2) = "09", "Sep", LEFT(L2614, 2) = "10", "Oct", LEFT(L2614, 2) = "11", "Nov", LEFT(L2614, 2) = "12", "Dec")</f>
        <v>Dec</v>
      </c>
      <c r="N2614" s="9" t="str">
        <f t="shared" si="284"/>
        <v>2014</v>
      </c>
      <c r="O2614" t="b">
        <v>1</v>
      </c>
      <c r="P2614">
        <v>294</v>
      </c>
      <c r="Q2614" t="b">
        <v>1</v>
      </c>
      <c r="R2614" t="s">
        <v>8300</v>
      </c>
      <c r="S2614" s="6">
        <f t="shared" si="280"/>
        <v>1.7176130000000001</v>
      </c>
      <c r="T2614" s="8">
        <f t="shared" si="281"/>
        <v>58.422210884353746</v>
      </c>
      <c r="U2614" t="str">
        <f t="shared" si="285"/>
        <v>technology</v>
      </c>
      <c r="V2614" t="str">
        <f t="shared" si="286"/>
        <v>space exploration</v>
      </c>
    </row>
    <row r="2615" spans="1:22" ht="48" x14ac:dyDescent="0.2">
      <c r="A2615">
        <v>2613</v>
      </c>
      <c r="B2615" s="3" t="s">
        <v>2613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2">
        <f t="shared" si="282"/>
        <v>41173.81821759259</v>
      </c>
      <c r="K2615">
        <v>1345664294</v>
      </c>
      <c r="L2615" s="12" t="str">
        <f t="shared" si="283"/>
        <v>08/22/2012</v>
      </c>
      <c r="M2615" s="9" t="str" cm="1">
        <f t="array" ref="M2615">_xlfn.IFS(LEFT(L2615, 2) = "01", "Jan", LEFT(L2615, 2) = "02", "Feb", LEFT(L2615, 2) = "03", "Mar", LEFT(L2615, 2) = "04", "Apr", LEFT(L2615, 2) = "05", "May", LEFT(L2615, 2) = "06", "Jun", LEFT(L2615, 2) = "07", "Jul", LEFT(L2615, 2) = "08", "Aug", LEFT(L2615, 2) = "09", "Sep", LEFT(L2615, 2) = "10", "Oct", LEFT(L2615, 2) = "11", "Nov", LEFT(L2615, 2) = "12", "Dec")</f>
        <v>Aug</v>
      </c>
      <c r="N2615" s="9" t="str">
        <f t="shared" si="284"/>
        <v>2012</v>
      </c>
      <c r="O2615" t="b">
        <v>1</v>
      </c>
      <c r="P2615">
        <v>28</v>
      </c>
      <c r="Q2615" t="b">
        <v>1</v>
      </c>
      <c r="R2615" t="s">
        <v>8300</v>
      </c>
      <c r="S2615" s="6">
        <f t="shared" si="280"/>
        <v>1.0101333333333333</v>
      </c>
      <c r="T2615" s="8">
        <f t="shared" si="281"/>
        <v>270.57142857142856</v>
      </c>
      <c r="U2615" t="str">
        <f t="shared" si="285"/>
        <v>technology</v>
      </c>
      <c r="V2615" t="str">
        <f t="shared" si="286"/>
        <v>space exploration</v>
      </c>
    </row>
    <row r="2616" spans="1:22" ht="48" x14ac:dyDescent="0.2">
      <c r="A2616">
        <v>2614</v>
      </c>
      <c r="B2616" s="3" t="s">
        <v>2614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2">
        <f t="shared" si="282"/>
        <v>41759.208333333336</v>
      </c>
      <c r="K2616">
        <v>1396371612</v>
      </c>
      <c r="L2616" s="12" t="str">
        <f t="shared" si="283"/>
        <v>04/01/2014</v>
      </c>
      <c r="M2616" s="9" t="str" cm="1">
        <f t="array" ref="M2616">_xlfn.IFS(LEFT(L2616, 2) = "01", "Jan", LEFT(L2616, 2) = "02", "Feb", LEFT(L2616, 2) = "03", "Mar", LEFT(L2616, 2) = "04", "Apr", LEFT(L2616, 2) = "05", "May", LEFT(L2616, 2) = "06", "Jun", LEFT(L2616, 2) = "07", "Jul", LEFT(L2616, 2) = "08", "Aug", LEFT(L2616, 2) = "09", "Sep", LEFT(L2616, 2) = "10", "Oct", LEFT(L2616, 2) = "11", "Nov", LEFT(L2616, 2) = "12", "Dec")</f>
        <v>Apr</v>
      </c>
      <c r="N2616" s="9" t="str">
        <f t="shared" si="284"/>
        <v>2014</v>
      </c>
      <c r="O2616" t="b">
        <v>1</v>
      </c>
      <c r="P2616">
        <v>100</v>
      </c>
      <c r="Q2616" t="b">
        <v>1</v>
      </c>
      <c r="R2616" t="s">
        <v>8300</v>
      </c>
      <c r="S2616" s="6">
        <f t="shared" si="280"/>
        <v>1.02</v>
      </c>
      <c r="T2616" s="8">
        <f t="shared" si="281"/>
        <v>107.1</v>
      </c>
      <c r="U2616" t="str">
        <f t="shared" si="285"/>
        <v>technology</v>
      </c>
      <c r="V2616" t="str">
        <f t="shared" si="286"/>
        <v>space exploration</v>
      </c>
    </row>
    <row r="2617" spans="1:22" ht="48" x14ac:dyDescent="0.2">
      <c r="A2617">
        <v>2615</v>
      </c>
      <c r="B2617" s="3" t="s">
        <v>2615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2">
        <f t="shared" si="282"/>
        <v>42490.5</v>
      </c>
      <c r="K2617">
        <v>1458820564</v>
      </c>
      <c r="L2617" s="12" t="str">
        <f t="shared" si="283"/>
        <v>03/24/2016</v>
      </c>
      <c r="M2617" s="9" t="str" cm="1">
        <f t="array" ref="M2617">_xlfn.IFS(LEFT(L2617, 2) = "01", "Jan", LEFT(L2617, 2) = "02", "Feb", LEFT(L2617, 2) = "03", "Mar", LEFT(L2617, 2) = "04", "Apr", LEFT(L2617, 2) = "05", "May", LEFT(L2617, 2) = "06", "Jun", LEFT(L2617, 2) = "07", "Jul", LEFT(L2617, 2) = "08", "Aug", LEFT(L2617, 2) = "09", "Sep", LEFT(L2617, 2) = "10", "Oct", LEFT(L2617, 2) = "11", "Nov", LEFT(L2617, 2) = "12", "Dec")</f>
        <v>Mar</v>
      </c>
      <c r="N2617" s="9" t="str">
        <f t="shared" si="284"/>
        <v>2016</v>
      </c>
      <c r="O2617" t="b">
        <v>0</v>
      </c>
      <c r="P2617">
        <v>72</v>
      </c>
      <c r="Q2617" t="b">
        <v>1</v>
      </c>
      <c r="R2617" t="s">
        <v>8300</v>
      </c>
      <c r="S2617" s="6">
        <f t="shared" si="280"/>
        <v>1.6976511744127936</v>
      </c>
      <c r="T2617" s="8">
        <f t="shared" si="281"/>
        <v>47.180555555555557</v>
      </c>
      <c r="U2617" t="str">
        <f t="shared" si="285"/>
        <v>technology</v>
      </c>
      <c r="V2617" t="str">
        <f t="shared" si="286"/>
        <v>space exploration</v>
      </c>
    </row>
    <row r="2618" spans="1:22" ht="48" x14ac:dyDescent="0.2">
      <c r="A2618">
        <v>2616</v>
      </c>
      <c r="B2618" s="3" t="s">
        <v>2616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2">
        <f t="shared" si="282"/>
        <v>42241.99454861111</v>
      </c>
      <c r="K2618">
        <v>1437954729</v>
      </c>
      <c r="L2618" s="12" t="str">
        <f t="shared" si="283"/>
        <v>07/26/2015</v>
      </c>
      <c r="M2618" s="9" t="str" cm="1">
        <f t="array" ref="M2618">_xlfn.IFS(LEFT(L2618, 2) = "01", "Jan", LEFT(L2618, 2) = "02", "Feb", LEFT(L2618, 2) = "03", "Mar", LEFT(L2618, 2) = "04", "Apr", LEFT(L2618, 2) = "05", "May", LEFT(L2618, 2) = "06", "Jun", LEFT(L2618, 2) = "07", "Jul", LEFT(L2618, 2) = "08", "Aug", LEFT(L2618, 2) = "09", "Sep", LEFT(L2618, 2) = "10", "Oct", LEFT(L2618, 2) = "11", "Nov", LEFT(L2618, 2) = "12", "Dec")</f>
        <v>Jul</v>
      </c>
      <c r="N2618" s="9" t="str">
        <f t="shared" si="284"/>
        <v>2015</v>
      </c>
      <c r="O2618" t="b">
        <v>1</v>
      </c>
      <c r="P2618">
        <v>238</v>
      </c>
      <c r="Q2618" t="b">
        <v>1</v>
      </c>
      <c r="R2618" t="s">
        <v>8300</v>
      </c>
      <c r="S2618" s="6">
        <f t="shared" si="280"/>
        <v>1.14534</v>
      </c>
      <c r="T2618" s="8">
        <f t="shared" si="281"/>
        <v>120.30882352941177</v>
      </c>
      <c r="U2618" t="str">
        <f t="shared" si="285"/>
        <v>technology</v>
      </c>
      <c r="V2618" t="str">
        <f t="shared" si="286"/>
        <v>space exploration</v>
      </c>
    </row>
    <row r="2619" spans="1:22" ht="48" x14ac:dyDescent="0.2">
      <c r="A2619">
        <v>2617</v>
      </c>
      <c r="B2619" s="3" t="s">
        <v>2617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2">
        <f t="shared" si="282"/>
        <v>41932.874432870369</v>
      </c>
      <c r="K2619">
        <v>1411246751</v>
      </c>
      <c r="L2619" s="12" t="str">
        <f t="shared" si="283"/>
        <v>09/20/2014</v>
      </c>
      <c r="M2619" s="9" t="str" cm="1">
        <f t="array" ref="M2619">_xlfn.IFS(LEFT(L2619, 2) = "01", "Jan", LEFT(L2619, 2) = "02", "Feb", LEFT(L2619, 2) = "03", "Mar", LEFT(L2619, 2) = "04", "Apr", LEFT(L2619, 2) = "05", "May", LEFT(L2619, 2) = "06", "Jun", LEFT(L2619, 2) = "07", "Jul", LEFT(L2619, 2) = "08", "Aug", LEFT(L2619, 2) = "09", "Sep", LEFT(L2619, 2) = "10", "Oct", LEFT(L2619, 2) = "11", "Nov", LEFT(L2619, 2) = "12", "Dec")</f>
        <v>Sep</v>
      </c>
      <c r="N2619" s="9" t="str">
        <f t="shared" si="284"/>
        <v>2014</v>
      </c>
      <c r="O2619" t="b">
        <v>1</v>
      </c>
      <c r="P2619">
        <v>159</v>
      </c>
      <c r="Q2619" t="b">
        <v>1</v>
      </c>
      <c r="R2619" t="s">
        <v>8300</v>
      </c>
      <c r="S2619" s="6">
        <f t="shared" si="280"/>
        <v>8.7759999999999998</v>
      </c>
      <c r="T2619" s="8">
        <f t="shared" si="281"/>
        <v>27.59748427672956</v>
      </c>
      <c r="U2619" t="str">
        <f t="shared" si="285"/>
        <v>technology</v>
      </c>
      <c r="V2619" t="str">
        <f t="shared" si="286"/>
        <v>space exploration</v>
      </c>
    </row>
    <row r="2620" spans="1:22" ht="32" x14ac:dyDescent="0.2">
      <c r="A2620">
        <v>2618</v>
      </c>
      <c r="B2620" s="3" t="s">
        <v>2618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2">
        <f t="shared" si="282"/>
        <v>42339.834039351852</v>
      </c>
      <c r="K2620">
        <v>1443812461</v>
      </c>
      <c r="L2620" s="12" t="str">
        <f t="shared" si="283"/>
        <v>10/02/2015</v>
      </c>
      <c r="M2620" s="9" t="str" cm="1">
        <f t="array" ref="M2620">_xlfn.IFS(LEFT(L2620, 2) = "01", "Jan", LEFT(L2620, 2) = "02", "Feb", LEFT(L2620, 2) = "03", "Mar", LEFT(L2620, 2) = "04", "Apr", LEFT(L2620, 2) = "05", "May", LEFT(L2620, 2) = "06", "Jun", LEFT(L2620, 2) = "07", "Jul", LEFT(L2620, 2) = "08", "Aug", LEFT(L2620, 2) = "09", "Sep", LEFT(L2620, 2) = "10", "Oct", LEFT(L2620, 2) = "11", "Nov", LEFT(L2620, 2) = "12", "Dec")</f>
        <v>Oct</v>
      </c>
      <c r="N2620" s="9" t="str">
        <f t="shared" si="284"/>
        <v>2015</v>
      </c>
      <c r="O2620" t="b">
        <v>1</v>
      </c>
      <c r="P2620">
        <v>77</v>
      </c>
      <c r="Q2620" t="b">
        <v>1</v>
      </c>
      <c r="R2620" t="s">
        <v>8300</v>
      </c>
      <c r="S2620" s="6">
        <f t="shared" si="280"/>
        <v>1.0538666666666667</v>
      </c>
      <c r="T2620" s="8">
        <f t="shared" si="281"/>
        <v>205.2987012987013</v>
      </c>
      <c r="U2620" t="str">
        <f t="shared" si="285"/>
        <v>technology</v>
      </c>
      <c r="V2620" t="str">
        <f t="shared" si="286"/>
        <v>space exploration</v>
      </c>
    </row>
    <row r="2621" spans="1:22" ht="48" x14ac:dyDescent="0.2">
      <c r="A2621">
        <v>2619</v>
      </c>
      <c r="B2621" s="3" t="s">
        <v>2619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2">
        <f t="shared" si="282"/>
        <v>42300.458333333328</v>
      </c>
      <c r="K2621">
        <v>1443302004</v>
      </c>
      <c r="L2621" s="12" t="str">
        <f t="shared" si="283"/>
        <v>09/26/2015</v>
      </c>
      <c r="M2621" s="9" t="str" cm="1">
        <f t="array" ref="M2621">_xlfn.IFS(LEFT(L2621, 2) = "01", "Jan", LEFT(L2621, 2) = "02", "Feb", LEFT(L2621, 2) = "03", "Mar", LEFT(L2621, 2) = "04", "Apr", LEFT(L2621, 2) = "05", "May", LEFT(L2621, 2) = "06", "Jun", LEFT(L2621, 2) = "07", "Jul", LEFT(L2621, 2) = "08", "Aug", LEFT(L2621, 2) = "09", "Sep", LEFT(L2621, 2) = "10", "Oct", LEFT(L2621, 2) = "11", "Nov", LEFT(L2621, 2) = "12", "Dec")</f>
        <v>Sep</v>
      </c>
      <c r="N2621" s="9" t="str">
        <f t="shared" si="284"/>
        <v>2015</v>
      </c>
      <c r="O2621" t="b">
        <v>1</v>
      </c>
      <c r="P2621">
        <v>53</v>
      </c>
      <c r="Q2621" t="b">
        <v>1</v>
      </c>
      <c r="R2621" t="s">
        <v>8300</v>
      </c>
      <c r="S2621" s="6">
        <f t="shared" si="280"/>
        <v>1.8839999999999999</v>
      </c>
      <c r="T2621" s="8">
        <f t="shared" si="281"/>
        <v>35.547169811320757</v>
      </c>
      <c r="U2621" t="str">
        <f t="shared" si="285"/>
        <v>technology</v>
      </c>
      <c r="V2621" t="str">
        <f t="shared" si="286"/>
        <v>space exploration</v>
      </c>
    </row>
    <row r="2622" spans="1:22" ht="48" x14ac:dyDescent="0.2">
      <c r="A2622">
        <v>2620</v>
      </c>
      <c r="B2622" s="3" t="s">
        <v>2620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2">
        <f t="shared" si="282"/>
        <v>42288.041666666672</v>
      </c>
      <c r="K2622">
        <v>1441339242</v>
      </c>
      <c r="L2622" s="12" t="str">
        <f t="shared" si="283"/>
        <v>09/04/2015</v>
      </c>
      <c r="M2622" s="9" t="str" cm="1">
        <f t="array" ref="M2622">_xlfn.IFS(LEFT(L2622, 2) = "01", "Jan", LEFT(L2622, 2) = "02", "Feb", LEFT(L2622, 2) = "03", "Mar", LEFT(L2622, 2) = "04", "Apr", LEFT(L2622, 2) = "05", "May", LEFT(L2622, 2) = "06", "Jun", LEFT(L2622, 2) = "07", "Jul", LEFT(L2622, 2) = "08", "Aug", LEFT(L2622, 2) = "09", "Sep", LEFT(L2622, 2) = "10", "Oct", LEFT(L2622, 2) = "11", "Nov", LEFT(L2622, 2) = "12", "Dec")</f>
        <v>Sep</v>
      </c>
      <c r="N2622" s="9" t="str">
        <f t="shared" si="284"/>
        <v>2015</v>
      </c>
      <c r="O2622" t="b">
        <v>1</v>
      </c>
      <c r="P2622">
        <v>1251</v>
      </c>
      <c r="Q2622" t="b">
        <v>1</v>
      </c>
      <c r="R2622" t="s">
        <v>8300</v>
      </c>
      <c r="S2622" s="6">
        <f t="shared" si="280"/>
        <v>1.436523076923077</v>
      </c>
      <c r="T2622" s="8">
        <f t="shared" si="281"/>
        <v>74.639488409272587</v>
      </c>
      <c r="U2622" t="str">
        <f t="shared" si="285"/>
        <v>technology</v>
      </c>
      <c r="V2622" t="str">
        <f t="shared" si="286"/>
        <v>space exploration</v>
      </c>
    </row>
    <row r="2623" spans="1:22" ht="48" x14ac:dyDescent="0.2">
      <c r="A2623">
        <v>2621</v>
      </c>
      <c r="B2623" s="3" t="s">
        <v>2621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2">
        <f t="shared" si="282"/>
        <v>42145.74754629629</v>
      </c>
      <c r="K2623">
        <v>1429638988</v>
      </c>
      <c r="L2623" s="12" t="str">
        <f t="shared" si="283"/>
        <v>04/21/2015</v>
      </c>
      <c r="M2623" s="9" t="str" cm="1">
        <f t="array" ref="M2623">_xlfn.IFS(LEFT(L2623, 2) = "01", "Jan", LEFT(L2623, 2) = "02", "Feb", LEFT(L2623, 2) = "03", "Mar", LEFT(L2623, 2) = "04", "Apr", LEFT(L2623, 2) = "05", "May", LEFT(L2623, 2) = "06", "Jun", LEFT(L2623, 2) = "07", "Jul", LEFT(L2623, 2) = "08", "Aug", LEFT(L2623, 2) = "09", "Sep", LEFT(L2623, 2) = "10", "Oct", LEFT(L2623, 2) = "11", "Nov", LEFT(L2623, 2) = "12", "Dec")</f>
        <v>Apr</v>
      </c>
      <c r="N2623" s="9" t="str">
        <f t="shared" si="284"/>
        <v>2015</v>
      </c>
      <c r="O2623" t="b">
        <v>1</v>
      </c>
      <c r="P2623">
        <v>465</v>
      </c>
      <c r="Q2623" t="b">
        <v>1</v>
      </c>
      <c r="R2623" t="s">
        <v>8300</v>
      </c>
      <c r="S2623" s="6">
        <f t="shared" si="280"/>
        <v>1.4588000000000001</v>
      </c>
      <c r="T2623" s="8">
        <f t="shared" si="281"/>
        <v>47.058064516129029</v>
      </c>
      <c r="U2623" t="str">
        <f t="shared" si="285"/>
        <v>technology</v>
      </c>
      <c r="V2623" t="str">
        <f t="shared" si="286"/>
        <v>space exploration</v>
      </c>
    </row>
    <row r="2624" spans="1:22" ht="48" x14ac:dyDescent="0.2">
      <c r="A2624">
        <v>2622</v>
      </c>
      <c r="B2624" s="3" t="s">
        <v>2622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2">
        <f t="shared" si="282"/>
        <v>42734.74324074074</v>
      </c>
      <c r="K2624">
        <v>1479232216</v>
      </c>
      <c r="L2624" s="12" t="str">
        <f t="shared" si="283"/>
        <v>11/15/2016</v>
      </c>
      <c r="M2624" s="9" t="str" cm="1">
        <f t="array" ref="M2624">_xlfn.IFS(LEFT(L2624, 2) = "01", "Jan", LEFT(L2624, 2) = "02", "Feb", LEFT(L2624, 2) = "03", "Mar", LEFT(L2624, 2) = "04", "Apr", LEFT(L2624, 2) = "05", "May", LEFT(L2624, 2) = "06", "Jun", LEFT(L2624, 2) = "07", "Jul", LEFT(L2624, 2) = "08", "Aug", LEFT(L2624, 2) = "09", "Sep", LEFT(L2624, 2) = "10", "Oct", LEFT(L2624, 2) = "11", "Nov", LEFT(L2624, 2) = "12", "Dec")</f>
        <v>Nov</v>
      </c>
      <c r="N2624" s="9" t="str">
        <f t="shared" si="284"/>
        <v>2016</v>
      </c>
      <c r="O2624" t="b">
        <v>0</v>
      </c>
      <c r="P2624">
        <v>74</v>
      </c>
      <c r="Q2624" t="b">
        <v>1</v>
      </c>
      <c r="R2624" t="s">
        <v>8300</v>
      </c>
      <c r="S2624" s="6">
        <f t="shared" si="280"/>
        <v>1.3118399999999999</v>
      </c>
      <c r="T2624" s="8">
        <f t="shared" si="281"/>
        <v>26.591351351351353</v>
      </c>
      <c r="U2624" t="str">
        <f t="shared" si="285"/>
        <v>technology</v>
      </c>
      <c r="V2624" t="str">
        <f t="shared" si="286"/>
        <v>space exploration</v>
      </c>
    </row>
    <row r="2625" spans="1:22" ht="48" x14ac:dyDescent="0.2">
      <c r="A2625">
        <v>2623</v>
      </c>
      <c r="B2625" s="3" t="s">
        <v>2623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2">
        <f t="shared" si="282"/>
        <v>42706.256550925929</v>
      </c>
      <c r="K2625">
        <v>1479449366</v>
      </c>
      <c r="L2625" s="12" t="str">
        <f t="shared" si="283"/>
        <v>11/18/2016</v>
      </c>
      <c r="M2625" s="9" t="str" cm="1">
        <f t="array" ref="M2625">_xlfn.IFS(LEFT(L2625, 2) = "01", "Jan", LEFT(L2625, 2) = "02", "Feb", LEFT(L2625, 2) = "03", "Mar", LEFT(L2625, 2) = "04", "Apr", LEFT(L2625, 2) = "05", "May", LEFT(L2625, 2) = "06", "Jun", LEFT(L2625, 2) = "07", "Jul", LEFT(L2625, 2) = "08", "Aug", LEFT(L2625, 2) = "09", "Sep", LEFT(L2625, 2) = "10", "Oct", LEFT(L2625, 2) = "11", "Nov", LEFT(L2625, 2) = "12", "Dec")</f>
        <v>Nov</v>
      </c>
      <c r="N2625" s="9" t="str">
        <f t="shared" si="284"/>
        <v>2016</v>
      </c>
      <c r="O2625" t="b">
        <v>0</v>
      </c>
      <c r="P2625">
        <v>62</v>
      </c>
      <c r="Q2625" t="b">
        <v>1</v>
      </c>
      <c r="R2625" t="s">
        <v>8300</v>
      </c>
      <c r="S2625" s="6">
        <f t="shared" si="280"/>
        <v>1.1399999999999999</v>
      </c>
      <c r="T2625" s="8">
        <f t="shared" si="281"/>
        <v>36.774193548387096</v>
      </c>
      <c r="U2625" t="str">
        <f t="shared" si="285"/>
        <v>technology</v>
      </c>
      <c r="V2625" t="str">
        <f t="shared" si="286"/>
        <v>space exploration</v>
      </c>
    </row>
    <row r="2626" spans="1:22" ht="48" x14ac:dyDescent="0.2">
      <c r="A2626">
        <v>2624</v>
      </c>
      <c r="B2626" s="3" t="s">
        <v>2624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2">
        <f t="shared" si="282"/>
        <v>41165.42155092593</v>
      </c>
      <c r="K2626">
        <v>1345716422</v>
      </c>
      <c r="L2626" s="12" t="str">
        <f t="shared" si="283"/>
        <v>08/23/2012</v>
      </c>
      <c r="M2626" s="9" t="str" cm="1">
        <f t="array" ref="M2626">_xlfn.IFS(LEFT(L2626, 2) = "01", "Jan", LEFT(L2626, 2) = "02", "Feb", LEFT(L2626, 2) = "03", "Mar", LEFT(L2626, 2) = "04", "Apr", LEFT(L2626, 2) = "05", "May", LEFT(L2626, 2) = "06", "Jun", LEFT(L2626, 2) = "07", "Jul", LEFT(L2626, 2) = "08", "Aug", LEFT(L2626, 2) = "09", "Sep", LEFT(L2626, 2) = "10", "Oct", LEFT(L2626, 2) = "11", "Nov", LEFT(L2626, 2) = "12", "Dec")</f>
        <v>Aug</v>
      </c>
      <c r="N2626" s="9" t="str">
        <f t="shared" si="284"/>
        <v>2012</v>
      </c>
      <c r="O2626" t="b">
        <v>0</v>
      </c>
      <c r="P2626">
        <v>3468</v>
      </c>
      <c r="Q2626" t="b">
        <v>1</v>
      </c>
      <c r="R2626" t="s">
        <v>8300</v>
      </c>
      <c r="S2626" s="6">
        <f t="shared" ref="S2626:S2689" si="287">E2626/D2626</f>
        <v>13.794206249999998</v>
      </c>
      <c r="T2626" s="8">
        <f t="shared" ref="T2626:T2689" si="288">IFERROR(E2626/P2626, 0)</f>
        <v>31.820544982698959</v>
      </c>
      <c r="U2626" t="str">
        <f t="shared" si="285"/>
        <v>technology</v>
      </c>
      <c r="V2626" t="str">
        <f t="shared" si="286"/>
        <v>space exploration</v>
      </c>
    </row>
    <row r="2627" spans="1:22" ht="48" x14ac:dyDescent="0.2">
      <c r="A2627">
        <v>2625</v>
      </c>
      <c r="B2627" s="3" t="s">
        <v>2625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2">
        <f t="shared" ref="J2627:J2690" si="289">(((I2627/60)/60)/24)+DATE(1970,1,1)</f>
        <v>42683.851944444439</v>
      </c>
      <c r="K2627">
        <v>1476559608</v>
      </c>
      <c r="L2627" s="12" t="str">
        <f t="shared" ref="L2627:L2690" si="290">TEXT((((K2627/60)/60)/24)+DATE(1970,1,1), "mm/dd/yyyy")</f>
        <v>10/15/2016</v>
      </c>
      <c r="M2627" s="9" t="str" cm="1">
        <f t="array" ref="M2627">_xlfn.IFS(LEFT(L2627, 2) = "01", "Jan", LEFT(L2627, 2) = "02", "Feb", LEFT(L2627, 2) = "03", "Mar", LEFT(L2627, 2) = "04", "Apr", LEFT(L2627, 2) = "05", "May", LEFT(L2627, 2) = "06", "Jun", LEFT(L2627, 2) = "07", "Jul", LEFT(L2627, 2) = "08", "Aug", LEFT(L2627, 2) = "09", "Sep", LEFT(L2627, 2) = "10", "Oct", LEFT(L2627, 2) = "11", "Nov", LEFT(L2627, 2) = "12", "Dec")</f>
        <v>Oct</v>
      </c>
      <c r="N2627" s="9" t="str">
        <f t="shared" ref="N2627:N2690" si="291">RIGHT(L2627, 4)</f>
        <v>2016</v>
      </c>
      <c r="O2627" t="b">
        <v>0</v>
      </c>
      <c r="P2627">
        <v>52</v>
      </c>
      <c r="Q2627" t="b">
        <v>1</v>
      </c>
      <c r="R2627" t="s">
        <v>8300</v>
      </c>
      <c r="S2627" s="6">
        <f t="shared" si="287"/>
        <v>9.56</v>
      </c>
      <c r="T2627" s="8">
        <f t="shared" si="288"/>
        <v>27.576923076923077</v>
      </c>
      <c r="U2627" t="str">
        <f t="shared" ref="U2627:U2690" si="292">LEFT(R2627, SEARCH("/", R2627) - 1)</f>
        <v>technology</v>
      </c>
      <c r="V2627" t="str">
        <f t="shared" ref="V2627:V2690" si="293">RIGHT(R2627, LEN(R2627) - SEARCH("/", R2627) )</f>
        <v>space exploration</v>
      </c>
    </row>
    <row r="2628" spans="1:22" ht="48" x14ac:dyDescent="0.2">
      <c r="A2628">
        <v>2626</v>
      </c>
      <c r="B2628" s="3" t="s">
        <v>2626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2">
        <f t="shared" si="289"/>
        <v>42158.628113425926</v>
      </c>
      <c r="K2628">
        <v>1430751869</v>
      </c>
      <c r="L2628" s="12" t="str">
        <f t="shared" si="290"/>
        <v>05/04/2015</v>
      </c>
      <c r="M2628" s="9" t="str" cm="1">
        <f t="array" ref="M2628">_xlfn.IFS(LEFT(L2628, 2) = "01", "Jan", LEFT(L2628, 2) = "02", "Feb", LEFT(L2628, 2) = "03", "Mar", LEFT(L2628, 2) = "04", "Apr", LEFT(L2628, 2) = "05", "May", LEFT(L2628, 2) = "06", "Jun", LEFT(L2628, 2) = "07", "Jul", LEFT(L2628, 2) = "08", "Aug", LEFT(L2628, 2) = "09", "Sep", LEFT(L2628, 2) = "10", "Oct", LEFT(L2628, 2) = "11", "Nov", LEFT(L2628, 2) = "12", "Dec")</f>
        <v>May</v>
      </c>
      <c r="N2628" s="9" t="str">
        <f t="shared" si="291"/>
        <v>2015</v>
      </c>
      <c r="O2628" t="b">
        <v>0</v>
      </c>
      <c r="P2628">
        <v>50</v>
      </c>
      <c r="Q2628" t="b">
        <v>1</v>
      </c>
      <c r="R2628" t="s">
        <v>8300</v>
      </c>
      <c r="S2628" s="6">
        <f t="shared" si="287"/>
        <v>1.1200000000000001</v>
      </c>
      <c r="T2628" s="8">
        <f t="shared" si="288"/>
        <v>56</v>
      </c>
      <c r="U2628" t="str">
        <f t="shared" si="292"/>
        <v>technology</v>
      </c>
      <c r="V2628" t="str">
        <f t="shared" si="293"/>
        <v>space exploration</v>
      </c>
    </row>
    <row r="2629" spans="1:22" ht="48" x14ac:dyDescent="0.2">
      <c r="A2629">
        <v>2627</v>
      </c>
      <c r="B2629" s="3" t="s">
        <v>2627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2">
        <f t="shared" si="289"/>
        <v>42334.871076388896</v>
      </c>
      <c r="K2629">
        <v>1445975661</v>
      </c>
      <c r="L2629" s="12" t="str">
        <f t="shared" si="290"/>
        <v>10/27/2015</v>
      </c>
      <c r="M2629" s="9" t="str" cm="1">
        <f t="array" ref="M2629">_xlfn.IFS(LEFT(L2629, 2) = "01", "Jan", LEFT(L2629, 2) = "02", "Feb", LEFT(L2629, 2) = "03", "Mar", LEFT(L2629, 2) = "04", "Apr", LEFT(L2629, 2) = "05", "May", LEFT(L2629, 2) = "06", "Jun", LEFT(L2629, 2) = "07", "Jul", LEFT(L2629, 2) = "08", "Aug", LEFT(L2629, 2) = "09", "Sep", LEFT(L2629, 2) = "10", "Oct", LEFT(L2629, 2) = "11", "Nov", LEFT(L2629, 2) = "12", "Dec")</f>
        <v>Oct</v>
      </c>
      <c r="N2629" s="9" t="str">
        <f t="shared" si="291"/>
        <v>2015</v>
      </c>
      <c r="O2629" t="b">
        <v>0</v>
      </c>
      <c r="P2629">
        <v>45</v>
      </c>
      <c r="Q2629" t="b">
        <v>1</v>
      </c>
      <c r="R2629" t="s">
        <v>8300</v>
      </c>
      <c r="S2629" s="6">
        <f t="shared" si="287"/>
        <v>6.4666666666666668</v>
      </c>
      <c r="T2629" s="8">
        <f t="shared" si="288"/>
        <v>21.555555555555557</v>
      </c>
      <c r="U2629" t="str">
        <f t="shared" si="292"/>
        <v>technology</v>
      </c>
      <c r="V2629" t="str">
        <f t="shared" si="293"/>
        <v>space exploration</v>
      </c>
    </row>
    <row r="2630" spans="1:22" ht="32" x14ac:dyDescent="0.2">
      <c r="A2630">
        <v>2628</v>
      </c>
      <c r="B2630" s="3" t="s">
        <v>2628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2">
        <f t="shared" si="289"/>
        <v>41973.966053240743</v>
      </c>
      <c r="K2630">
        <v>1415661067</v>
      </c>
      <c r="L2630" s="12" t="str">
        <f t="shared" si="290"/>
        <v>11/10/2014</v>
      </c>
      <c r="M2630" s="9" t="str" cm="1">
        <f t="array" ref="M2630">_xlfn.IFS(LEFT(L2630, 2) = "01", "Jan", LEFT(L2630, 2) = "02", "Feb", LEFT(L2630, 2) = "03", "Mar", LEFT(L2630, 2) = "04", "Apr", LEFT(L2630, 2) = "05", "May", LEFT(L2630, 2) = "06", "Jun", LEFT(L2630, 2) = "07", "Jul", LEFT(L2630, 2) = "08", "Aug", LEFT(L2630, 2) = "09", "Sep", LEFT(L2630, 2) = "10", "Oct", LEFT(L2630, 2) = "11", "Nov", LEFT(L2630, 2) = "12", "Dec")</f>
        <v>Nov</v>
      </c>
      <c r="N2630" s="9" t="str">
        <f t="shared" si="291"/>
        <v>2014</v>
      </c>
      <c r="O2630" t="b">
        <v>0</v>
      </c>
      <c r="P2630">
        <v>21</v>
      </c>
      <c r="Q2630" t="b">
        <v>1</v>
      </c>
      <c r="R2630" t="s">
        <v>8300</v>
      </c>
      <c r="S2630" s="6">
        <f t="shared" si="287"/>
        <v>1.1036948748510131</v>
      </c>
      <c r="T2630" s="8">
        <f t="shared" si="288"/>
        <v>44.095238095238095</v>
      </c>
      <c r="U2630" t="str">
        <f t="shared" si="292"/>
        <v>technology</v>
      </c>
      <c r="V2630" t="str">
        <f t="shared" si="293"/>
        <v>space exploration</v>
      </c>
    </row>
    <row r="2631" spans="1:22" ht="32" x14ac:dyDescent="0.2">
      <c r="A2631">
        <v>2629</v>
      </c>
      <c r="B2631" s="3" t="s">
        <v>2629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2">
        <f t="shared" si="289"/>
        <v>42138.538449074069</v>
      </c>
      <c r="K2631">
        <v>1429016122</v>
      </c>
      <c r="L2631" s="12" t="str">
        <f t="shared" si="290"/>
        <v>04/14/2015</v>
      </c>
      <c r="M2631" s="9" t="str" cm="1">
        <f t="array" ref="M2631">_xlfn.IFS(LEFT(L2631, 2) = "01", "Jan", LEFT(L2631, 2) = "02", "Feb", LEFT(L2631, 2) = "03", "Mar", LEFT(L2631, 2) = "04", "Apr", LEFT(L2631, 2) = "05", "May", LEFT(L2631, 2) = "06", "Jun", LEFT(L2631, 2) = "07", "Jul", LEFT(L2631, 2) = "08", "Aug", LEFT(L2631, 2) = "09", "Sep", LEFT(L2631, 2) = "10", "Oct", LEFT(L2631, 2) = "11", "Nov", LEFT(L2631, 2) = "12", "Dec")</f>
        <v>Apr</v>
      </c>
      <c r="N2631" s="9" t="str">
        <f t="shared" si="291"/>
        <v>2015</v>
      </c>
      <c r="O2631" t="b">
        <v>0</v>
      </c>
      <c r="P2631">
        <v>100</v>
      </c>
      <c r="Q2631" t="b">
        <v>1</v>
      </c>
      <c r="R2631" t="s">
        <v>8300</v>
      </c>
      <c r="S2631" s="6">
        <f t="shared" si="287"/>
        <v>1.2774000000000001</v>
      </c>
      <c r="T2631" s="8">
        <f t="shared" si="288"/>
        <v>63.87</v>
      </c>
      <c r="U2631" t="str">
        <f t="shared" si="292"/>
        <v>technology</v>
      </c>
      <c r="V2631" t="str">
        <f t="shared" si="293"/>
        <v>space exploration</v>
      </c>
    </row>
    <row r="2632" spans="1:22" ht="48" x14ac:dyDescent="0.2">
      <c r="A2632">
        <v>2630</v>
      </c>
      <c r="B2632" s="3" t="s">
        <v>2630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2">
        <f t="shared" si="289"/>
        <v>42551.416666666672</v>
      </c>
      <c r="K2632">
        <v>1464921112</v>
      </c>
      <c r="L2632" s="12" t="str">
        <f t="shared" si="290"/>
        <v>06/03/2016</v>
      </c>
      <c r="M2632" s="9" t="str" cm="1">
        <f t="array" ref="M2632">_xlfn.IFS(LEFT(L2632, 2) = "01", "Jan", LEFT(L2632, 2) = "02", "Feb", LEFT(L2632, 2) = "03", "Mar", LEFT(L2632, 2) = "04", "Apr", LEFT(L2632, 2) = "05", "May", LEFT(L2632, 2) = "06", "Jun", LEFT(L2632, 2) = "07", "Jul", LEFT(L2632, 2) = "08", "Aug", LEFT(L2632, 2) = "09", "Sep", LEFT(L2632, 2) = "10", "Oct", LEFT(L2632, 2) = "11", "Nov", LEFT(L2632, 2) = "12", "Dec")</f>
        <v>Jun</v>
      </c>
      <c r="N2632" s="9" t="str">
        <f t="shared" si="291"/>
        <v>2016</v>
      </c>
      <c r="O2632" t="b">
        <v>0</v>
      </c>
      <c r="P2632">
        <v>81</v>
      </c>
      <c r="Q2632" t="b">
        <v>1</v>
      </c>
      <c r="R2632" t="s">
        <v>8300</v>
      </c>
      <c r="S2632" s="6">
        <f t="shared" si="287"/>
        <v>1.579</v>
      </c>
      <c r="T2632" s="8">
        <f t="shared" si="288"/>
        <v>38.987654320987652</v>
      </c>
      <c r="U2632" t="str">
        <f t="shared" si="292"/>
        <v>technology</v>
      </c>
      <c r="V2632" t="str">
        <f t="shared" si="293"/>
        <v>space exploration</v>
      </c>
    </row>
    <row r="2633" spans="1:22" ht="48" x14ac:dyDescent="0.2">
      <c r="A2633">
        <v>2631</v>
      </c>
      <c r="B2633" s="3" t="s">
        <v>2631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2">
        <f t="shared" si="289"/>
        <v>42246.169293981482</v>
      </c>
      <c r="K2633">
        <v>1438488227</v>
      </c>
      <c r="L2633" s="12" t="str">
        <f t="shared" si="290"/>
        <v>08/02/2015</v>
      </c>
      <c r="M2633" s="9" t="str" cm="1">
        <f t="array" ref="M2633">_xlfn.IFS(LEFT(L2633, 2) = "01", "Jan", LEFT(L2633, 2) = "02", "Feb", LEFT(L2633, 2) = "03", "Mar", LEFT(L2633, 2) = "04", "Apr", LEFT(L2633, 2) = "05", "May", LEFT(L2633, 2) = "06", "Jun", LEFT(L2633, 2) = "07", "Jul", LEFT(L2633, 2) = "08", "Aug", LEFT(L2633, 2) = "09", "Sep", LEFT(L2633, 2) = "10", "Oct", LEFT(L2633, 2) = "11", "Nov", LEFT(L2633, 2) = "12", "Dec")</f>
        <v>Aug</v>
      </c>
      <c r="N2633" s="9" t="str">
        <f t="shared" si="291"/>
        <v>2015</v>
      </c>
      <c r="O2633" t="b">
        <v>0</v>
      </c>
      <c r="P2633">
        <v>286</v>
      </c>
      <c r="Q2633" t="b">
        <v>1</v>
      </c>
      <c r="R2633" t="s">
        <v>8300</v>
      </c>
      <c r="S2633" s="6">
        <f t="shared" si="287"/>
        <v>1.1466525000000001</v>
      </c>
      <c r="T2633" s="8">
        <f t="shared" si="288"/>
        <v>80.185489510489504</v>
      </c>
      <c r="U2633" t="str">
        <f t="shared" si="292"/>
        <v>technology</v>
      </c>
      <c r="V2633" t="str">
        <f t="shared" si="293"/>
        <v>space exploration</v>
      </c>
    </row>
    <row r="2634" spans="1:22" ht="48" x14ac:dyDescent="0.2">
      <c r="A2634">
        <v>2632</v>
      </c>
      <c r="B2634" s="3" t="s">
        <v>2632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2">
        <f t="shared" si="289"/>
        <v>42519.061793981484</v>
      </c>
      <c r="K2634">
        <v>1462325339</v>
      </c>
      <c r="L2634" s="12" t="str">
        <f t="shared" si="290"/>
        <v>05/04/2016</v>
      </c>
      <c r="M2634" s="9" t="str" cm="1">
        <f t="array" ref="M2634">_xlfn.IFS(LEFT(L2634, 2) = "01", "Jan", LEFT(L2634, 2) = "02", "Feb", LEFT(L2634, 2) = "03", "Mar", LEFT(L2634, 2) = "04", "Apr", LEFT(L2634, 2) = "05", "May", LEFT(L2634, 2) = "06", "Jun", LEFT(L2634, 2) = "07", "Jul", LEFT(L2634, 2) = "08", "Aug", LEFT(L2634, 2) = "09", "Sep", LEFT(L2634, 2) = "10", "Oct", LEFT(L2634, 2) = "11", "Nov", LEFT(L2634, 2) = "12", "Dec")</f>
        <v>May</v>
      </c>
      <c r="N2634" s="9" t="str">
        <f t="shared" si="291"/>
        <v>2016</v>
      </c>
      <c r="O2634" t="b">
        <v>0</v>
      </c>
      <c r="P2634">
        <v>42</v>
      </c>
      <c r="Q2634" t="b">
        <v>1</v>
      </c>
      <c r="R2634" t="s">
        <v>8300</v>
      </c>
      <c r="S2634" s="6">
        <f t="shared" si="287"/>
        <v>1.3700934579439252</v>
      </c>
      <c r="T2634" s="8">
        <f t="shared" si="288"/>
        <v>34.904761904761905</v>
      </c>
      <c r="U2634" t="str">
        <f t="shared" si="292"/>
        <v>technology</v>
      </c>
      <c r="V2634" t="str">
        <f t="shared" si="293"/>
        <v>space exploration</v>
      </c>
    </row>
    <row r="2635" spans="1:22" ht="48" x14ac:dyDescent="0.2">
      <c r="A2635">
        <v>2633</v>
      </c>
      <c r="B2635" s="3" t="s">
        <v>2633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2">
        <f t="shared" si="289"/>
        <v>41697.958333333336</v>
      </c>
      <c r="K2635">
        <v>1390938332</v>
      </c>
      <c r="L2635" s="12" t="str">
        <f t="shared" si="290"/>
        <v>01/28/2014</v>
      </c>
      <c r="M2635" s="9" t="str" cm="1">
        <f t="array" ref="M2635">_xlfn.IFS(LEFT(L2635, 2) = "01", "Jan", LEFT(L2635, 2) = "02", "Feb", LEFT(L2635, 2) = "03", "Mar", LEFT(L2635, 2) = "04", "Apr", LEFT(L2635, 2) = "05", "May", LEFT(L2635, 2) = "06", "Jun", LEFT(L2635, 2) = "07", "Jul", LEFT(L2635, 2) = "08", "Aug", LEFT(L2635, 2) = "09", "Sep", LEFT(L2635, 2) = "10", "Oct", LEFT(L2635, 2) = "11", "Nov", LEFT(L2635, 2) = "12", "Dec")</f>
        <v>Jan</v>
      </c>
      <c r="N2635" s="9" t="str">
        <f t="shared" si="291"/>
        <v>2014</v>
      </c>
      <c r="O2635" t="b">
        <v>0</v>
      </c>
      <c r="P2635">
        <v>199</v>
      </c>
      <c r="Q2635" t="b">
        <v>1</v>
      </c>
      <c r="R2635" t="s">
        <v>8300</v>
      </c>
      <c r="S2635" s="6">
        <f t="shared" si="287"/>
        <v>3.5461999999999998</v>
      </c>
      <c r="T2635" s="8">
        <f t="shared" si="288"/>
        <v>89.100502512562812</v>
      </c>
      <c r="U2635" t="str">
        <f t="shared" si="292"/>
        <v>technology</v>
      </c>
      <c r="V2635" t="str">
        <f t="shared" si="293"/>
        <v>space exploration</v>
      </c>
    </row>
    <row r="2636" spans="1:22" ht="48" x14ac:dyDescent="0.2">
      <c r="A2636">
        <v>2634</v>
      </c>
      <c r="B2636" s="3" t="s">
        <v>2634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2">
        <f t="shared" si="289"/>
        <v>42642.656493055561</v>
      </c>
      <c r="K2636">
        <v>1472571921</v>
      </c>
      <c r="L2636" s="12" t="str">
        <f t="shared" si="290"/>
        <v>08/30/2016</v>
      </c>
      <c r="M2636" s="9" t="str" cm="1">
        <f t="array" ref="M2636">_xlfn.IFS(LEFT(L2636, 2) = "01", "Jan", LEFT(L2636, 2) = "02", "Feb", LEFT(L2636, 2) = "03", "Mar", LEFT(L2636, 2) = "04", "Apr", LEFT(L2636, 2) = "05", "May", LEFT(L2636, 2) = "06", "Jun", LEFT(L2636, 2) = "07", "Jul", LEFT(L2636, 2) = "08", "Aug", LEFT(L2636, 2) = "09", "Sep", LEFT(L2636, 2) = "10", "Oct", LEFT(L2636, 2) = "11", "Nov", LEFT(L2636, 2) = "12", "Dec")</f>
        <v>Aug</v>
      </c>
      <c r="N2636" s="9" t="str">
        <f t="shared" si="291"/>
        <v>2016</v>
      </c>
      <c r="O2636" t="b">
        <v>0</v>
      </c>
      <c r="P2636">
        <v>25</v>
      </c>
      <c r="Q2636" t="b">
        <v>1</v>
      </c>
      <c r="R2636" t="s">
        <v>8300</v>
      </c>
      <c r="S2636" s="6">
        <f t="shared" si="287"/>
        <v>1.0602150537634409</v>
      </c>
      <c r="T2636" s="8">
        <f t="shared" si="288"/>
        <v>39.44</v>
      </c>
      <c r="U2636" t="str">
        <f t="shared" si="292"/>
        <v>technology</v>
      </c>
      <c r="V2636" t="str">
        <f t="shared" si="293"/>
        <v>space exploration</v>
      </c>
    </row>
    <row r="2637" spans="1:22" ht="48" x14ac:dyDescent="0.2">
      <c r="A2637">
        <v>2635</v>
      </c>
      <c r="B2637" s="3" t="s">
        <v>2635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2">
        <f t="shared" si="289"/>
        <v>42072.909270833334</v>
      </c>
      <c r="K2637">
        <v>1422917361</v>
      </c>
      <c r="L2637" s="12" t="str">
        <f t="shared" si="290"/>
        <v>02/02/2015</v>
      </c>
      <c r="M2637" s="9" t="str" cm="1">
        <f t="array" ref="M2637">_xlfn.IFS(LEFT(L2637, 2) = "01", "Jan", LEFT(L2637, 2) = "02", "Feb", LEFT(L2637, 2) = "03", "Mar", LEFT(L2637, 2) = "04", "Apr", LEFT(L2637, 2) = "05", "May", LEFT(L2637, 2) = "06", "Jun", LEFT(L2637, 2) = "07", "Jul", LEFT(L2637, 2) = "08", "Aug", LEFT(L2637, 2) = "09", "Sep", LEFT(L2637, 2) = "10", "Oct", LEFT(L2637, 2) = "11", "Nov", LEFT(L2637, 2) = "12", "Dec")</f>
        <v>Feb</v>
      </c>
      <c r="N2637" s="9" t="str">
        <f t="shared" si="291"/>
        <v>2015</v>
      </c>
      <c r="O2637" t="b">
        <v>0</v>
      </c>
      <c r="P2637">
        <v>84</v>
      </c>
      <c r="Q2637" t="b">
        <v>1</v>
      </c>
      <c r="R2637" t="s">
        <v>8300</v>
      </c>
      <c r="S2637" s="6">
        <f t="shared" si="287"/>
        <v>1</v>
      </c>
      <c r="T2637" s="8">
        <f t="shared" si="288"/>
        <v>136.9047619047619</v>
      </c>
      <c r="U2637" t="str">
        <f t="shared" si="292"/>
        <v>technology</v>
      </c>
      <c r="V2637" t="str">
        <f t="shared" si="293"/>
        <v>space exploration</v>
      </c>
    </row>
    <row r="2638" spans="1:22" ht="48" x14ac:dyDescent="0.2">
      <c r="A2638">
        <v>2636</v>
      </c>
      <c r="B2638" s="3" t="s">
        <v>2636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2">
        <f t="shared" si="289"/>
        <v>42659.041666666672</v>
      </c>
      <c r="K2638">
        <v>1474641914</v>
      </c>
      <c r="L2638" s="12" t="str">
        <f t="shared" si="290"/>
        <v>09/23/2016</v>
      </c>
      <c r="M2638" s="9" t="str" cm="1">
        <f t="array" ref="M2638">_xlfn.IFS(LEFT(L2638, 2) = "01", "Jan", LEFT(L2638, 2) = "02", "Feb", LEFT(L2638, 2) = "03", "Mar", LEFT(L2638, 2) = "04", "Apr", LEFT(L2638, 2) = "05", "May", LEFT(L2638, 2) = "06", "Jun", LEFT(L2638, 2) = "07", "Jul", LEFT(L2638, 2) = "08", "Aug", LEFT(L2638, 2) = "09", "Sep", LEFT(L2638, 2) = "10", "Oct", LEFT(L2638, 2) = "11", "Nov", LEFT(L2638, 2) = "12", "Dec")</f>
        <v>Sep</v>
      </c>
      <c r="N2638" s="9" t="str">
        <f t="shared" si="291"/>
        <v>2016</v>
      </c>
      <c r="O2638" t="b">
        <v>0</v>
      </c>
      <c r="P2638">
        <v>50</v>
      </c>
      <c r="Q2638" t="b">
        <v>1</v>
      </c>
      <c r="R2638" t="s">
        <v>8300</v>
      </c>
      <c r="S2638" s="6">
        <f t="shared" si="287"/>
        <v>1.873</v>
      </c>
      <c r="T2638" s="8">
        <f t="shared" si="288"/>
        <v>37.46</v>
      </c>
      <c r="U2638" t="str">
        <f t="shared" si="292"/>
        <v>technology</v>
      </c>
      <c r="V2638" t="str">
        <f t="shared" si="293"/>
        <v>space exploration</v>
      </c>
    </row>
    <row r="2639" spans="1:22" ht="32" x14ac:dyDescent="0.2">
      <c r="A2639">
        <v>2637</v>
      </c>
      <c r="B2639" s="3" t="s">
        <v>2637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2">
        <f t="shared" si="289"/>
        <v>42655.549479166672</v>
      </c>
      <c r="K2639">
        <v>1474895475</v>
      </c>
      <c r="L2639" s="12" t="str">
        <f t="shared" si="290"/>
        <v>09/26/2016</v>
      </c>
      <c r="M2639" s="9" t="str" cm="1">
        <f t="array" ref="M2639">_xlfn.IFS(LEFT(L2639, 2) = "01", "Jan", LEFT(L2639, 2) = "02", "Feb", LEFT(L2639, 2) = "03", "Mar", LEFT(L2639, 2) = "04", "Apr", LEFT(L2639, 2) = "05", "May", LEFT(L2639, 2) = "06", "Jun", LEFT(L2639, 2) = "07", "Jul", LEFT(L2639, 2) = "08", "Aug", LEFT(L2639, 2) = "09", "Sep", LEFT(L2639, 2) = "10", "Oct", LEFT(L2639, 2) = "11", "Nov", LEFT(L2639, 2) = "12", "Dec")</f>
        <v>Sep</v>
      </c>
      <c r="N2639" s="9" t="str">
        <f t="shared" si="291"/>
        <v>2016</v>
      </c>
      <c r="O2639" t="b">
        <v>0</v>
      </c>
      <c r="P2639">
        <v>26</v>
      </c>
      <c r="Q2639" t="b">
        <v>1</v>
      </c>
      <c r="R2639" t="s">
        <v>8300</v>
      </c>
      <c r="S2639" s="6">
        <f t="shared" si="287"/>
        <v>1.6619999999999999</v>
      </c>
      <c r="T2639" s="8">
        <f t="shared" si="288"/>
        <v>31.96153846153846</v>
      </c>
      <c r="U2639" t="str">
        <f t="shared" si="292"/>
        <v>technology</v>
      </c>
      <c r="V2639" t="str">
        <f t="shared" si="293"/>
        <v>space exploration</v>
      </c>
    </row>
    <row r="2640" spans="1:22" ht="48" x14ac:dyDescent="0.2">
      <c r="A2640">
        <v>2638</v>
      </c>
      <c r="B2640" s="3" t="s">
        <v>2638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2">
        <f t="shared" si="289"/>
        <v>42019.913136574076</v>
      </c>
      <c r="K2640">
        <v>1418766895</v>
      </c>
      <c r="L2640" s="12" t="str">
        <f t="shared" si="290"/>
        <v>12/16/2014</v>
      </c>
      <c r="M2640" s="9" t="str" cm="1">
        <f t="array" ref="M2640">_xlfn.IFS(LEFT(L2640, 2) = "01", "Jan", LEFT(L2640, 2) = "02", "Feb", LEFT(L2640, 2) = "03", "Mar", LEFT(L2640, 2) = "04", "Apr", LEFT(L2640, 2) = "05", "May", LEFT(L2640, 2) = "06", "Jun", LEFT(L2640, 2) = "07", "Jul", LEFT(L2640, 2) = "08", "Aug", LEFT(L2640, 2) = "09", "Sep", LEFT(L2640, 2) = "10", "Oct", LEFT(L2640, 2) = "11", "Nov", LEFT(L2640, 2) = "12", "Dec")</f>
        <v>Dec</v>
      </c>
      <c r="N2640" s="9" t="str">
        <f t="shared" si="291"/>
        <v>2014</v>
      </c>
      <c r="O2640" t="b">
        <v>0</v>
      </c>
      <c r="P2640">
        <v>14</v>
      </c>
      <c r="Q2640" t="b">
        <v>1</v>
      </c>
      <c r="R2640" t="s">
        <v>8300</v>
      </c>
      <c r="S2640" s="6">
        <f t="shared" si="287"/>
        <v>1.0172910662824208</v>
      </c>
      <c r="T2640" s="8">
        <f t="shared" si="288"/>
        <v>25.214285714285715</v>
      </c>
      <c r="U2640" t="str">
        <f t="shared" si="292"/>
        <v>technology</v>
      </c>
      <c r="V2640" t="str">
        <f t="shared" si="293"/>
        <v>space exploration</v>
      </c>
    </row>
    <row r="2641" spans="1:22" ht="48" x14ac:dyDescent="0.2">
      <c r="A2641">
        <v>2639</v>
      </c>
      <c r="B2641" s="3" t="s">
        <v>2639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2">
        <f t="shared" si="289"/>
        <v>42054.86513888889</v>
      </c>
      <c r="K2641">
        <v>1421786748</v>
      </c>
      <c r="L2641" s="12" t="str">
        <f t="shared" si="290"/>
        <v>01/20/2015</v>
      </c>
      <c r="M2641" s="9" t="str" cm="1">
        <f t="array" ref="M2641">_xlfn.IFS(LEFT(L2641, 2) = "01", "Jan", LEFT(L2641, 2) = "02", "Feb", LEFT(L2641, 2) = "03", "Mar", LEFT(L2641, 2) = "04", "Apr", LEFT(L2641, 2) = "05", "May", LEFT(L2641, 2) = "06", "Jun", LEFT(L2641, 2) = "07", "Jul", LEFT(L2641, 2) = "08", "Aug", LEFT(L2641, 2) = "09", "Sep", LEFT(L2641, 2) = "10", "Oct", LEFT(L2641, 2) = "11", "Nov", LEFT(L2641, 2) = "12", "Dec")</f>
        <v>Jan</v>
      </c>
      <c r="N2641" s="9" t="str">
        <f t="shared" si="291"/>
        <v>2015</v>
      </c>
      <c r="O2641" t="b">
        <v>0</v>
      </c>
      <c r="P2641">
        <v>49</v>
      </c>
      <c r="Q2641" t="b">
        <v>1</v>
      </c>
      <c r="R2641" t="s">
        <v>8300</v>
      </c>
      <c r="S2641" s="6">
        <f t="shared" si="287"/>
        <v>1.64</v>
      </c>
      <c r="T2641" s="8">
        <f t="shared" si="288"/>
        <v>10.040816326530612</v>
      </c>
      <c r="U2641" t="str">
        <f t="shared" si="292"/>
        <v>technology</v>
      </c>
      <c r="V2641" t="str">
        <f t="shared" si="293"/>
        <v>space exploration</v>
      </c>
    </row>
    <row r="2642" spans="1:22" ht="64" x14ac:dyDescent="0.2">
      <c r="A2642">
        <v>2640</v>
      </c>
      <c r="B2642" s="3" t="s">
        <v>2640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2">
        <f t="shared" si="289"/>
        <v>42163.160578703704</v>
      </c>
      <c r="K2642">
        <v>1428551474</v>
      </c>
      <c r="L2642" s="12" t="str">
        <f t="shared" si="290"/>
        <v>04/09/2015</v>
      </c>
      <c r="M2642" s="9" t="str" cm="1">
        <f t="array" ref="M2642">_xlfn.IFS(LEFT(L2642, 2) = "01", "Jan", LEFT(L2642, 2) = "02", "Feb", LEFT(L2642, 2) = "03", "Mar", LEFT(L2642, 2) = "04", "Apr", LEFT(L2642, 2) = "05", "May", LEFT(L2642, 2) = "06", "Jun", LEFT(L2642, 2) = "07", "Jul", LEFT(L2642, 2) = "08", "Aug", LEFT(L2642, 2) = "09", "Sep", LEFT(L2642, 2) = "10", "Oct", LEFT(L2642, 2) = "11", "Nov", LEFT(L2642, 2) = "12", "Dec")</f>
        <v>Apr</v>
      </c>
      <c r="N2642" s="9" t="str">
        <f t="shared" si="291"/>
        <v>2015</v>
      </c>
      <c r="O2642" t="b">
        <v>0</v>
      </c>
      <c r="P2642">
        <v>69</v>
      </c>
      <c r="Q2642" t="b">
        <v>1</v>
      </c>
      <c r="R2642" t="s">
        <v>8300</v>
      </c>
      <c r="S2642" s="6">
        <f t="shared" si="287"/>
        <v>1.0566666666666666</v>
      </c>
      <c r="T2642" s="8">
        <f t="shared" si="288"/>
        <v>45.94202898550725</v>
      </c>
      <c r="U2642" t="str">
        <f t="shared" si="292"/>
        <v>technology</v>
      </c>
      <c r="V2642" t="str">
        <f t="shared" si="293"/>
        <v>space exploration</v>
      </c>
    </row>
    <row r="2643" spans="1:22" ht="32" x14ac:dyDescent="0.2">
      <c r="A2643">
        <v>2641</v>
      </c>
      <c r="B2643" s="3" t="s">
        <v>2641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2">
        <f t="shared" si="289"/>
        <v>41897.839583333334</v>
      </c>
      <c r="K2643">
        <v>1409341863</v>
      </c>
      <c r="L2643" s="12" t="str">
        <f t="shared" si="290"/>
        <v>08/29/2014</v>
      </c>
      <c r="M2643" s="9" t="str" cm="1">
        <f t="array" ref="M2643">_xlfn.IFS(LEFT(L2643, 2) = "01", "Jan", LEFT(L2643, 2) = "02", "Feb", LEFT(L2643, 2) = "03", "Mar", LEFT(L2643, 2) = "04", "Apr", LEFT(L2643, 2) = "05", "May", LEFT(L2643, 2) = "06", "Jun", LEFT(L2643, 2) = "07", "Jul", LEFT(L2643, 2) = "08", "Aug", LEFT(L2643, 2) = "09", "Sep", LEFT(L2643, 2) = "10", "Oct", LEFT(L2643, 2) = "11", "Nov", LEFT(L2643, 2) = "12", "Dec")</f>
        <v>Aug</v>
      </c>
      <c r="N2643" s="9" t="str">
        <f t="shared" si="291"/>
        <v>2014</v>
      </c>
      <c r="O2643" t="b">
        <v>0</v>
      </c>
      <c r="P2643">
        <v>1</v>
      </c>
      <c r="Q2643" t="b">
        <v>0</v>
      </c>
      <c r="R2643" t="s">
        <v>8300</v>
      </c>
      <c r="S2643" s="6">
        <f t="shared" si="287"/>
        <v>0.01</v>
      </c>
      <c r="T2643" s="8">
        <f t="shared" si="288"/>
        <v>15</v>
      </c>
      <c r="U2643" t="str">
        <f t="shared" si="292"/>
        <v>technology</v>
      </c>
      <c r="V2643" t="str">
        <f t="shared" si="293"/>
        <v>space exploration</v>
      </c>
    </row>
    <row r="2644" spans="1:22" ht="64" x14ac:dyDescent="0.2">
      <c r="A2644">
        <v>2642</v>
      </c>
      <c r="B2644" s="3" t="s">
        <v>2642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2">
        <f t="shared" si="289"/>
        <v>42566.289583333331</v>
      </c>
      <c r="K2644">
        <v>1465970108</v>
      </c>
      <c r="L2644" s="12" t="str">
        <f t="shared" si="290"/>
        <v>06/15/2016</v>
      </c>
      <c r="M2644" s="9" t="str" cm="1">
        <f t="array" ref="M2644">_xlfn.IFS(LEFT(L2644, 2) = "01", "Jan", LEFT(L2644, 2) = "02", "Feb", LEFT(L2644, 2) = "03", "Mar", LEFT(L2644, 2) = "04", "Apr", LEFT(L2644, 2) = "05", "May", LEFT(L2644, 2) = "06", "Jun", LEFT(L2644, 2) = "07", "Jul", LEFT(L2644, 2) = "08", "Aug", LEFT(L2644, 2) = "09", "Sep", LEFT(L2644, 2) = "10", "Oct", LEFT(L2644, 2) = "11", "Nov", LEFT(L2644, 2) = "12", "Dec")</f>
        <v>Jun</v>
      </c>
      <c r="N2644" s="9" t="str">
        <f t="shared" si="291"/>
        <v>2016</v>
      </c>
      <c r="O2644" t="b">
        <v>0</v>
      </c>
      <c r="P2644">
        <v>0</v>
      </c>
      <c r="Q2644" t="b">
        <v>0</v>
      </c>
      <c r="R2644" t="s">
        <v>8300</v>
      </c>
      <c r="S2644" s="6">
        <f t="shared" si="287"/>
        <v>0</v>
      </c>
      <c r="T2644" s="8">
        <f t="shared" si="288"/>
        <v>0</v>
      </c>
      <c r="U2644" t="str">
        <f t="shared" si="292"/>
        <v>technology</v>
      </c>
      <c r="V2644" t="str">
        <f t="shared" si="293"/>
        <v>space exploration</v>
      </c>
    </row>
    <row r="2645" spans="1:22" ht="48" x14ac:dyDescent="0.2">
      <c r="A2645">
        <v>2643</v>
      </c>
      <c r="B2645" s="3" t="s">
        <v>2643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2">
        <f t="shared" si="289"/>
        <v>42725.332638888889</v>
      </c>
      <c r="K2645">
        <v>1479218315</v>
      </c>
      <c r="L2645" s="12" t="str">
        <f t="shared" si="290"/>
        <v>11/15/2016</v>
      </c>
      <c r="M2645" s="9" t="str" cm="1">
        <f t="array" ref="M2645">_xlfn.IFS(LEFT(L2645, 2) = "01", "Jan", LEFT(L2645, 2) = "02", "Feb", LEFT(L2645, 2) = "03", "Mar", LEFT(L2645, 2) = "04", "Apr", LEFT(L2645, 2) = "05", "May", LEFT(L2645, 2) = "06", "Jun", LEFT(L2645, 2) = "07", "Jul", LEFT(L2645, 2) = "08", "Aug", LEFT(L2645, 2) = "09", "Sep", LEFT(L2645, 2) = "10", "Oct", LEFT(L2645, 2) = "11", "Nov", LEFT(L2645, 2) = "12", "Dec")</f>
        <v>Nov</v>
      </c>
      <c r="N2645" s="9" t="str">
        <f t="shared" si="291"/>
        <v>2016</v>
      </c>
      <c r="O2645" t="b">
        <v>1</v>
      </c>
      <c r="P2645">
        <v>1501</v>
      </c>
      <c r="Q2645" t="b">
        <v>0</v>
      </c>
      <c r="R2645" t="s">
        <v>8300</v>
      </c>
      <c r="S2645" s="6">
        <f t="shared" si="287"/>
        <v>0.33559730999999998</v>
      </c>
      <c r="T2645" s="8">
        <f t="shared" si="288"/>
        <v>223.58248500999335</v>
      </c>
      <c r="U2645" t="str">
        <f t="shared" si="292"/>
        <v>technology</v>
      </c>
      <c r="V2645" t="str">
        <f t="shared" si="293"/>
        <v>space exploration</v>
      </c>
    </row>
    <row r="2646" spans="1:22" ht="48" x14ac:dyDescent="0.2">
      <c r="A2646">
        <v>2644</v>
      </c>
      <c r="B2646" s="3" t="s">
        <v>2644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2">
        <f t="shared" si="289"/>
        <v>42804.792071759264</v>
      </c>
      <c r="K2646">
        <v>1486580435</v>
      </c>
      <c r="L2646" s="12" t="str">
        <f t="shared" si="290"/>
        <v>02/08/2017</v>
      </c>
      <c r="M2646" s="9" t="str" cm="1">
        <f t="array" ref="M2646">_xlfn.IFS(LEFT(L2646, 2) = "01", "Jan", LEFT(L2646, 2) = "02", "Feb", LEFT(L2646, 2) = "03", "Mar", LEFT(L2646, 2) = "04", "Apr", LEFT(L2646, 2) = "05", "May", LEFT(L2646, 2) = "06", "Jun", LEFT(L2646, 2) = "07", "Jul", LEFT(L2646, 2) = "08", "Aug", LEFT(L2646, 2) = "09", "Sep", LEFT(L2646, 2) = "10", "Oct", LEFT(L2646, 2) = "11", "Nov", LEFT(L2646, 2) = "12", "Dec")</f>
        <v>Feb</v>
      </c>
      <c r="N2646" s="9" t="str">
        <f t="shared" si="291"/>
        <v>2017</v>
      </c>
      <c r="O2646" t="b">
        <v>1</v>
      </c>
      <c r="P2646">
        <v>52</v>
      </c>
      <c r="Q2646" t="b">
        <v>0</v>
      </c>
      <c r="R2646" t="s">
        <v>8300</v>
      </c>
      <c r="S2646" s="6">
        <f t="shared" si="287"/>
        <v>2.053E-2</v>
      </c>
      <c r="T2646" s="8">
        <f t="shared" si="288"/>
        <v>39.480769230769234</v>
      </c>
      <c r="U2646" t="str">
        <f t="shared" si="292"/>
        <v>technology</v>
      </c>
      <c r="V2646" t="str">
        <f t="shared" si="293"/>
        <v>space exploration</v>
      </c>
    </row>
    <row r="2647" spans="1:22" ht="48" x14ac:dyDescent="0.2">
      <c r="A2647">
        <v>2645</v>
      </c>
      <c r="B2647" s="3" t="s">
        <v>2645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2">
        <f t="shared" si="289"/>
        <v>41951.884293981479</v>
      </c>
      <c r="K2647">
        <v>1412885603</v>
      </c>
      <c r="L2647" s="12" t="str">
        <f t="shared" si="290"/>
        <v>10/09/2014</v>
      </c>
      <c r="M2647" s="9" t="str" cm="1">
        <f t="array" ref="M2647">_xlfn.IFS(LEFT(L2647, 2) = "01", "Jan", LEFT(L2647, 2) = "02", "Feb", LEFT(L2647, 2) = "03", "Mar", LEFT(L2647, 2) = "04", "Apr", LEFT(L2647, 2) = "05", "May", LEFT(L2647, 2) = "06", "Jun", LEFT(L2647, 2) = "07", "Jul", LEFT(L2647, 2) = "08", "Aug", LEFT(L2647, 2) = "09", "Sep", LEFT(L2647, 2) = "10", "Oct", LEFT(L2647, 2) = "11", "Nov", LEFT(L2647, 2) = "12", "Dec")</f>
        <v>Oct</v>
      </c>
      <c r="N2647" s="9" t="str">
        <f t="shared" si="291"/>
        <v>2014</v>
      </c>
      <c r="O2647" t="b">
        <v>1</v>
      </c>
      <c r="P2647">
        <v>23</v>
      </c>
      <c r="Q2647" t="b">
        <v>0</v>
      </c>
      <c r="R2647" t="s">
        <v>8300</v>
      </c>
      <c r="S2647" s="6">
        <f t="shared" si="287"/>
        <v>0.105</v>
      </c>
      <c r="T2647" s="8">
        <f t="shared" si="288"/>
        <v>91.304347826086953</v>
      </c>
      <c r="U2647" t="str">
        <f t="shared" si="292"/>
        <v>technology</v>
      </c>
      <c r="V2647" t="str">
        <f t="shared" si="293"/>
        <v>space exploration</v>
      </c>
    </row>
    <row r="2648" spans="1:22" ht="48" x14ac:dyDescent="0.2">
      <c r="A2648">
        <v>2646</v>
      </c>
      <c r="B2648" s="3" t="s">
        <v>2646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2">
        <f t="shared" si="289"/>
        <v>42256.313298611116</v>
      </c>
      <c r="K2648">
        <v>1439191869</v>
      </c>
      <c r="L2648" s="12" t="str">
        <f t="shared" si="290"/>
        <v>08/10/2015</v>
      </c>
      <c r="M2648" s="9" t="str" cm="1">
        <f t="array" ref="M2648">_xlfn.IFS(LEFT(L2648, 2) = "01", "Jan", LEFT(L2648, 2) = "02", "Feb", LEFT(L2648, 2) = "03", "Mar", LEFT(L2648, 2) = "04", "Apr", LEFT(L2648, 2) = "05", "May", LEFT(L2648, 2) = "06", "Jun", LEFT(L2648, 2) = "07", "Jul", LEFT(L2648, 2) = "08", "Aug", LEFT(L2648, 2) = "09", "Sep", LEFT(L2648, 2) = "10", "Oct", LEFT(L2648, 2) = "11", "Nov", LEFT(L2648, 2) = "12", "Dec")</f>
        <v>Aug</v>
      </c>
      <c r="N2648" s="9" t="str">
        <f t="shared" si="291"/>
        <v>2015</v>
      </c>
      <c r="O2648" t="b">
        <v>1</v>
      </c>
      <c r="P2648">
        <v>535</v>
      </c>
      <c r="Q2648" t="b">
        <v>0</v>
      </c>
      <c r="R2648" t="s">
        <v>8300</v>
      </c>
      <c r="S2648" s="6">
        <f t="shared" si="287"/>
        <v>8.4172839999999999E-2</v>
      </c>
      <c r="T2648" s="8">
        <f t="shared" si="288"/>
        <v>78.666205607476627</v>
      </c>
      <c r="U2648" t="str">
        <f t="shared" si="292"/>
        <v>technology</v>
      </c>
      <c r="V2648" t="str">
        <f t="shared" si="293"/>
        <v>space exploration</v>
      </c>
    </row>
    <row r="2649" spans="1:22" ht="48" x14ac:dyDescent="0.2">
      <c r="A2649">
        <v>2647</v>
      </c>
      <c r="B2649" s="3" t="s">
        <v>2647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2">
        <f t="shared" si="289"/>
        <v>42230.261793981481</v>
      </c>
      <c r="K2649">
        <v>1436941019</v>
      </c>
      <c r="L2649" s="12" t="str">
        <f t="shared" si="290"/>
        <v>07/15/2015</v>
      </c>
      <c r="M2649" s="9" t="str" cm="1">
        <f t="array" ref="M2649">_xlfn.IFS(LEFT(L2649, 2) = "01", "Jan", LEFT(L2649, 2) = "02", "Feb", LEFT(L2649, 2) = "03", "Mar", LEFT(L2649, 2) = "04", "Apr", LEFT(L2649, 2) = "05", "May", LEFT(L2649, 2) = "06", "Jun", LEFT(L2649, 2) = "07", "Jul", LEFT(L2649, 2) = "08", "Aug", LEFT(L2649, 2) = "09", "Sep", LEFT(L2649, 2) = "10", "Oct", LEFT(L2649, 2) = "11", "Nov", LEFT(L2649, 2) = "12", "Dec")</f>
        <v>Jul</v>
      </c>
      <c r="N2649" s="9" t="str">
        <f t="shared" si="291"/>
        <v>2015</v>
      </c>
      <c r="O2649" t="b">
        <v>0</v>
      </c>
      <c r="P2649">
        <v>3</v>
      </c>
      <c r="Q2649" t="b">
        <v>0</v>
      </c>
      <c r="R2649" t="s">
        <v>8300</v>
      </c>
      <c r="S2649" s="6">
        <f t="shared" si="287"/>
        <v>1.44E-2</v>
      </c>
      <c r="T2649" s="8">
        <f t="shared" si="288"/>
        <v>12</v>
      </c>
      <c r="U2649" t="str">
        <f t="shared" si="292"/>
        <v>technology</v>
      </c>
      <c r="V2649" t="str">
        <f t="shared" si="293"/>
        <v>space exploration</v>
      </c>
    </row>
    <row r="2650" spans="1:22" ht="48" x14ac:dyDescent="0.2">
      <c r="A2650">
        <v>2648</v>
      </c>
      <c r="B2650" s="3" t="s">
        <v>2648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2">
        <f t="shared" si="289"/>
        <v>42438.714814814812</v>
      </c>
      <c r="K2650">
        <v>1454951360</v>
      </c>
      <c r="L2650" s="12" t="str">
        <f t="shared" si="290"/>
        <v>02/08/2016</v>
      </c>
      <c r="M2650" s="9" t="str" cm="1">
        <f t="array" ref="M2650">_xlfn.IFS(LEFT(L2650, 2) = "01", "Jan", LEFT(L2650, 2) = "02", "Feb", LEFT(L2650, 2) = "03", "Mar", LEFT(L2650, 2) = "04", "Apr", LEFT(L2650, 2) = "05", "May", LEFT(L2650, 2) = "06", "Jun", LEFT(L2650, 2) = "07", "Jul", LEFT(L2650, 2) = "08", "Aug", LEFT(L2650, 2) = "09", "Sep", LEFT(L2650, 2) = "10", "Oct", LEFT(L2650, 2) = "11", "Nov", LEFT(L2650, 2) = "12", "Dec")</f>
        <v>Feb</v>
      </c>
      <c r="N2650" s="9" t="str">
        <f t="shared" si="291"/>
        <v>2016</v>
      </c>
      <c r="O2650" t="b">
        <v>0</v>
      </c>
      <c r="P2650">
        <v>6</v>
      </c>
      <c r="Q2650" t="b">
        <v>0</v>
      </c>
      <c r="R2650" t="s">
        <v>8300</v>
      </c>
      <c r="S2650" s="6">
        <f t="shared" si="287"/>
        <v>8.8333333333333337E-3</v>
      </c>
      <c r="T2650" s="8">
        <f t="shared" si="288"/>
        <v>17.666666666666668</v>
      </c>
      <c r="U2650" t="str">
        <f t="shared" si="292"/>
        <v>technology</v>
      </c>
      <c r="V2650" t="str">
        <f t="shared" si="293"/>
        <v>space exploration</v>
      </c>
    </row>
    <row r="2651" spans="1:22" ht="16" x14ac:dyDescent="0.2">
      <c r="A2651">
        <v>2649</v>
      </c>
      <c r="B2651" s="3" t="s">
        <v>2649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2">
        <f t="shared" si="289"/>
        <v>42401.99700231482</v>
      </c>
      <c r="K2651">
        <v>1449186941</v>
      </c>
      <c r="L2651" s="12" t="str">
        <f t="shared" si="290"/>
        <v>12/03/2015</v>
      </c>
      <c r="M2651" s="9" t="str" cm="1">
        <f t="array" ref="M2651">_xlfn.IFS(LEFT(L2651, 2) = "01", "Jan", LEFT(L2651, 2) = "02", "Feb", LEFT(L2651, 2) = "03", "Mar", LEFT(L2651, 2) = "04", "Apr", LEFT(L2651, 2) = "05", "May", LEFT(L2651, 2) = "06", "Jun", LEFT(L2651, 2) = "07", "Jul", LEFT(L2651, 2) = "08", "Aug", LEFT(L2651, 2) = "09", "Sep", LEFT(L2651, 2) = "10", "Oct", LEFT(L2651, 2) = "11", "Nov", LEFT(L2651, 2) = "12", "Dec")</f>
        <v>Dec</v>
      </c>
      <c r="N2651" s="9" t="str">
        <f t="shared" si="291"/>
        <v>2015</v>
      </c>
      <c r="O2651" t="b">
        <v>0</v>
      </c>
      <c r="P2651">
        <v>3</v>
      </c>
      <c r="Q2651" t="b">
        <v>0</v>
      </c>
      <c r="R2651" t="s">
        <v>8300</v>
      </c>
      <c r="S2651" s="6">
        <f t="shared" si="287"/>
        <v>9.9200000000000004E-4</v>
      </c>
      <c r="T2651" s="8">
        <f t="shared" si="288"/>
        <v>41.333333333333336</v>
      </c>
      <c r="U2651" t="str">
        <f t="shared" si="292"/>
        <v>technology</v>
      </c>
      <c r="V2651" t="str">
        <f t="shared" si="293"/>
        <v>space exploration</v>
      </c>
    </row>
    <row r="2652" spans="1:22" ht="48" x14ac:dyDescent="0.2">
      <c r="A2652">
        <v>2650</v>
      </c>
      <c r="B2652" s="3" t="s">
        <v>2650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2">
        <f t="shared" si="289"/>
        <v>42725.624340277776</v>
      </c>
      <c r="K2652">
        <v>1479740343</v>
      </c>
      <c r="L2652" s="12" t="str">
        <f t="shared" si="290"/>
        <v>11/21/2016</v>
      </c>
      <c r="M2652" s="9" t="str" cm="1">
        <f t="array" ref="M2652">_xlfn.IFS(LEFT(L2652, 2) = "01", "Jan", LEFT(L2652, 2) = "02", "Feb", LEFT(L2652, 2) = "03", "Mar", LEFT(L2652, 2) = "04", "Apr", LEFT(L2652, 2) = "05", "May", LEFT(L2652, 2) = "06", "Jun", LEFT(L2652, 2) = "07", "Jul", LEFT(L2652, 2) = "08", "Aug", LEFT(L2652, 2) = "09", "Sep", LEFT(L2652, 2) = "10", "Oct", LEFT(L2652, 2) = "11", "Nov", LEFT(L2652, 2) = "12", "Dec")</f>
        <v>Nov</v>
      </c>
      <c r="N2652" s="9" t="str">
        <f t="shared" si="291"/>
        <v>2016</v>
      </c>
      <c r="O2652" t="b">
        <v>0</v>
      </c>
      <c r="P2652">
        <v>5</v>
      </c>
      <c r="Q2652" t="b">
        <v>0</v>
      </c>
      <c r="R2652" t="s">
        <v>8300</v>
      </c>
      <c r="S2652" s="6">
        <f t="shared" si="287"/>
        <v>5.966666666666667E-3</v>
      </c>
      <c r="T2652" s="8">
        <f t="shared" si="288"/>
        <v>71.599999999999994</v>
      </c>
      <c r="U2652" t="str">
        <f t="shared" si="292"/>
        <v>technology</v>
      </c>
      <c r="V2652" t="str">
        <f t="shared" si="293"/>
        <v>space exploration</v>
      </c>
    </row>
    <row r="2653" spans="1:22" ht="48" x14ac:dyDescent="0.2">
      <c r="A2653">
        <v>2651</v>
      </c>
      <c r="B2653" s="3" t="s">
        <v>2651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2">
        <f t="shared" si="289"/>
        <v>42355.805659722217</v>
      </c>
      <c r="K2653">
        <v>1447960809</v>
      </c>
      <c r="L2653" s="12" t="str">
        <f t="shared" si="290"/>
        <v>11/19/2015</v>
      </c>
      <c r="M2653" s="9" t="str" cm="1">
        <f t="array" ref="M2653">_xlfn.IFS(LEFT(L2653, 2) = "01", "Jan", LEFT(L2653, 2) = "02", "Feb", LEFT(L2653, 2) = "03", "Mar", LEFT(L2653, 2) = "04", "Apr", LEFT(L2653, 2) = "05", "May", LEFT(L2653, 2) = "06", "Jun", LEFT(L2653, 2) = "07", "Jul", LEFT(L2653, 2) = "08", "Aug", LEFT(L2653, 2) = "09", "Sep", LEFT(L2653, 2) = "10", "Oct", LEFT(L2653, 2) = "11", "Nov", LEFT(L2653, 2) = "12", "Dec")</f>
        <v>Nov</v>
      </c>
      <c r="N2653" s="9" t="str">
        <f t="shared" si="291"/>
        <v>2015</v>
      </c>
      <c r="O2653" t="b">
        <v>0</v>
      </c>
      <c r="P2653">
        <v>17</v>
      </c>
      <c r="Q2653" t="b">
        <v>0</v>
      </c>
      <c r="R2653" t="s">
        <v>8300</v>
      </c>
      <c r="S2653" s="6">
        <f t="shared" si="287"/>
        <v>1.8689285714285714E-2</v>
      </c>
      <c r="T2653" s="8">
        <f t="shared" si="288"/>
        <v>307.8235294117647</v>
      </c>
      <c r="U2653" t="str">
        <f t="shared" si="292"/>
        <v>technology</v>
      </c>
      <c r="V2653" t="str">
        <f t="shared" si="293"/>
        <v>space exploration</v>
      </c>
    </row>
    <row r="2654" spans="1:22" ht="48" x14ac:dyDescent="0.2">
      <c r="A2654">
        <v>2652</v>
      </c>
      <c r="B2654" s="3" t="s">
        <v>2652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2">
        <f t="shared" si="289"/>
        <v>41983.158854166672</v>
      </c>
      <c r="K2654">
        <v>1415591325</v>
      </c>
      <c r="L2654" s="12" t="str">
        <f t="shared" si="290"/>
        <v>11/10/2014</v>
      </c>
      <c r="M2654" s="9" t="str" cm="1">
        <f t="array" ref="M2654">_xlfn.IFS(LEFT(L2654, 2) = "01", "Jan", LEFT(L2654, 2) = "02", "Feb", LEFT(L2654, 2) = "03", "Mar", LEFT(L2654, 2) = "04", "Apr", LEFT(L2654, 2) = "05", "May", LEFT(L2654, 2) = "06", "Jun", LEFT(L2654, 2) = "07", "Jul", LEFT(L2654, 2) = "08", "Aug", LEFT(L2654, 2) = "09", "Sep", LEFT(L2654, 2) = "10", "Oct", LEFT(L2654, 2) = "11", "Nov", LEFT(L2654, 2) = "12", "Dec")</f>
        <v>Nov</v>
      </c>
      <c r="N2654" s="9" t="str">
        <f t="shared" si="291"/>
        <v>2014</v>
      </c>
      <c r="O2654" t="b">
        <v>0</v>
      </c>
      <c r="P2654">
        <v>11</v>
      </c>
      <c r="Q2654" t="b">
        <v>0</v>
      </c>
      <c r="R2654" t="s">
        <v>8300</v>
      </c>
      <c r="S2654" s="6">
        <f t="shared" si="287"/>
        <v>8.8500000000000002E-3</v>
      </c>
      <c r="T2654" s="8">
        <f t="shared" si="288"/>
        <v>80.454545454545453</v>
      </c>
      <c r="U2654" t="str">
        <f t="shared" si="292"/>
        <v>technology</v>
      </c>
      <c r="V2654" t="str">
        <f t="shared" si="293"/>
        <v>space exploration</v>
      </c>
    </row>
    <row r="2655" spans="1:22" ht="48" x14ac:dyDescent="0.2">
      <c r="A2655">
        <v>2653</v>
      </c>
      <c r="B2655" s="3" t="s">
        <v>2653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2">
        <f t="shared" si="289"/>
        <v>41803.166666666664</v>
      </c>
      <c r="K2655">
        <v>1399909127</v>
      </c>
      <c r="L2655" s="12" t="str">
        <f t="shared" si="290"/>
        <v>05/12/2014</v>
      </c>
      <c r="M2655" s="9" t="str" cm="1">
        <f t="array" ref="M2655">_xlfn.IFS(LEFT(L2655, 2) = "01", "Jan", LEFT(L2655, 2) = "02", "Feb", LEFT(L2655, 2) = "03", "Mar", LEFT(L2655, 2) = "04", "Apr", LEFT(L2655, 2) = "05", "May", LEFT(L2655, 2) = "06", "Jun", LEFT(L2655, 2) = "07", "Jul", LEFT(L2655, 2) = "08", "Aug", LEFT(L2655, 2) = "09", "Sep", LEFT(L2655, 2) = "10", "Oct", LEFT(L2655, 2) = "11", "Nov", LEFT(L2655, 2) = "12", "Dec")</f>
        <v>May</v>
      </c>
      <c r="N2655" s="9" t="str">
        <f t="shared" si="291"/>
        <v>2014</v>
      </c>
      <c r="O2655" t="b">
        <v>0</v>
      </c>
      <c r="P2655">
        <v>70</v>
      </c>
      <c r="Q2655" t="b">
        <v>0</v>
      </c>
      <c r="R2655" t="s">
        <v>8300</v>
      </c>
      <c r="S2655" s="6">
        <f t="shared" si="287"/>
        <v>0.1152156862745098</v>
      </c>
      <c r="T2655" s="8">
        <f t="shared" si="288"/>
        <v>83.942857142857136</v>
      </c>
      <c r="U2655" t="str">
        <f t="shared" si="292"/>
        <v>technology</v>
      </c>
      <c r="V2655" t="str">
        <f t="shared" si="293"/>
        <v>space exploration</v>
      </c>
    </row>
    <row r="2656" spans="1:22" ht="48" x14ac:dyDescent="0.2">
      <c r="A2656">
        <v>2654</v>
      </c>
      <c r="B2656" s="3" t="s">
        <v>2654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2">
        <f t="shared" si="289"/>
        <v>42115.559328703705</v>
      </c>
      <c r="K2656">
        <v>1424442326</v>
      </c>
      <c r="L2656" s="12" t="str">
        <f t="shared" si="290"/>
        <v>02/20/2015</v>
      </c>
      <c r="M2656" s="9" t="str" cm="1">
        <f t="array" ref="M2656">_xlfn.IFS(LEFT(L2656, 2) = "01", "Jan", LEFT(L2656, 2) = "02", "Feb", LEFT(L2656, 2) = "03", "Mar", LEFT(L2656, 2) = "04", "Apr", LEFT(L2656, 2) = "05", "May", LEFT(L2656, 2) = "06", "Jun", LEFT(L2656, 2) = "07", "Jul", LEFT(L2656, 2) = "08", "Aug", LEFT(L2656, 2) = "09", "Sep", LEFT(L2656, 2) = "10", "Oct", LEFT(L2656, 2) = "11", "Nov", LEFT(L2656, 2) = "12", "Dec")</f>
        <v>Feb</v>
      </c>
      <c r="N2656" s="9" t="str">
        <f t="shared" si="291"/>
        <v>2015</v>
      </c>
      <c r="O2656" t="b">
        <v>0</v>
      </c>
      <c r="P2656">
        <v>6</v>
      </c>
      <c r="Q2656" t="b">
        <v>0</v>
      </c>
      <c r="R2656" t="s">
        <v>8300</v>
      </c>
      <c r="S2656" s="6">
        <f t="shared" si="287"/>
        <v>5.1000000000000004E-4</v>
      </c>
      <c r="T2656" s="8">
        <f t="shared" si="288"/>
        <v>8.5</v>
      </c>
      <c r="U2656" t="str">
        <f t="shared" si="292"/>
        <v>technology</v>
      </c>
      <c r="V2656" t="str">
        <f t="shared" si="293"/>
        <v>space exploration</v>
      </c>
    </row>
    <row r="2657" spans="1:22" ht="16" x14ac:dyDescent="0.2">
      <c r="A2657">
        <v>2655</v>
      </c>
      <c r="B2657" s="3" t="s">
        <v>2655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2">
        <f t="shared" si="289"/>
        <v>42409.833333333328</v>
      </c>
      <c r="K2657">
        <v>1452631647</v>
      </c>
      <c r="L2657" s="12" t="str">
        <f t="shared" si="290"/>
        <v>01/12/2016</v>
      </c>
      <c r="M2657" s="9" t="str" cm="1">
        <f t="array" ref="M2657">_xlfn.IFS(LEFT(L2657, 2) = "01", "Jan", LEFT(L2657, 2) = "02", "Feb", LEFT(L2657, 2) = "03", "Mar", LEFT(L2657, 2) = "04", "Apr", LEFT(L2657, 2) = "05", "May", LEFT(L2657, 2) = "06", "Jun", LEFT(L2657, 2) = "07", "Jul", LEFT(L2657, 2) = "08", "Aug", LEFT(L2657, 2) = "09", "Sep", LEFT(L2657, 2) = "10", "Oct", LEFT(L2657, 2) = "11", "Nov", LEFT(L2657, 2) = "12", "Dec")</f>
        <v>Jan</v>
      </c>
      <c r="N2657" s="9" t="str">
        <f t="shared" si="291"/>
        <v>2016</v>
      </c>
      <c r="O2657" t="b">
        <v>0</v>
      </c>
      <c r="P2657">
        <v>43</v>
      </c>
      <c r="Q2657" t="b">
        <v>0</v>
      </c>
      <c r="R2657" t="s">
        <v>8300</v>
      </c>
      <c r="S2657" s="6">
        <f t="shared" si="287"/>
        <v>0.21033333333333334</v>
      </c>
      <c r="T2657" s="8">
        <f t="shared" si="288"/>
        <v>73.372093023255815</v>
      </c>
      <c r="U2657" t="str">
        <f t="shared" si="292"/>
        <v>technology</v>
      </c>
      <c r="V2657" t="str">
        <f t="shared" si="293"/>
        <v>space exploration</v>
      </c>
    </row>
    <row r="2658" spans="1:22" ht="32" x14ac:dyDescent="0.2">
      <c r="A2658">
        <v>2656</v>
      </c>
      <c r="B2658" s="3" t="s">
        <v>2656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2">
        <f t="shared" si="289"/>
        <v>42806.791666666672</v>
      </c>
      <c r="K2658">
        <v>1485966688</v>
      </c>
      <c r="L2658" s="12" t="str">
        <f t="shared" si="290"/>
        <v>02/01/2017</v>
      </c>
      <c r="M2658" s="9" t="str" cm="1">
        <f t="array" ref="M2658">_xlfn.IFS(LEFT(L2658, 2) = "01", "Jan", LEFT(L2658, 2) = "02", "Feb", LEFT(L2658, 2) = "03", "Mar", LEFT(L2658, 2) = "04", "Apr", LEFT(L2658, 2) = "05", "May", LEFT(L2658, 2) = "06", "Jun", LEFT(L2658, 2) = "07", "Jul", LEFT(L2658, 2) = "08", "Aug", LEFT(L2658, 2) = "09", "Sep", LEFT(L2658, 2) = "10", "Oct", LEFT(L2658, 2) = "11", "Nov", LEFT(L2658, 2) = "12", "Dec")</f>
        <v>Feb</v>
      </c>
      <c r="N2658" s="9" t="str">
        <f t="shared" si="291"/>
        <v>2017</v>
      </c>
      <c r="O2658" t="b">
        <v>0</v>
      </c>
      <c r="P2658">
        <v>152</v>
      </c>
      <c r="Q2658" t="b">
        <v>0</v>
      </c>
      <c r="R2658" t="s">
        <v>8300</v>
      </c>
      <c r="S2658" s="6">
        <f t="shared" si="287"/>
        <v>0.11436666666666667</v>
      </c>
      <c r="T2658" s="8">
        <f t="shared" si="288"/>
        <v>112.86184210526316</v>
      </c>
      <c r="U2658" t="str">
        <f t="shared" si="292"/>
        <v>technology</v>
      </c>
      <c r="V2658" t="str">
        <f t="shared" si="293"/>
        <v>space exploration</v>
      </c>
    </row>
    <row r="2659" spans="1:22" ht="48" x14ac:dyDescent="0.2">
      <c r="A2659">
        <v>2657</v>
      </c>
      <c r="B2659" s="3" t="s">
        <v>2657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2">
        <f t="shared" si="289"/>
        <v>42585.0625</v>
      </c>
      <c r="K2659">
        <v>1467325053</v>
      </c>
      <c r="L2659" s="12" t="str">
        <f t="shared" si="290"/>
        <v>06/30/2016</v>
      </c>
      <c r="M2659" s="9" t="str" cm="1">
        <f t="array" ref="M2659">_xlfn.IFS(LEFT(L2659, 2) = "01", "Jan", LEFT(L2659, 2) = "02", "Feb", LEFT(L2659, 2) = "03", "Mar", LEFT(L2659, 2) = "04", "Apr", LEFT(L2659, 2) = "05", "May", LEFT(L2659, 2) = "06", "Jun", LEFT(L2659, 2) = "07", "Jul", LEFT(L2659, 2) = "08", "Aug", LEFT(L2659, 2) = "09", "Sep", LEFT(L2659, 2) = "10", "Oct", LEFT(L2659, 2) = "11", "Nov", LEFT(L2659, 2) = "12", "Dec")</f>
        <v>Jun</v>
      </c>
      <c r="N2659" s="9" t="str">
        <f t="shared" si="291"/>
        <v>2016</v>
      </c>
      <c r="O2659" t="b">
        <v>0</v>
      </c>
      <c r="P2659">
        <v>59</v>
      </c>
      <c r="Q2659" t="b">
        <v>0</v>
      </c>
      <c r="R2659" t="s">
        <v>8300</v>
      </c>
      <c r="S2659" s="6">
        <f t="shared" si="287"/>
        <v>0.18737933333333334</v>
      </c>
      <c r="T2659" s="8">
        <f t="shared" si="288"/>
        <v>95.277627118644077</v>
      </c>
      <c r="U2659" t="str">
        <f t="shared" si="292"/>
        <v>technology</v>
      </c>
      <c r="V2659" t="str">
        <f t="shared" si="293"/>
        <v>space exploration</v>
      </c>
    </row>
    <row r="2660" spans="1:22" ht="48" x14ac:dyDescent="0.2">
      <c r="A2660">
        <v>2658</v>
      </c>
      <c r="B2660" s="3" t="s">
        <v>2658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2">
        <f t="shared" si="289"/>
        <v>42581.884189814817</v>
      </c>
      <c r="K2660">
        <v>1467321194</v>
      </c>
      <c r="L2660" s="12" t="str">
        <f t="shared" si="290"/>
        <v>06/30/2016</v>
      </c>
      <c r="M2660" s="9" t="str" cm="1">
        <f t="array" ref="M2660">_xlfn.IFS(LEFT(L2660, 2) = "01", "Jan", LEFT(L2660, 2) = "02", "Feb", LEFT(L2660, 2) = "03", "Mar", LEFT(L2660, 2) = "04", "Apr", LEFT(L2660, 2) = "05", "May", LEFT(L2660, 2) = "06", "Jun", LEFT(L2660, 2) = "07", "Jul", LEFT(L2660, 2) = "08", "Aug", LEFT(L2660, 2) = "09", "Sep", LEFT(L2660, 2) = "10", "Oct", LEFT(L2660, 2) = "11", "Nov", LEFT(L2660, 2) = "12", "Dec")</f>
        <v>Jun</v>
      </c>
      <c r="N2660" s="9" t="str">
        <f t="shared" si="291"/>
        <v>2016</v>
      </c>
      <c r="O2660" t="b">
        <v>0</v>
      </c>
      <c r="P2660">
        <v>4</v>
      </c>
      <c r="Q2660" t="b">
        <v>0</v>
      </c>
      <c r="R2660" t="s">
        <v>8300</v>
      </c>
      <c r="S2660" s="6">
        <f t="shared" si="287"/>
        <v>9.2857142857142856E-4</v>
      </c>
      <c r="T2660" s="8">
        <f t="shared" si="288"/>
        <v>22.75</v>
      </c>
      <c r="U2660" t="str">
        <f t="shared" si="292"/>
        <v>technology</v>
      </c>
      <c r="V2660" t="str">
        <f t="shared" si="293"/>
        <v>space exploration</v>
      </c>
    </row>
    <row r="2661" spans="1:22" ht="16" x14ac:dyDescent="0.2">
      <c r="A2661">
        <v>2659</v>
      </c>
      <c r="B2661" s="3" t="s">
        <v>2659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2">
        <f t="shared" si="289"/>
        <v>42112.069560185191</v>
      </c>
      <c r="K2661">
        <v>1426729210</v>
      </c>
      <c r="L2661" s="12" t="str">
        <f t="shared" si="290"/>
        <v>03/19/2015</v>
      </c>
      <c r="M2661" s="9" t="str" cm="1">
        <f t="array" ref="M2661">_xlfn.IFS(LEFT(L2661, 2) = "01", "Jan", LEFT(L2661, 2) = "02", "Feb", LEFT(L2661, 2) = "03", "Mar", LEFT(L2661, 2) = "04", "Apr", LEFT(L2661, 2) = "05", "May", LEFT(L2661, 2) = "06", "Jun", LEFT(L2661, 2) = "07", "Jul", LEFT(L2661, 2) = "08", "Aug", LEFT(L2661, 2) = "09", "Sep", LEFT(L2661, 2) = "10", "Oct", LEFT(L2661, 2) = "11", "Nov", LEFT(L2661, 2) = "12", "Dec")</f>
        <v>Mar</v>
      </c>
      <c r="N2661" s="9" t="str">
        <f t="shared" si="291"/>
        <v>2015</v>
      </c>
      <c r="O2661" t="b">
        <v>0</v>
      </c>
      <c r="P2661">
        <v>10</v>
      </c>
      <c r="Q2661" t="b">
        <v>0</v>
      </c>
      <c r="R2661" t="s">
        <v>8300</v>
      </c>
      <c r="S2661" s="6">
        <f t="shared" si="287"/>
        <v>2.720408163265306E-2</v>
      </c>
      <c r="T2661" s="8">
        <f t="shared" si="288"/>
        <v>133.30000000000001</v>
      </c>
      <c r="U2661" t="str">
        <f t="shared" si="292"/>
        <v>technology</v>
      </c>
      <c r="V2661" t="str">
        <f t="shared" si="293"/>
        <v>space exploration</v>
      </c>
    </row>
    <row r="2662" spans="1:22" ht="48" x14ac:dyDescent="0.2">
      <c r="A2662">
        <v>2660</v>
      </c>
      <c r="B2662" s="3" t="s">
        <v>2660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2">
        <f t="shared" si="289"/>
        <v>42332.754837962959</v>
      </c>
      <c r="K2662">
        <v>1443200818</v>
      </c>
      <c r="L2662" s="12" t="str">
        <f t="shared" si="290"/>
        <v>09/25/2015</v>
      </c>
      <c r="M2662" s="9" t="str" cm="1">
        <f t="array" ref="M2662">_xlfn.IFS(LEFT(L2662, 2) = "01", "Jan", LEFT(L2662, 2) = "02", "Feb", LEFT(L2662, 2) = "03", "Mar", LEFT(L2662, 2) = "04", "Apr", LEFT(L2662, 2) = "05", "May", LEFT(L2662, 2) = "06", "Jun", LEFT(L2662, 2) = "07", "Jul", LEFT(L2662, 2) = "08", "Aug", LEFT(L2662, 2) = "09", "Sep", LEFT(L2662, 2) = "10", "Oct", LEFT(L2662, 2) = "11", "Nov", LEFT(L2662, 2) = "12", "Dec")</f>
        <v>Sep</v>
      </c>
      <c r="N2662" s="9" t="str">
        <f t="shared" si="291"/>
        <v>2015</v>
      </c>
      <c r="O2662" t="b">
        <v>0</v>
      </c>
      <c r="P2662">
        <v>5</v>
      </c>
      <c r="Q2662" t="b">
        <v>0</v>
      </c>
      <c r="R2662" t="s">
        <v>8300</v>
      </c>
      <c r="S2662" s="6">
        <f t="shared" si="287"/>
        <v>9.5E-4</v>
      </c>
      <c r="T2662" s="8">
        <f t="shared" si="288"/>
        <v>3.8</v>
      </c>
      <c r="U2662" t="str">
        <f t="shared" si="292"/>
        <v>technology</v>
      </c>
      <c r="V2662" t="str">
        <f t="shared" si="293"/>
        <v>space exploration</v>
      </c>
    </row>
    <row r="2663" spans="1:22" ht="48" x14ac:dyDescent="0.2">
      <c r="A2663">
        <v>2661</v>
      </c>
      <c r="B2663" s="3" t="s">
        <v>2661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2">
        <f t="shared" si="289"/>
        <v>41572.958449074074</v>
      </c>
      <c r="K2663">
        <v>1380150010</v>
      </c>
      <c r="L2663" s="12" t="str">
        <f t="shared" si="290"/>
        <v>09/25/2013</v>
      </c>
      <c r="M2663" s="9" t="str" cm="1">
        <f t="array" ref="M2663">_xlfn.IFS(LEFT(L2663, 2) = "01", "Jan", LEFT(L2663, 2) = "02", "Feb", LEFT(L2663, 2) = "03", "Mar", LEFT(L2663, 2) = "04", "Apr", LEFT(L2663, 2) = "05", "May", LEFT(L2663, 2) = "06", "Jun", LEFT(L2663, 2) = "07", "Jul", LEFT(L2663, 2) = "08", "Aug", LEFT(L2663, 2) = "09", "Sep", LEFT(L2663, 2) = "10", "Oct", LEFT(L2663, 2) = "11", "Nov", LEFT(L2663, 2) = "12", "Dec")</f>
        <v>Sep</v>
      </c>
      <c r="N2663" s="9" t="str">
        <f t="shared" si="291"/>
        <v>2013</v>
      </c>
      <c r="O2663" t="b">
        <v>0</v>
      </c>
      <c r="P2663">
        <v>60</v>
      </c>
      <c r="Q2663" t="b">
        <v>1</v>
      </c>
      <c r="R2663" t="s">
        <v>8301</v>
      </c>
      <c r="S2663" s="6">
        <f t="shared" si="287"/>
        <v>1.0289999999999999</v>
      </c>
      <c r="T2663" s="8">
        <f t="shared" si="288"/>
        <v>85.75</v>
      </c>
      <c r="U2663" t="str">
        <f t="shared" si="292"/>
        <v>technology</v>
      </c>
      <c r="V2663" t="str">
        <f t="shared" si="293"/>
        <v>makerspaces</v>
      </c>
    </row>
    <row r="2664" spans="1:22" ht="48" x14ac:dyDescent="0.2">
      <c r="A2664">
        <v>2662</v>
      </c>
      <c r="B2664" s="3" t="s">
        <v>2662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2">
        <f t="shared" si="289"/>
        <v>42237.746678240743</v>
      </c>
      <c r="K2664">
        <v>1437587713</v>
      </c>
      <c r="L2664" s="12" t="str">
        <f t="shared" si="290"/>
        <v>07/22/2015</v>
      </c>
      <c r="M2664" s="9" t="str" cm="1">
        <f t="array" ref="M2664">_xlfn.IFS(LEFT(L2664, 2) = "01", "Jan", LEFT(L2664, 2) = "02", "Feb", LEFT(L2664, 2) = "03", "Mar", LEFT(L2664, 2) = "04", "Apr", LEFT(L2664, 2) = "05", "May", LEFT(L2664, 2) = "06", "Jun", LEFT(L2664, 2) = "07", "Jul", LEFT(L2664, 2) = "08", "Aug", LEFT(L2664, 2) = "09", "Sep", LEFT(L2664, 2) = "10", "Oct", LEFT(L2664, 2) = "11", "Nov", LEFT(L2664, 2) = "12", "Dec")</f>
        <v>Jul</v>
      </c>
      <c r="N2664" s="9" t="str">
        <f t="shared" si="291"/>
        <v>2015</v>
      </c>
      <c r="O2664" t="b">
        <v>0</v>
      </c>
      <c r="P2664">
        <v>80</v>
      </c>
      <c r="Q2664" t="b">
        <v>1</v>
      </c>
      <c r="R2664" t="s">
        <v>8301</v>
      </c>
      <c r="S2664" s="6">
        <f t="shared" si="287"/>
        <v>1.0680000000000001</v>
      </c>
      <c r="T2664" s="8">
        <f t="shared" si="288"/>
        <v>267</v>
      </c>
      <c r="U2664" t="str">
        <f t="shared" si="292"/>
        <v>technology</v>
      </c>
      <c r="V2664" t="str">
        <f t="shared" si="293"/>
        <v>makerspaces</v>
      </c>
    </row>
    <row r="2665" spans="1:22" ht="48" x14ac:dyDescent="0.2">
      <c r="A2665">
        <v>2663</v>
      </c>
      <c r="B2665" s="3" t="s">
        <v>2663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2">
        <f t="shared" si="289"/>
        <v>42251.625</v>
      </c>
      <c r="K2665">
        <v>1438873007</v>
      </c>
      <c r="L2665" s="12" t="str">
        <f t="shared" si="290"/>
        <v>08/06/2015</v>
      </c>
      <c r="M2665" s="9" t="str" cm="1">
        <f t="array" ref="M2665">_xlfn.IFS(LEFT(L2665, 2) = "01", "Jan", LEFT(L2665, 2) = "02", "Feb", LEFT(L2665, 2) = "03", "Mar", LEFT(L2665, 2) = "04", "Apr", LEFT(L2665, 2) = "05", "May", LEFT(L2665, 2) = "06", "Jun", LEFT(L2665, 2) = "07", "Jul", LEFT(L2665, 2) = "08", "Aug", LEFT(L2665, 2) = "09", "Sep", LEFT(L2665, 2) = "10", "Oct", LEFT(L2665, 2) = "11", "Nov", LEFT(L2665, 2) = "12", "Dec")</f>
        <v>Aug</v>
      </c>
      <c r="N2665" s="9" t="str">
        <f t="shared" si="291"/>
        <v>2015</v>
      </c>
      <c r="O2665" t="b">
        <v>0</v>
      </c>
      <c r="P2665">
        <v>56</v>
      </c>
      <c r="Q2665" t="b">
        <v>1</v>
      </c>
      <c r="R2665" t="s">
        <v>8301</v>
      </c>
      <c r="S2665" s="6">
        <f t="shared" si="287"/>
        <v>1.0459624999999999</v>
      </c>
      <c r="T2665" s="8">
        <f t="shared" si="288"/>
        <v>373.55803571428572</v>
      </c>
      <c r="U2665" t="str">
        <f t="shared" si="292"/>
        <v>technology</v>
      </c>
      <c r="V2665" t="str">
        <f t="shared" si="293"/>
        <v>makerspaces</v>
      </c>
    </row>
    <row r="2666" spans="1:22" ht="48" x14ac:dyDescent="0.2">
      <c r="A2666">
        <v>2664</v>
      </c>
      <c r="B2666" s="3" t="s">
        <v>2664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2">
        <f t="shared" si="289"/>
        <v>42347.290972222225</v>
      </c>
      <c r="K2666">
        <v>1446683797</v>
      </c>
      <c r="L2666" s="12" t="str">
        <f t="shared" si="290"/>
        <v>11/05/2015</v>
      </c>
      <c r="M2666" s="9" t="str" cm="1">
        <f t="array" ref="M2666">_xlfn.IFS(LEFT(L2666, 2) = "01", "Jan", LEFT(L2666, 2) = "02", "Feb", LEFT(L2666, 2) = "03", "Mar", LEFT(L2666, 2) = "04", "Apr", LEFT(L2666, 2) = "05", "May", LEFT(L2666, 2) = "06", "Jun", LEFT(L2666, 2) = "07", "Jul", LEFT(L2666, 2) = "08", "Aug", LEFT(L2666, 2) = "09", "Sep", LEFT(L2666, 2) = "10", "Oct", LEFT(L2666, 2) = "11", "Nov", LEFT(L2666, 2) = "12", "Dec")</f>
        <v>Nov</v>
      </c>
      <c r="N2666" s="9" t="str">
        <f t="shared" si="291"/>
        <v>2015</v>
      </c>
      <c r="O2666" t="b">
        <v>0</v>
      </c>
      <c r="P2666">
        <v>104</v>
      </c>
      <c r="Q2666" t="b">
        <v>1</v>
      </c>
      <c r="R2666" t="s">
        <v>8301</v>
      </c>
      <c r="S2666" s="6">
        <f t="shared" si="287"/>
        <v>1.0342857142857143</v>
      </c>
      <c r="T2666" s="8">
        <f t="shared" si="288"/>
        <v>174.03846153846155</v>
      </c>
      <c r="U2666" t="str">
        <f t="shared" si="292"/>
        <v>technology</v>
      </c>
      <c r="V2666" t="str">
        <f t="shared" si="293"/>
        <v>makerspaces</v>
      </c>
    </row>
    <row r="2667" spans="1:22" ht="48" x14ac:dyDescent="0.2">
      <c r="A2667">
        <v>2665</v>
      </c>
      <c r="B2667" s="3" t="s">
        <v>2665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2">
        <f t="shared" si="289"/>
        <v>42128.895532407405</v>
      </c>
      <c r="K2667">
        <v>1426886974</v>
      </c>
      <c r="L2667" s="12" t="str">
        <f t="shared" si="290"/>
        <v>03/20/2015</v>
      </c>
      <c r="M2667" s="9" t="str" cm="1">
        <f t="array" ref="M2667">_xlfn.IFS(LEFT(L2667, 2) = "01", "Jan", LEFT(L2667, 2) = "02", "Feb", LEFT(L2667, 2) = "03", "Mar", LEFT(L2667, 2) = "04", "Apr", LEFT(L2667, 2) = "05", "May", LEFT(L2667, 2) = "06", "Jun", LEFT(L2667, 2) = "07", "Jul", LEFT(L2667, 2) = "08", "Aug", LEFT(L2667, 2) = "09", "Sep", LEFT(L2667, 2) = "10", "Oct", LEFT(L2667, 2) = "11", "Nov", LEFT(L2667, 2) = "12", "Dec")</f>
        <v>Mar</v>
      </c>
      <c r="N2667" s="9" t="str">
        <f t="shared" si="291"/>
        <v>2015</v>
      </c>
      <c r="O2667" t="b">
        <v>0</v>
      </c>
      <c r="P2667">
        <v>46</v>
      </c>
      <c r="Q2667" t="b">
        <v>1</v>
      </c>
      <c r="R2667" t="s">
        <v>8301</v>
      </c>
      <c r="S2667" s="6">
        <f t="shared" si="287"/>
        <v>1.2314285714285715</v>
      </c>
      <c r="T2667" s="8">
        <f t="shared" si="288"/>
        <v>93.695652173913047</v>
      </c>
      <c r="U2667" t="str">
        <f t="shared" si="292"/>
        <v>technology</v>
      </c>
      <c r="V2667" t="str">
        <f t="shared" si="293"/>
        <v>makerspaces</v>
      </c>
    </row>
    <row r="2668" spans="1:22" ht="48" x14ac:dyDescent="0.2">
      <c r="A2668">
        <v>2666</v>
      </c>
      <c r="B2668" s="3" t="s">
        <v>2666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2">
        <f t="shared" si="289"/>
        <v>42272.875</v>
      </c>
      <c r="K2668">
        <v>1440008439</v>
      </c>
      <c r="L2668" s="12" t="str">
        <f t="shared" si="290"/>
        <v>08/19/2015</v>
      </c>
      <c r="M2668" s="9" t="str" cm="1">
        <f t="array" ref="M2668">_xlfn.IFS(LEFT(L2668, 2) = "01", "Jan", LEFT(L2668, 2) = "02", "Feb", LEFT(L2668, 2) = "03", "Mar", LEFT(L2668, 2) = "04", "Apr", LEFT(L2668, 2) = "05", "May", LEFT(L2668, 2) = "06", "Jun", LEFT(L2668, 2) = "07", "Jul", LEFT(L2668, 2) = "08", "Aug", LEFT(L2668, 2) = "09", "Sep", LEFT(L2668, 2) = "10", "Oct", LEFT(L2668, 2) = "11", "Nov", LEFT(L2668, 2) = "12", "Dec")</f>
        <v>Aug</v>
      </c>
      <c r="N2668" s="9" t="str">
        <f t="shared" si="291"/>
        <v>2015</v>
      </c>
      <c r="O2668" t="b">
        <v>0</v>
      </c>
      <c r="P2668">
        <v>206</v>
      </c>
      <c r="Q2668" t="b">
        <v>1</v>
      </c>
      <c r="R2668" t="s">
        <v>8301</v>
      </c>
      <c r="S2668" s="6">
        <f t="shared" si="287"/>
        <v>1.592951</v>
      </c>
      <c r="T2668" s="8">
        <f t="shared" si="288"/>
        <v>77.327718446601949</v>
      </c>
      <c r="U2668" t="str">
        <f t="shared" si="292"/>
        <v>technology</v>
      </c>
      <c r="V2668" t="str">
        <f t="shared" si="293"/>
        <v>makerspaces</v>
      </c>
    </row>
    <row r="2669" spans="1:22" ht="48" x14ac:dyDescent="0.2">
      <c r="A2669">
        <v>2667</v>
      </c>
      <c r="B2669" s="3" t="s">
        <v>2667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2">
        <f t="shared" si="289"/>
        <v>42410.926111111112</v>
      </c>
      <c r="K2669">
        <v>1452550416</v>
      </c>
      <c r="L2669" s="12" t="str">
        <f t="shared" si="290"/>
        <v>01/11/2016</v>
      </c>
      <c r="M2669" s="9" t="str" cm="1">
        <f t="array" ref="M2669">_xlfn.IFS(LEFT(L2669, 2) = "01", "Jan", LEFT(L2669, 2) = "02", "Feb", LEFT(L2669, 2) = "03", "Mar", LEFT(L2669, 2) = "04", "Apr", LEFT(L2669, 2) = "05", "May", LEFT(L2669, 2) = "06", "Jun", LEFT(L2669, 2) = "07", "Jul", LEFT(L2669, 2) = "08", "Aug", LEFT(L2669, 2) = "09", "Sep", LEFT(L2669, 2) = "10", "Oct", LEFT(L2669, 2) = "11", "Nov", LEFT(L2669, 2) = "12", "Dec")</f>
        <v>Jan</v>
      </c>
      <c r="N2669" s="9" t="str">
        <f t="shared" si="291"/>
        <v>2016</v>
      </c>
      <c r="O2669" t="b">
        <v>0</v>
      </c>
      <c r="P2669">
        <v>18</v>
      </c>
      <c r="Q2669" t="b">
        <v>1</v>
      </c>
      <c r="R2669" t="s">
        <v>8301</v>
      </c>
      <c r="S2669" s="6">
        <f t="shared" si="287"/>
        <v>1.1066666666666667</v>
      </c>
      <c r="T2669" s="8">
        <f t="shared" si="288"/>
        <v>92.222222222222229</v>
      </c>
      <c r="U2669" t="str">
        <f t="shared" si="292"/>
        <v>technology</v>
      </c>
      <c r="V2669" t="str">
        <f t="shared" si="293"/>
        <v>makerspaces</v>
      </c>
    </row>
    <row r="2670" spans="1:22" ht="32" x14ac:dyDescent="0.2">
      <c r="A2670">
        <v>2668</v>
      </c>
      <c r="B2670" s="3" t="s">
        <v>2668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2">
        <f t="shared" si="289"/>
        <v>42317.60555555555</v>
      </c>
      <c r="K2670">
        <v>1443449265</v>
      </c>
      <c r="L2670" s="12" t="str">
        <f t="shared" si="290"/>
        <v>09/28/2015</v>
      </c>
      <c r="M2670" s="9" t="str" cm="1">
        <f t="array" ref="M2670">_xlfn.IFS(LEFT(L2670, 2) = "01", "Jan", LEFT(L2670, 2) = "02", "Feb", LEFT(L2670, 2) = "03", "Mar", LEFT(L2670, 2) = "04", "Apr", LEFT(L2670, 2) = "05", "May", LEFT(L2670, 2) = "06", "Jun", LEFT(L2670, 2) = "07", "Jul", LEFT(L2670, 2) = "08", "Aug", LEFT(L2670, 2) = "09", "Sep", LEFT(L2670, 2) = "10", "Oct", LEFT(L2670, 2) = "11", "Nov", LEFT(L2670, 2) = "12", "Dec")</f>
        <v>Sep</v>
      </c>
      <c r="N2670" s="9" t="str">
        <f t="shared" si="291"/>
        <v>2015</v>
      </c>
      <c r="O2670" t="b">
        <v>0</v>
      </c>
      <c r="P2670">
        <v>28</v>
      </c>
      <c r="Q2670" t="b">
        <v>1</v>
      </c>
      <c r="R2670" t="s">
        <v>8301</v>
      </c>
      <c r="S2670" s="6">
        <f t="shared" si="287"/>
        <v>1.7070000000000001</v>
      </c>
      <c r="T2670" s="8">
        <f t="shared" si="288"/>
        <v>60.964285714285715</v>
      </c>
      <c r="U2670" t="str">
        <f t="shared" si="292"/>
        <v>technology</v>
      </c>
      <c r="V2670" t="str">
        <f t="shared" si="293"/>
        <v>makerspaces</v>
      </c>
    </row>
    <row r="2671" spans="1:22" ht="48" x14ac:dyDescent="0.2">
      <c r="A2671">
        <v>2669</v>
      </c>
      <c r="B2671" s="3" t="s">
        <v>2669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2">
        <f t="shared" si="289"/>
        <v>42379.035833333335</v>
      </c>
      <c r="K2671">
        <v>1447203096</v>
      </c>
      <c r="L2671" s="12" t="str">
        <f t="shared" si="290"/>
        <v>11/11/2015</v>
      </c>
      <c r="M2671" s="9" t="str" cm="1">
        <f t="array" ref="M2671">_xlfn.IFS(LEFT(L2671, 2) = "01", "Jan", LEFT(L2671, 2) = "02", "Feb", LEFT(L2671, 2) = "03", "Mar", LEFT(L2671, 2) = "04", "Apr", LEFT(L2671, 2) = "05", "May", LEFT(L2671, 2) = "06", "Jun", LEFT(L2671, 2) = "07", "Jul", LEFT(L2671, 2) = "08", "Aug", LEFT(L2671, 2) = "09", "Sep", LEFT(L2671, 2) = "10", "Oct", LEFT(L2671, 2) = "11", "Nov", LEFT(L2671, 2) = "12", "Dec")</f>
        <v>Nov</v>
      </c>
      <c r="N2671" s="9" t="str">
        <f t="shared" si="291"/>
        <v>2015</v>
      </c>
      <c r="O2671" t="b">
        <v>0</v>
      </c>
      <c r="P2671">
        <v>11</v>
      </c>
      <c r="Q2671" t="b">
        <v>1</v>
      </c>
      <c r="R2671" t="s">
        <v>8301</v>
      </c>
      <c r="S2671" s="6">
        <f t="shared" si="287"/>
        <v>1.25125</v>
      </c>
      <c r="T2671" s="8">
        <f t="shared" si="288"/>
        <v>91</v>
      </c>
      <c r="U2671" t="str">
        <f t="shared" si="292"/>
        <v>technology</v>
      </c>
      <c r="V2671" t="str">
        <f t="shared" si="293"/>
        <v>makerspaces</v>
      </c>
    </row>
    <row r="2672" spans="1:22" ht="48" x14ac:dyDescent="0.2">
      <c r="A2672">
        <v>2670</v>
      </c>
      <c r="B2672" s="3" t="s">
        <v>2670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2">
        <f t="shared" si="289"/>
        <v>41849.020601851851</v>
      </c>
      <c r="K2672">
        <v>1404174580</v>
      </c>
      <c r="L2672" s="12" t="str">
        <f t="shared" si="290"/>
        <v>07/01/2014</v>
      </c>
      <c r="M2672" s="9" t="str" cm="1">
        <f t="array" ref="M2672">_xlfn.IFS(LEFT(L2672, 2) = "01", "Jan", LEFT(L2672, 2) = "02", "Feb", LEFT(L2672, 2) = "03", "Mar", LEFT(L2672, 2) = "04", "Apr", LEFT(L2672, 2) = "05", "May", LEFT(L2672, 2) = "06", "Jun", LEFT(L2672, 2) = "07", "Jul", LEFT(L2672, 2) = "08", "Aug", LEFT(L2672, 2) = "09", "Sep", LEFT(L2672, 2) = "10", "Oct", LEFT(L2672, 2) = "11", "Nov", LEFT(L2672, 2) = "12", "Dec")</f>
        <v>Jul</v>
      </c>
      <c r="N2672" s="9" t="str">
        <f t="shared" si="291"/>
        <v>2014</v>
      </c>
      <c r="O2672" t="b">
        <v>1</v>
      </c>
      <c r="P2672">
        <v>60</v>
      </c>
      <c r="Q2672" t="b">
        <v>0</v>
      </c>
      <c r="R2672" t="s">
        <v>8301</v>
      </c>
      <c r="S2672" s="6">
        <f t="shared" si="287"/>
        <v>6.4158609339642042E-2</v>
      </c>
      <c r="T2672" s="8">
        <f t="shared" si="288"/>
        <v>41.583333333333336</v>
      </c>
      <c r="U2672" t="str">
        <f t="shared" si="292"/>
        <v>technology</v>
      </c>
      <c r="V2672" t="str">
        <f t="shared" si="293"/>
        <v>makerspaces</v>
      </c>
    </row>
    <row r="2673" spans="1:22" ht="48" x14ac:dyDescent="0.2">
      <c r="A2673">
        <v>2671</v>
      </c>
      <c r="B2673" s="3" t="s">
        <v>2671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2">
        <f t="shared" si="289"/>
        <v>41992.818055555559</v>
      </c>
      <c r="K2673">
        <v>1416419916</v>
      </c>
      <c r="L2673" s="12" t="str">
        <f t="shared" si="290"/>
        <v>11/19/2014</v>
      </c>
      <c r="M2673" s="9" t="str" cm="1">
        <f t="array" ref="M2673">_xlfn.IFS(LEFT(L2673, 2) = "01", "Jan", LEFT(L2673, 2) = "02", "Feb", LEFT(L2673, 2) = "03", "Mar", LEFT(L2673, 2) = "04", "Apr", LEFT(L2673, 2) = "05", "May", LEFT(L2673, 2) = "06", "Jun", LEFT(L2673, 2) = "07", "Jul", LEFT(L2673, 2) = "08", "Aug", LEFT(L2673, 2) = "09", "Sep", LEFT(L2673, 2) = "10", "Oct", LEFT(L2673, 2) = "11", "Nov", LEFT(L2673, 2) = "12", "Dec")</f>
        <v>Nov</v>
      </c>
      <c r="N2673" s="9" t="str">
        <f t="shared" si="291"/>
        <v>2014</v>
      </c>
      <c r="O2673" t="b">
        <v>1</v>
      </c>
      <c r="P2673">
        <v>84</v>
      </c>
      <c r="Q2673" t="b">
        <v>0</v>
      </c>
      <c r="R2673" t="s">
        <v>8301</v>
      </c>
      <c r="S2673" s="6">
        <f t="shared" si="287"/>
        <v>0.11344</v>
      </c>
      <c r="T2673" s="8">
        <f t="shared" si="288"/>
        <v>33.761904761904759</v>
      </c>
      <c r="U2673" t="str">
        <f t="shared" si="292"/>
        <v>technology</v>
      </c>
      <c r="V2673" t="str">
        <f t="shared" si="293"/>
        <v>makerspaces</v>
      </c>
    </row>
    <row r="2674" spans="1:22" ht="48" x14ac:dyDescent="0.2">
      <c r="A2674">
        <v>2672</v>
      </c>
      <c r="B2674" s="3" t="s">
        <v>2672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2">
        <f t="shared" si="289"/>
        <v>42366.25</v>
      </c>
      <c r="K2674">
        <v>1449436390</v>
      </c>
      <c r="L2674" s="12" t="str">
        <f t="shared" si="290"/>
        <v>12/06/2015</v>
      </c>
      <c r="M2674" s="9" t="str" cm="1">
        <f t="array" ref="M2674">_xlfn.IFS(LEFT(L2674, 2) = "01", "Jan", LEFT(L2674, 2) = "02", "Feb", LEFT(L2674, 2) = "03", "Mar", LEFT(L2674, 2) = "04", "Apr", LEFT(L2674, 2) = "05", "May", LEFT(L2674, 2) = "06", "Jun", LEFT(L2674, 2) = "07", "Jul", LEFT(L2674, 2) = "08", "Aug", LEFT(L2674, 2) = "09", "Sep", LEFT(L2674, 2) = "10", "Oct", LEFT(L2674, 2) = "11", "Nov", LEFT(L2674, 2) = "12", "Dec")</f>
        <v>Dec</v>
      </c>
      <c r="N2674" s="9" t="str">
        <f t="shared" si="291"/>
        <v>2015</v>
      </c>
      <c r="O2674" t="b">
        <v>1</v>
      </c>
      <c r="P2674">
        <v>47</v>
      </c>
      <c r="Q2674" t="b">
        <v>0</v>
      </c>
      <c r="R2674" t="s">
        <v>8301</v>
      </c>
      <c r="S2674" s="6">
        <f t="shared" si="287"/>
        <v>0.33189999999999997</v>
      </c>
      <c r="T2674" s="8">
        <f t="shared" si="288"/>
        <v>70.61702127659575</v>
      </c>
      <c r="U2674" t="str">
        <f t="shared" si="292"/>
        <v>technology</v>
      </c>
      <c r="V2674" t="str">
        <f t="shared" si="293"/>
        <v>makerspaces</v>
      </c>
    </row>
    <row r="2675" spans="1:22" ht="48" x14ac:dyDescent="0.2">
      <c r="A2675">
        <v>2673</v>
      </c>
      <c r="B2675" s="3" t="s">
        <v>2673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2">
        <f t="shared" si="289"/>
        <v>41941.947916666664</v>
      </c>
      <c r="K2675">
        <v>1412081999</v>
      </c>
      <c r="L2675" s="12" t="str">
        <f t="shared" si="290"/>
        <v>09/30/2014</v>
      </c>
      <c r="M2675" s="9" t="str" cm="1">
        <f t="array" ref="M2675">_xlfn.IFS(LEFT(L2675, 2) = "01", "Jan", LEFT(L2675, 2) = "02", "Feb", LEFT(L2675, 2) = "03", "Mar", LEFT(L2675, 2) = "04", "Apr", LEFT(L2675, 2) = "05", "May", LEFT(L2675, 2) = "06", "Jun", LEFT(L2675, 2) = "07", "Jul", LEFT(L2675, 2) = "08", "Aug", LEFT(L2675, 2) = "09", "Sep", LEFT(L2675, 2) = "10", "Oct", LEFT(L2675, 2) = "11", "Nov", LEFT(L2675, 2) = "12", "Dec")</f>
        <v>Sep</v>
      </c>
      <c r="N2675" s="9" t="str">
        <f t="shared" si="291"/>
        <v>2014</v>
      </c>
      <c r="O2675" t="b">
        <v>1</v>
      </c>
      <c r="P2675">
        <v>66</v>
      </c>
      <c r="Q2675" t="b">
        <v>0</v>
      </c>
      <c r="R2675" t="s">
        <v>8301</v>
      </c>
      <c r="S2675" s="6">
        <f t="shared" si="287"/>
        <v>0.27579999999999999</v>
      </c>
      <c r="T2675" s="8">
        <f t="shared" si="288"/>
        <v>167.15151515151516</v>
      </c>
      <c r="U2675" t="str">
        <f t="shared" si="292"/>
        <v>technology</v>
      </c>
      <c r="V2675" t="str">
        <f t="shared" si="293"/>
        <v>makerspaces</v>
      </c>
    </row>
    <row r="2676" spans="1:22" ht="64" x14ac:dyDescent="0.2">
      <c r="A2676">
        <v>2674</v>
      </c>
      <c r="B2676" s="3" t="s">
        <v>2674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2">
        <f t="shared" si="289"/>
        <v>42556.207638888889</v>
      </c>
      <c r="K2676">
        <v>1465398670</v>
      </c>
      <c r="L2676" s="12" t="str">
        <f t="shared" si="290"/>
        <v>06/08/2016</v>
      </c>
      <c r="M2676" s="9" t="str" cm="1">
        <f t="array" ref="M2676">_xlfn.IFS(LEFT(L2676, 2) = "01", "Jan", LEFT(L2676, 2) = "02", "Feb", LEFT(L2676, 2) = "03", "Mar", LEFT(L2676, 2) = "04", "Apr", LEFT(L2676, 2) = "05", "May", LEFT(L2676, 2) = "06", "Jun", LEFT(L2676, 2) = "07", "Jul", LEFT(L2676, 2) = "08", "Aug", LEFT(L2676, 2) = "09", "Sep", LEFT(L2676, 2) = "10", "Oct", LEFT(L2676, 2) = "11", "Nov", LEFT(L2676, 2) = "12", "Dec")</f>
        <v>Jun</v>
      </c>
      <c r="N2676" s="9" t="str">
        <f t="shared" si="291"/>
        <v>2016</v>
      </c>
      <c r="O2676" t="b">
        <v>1</v>
      </c>
      <c r="P2676">
        <v>171</v>
      </c>
      <c r="Q2676" t="b">
        <v>0</v>
      </c>
      <c r="R2676" t="s">
        <v>8301</v>
      </c>
      <c r="S2676" s="6">
        <f t="shared" si="287"/>
        <v>0.62839999999999996</v>
      </c>
      <c r="T2676" s="8">
        <f t="shared" si="288"/>
        <v>128.61988304093566</v>
      </c>
      <c r="U2676" t="str">
        <f t="shared" si="292"/>
        <v>technology</v>
      </c>
      <c r="V2676" t="str">
        <f t="shared" si="293"/>
        <v>makerspaces</v>
      </c>
    </row>
    <row r="2677" spans="1:22" ht="48" x14ac:dyDescent="0.2">
      <c r="A2677">
        <v>2675</v>
      </c>
      <c r="B2677" s="3" t="s">
        <v>2675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2">
        <f t="shared" si="289"/>
        <v>41953.899178240739</v>
      </c>
      <c r="K2677">
        <v>1413059689</v>
      </c>
      <c r="L2677" s="12" t="str">
        <f t="shared" si="290"/>
        <v>10/11/2014</v>
      </c>
      <c r="M2677" s="9" t="str" cm="1">
        <f t="array" ref="M2677">_xlfn.IFS(LEFT(L2677, 2) = "01", "Jan", LEFT(L2677, 2) = "02", "Feb", LEFT(L2677, 2) = "03", "Mar", LEFT(L2677, 2) = "04", "Apr", LEFT(L2677, 2) = "05", "May", LEFT(L2677, 2) = "06", "Jun", LEFT(L2677, 2) = "07", "Jul", LEFT(L2677, 2) = "08", "Aug", LEFT(L2677, 2) = "09", "Sep", LEFT(L2677, 2) = "10", "Oct", LEFT(L2677, 2) = "11", "Nov", LEFT(L2677, 2) = "12", "Dec")</f>
        <v>Oct</v>
      </c>
      <c r="N2677" s="9" t="str">
        <f t="shared" si="291"/>
        <v>2014</v>
      </c>
      <c r="O2677" t="b">
        <v>1</v>
      </c>
      <c r="P2677">
        <v>29</v>
      </c>
      <c r="Q2677" t="b">
        <v>0</v>
      </c>
      <c r="R2677" t="s">
        <v>8301</v>
      </c>
      <c r="S2677" s="6">
        <f t="shared" si="287"/>
        <v>7.5880000000000003E-2</v>
      </c>
      <c r="T2677" s="8">
        <f t="shared" si="288"/>
        <v>65.41379310344827</v>
      </c>
      <c r="U2677" t="str">
        <f t="shared" si="292"/>
        <v>technology</v>
      </c>
      <c r="V2677" t="str">
        <f t="shared" si="293"/>
        <v>makerspaces</v>
      </c>
    </row>
    <row r="2678" spans="1:22" ht="48" x14ac:dyDescent="0.2">
      <c r="A2678">
        <v>2676</v>
      </c>
      <c r="B2678" s="3" t="s">
        <v>2676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2">
        <f t="shared" si="289"/>
        <v>42512.624699074076</v>
      </c>
      <c r="K2678">
        <v>1461337174</v>
      </c>
      <c r="L2678" s="12" t="str">
        <f t="shared" si="290"/>
        <v>04/22/2016</v>
      </c>
      <c r="M2678" s="9" t="str" cm="1">
        <f t="array" ref="M2678">_xlfn.IFS(LEFT(L2678, 2) = "01", "Jan", LEFT(L2678, 2) = "02", "Feb", LEFT(L2678, 2) = "03", "Mar", LEFT(L2678, 2) = "04", "Apr", LEFT(L2678, 2) = "05", "May", LEFT(L2678, 2) = "06", "Jun", LEFT(L2678, 2) = "07", "Jul", LEFT(L2678, 2) = "08", "Aug", LEFT(L2678, 2) = "09", "Sep", LEFT(L2678, 2) = "10", "Oct", LEFT(L2678, 2) = "11", "Nov", LEFT(L2678, 2) = "12", "Dec")</f>
        <v>Apr</v>
      </c>
      <c r="N2678" s="9" t="str">
        <f t="shared" si="291"/>
        <v>2016</v>
      </c>
      <c r="O2678" t="b">
        <v>0</v>
      </c>
      <c r="P2678">
        <v>9</v>
      </c>
      <c r="Q2678" t="b">
        <v>0</v>
      </c>
      <c r="R2678" t="s">
        <v>8301</v>
      </c>
      <c r="S2678" s="6">
        <f t="shared" si="287"/>
        <v>0.50380952380952382</v>
      </c>
      <c r="T2678" s="8">
        <f t="shared" si="288"/>
        <v>117.55555555555556</v>
      </c>
      <c r="U2678" t="str">
        <f t="shared" si="292"/>
        <v>technology</v>
      </c>
      <c r="V2678" t="str">
        <f t="shared" si="293"/>
        <v>makerspaces</v>
      </c>
    </row>
    <row r="2679" spans="1:22" ht="48" x14ac:dyDescent="0.2">
      <c r="A2679">
        <v>2677</v>
      </c>
      <c r="B2679" s="3" t="s">
        <v>2677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2">
        <f t="shared" si="289"/>
        <v>41823.029432870368</v>
      </c>
      <c r="K2679">
        <v>1401756143</v>
      </c>
      <c r="L2679" s="12" t="str">
        <f t="shared" si="290"/>
        <v>06/03/2014</v>
      </c>
      <c r="M2679" s="9" t="str" cm="1">
        <f t="array" ref="M2679">_xlfn.IFS(LEFT(L2679, 2) = "01", "Jan", LEFT(L2679, 2) = "02", "Feb", LEFT(L2679, 2) = "03", "Mar", LEFT(L2679, 2) = "04", "Apr", LEFT(L2679, 2) = "05", "May", LEFT(L2679, 2) = "06", "Jun", LEFT(L2679, 2) = "07", "Jul", LEFT(L2679, 2) = "08", "Aug", LEFT(L2679, 2) = "09", "Sep", LEFT(L2679, 2) = "10", "Oct", LEFT(L2679, 2) = "11", "Nov", LEFT(L2679, 2) = "12", "Dec")</f>
        <v>Jun</v>
      </c>
      <c r="N2679" s="9" t="str">
        <f t="shared" si="291"/>
        <v>2014</v>
      </c>
      <c r="O2679" t="b">
        <v>0</v>
      </c>
      <c r="P2679">
        <v>27</v>
      </c>
      <c r="Q2679" t="b">
        <v>0</v>
      </c>
      <c r="R2679" t="s">
        <v>8301</v>
      </c>
      <c r="S2679" s="6">
        <f t="shared" si="287"/>
        <v>0.17512820512820512</v>
      </c>
      <c r="T2679" s="8">
        <f t="shared" si="288"/>
        <v>126.48148148148148</v>
      </c>
      <c r="U2679" t="str">
        <f t="shared" si="292"/>
        <v>technology</v>
      </c>
      <c r="V2679" t="str">
        <f t="shared" si="293"/>
        <v>makerspaces</v>
      </c>
    </row>
    <row r="2680" spans="1:22" ht="48" x14ac:dyDescent="0.2">
      <c r="A2680">
        <v>2678</v>
      </c>
      <c r="B2680" s="3" t="s">
        <v>2678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2">
        <f t="shared" si="289"/>
        <v>42271.798206018517</v>
      </c>
      <c r="K2680">
        <v>1440529765</v>
      </c>
      <c r="L2680" s="12" t="str">
        <f t="shared" si="290"/>
        <v>08/25/2015</v>
      </c>
      <c r="M2680" s="9" t="str" cm="1">
        <f t="array" ref="M2680">_xlfn.IFS(LEFT(L2680, 2) = "01", "Jan", LEFT(L2680, 2) = "02", "Feb", LEFT(L2680, 2) = "03", "Mar", LEFT(L2680, 2) = "04", "Apr", LEFT(L2680, 2) = "05", "May", LEFT(L2680, 2) = "06", "Jun", LEFT(L2680, 2) = "07", "Jul", LEFT(L2680, 2) = "08", "Aug", LEFT(L2680, 2) = "09", "Sep", LEFT(L2680, 2) = "10", "Oct", LEFT(L2680, 2) = "11", "Nov", LEFT(L2680, 2) = "12", "Dec")</f>
        <v>Aug</v>
      </c>
      <c r="N2680" s="9" t="str">
        <f t="shared" si="291"/>
        <v>2015</v>
      </c>
      <c r="O2680" t="b">
        <v>0</v>
      </c>
      <c r="P2680">
        <v>2</v>
      </c>
      <c r="Q2680" t="b">
        <v>0</v>
      </c>
      <c r="R2680" t="s">
        <v>8301</v>
      </c>
      <c r="S2680" s="6">
        <f t="shared" si="287"/>
        <v>1.3750000000000001E-4</v>
      </c>
      <c r="T2680" s="8">
        <f t="shared" si="288"/>
        <v>550</v>
      </c>
      <c r="U2680" t="str">
        <f t="shared" si="292"/>
        <v>technology</v>
      </c>
      <c r="V2680" t="str">
        <f t="shared" si="293"/>
        <v>makerspaces</v>
      </c>
    </row>
    <row r="2681" spans="1:22" ht="48" x14ac:dyDescent="0.2">
      <c r="A2681">
        <v>2679</v>
      </c>
      <c r="B2681" s="3" t="s">
        <v>2679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2">
        <f t="shared" si="289"/>
        <v>42063.001087962963</v>
      </c>
      <c r="K2681">
        <v>1422489694</v>
      </c>
      <c r="L2681" s="12" t="str">
        <f t="shared" si="290"/>
        <v>01/29/2015</v>
      </c>
      <c r="M2681" s="9" t="str" cm="1">
        <f t="array" ref="M2681">_xlfn.IFS(LEFT(L2681, 2) = "01", "Jan", LEFT(L2681, 2) = "02", "Feb", LEFT(L2681, 2) = "03", "Mar", LEFT(L2681, 2) = "04", "Apr", LEFT(L2681, 2) = "05", "May", LEFT(L2681, 2) = "06", "Jun", LEFT(L2681, 2) = "07", "Jul", LEFT(L2681, 2) = "08", "Aug", LEFT(L2681, 2) = "09", "Sep", LEFT(L2681, 2) = "10", "Oct", LEFT(L2681, 2) = "11", "Nov", LEFT(L2681, 2) = "12", "Dec")</f>
        <v>Jan</v>
      </c>
      <c r="N2681" s="9" t="str">
        <f t="shared" si="291"/>
        <v>2015</v>
      </c>
      <c r="O2681" t="b">
        <v>0</v>
      </c>
      <c r="P2681">
        <v>3</v>
      </c>
      <c r="Q2681" t="b">
        <v>0</v>
      </c>
      <c r="R2681" t="s">
        <v>8301</v>
      </c>
      <c r="S2681" s="6">
        <f t="shared" si="287"/>
        <v>3.3E-3</v>
      </c>
      <c r="T2681" s="8">
        <f t="shared" si="288"/>
        <v>44</v>
      </c>
      <c r="U2681" t="str">
        <f t="shared" si="292"/>
        <v>technology</v>
      </c>
      <c r="V2681" t="str">
        <f t="shared" si="293"/>
        <v>makerspaces</v>
      </c>
    </row>
    <row r="2682" spans="1:22" ht="16" x14ac:dyDescent="0.2">
      <c r="A2682">
        <v>2680</v>
      </c>
      <c r="B2682" s="3" t="s">
        <v>2680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2">
        <f t="shared" si="289"/>
        <v>42466.170034722221</v>
      </c>
      <c r="K2682">
        <v>1457327091</v>
      </c>
      <c r="L2682" s="12" t="str">
        <f t="shared" si="290"/>
        <v>03/07/2016</v>
      </c>
      <c r="M2682" s="9" t="str" cm="1">
        <f t="array" ref="M2682">_xlfn.IFS(LEFT(L2682, 2) = "01", "Jan", LEFT(L2682, 2) = "02", "Feb", LEFT(L2682, 2) = "03", "Mar", LEFT(L2682, 2) = "04", "Apr", LEFT(L2682, 2) = "05", "May", LEFT(L2682, 2) = "06", "Jun", LEFT(L2682, 2) = "07", "Jul", LEFT(L2682, 2) = "08", "Aug", LEFT(L2682, 2) = "09", "Sep", LEFT(L2682, 2) = "10", "Oct", LEFT(L2682, 2) = "11", "Nov", LEFT(L2682, 2) = "12", "Dec")</f>
        <v>Mar</v>
      </c>
      <c r="N2682" s="9" t="str">
        <f t="shared" si="291"/>
        <v>2016</v>
      </c>
      <c r="O2682" t="b">
        <v>0</v>
      </c>
      <c r="P2682">
        <v>4</v>
      </c>
      <c r="Q2682" t="b">
        <v>0</v>
      </c>
      <c r="R2682" t="s">
        <v>8301</v>
      </c>
      <c r="S2682" s="6">
        <f t="shared" si="287"/>
        <v>8.6250000000000007E-3</v>
      </c>
      <c r="T2682" s="8">
        <f t="shared" si="288"/>
        <v>69</v>
      </c>
      <c r="U2682" t="str">
        <f t="shared" si="292"/>
        <v>technology</v>
      </c>
      <c r="V2682" t="str">
        <f t="shared" si="293"/>
        <v>makerspaces</v>
      </c>
    </row>
    <row r="2683" spans="1:22" ht="48" x14ac:dyDescent="0.2">
      <c r="A2683">
        <v>2681</v>
      </c>
      <c r="B2683" s="3" t="s">
        <v>2681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2">
        <f t="shared" si="289"/>
        <v>41830.895254629628</v>
      </c>
      <c r="K2683">
        <v>1402867750</v>
      </c>
      <c r="L2683" s="12" t="str">
        <f t="shared" si="290"/>
        <v>06/15/2014</v>
      </c>
      <c r="M2683" s="9" t="str" cm="1">
        <f t="array" ref="M2683">_xlfn.IFS(LEFT(L2683, 2) = "01", "Jan", LEFT(L2683, 2) = "02", "Feb", LEFT(L2683, 2) = "03", "Mar", LEFT(L2683, 2) = "04", "Apr", LEFT(L2683, 2) = "05", "May", LEFT(L2683, 2) = "06", "Jun", LEFT(L2683, 2) = "07", "Jul", LEFT(L2683, 2) = "08", "Aug", LEFT(L2683, 2) = "09", "Sep", LEFT(L2683, 2) = "10", "Oct", LEFT(L2683, 2) = "11", "Nov", LEFT(L2683, 2) = "12", "Dec")</f>
        <v>Jun</v>
      </c>
      <c r="N2683" s="9" t="str">
        <f t="shared" si="291"/>
        <v>2014</v>
      </c>
      <c r="O2683" t="b">
        <v>0</v>
      </c>
      <c r="P2683">
        <v>2</v>
      </c>
      <c r="Q2683" t="b">
        <v>0</v>
      </c>
      <c r="R2683" t="s">
        <v>8283</v>
      </c>
      <c r="S2683" s="6">
        <f t="shared" si="287"/>
        <v>6.875E-3</v>
      </c>
      <c r="T2683" s="8">
        <f t="shared" si="288"/>
        <v>27.5</v>
      </c>
      <c r="U2683" t="str">
        <f t="shared" si="292"/>
        <v>food</v>
      </c>
      <c r="V2683" t="str">
        <f t="shared" si="293"/>
        <v>food trucks</v>
      </c>
    </row>
    <row r="2684" spans="1:22" ht="48" x14ac:dyDescent="0.2">
      <c r="A2684">
        <v>2682</v>
      </c>
      <c r="B2684" s="3" t="s">
        <v>2682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2">
        <f t="shared" si="289"/>
        <v>41965.249305555553</v>
      </c>
      <c r="K2684">
        <v>1413838540</v>
      </c>
      <c r="L2684" s="12" t="str">
        <f t="shared" si="290"/>
        <v>10/20/2014</v>
      </c>
      <c r="M2684" s="9" t="str" cm="1">
        <f t="array" ref="M2684">_xlfn.IFS(LEFT(L2684, 2) = "01", "Jan", LEFT(L2684, 2) = "02", "Feb", LEFT(L2684, 2) = "03", "Mar", LEFT(L2684, 2) = "04", "Apr", LEFT(L2684, 2) = "05", "May", LEFT(L2684, 2) = "06", "Jun", LEFT(L2684, 2) = "07", "Jul", LEFT(L2684, 2) = "08", "Aug", LEFT(L2684, 2) = "09", "Sep", LEFT(L2684, 2) = "10", "Oct", LEFT(L2684, 2) = "11", "Nov", LEFT(L2684, 2) = "12", "Dec")</f>
        <v>Oct</v>
      </c>
      <c r="N2684" s="9" t="str">
        <f t="shared" si="291"/>
        <v>2014</v>
      </c>
      <c r="O2684" t="b">
        <v>0</v>
      </c>
      <c r="P2684">
        <v>20</v>
      </c>
      <c r="Q2684" t="b">
        <v>0</v>
      </c>
      <c r="R2684" t="s">
        <v>8283</v>
      </c>
      <c r="S2684" s="6">
        <f t="shared" si="287"/>
        <v>0.28299999999999997</v>
      </c>
      <c r="T2684" s="8">
        <f t="shared" si="288"/>
        <v>84.9</v>
      </c>
      <c r="U2684" t="str">
        <f t="shared" si="292"/>
        <v>food</v>
      </c>
      <c r="V2684" t="str">
        <f t="shared" si="293"/>
        <v>food trucks</v>
      </c>
    </row>
    <row r="2685" spans="1:22" ht="48" x14ac:dyDescent="0.2">
      <c r="A2685">
        <v>2683</v>
      </c>
      <c r="B2685" s="3" t="s">
        <v>2683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2">
        <f t="shared" si="289"/>
        <v>42064.75509259259</v>
      </c>
      <c r="K2685">
        <v>1422641240</v>
      </c>
      <c r="L2685" s="12" t="str">
        <f t="shared" si="290"/>
        <v>01/30/2015</v>
      </c>
      <c r="M2685" s="9" t="str" cm="1">
        <f t="array" ref="M2685">_xlfn.IFS(LEFT(L2685, 2) = "01", "Jan", LEFT(L2685, 2) = "02", "Feb", LEFT(L2685, 2) = "03", "Mar", LEFT(L2685, 2) = "04", "Apr", LEFT(L2685, 2) = "05", "May", LEFT(L2685, 2) = "06", "Jun", LEFT(L2685, 2) = "07", "Jul", LEFT(L2685, 2) = "08", "Aug", LEFT(L2685, 2) = "09", "Sep", LEFT(L2685, 2) = "10", "Oct", LEFT(L2685, 2) = "11", "Nov", LEFT(L2685, 2) = "12", "Dec")</f>
        <v>Jan</v>
      </c>
      <c r="N2685" s="9" t="str">
        <f t="shared" si="291"/>
        <v>2015</v>
      </c>
      <c r="O2685" t="b">
        <v>0</v>
      </c>
      <c r="P2685">
        <v>3</v>
      </c>
      <c r="Q2685" t="b">
        <v>0</v>
      </c>
      <c r="R2685" t="s">
        <v>8283</v>
      </c>
      <c r="S2685" s="6">
        <f t="shared" si="287"/>
        <v>2.3999999999999998E-3</v>
      </c>
      <c r="T2685" s="8">
        <f t="shared" si="288"/>
        <v>12</v>
      </c>
      <c r="U2685" t="str">
        <f t="shared" si="292"/>
        <v>food</v>
      </c>
      <c r="V2685" t="str">
        <f t="shared" si="293"/>
        <v>food trucks</v>
      </c>
    </row>
    <row r="2686" spans="1:22" ht="48" x14ac:dyDescent="0.2">
      <c r="A2686">
        <v>2684</v>
      </c>
      <c r="B2686" s="3" t="s">
        <v>2684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2">
        <f t="shared" si="289"/>
        <v>41860.914641203701</v>
      </c>
      <c r="K2686">
        <v>1404165425</v>
      </c>
      <c r="L2686" s="12" t="str">
        <f t="shared" si="290"/>
        <v>06/30/2014</v>
      </c>
      <c r="M2686" s="9" t="str" cm="1">
        <f t="array" ref="M2686">_xlfn.IFS(LEFT(L2686, 2) = "01", "Jan", LEFT(L2686, 2) = "02", "Feb", LEFT(L2686, 2) = "03", "Mar", LEFT(L2686, 2) = "04", "Apr", LEFT(L2686, 2) = "05", "May", LEFT(L2686, 2) = "06", "Jun", LEFT(L2686, 2) = "07", "Jul", LEFT(L2686, 2) = "08", "Aug", LEFT(L2686, 2) = "09", "Sep", LEFT(L2686, 2) = "10", "Oct", LEFT(L2686, 2) = "11", "Nov", LEFT(L2686, 2) = "12", "Dec")</f>
        <v>Jun</v>
      </c>
      <c r="N2686" s="9" t="str">
        <f t="shared" si="291"/>
        <v>2014</v>
      </c>
      <c r="O2686" t="b">
        <v>0</v>
      </c>
      <c r="P2686">
        <v>4</v>
      </c>
      <c r="Q2686" t="b">
        <v>0</v>
      </c>
      <c r="R2686" t="s">
        <v>8283</v>
      </c>
      <c r="S2686" s="6">
        <f t="shared" si="287"/>
        <v>1.1428571428571429E-2</v>
      </c>
      <c r="T2686" s="8">
        <f t="shared" si="288"/>
        <v>200</v>
      </c>
      <c r="U2686" t="str">
        <f t="shared" si="292"/>
        <v>food</v>
      </c>
      <c r="V2686" t="str">
        <f t="shared" si="293"/>
        <v>food trucks</v>
      </c>
    </row>
    <row r="2687" spans="1:22" ht="48" x14ac:dyDescent="0.2">
      <c r="A2687">
        <v>2685</v>
      </c>
      <c r="B2687" s="3" t="s">
        <v>2685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2">
        <f t="shared" si="289"/>
        <v>42121.654282407413</v>
      </c>
      <c r="K2687">
        <v>1424968930</v>
      </c>
      <c r="L2687" s="12" t="str">
        <f t="shared" si="290"/>
        <v>02/26/2015</v>
      </c>
      <c r="M2687" s="9" t="str" cm="1">
        <f t="array" ref="M2687">_xlfn.IFS(LEFT(L2687, 2) = "01", "Jan", LEFT(L2687, 2) = "02", "Feb", LEFT(L2687, 2) = "03", "Mar", LEFT(L2687, 2) = "04", "Apr", LEFT(L2687, 2) = "05", "May", LEFT(L2687, 2) = "06", "Jun", LEFT(L2687, 2) = "07", "Jul", LEFT(L2687, 2) = "08", "Aug", LEFT(L2687, 2) = "09", "Sep", LEFT(L2687, 2) = "10", "Oct", LEFT(L2687, 2) = "11", "Nov", LEFT(L2687, 2) = "12", "Dec")</f>
        <v>Feb</v>
      </c>
      <c r="N2687" s="9" t="str">
        <f t="shared" si="291"/>
        <v>2015</v>
      </c>
      <c r="O2687" t="b">
        <v>0</v>
      </c>
      <c r="P2687">
        <v>1</v>
      </c>
      <c r="Q2687" t="b">
        <v>0</v>
      </c>
      <c r="R2687" t="s">
        <v>8283</v>
      </c>
      <c r="S2687" s="6">
        <f t="shared" si="287"/>
        <v>2.0000000000000001E-4</v>
      </c>
      <c r="T2687" s="8">
        <f t="shared" si="288"/>
        <v>10</v>
      </c>
      <c r="U2687" t="str">
        <f t="shared" si="292"/>
        <v>food</v>
      </c>
      <c r="V2687" t="str">
        <f t="shared" si="293"/>
        <v>food trucks</v>
      </c>
    </row>
    <row r="2688" spans="1:22" ht="48" x14ac:dyDescent="0.2">
      <c r="A2688">
        <v>2686</v>
      </c>
      <c r="B2688" s="3" t="s">
        <v>2686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2">
        <f t="shared" si="289"/>
        <v>41912.974803240737</v>
      </c>
      <c r="K2688">
        <v>1410391423</v>
      </c>
      <c r="L2688" s="12" t="str">
        <f t="shared" si="290"/>
        <v>09/10/2014</v>
      </c>
      <c r="M2688" s="9" t="str" cm="1">
        <f t="array" ref="M2688">_xlfn.IFS(LEFT(L2688, 2) = "01", "Jan", LEFT(L2688, 2) = "02", "Feb", LEFT(L2688, 2) = "03", "Mar", LEFT(L2688, 2) = "04", "Apr", LEFT(L2688, 2) = "05", "May", LEFT(L2688, 2) = "06", "Jun", LEFT(L2688, 2) = "07", "Jul", LEFT(L2688, 2) = "08", "Aug", LEFT(L2688, 2) = "09", "Sep", LEFT(L2688, 2) = "10", "Oct", LEFT(L2688, 2) = "11", "Nov", LEFT(L2688, 2) = "12", "Dec")</f>
        <v>Sep</v>
      </c>
      <c r="N2688" s="9" t="str">
        <f t="shared" si="291"/>
        <v>2014</v>
      </c>
      <c r="O2688" t="b">
        <v>0</v>
      </c>
      <c r="P2688">
        <v>0</v>
      </c>
      <c r="Q2688" t="b">
        <v>0</v>
      </c>
      <c r="R2688" t="s">
        <v>8283</v>
      </c>
      <c r="S2688" s="6">
        <f t="shared" si="287"/>
        <v>0</v>
      </c>
      <c r="T2688" s="8">
        <f t="shared" si="288"/>
        <v>0</v>
      </c>
      <c r="U2688" t="str">
        <f t="shared" si="292"/>
        <v>food</v>
      </c>
      <c r="V2688" t="str">
        <f t="shared" si="293"/>
        <v>food trucks</v>
      </c>
    </row>
    <row r="2689" spans="1:22" ht="48" x14ac:dyDescent="0.2">
      <c r="A2689">
        <v>2687</v>
      </c>
      <c r="B2689" s="3" t="s">
        <v>2687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2">
        <f t="shared" si="289"/>
        <v>42184.64025462963</v>
      </c>
      <c r="K2689">
        <v>1432999318</v>
      </c>
      <c r="L2689" s="12" t="str">
        <f t="shared" si="290"/>
        <v>05/30/2015</v>
      </c>
      <c r="M2689" s="9" t="str" cm="1">
        <f t="array" ref="M2689">_xlfn.IFS(LEFT(L2689, 2) = "01", "Jan", LEFT(L2689, 2) = "02", "Feb", LEFT(L2689, 2) = "03", "Mar", LEFT(L2689, 2) = "04", "Apr", LEFT(L2689, 2) = "05", "May", LEFT(L2689, 2) = "06", "Jun", LEFT(L2689, 2) = "07", "Jul", LEFT(L2689, 2) = "08", "Aug", LEFT(L2689, 2) = "09", "Sep", LEFT(L2689, 2) = "10", "Oct", LEFT(L2689, 2) = "11", "Nov", LEFT(L2689, 2) = "12", "Dec")</f>
        <v>May</v>
      </c>
      <c r="N2689" s="9" t="str">
        <f t="shared" si="291"/>
        <v>2015</v>
      </c>
      <c r="O2689" t="b">
        <v>0</v>
      </c>
      <c r="P2689">
        <v>0</v>
      </c>
      <c r="Q2689" t="b">
        <v>0</v>
      </c>
      <c r="R2689" t="s">
        <v>8283</v>
      </c>
      <c r="S2689" s="6">
        <f t="shared" si="287"/>
        <v>0</v>
      </c>
      <c r="T2689" s="8">
        <f t="shared" si="288"/>
        <v>0</v>
      </c>
      <c r="U2689" t="str">
        <f t="shared" si="292"/>
        <v>food</v>
      </c>
      <c r="V2689" t="str">
        <f t="shared" si="293"/>
        <v>food trucks</v>
      </c>
    </row>
    <row r="2690" spans="1:22" ht="32" x14ac:dyDescent="0.2">
      <c r="A2690">
        <v>2688</v>
      </c>
      <c r="B2690" s="3" t="s">
        <v>2688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2">
        <f t="shared" si="289"/>
        <v>42059.125</v>
      </c>
      <c r="K2690">
        <v>1422067870</v>
      </c>
      <c r="L2690" s="12" t="str">
        <f t="shared" si="290"/>
        <v>01/24/2015</v>
      </c>
      <c r="M2690" s="9" t="str" cm="1">
        <f t="array" ref="M2690">_xlfn.IFS(LEFT(L2690, 2) = "01", "Jan", LEFT(L2690, 2) = "02", "Feb", LEFT(L2690, 2) = "03", "Mar", LEFT(L2690, 2) = "04", "Apr", LEFT(L2690, 2) = "05", "May", LEFT(L2690, 2) = "06", "Jun", LEFT(L2690, 2) = "07", "Jul", LEFT(L2690, 2) = "08", "Aug", LEFT(L2690, 2) = "09", "Sep", LEFT(L2690, 2) = "10", "Oct", LEFT(L2690, 2) = "11", "Nov", LEFT(L2690, 2) = "12", "Dec")</f>
        <v>Jan</v>
      </c>
      <c r="N2690" s="9" t="str">
        <f t="shared" si="291"/>
        <v>2015</v>
      </c>
      <c r="O2690" t="b">
        <v>0</v>
      </c>
      <c r="P2690">
        <v>14</v>
      </c>
      <c r="Q2690" t="b">
        <v>0</v>
      </c>
      <c r="R2690" t="s">
        <v>8283</v>
      </c>
      <c r="S2690" s="6">
        <f t="shared" ref="S2690:S2753" si="294">E2690/D2690</f>
        <v>1.48E-3</v>
      </c>
      <c r="T2690" s="8">
        <f t="shared" ref="T2690:T2753" si="295">IFERROR(E2690/P2690, 0)</f>
        <v>5.2857142857142856</v>
      </c>
      <c r="U2690" t="str">
        <f t="shared" si="292"/>
        <v>food</v>
      </c>
      <c r="V2690" t="str">
        <f t="shared" si="293"/>
        <v>food trucks</v>
      </c>
    </row>
    <row r="2691" spans="1:22" ht="48" x14ac:dyDescent="0.2">
      <c r="A2691">
        <v>2689</v>
      </c>
      <c r="B2691" s="3" t="s">
        <v>2689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2">
        <f t="shared" ref="J2691:J2754" si="296">(((I2691/60)/60)/24)+DATE(1970,1,1)</f>
        <v>42581.961689814809</v>
      </c>
      <c r="K2691">
        <v>1467327890</v>
      </c>
      <c r="L2691" s="12" t="str">
        <f t="shared" ref="L2691:L2754" si="297">TEXT((((K2691/60)/60)/24)+DATE(1970,1,1), "mm/dd/yyyy")</f>
        <v>06/30/2016</v>
      </c>
      <c r="M2691" s="9" t="str" cm="1">
        <f t="array" ref="M2691">_xlfn.IFS(LEFT(L2691, 2) = "01", "Jan", LEFT(L2691, 2) = "02", "Feb", LEFT(L2691, 2) = "03", "Mar", LEFT(L2691, 2) = "04", "Apr", LEFT(L2691, 2) = "05", "May", LEFT(L2691, 2) = "06", "Jun", LEFT(L2691, 2) = "07", "Jul", LEFT(L2691, 2) = "08", "Aug", LEFT(L2691, 2) = "09", "Sep", LEFT(L2691, 2) = "10", "Oct", LEFT(L2691, 2) = "11", "Nov", LEFT(L2691, 2) = "12", "Dec")</f>
        <v>Jun</v>
      </c>
      <c r="N2691" s="9" t="str">
        <f t="shared" ref="N2691:N2754" si="298">RIGHT(L2691, 4)</f>
        <v>2016</v>
      </c>
      <c r="O2691" t="b">
        <v>0</v>
      </c>
      <c r="P2691">
        <v>1</v>
      </c>
      <c r="Q2691" t="b">
        <v>0</v>
      </c>
      <c r="R2691" t="s">
        <v>8283</v>
      </c>
      <c r="S2691" s="6">
        <f t="shared" si="294"/>
        <v>2.8571428571428571E-5</v>
      </c>
      <c r="T2691" s="8">
        <f t="shared" si="295"/>
        <v>1</v>
      </c>
      <c r="U2691" t="str">
        <f t="shared" ref="U2691:U2754" si="299">LEFT(R2691, SEARCH("/", R2691) - 1)</f>
        <v>food</v>
      </c>
      <c r="V2691" t="str">
        <f t="shared" ref="V2691:V2754" si="300">RIGHT(R2691, LEN(R2691) - SEARCH("/", R2691) )</f>
        <v>food trucks</v>
      </c>
    </row>
    <row r="2692" spans="1:22" ht="48" x14ac:dyDescent="0.2">
      <c r="A2692">
        <v>2690</v>
      </c>
      <c r="B2692" s="3" t="s">
        <v>2690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2">
        <f t="shared" si="296"/>
        <v>42158.105046296296</v>
      </c>
      <c r="K2692">
        <v>1429410676</v>
      </c>
      <c r="L2692" s="12" t="str">
        <f t="shared" si="297"/>
        <v>04/19/2015</v>
      </c>
      <c r="M2692" s="9" t="str" cm="1">
        <f t="array" ref="M2692">_xlfn.IFS(LEFT(L2692, 2) = "01", "Jan", LEFT(L2692, 2) = "02", "Feb", LEFT(L2692, 2) = "03", "Mar", LEFT(L2692, 2) = "04", "Apr", LEFT(L2692, 2) = "05", "May", LEFT(L2692, 2) = "06", "Jun", LEFT(L2692, 2) = "07", "Jul", LEFT(L2692, 2) = "08", "Aug", LEFT(L2692, 2) = "09", "Sep", LEFT(L2692, 2) = "10", "Oct", LEFT(L2692, 2) = "11", "Nov", LEFT(L2692, 2) = "12", "Dec")</f>
        <v>Apr</v>
      </c>
      <c r="N2692" s="9" t="str">
        <f t="shared" si="298"/>
        <v>2015</v>
      </c>
      <c r="O2692" t="b">
        <v>0</v>
      </c>
      <c r="P2692">
        <v>118</v>
      </c>
      <c r="Q2692" t="b">
        <v>0</v>
      </c>
      <c r="R2692" t="s">
        <v>8283</v>
      </c>
      <c r="S2692" s="6">
        <f t="shared" si="294"/>
        <v>0.107325</v>
      </c>
      <c r="T2692" s="8">
        <f t="shared" si="295"/>
        <v>72.762711864406782</v>
      </c>
      <c r="U2692" t="str">
        <f t="shared" si="299"/>
        <v>food</v>
      </c>
      <c r="V2692" t="str">
        <f t="shared" si="300"/>
        <v>food trucks</v>
      </c>
    </row>
    <row r="2693" spans="1:22" ht="32" x14ac:dyDescent="0.2">
      <c r="A2693">
        <v>2691</v>
      </c>
      <c r="B2693" s="3" t="s">
        <v>2691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2">
        <f t="shared" si="296"/>
        <v>42134.724039351851</v>
      </c>
      <c r="K2693">
        <v>1427390557</v>
      </c>
      <c r="L2693" s="12" t="str">
        <f t="shared" si="297"/>
        <v>03/26/2015</v>
      </c>
      <c r="M2693" s="9" t="str" cm="1">
        <f t="array" ref="M2693">_xlfn.IFS(LEFT(L2693, 2) = "01", "Jan", LEFT(L2693, 2) = "02", "Feb", LEFT(L2693, 2) = "03", "Mar", LEFT(L2693, 2) = "04", "Apr", LEFT(L2693, 2) = "05", "May", LEFT(L2693, 2) = "06", "Jun", LEFT(L2693, 2) = "07", "Jul", LEFT(L2693, 2) = "08", "Aug", LEFT(L2693, 2) = "09", "Sep", LEFT(L2693, 2) = "10", "Oct", LEFT(L2693, 2) = "11", "Nov", LEFT(L2693, 2) = "12", "Dec")</f>
        <v>Mar</v>
      </c>
      <c r="N2693" s="9" t="str">
        <f t="shared" si="298"/>
        <v>2015</v>
      </c>
      <c r="O2693" t="b">
        <v>0</v>
      </c>
      <c r="P2693">
        <v>2</v>
      </c>
      <c r="Q2693" t="b">
        <v>0</v>
      </c>
      <c r="R2693" t="s">
        <v>8283</v>
      </c>
      <c r="S2693" s="6">
        <f t="shared" si="294"/>
        <v>5.3846153846153844E-4</v>
      </c>
      <c r="T2693" s="8">
        <f t="shared" si="295"/>
        <v>17.5</v>
      </c>
      <c r="U2693" t="str">
        <f t="shared" si="299"/>
        <v>food</v>
      </c>
      <c r="V2693" t="str">
        <f t="shared" si="300"/>
        <v>food trucks</v>
      </c>
    </row>
    <row r="2694" spans="1:22" ht="48" x14ac:dyDescent="0.2">
      <c r="A2694">
        <v>2692</v>
      </c>
      <c r="B2694" s="3" t="s">
        <v>2692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2">
        <f t="shared" si="296"/>
        <v>42088.292361111111</v>
      </c>
      <c r="K2694">
        <v>1424678460</v>
      </c>
      <c r="L2694" s="12" t="str">
        <f t="shared" si="297"/>
        <v>02/23/2015</v>
      </c>
      <c r="M2694" s="9" t="str" cm="1">
        <f t="array" ref="M2694">_xlfn.IFS(LEFT(L2694, 2) = "01", "Jan", LEFT(L2694, 2) = "02", "Feb", LEFT(L2694, 2) = "03", "Mar", LEFT(L2694, 2) = "04", "Apr", LEFT(L2694, 2) = "05", "May", LEFT(L2694, 2) = "06", "Jun", LEFT(L2694, 2) = "07", "Jul", LEFT(L2694, 2) = "08", "Aug", LEFT(L2694, 2) = "09", "Sep", LEFT(L2694, 2) = "10", "Oct", LEFT(L2694, 2) = "11", "Nov", LEFT(L2694, 2) = "12", "Dec")</f>
        <v>Feb</v>
      </c>
      <c r="N2694" s="9" t="str">
        <f t="shared" si="298"/>
        <v>2015</v>
      </c>
      <c r="O2694" t="b">
        <v>0</v>
      </c>
      <c r="P2694">
        <v>1</v>
      </c>
      <c r="Q2694" t="b">
        <v>0</v>
      </c>
      <c r="R2694" t="s">
        <v>8283</v>
      </c>
      <c r="S2694" s="6">
        <f t="shared" si="294"/>
        <v>7.1428571428571426E-3</v>
      </c>
      <c r="T2694" s="8">
        <f t="shared" si="295"/>
        <v>25</v>
      </c>
      <c r="U2694" t="str">
        <f t="shared" si="299"/>
        <v>food</v>
      </c>
      <c r="V2694" t="str">
        <f t="shared" si="300"/>
        <v>food trucks</v>
      </c>
    </row>
    <row r="2695" spans="1:22" ht="48" x14ac:dyDescent="0.2">
      <c r="A2695">
        <v>2693</v>
      </c>
      <c r="B2695" s="3" t="s">
        <v>2693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2">
        <f t="shared" si="296"/>
        <v>41864.138495370367</v>
      </c>
      <c r="K2695">
        <v>1405307966</v>
      </c>
      <c r="L2695" s="12" t="str">
        <f t="shared" si="297"/>
        <v>07/14/2014</v>
      </c>
      <c r="M2695" s="9" t="str" cm="1">
        <f t="array" ref="M2695">_xlfn.IFS(LEFT(L2695, 2) = "01", "Jan", LEFT(L2695, 2) = "02", "Feb", LEFT(L2695, 2) = "03", "Mar", LEFT(L2695, 2) = "04", "Apr", LEFT(L2695, 2) = "05", "May", LEFT(L2695, 2) = "06", "Jun", LEFT(L2695, 2) = "07", "Jul", LEFT(L2695, 2) = "08", "Aug", LEFT(L2695, 2) = "09", "Sep", LEFT(L2695, 2) = "10", "Oct", LEFT(L2695, 2) = "11", "Nov", LEFT(L2695, 2) = "12", "Dec")</f>
        <v>Jul</v>
      </c>
      <c r="N2695" s="9" t="str">
        <f t="shared" si="298"/>
        <v>2014</v>
      </c>
      <c r="O2695" t="b">
        <v>0</v>
      </c>
      <c r="P2695">
        <v>3</v>
      </c>
      <c r="Q2695" t="b">
        <v>0</v>
      </c>
      <c r="R2695" t="s">
        <v>8283</v>
      </c>
      <c r="S2695" s="6">
        <f t="shared" si="294"/>
        <v>8.0000000000000002E-3</v>
      </c>
      <c r="T2695" s="8">
        <f t="shared" si="295"/>
        <v>13.333333333333334</v>
      </c>
      <c r="U2695" t="str">
        <f t="shared" si="299"/>
        <v>food</v>
      </c>
      <c r="V2695" t="str">
        <f t="shared" si="300"/>
        <v>food trucks</v>
      </c>
    </row>
    <row r="2696" spans="1:22" ht="48" x14ac:dyDescent="0.2">
      <c r="A2696">
        <v>2694</v>
      </c>
      <c r="B2696" s="3" t="s">
        <v>2694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2">
        <f t="shared" si="296"/>
        <v>41908.140497685185</v>
      </c>
      <c r="K2696">
        <v>1409109739</v>
      </c>
      <c r="L2696" s="12" t="str">
        <f t="shared" si="297"/>
        <v>08/27/2014</v>
      </c>
      <c r="M2696" s="9" t="str" cm="1">
        <f t="array" ref="M2696">_xlfn.IFS(LEFT(L2696, 2) = "01", "Jan", LEFT(L2696, 2) = "02", "Feb", LEFT(L2696, 2) = "03", "Mar", LEFT(L2696, 2) = "04", "Apr", LEFT(L2696, 2) = "05", "May", LEFT(L2696, 2) = "06", "Jun", LEFT(L2696, 2) = "07", "Jul", LEFT(L2696, 2) = "08", "Aug", LEFT(L2696, 2) = "09", "Sep", LEFT(L2696, 2) = "10", "Oct", LEFT(L2696, 2) = "11", "Nov", LEFT(L2696, 2) = "12", "Dec")</f>
        <v>Aug</v>
      </c>
      <c r="N2696" s="9" t="str">
        <f t="shared" si="298"/>
        <v>2014</v>
      </c>
      <c r="O2696" t="b">
        <v>0</v>
      </c>
      <c r="P2696">
        <v>1</v>
      </c>
      <c r="Q2696" t="b">
        <v>0</v>
      </c>
      <c r="R2696" t="s">
        <v>8283</v>
      </c>
      <c r="S2696" s="6">
        <f t="shared" si="294"/>
        <v>3.3333333333333335E-5</v>
      </c>
      <c r="T2696" s="8">
        <f t="shared" si="295"/>
        <v>1</v>
      </c>
      <c r="U2696" t="str">
        <f t="shared" si="299"/>
        <v>food</v>
      </c>
      <c r="V2696" t="str">
        <f t="shared" si="300"/>
        <v>food trucks</v>
      </c>
    </row>
    <row r="2697" spans="1:22" ht="32" x14ac:dyDescent="0.2">
      <c r="A2697">
        <v>2695</v>
      </c>
      <c r="B2697" s="3" t="s">
        <v>2695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2">
        <f t="shared" si="296"/>
        <v>42108.14025462963</v>
      </c>
      <c r="K2697">
        <v>1423801318</v>
      </c>
      <c r="L2697" s="12" t="str">
        <f t="shared" si="297"/>
        <v>02/13/2015</v>
      </c>
      <c r="M2697" s="9" t="str" cm="1">
        <f t="array" ref="M2697">_xlfn.IFS(LEFT(L2697, 2) = "01", "Jan", LEFT(L2697, 2) = "02", "Feb", LEFT(L2697, 2) = "03", "Mar", LEFT(L2697, 2) = "04", "Apr", LEFT(L2697, 2) = "05", "May", LEFT(L2697, 2) = "06", "Jun", LEFT(L2697, 2) = "07", "Jul", LEFT(L2697, 2) = "08", "Aug", LEFT(L2697, 2) = "09", "Sep", LEFT(L2697, 2) = "10", "Oct", LEFT(L2697, 2) = "11", "Nov", LEFT(L2697, 2) = "12", "Dec")</f>
        <v>Feb</v>
      </c>
      <c r="N2697" s="9" t="str">
        <f t="shared" si="298"/>
        <v>2015</v>
      </c>
      <c r="O2697" t="b">
        <v>0</v>
      </c>
      <c r="P2697">
        <v>3</v>
      </c>
      <c r="Q2697" t="b">
        <v>0</v>
      </c>
      <c r="R2697" t="s">
        <v>8283</v>
      </c>
      <c r="S2697" s="6">
        <f t="shared" si="294"/>
        <v>4.7333333333333333E-3</v>
      </c>
      <c r="T2697" s="8">
        <f t="shared" si="295"/>
        <v>23.666666666666668</v>
      </c>
      <c r="U2697" t="str">
        <f t="shared" si="299"/>
        <v>food</v>
      </c>
      <c r="V2697" t="str">
        <f t="shared" si="300"/>
        <v>food trucks</v>
      </c>
    </row>
    <row r="2698" spans="1:22" ht="48" x14ac:dyDescent="0.2">
      <c r="A2698">
        <v>2696</v>
      </c>
      <c r="B2698" s="3" t="s">
        <v>2696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2">
        <f t="shared" si="296"/>
        <v>41998.844444444447</v>
      </c>
      <c r="K2698">
        <v>1416600960</v>
      </c>
      <c r="L2698" s="12" t="str">
        <f t="shared" si="297"/>
        <v>11/21/2014</v>
      </c>
      <c r="M2698" s="9" t="str" cm="1">
        <f t="array" ref="M2698">_xlfn.IFS(LEFT(L2698, 2) = "01", "Jan", LEFT(L2698, 2) = "02", "Feb", LEFT(L2698, 2) = "03", "Mar", LEFT(L2698, 2) = "04", "Apr", LEFT(L2698, 2) = "05", "May", LEFT(L2698, 2) = "06", "Jun", LEFT(L2698, 2) = "07", "Jul", LEFT(L2698, 2) = "08", "Aug", LEFT(L2698, 2) = "09", "Sep", LEFT(L2698, 2) = "10", "Oct", LEFT(L2698, 2) = "11", "Nov", LEFT(L2698, 2) = "12", "Dec")</f>
        <v>Nov</v>
      </c>
      <c r="N2698" s="9" t="str">
        <f t="shared" si="298"/>
        <v>2014</v>
      </c>
      <c r="O2698" t="b">
        <v>0</v>
      </c>
      <c r="P2698">
        <v>38</v>
      </c>
      <c r="Q2698" t="b">
        <v>0</v>
      </c>
      <c r="R2698" t="s">
        <v>8283</v>
      </c>
      <c r="S2698" s="6">
        <f t="shared" si="294"/>
        <v>5.6500000000000002E-2</v>
      </c>
      <c r="T2698" s="8">
        <f t="shared" si="295"/>
        <v>89.21052631578948</v>
      </c>
      <c r="U2698" t="str">
        <f t="shared" si="299"/>
        <v>food</v>
      </c>
      <c r="V2698" t="str">
        <f t="shared" si="300"/>
        <v>food trucks</v>
      </c>
    </row>
    <row r="2699" spans="1:22" ht="48" x14ac:dyDescent="0.2">
      <c r="A2699">
        <v>2697</v>
      </c>
      <c r="B2699" s="3" t="s">
        <v>2697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2">
        <f t="shared" si="296"/>
        <v>42218.916666666672</v>
      </c>
      <c r="K2699">
        <v>1435876423</v>
      </c>
      <c r="L2699" s="12" t="str">
        <f t="shared" si="297"/>
        <v>07/02/2015</v>
      </c>
      <c r="M2699" s="9" t="str" cm="1">
        <f t="array" ref="M2699">_xlfn.IFS(LEFT(L2699, 2) = "01", "Jan", LEFT(L2699, 2) = "02", "Feb", LEFT(L2699, 2) = "03", "Mar", LEFT(L2699, 2) = "04", "Apr", LEFT(L2699, 2) = "05", "May", LEFT(L2699, 2) = "06", "Jun", LEFT(L2699, 2) = "07", "Jul", LEFT(L2699, 2) = "08", "Aug", LEFT(L2699, 2) = "09", "Sep", LEFT(L2699, 2) = "10", "Oct", LEFT(L2699, 2) = "11", "Nov", LEFT(L2699, 2) = "12", "Dec")</f>
        <v>Jul</v>
      </c>
      <c r="N2699" s="9" t="str">
        <f t="shared" si="298"/>
        <v>2015</v>
      </c>
      <c r="O2699" t="b">
        <v>0</v>
      </c>
      <c r="P2699">
        <v>52</v>
      </c>
      <c r="Q2699" t="b">
        <v>0</v>
      </c>
      <c r="R2699" t="s">
        <v>8283</v>
      </c>
      <c r="S2699" s="6">
        <f t="shared" si="294"/>
        <v>0.26352173913043481</v>
      </c>
      <c r="T2699" s="8">
        <f t="shared" si="295"/>
        <v>116.55769230769231</v>
      </c>
      <c r="U2699" t="str">
        <f t="shared" si="299"/>
        <v>food</v>
      </c>
      <c r="V2699" t="str">
        <f t="shared" si="300"/>
        <v>food trucks</v>
      </c>
    </row>
    <row r="2700" spans="1:22" ht="48" x14ac:dyDescent="0.2">
      <c r="A2700">
        <v>2698</v>
      </c>
      <c r="B2700" s="3" t="s">
        <v>2698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2">
        <f t="shared" si="296"/>
        <v>41817.898240740738</v>
      </c>
      <c r="K2700">
        <v>1401312808</v>
      </c>
      <c r="L2700" s="12" t="str">
        <f t="shared" si="297"/>
        <v>05/28/2014</v>
      </c>
      <c r="M2700" s="9" t="str" cm="1">
        <f t="array" ref="M2700">_xlfn.IFS(LEFT(L2700, 2) = "01", "Jan", LEFT(L2700, 2) = "02", "Feb", LEFT(L2700, 2) = "03", "Mar", LEFT(L2700, 2) = "04", "Apr", LEFT(L2700, 2) = "05", "May", LEFT(L2700, 2) = "06", "Jun", LEFT(L2700, 2) = "07", "Jul", LEFT(L2700, 2) = "08", "Aug", LEFT(L2700, 2) = "09", "Sep", LEFT(L2700, 2) = "10", "Oct", LEFT(L2700, 2) = "11", "Nov", LEFT(L2700, 2) = "12", "Dec")</f>
        <v>May</v>
      </c>
      <c r="N2700" s="9" t="str">
        <f t="shared" si="298"/>
        <v>2014</v>
      </c>
      <c r="O2700" t="b">
        <v>0</v>
      </c>
      <c r="P2700">
        <v>2</v>
      </c>
      <c r="Q2700" t="b">
        <v>0</v>
      </c>
      <c r="R2700" t="s">
        <v>8283</v>
      </c>
      <c r="S2700" s="6">
        <f t="shared" si="294"/>
        <v>3.2512500000000002E-3</v>
      </c>
      <c r="T2700" s="8">
        <f t="shared" si="295"/>
        <v>13.005000000000001</v>
      </c>
      <c r="U2700" t="str">
        <f t="shared" si="299"/>
        <v>food</v>
      </c>
      <c r="V2700" t="str">
        <f t="shared" si="300"/>
        <v>food trucks</v>
      </c>
    </row>
    <row r="2701" spans="1:22" ht="48" x14ac:dyDescent="0.2">
      <c r="A2701">
        <v>2699</v>
      </c>
      <c r="B2701" s="3" t="s">
        <v>2699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2">
        <f t="shared" si="296"/>
        <v>41859.896562499998</v>
      </c>
      <c r="K2701">
        <v>1404941463</v>
      </c>
      <c r="L2701" s="12" t="str">
        <f t="shared" si="297"/>
        <v>07/09/2014</v>
      </c>
      <c r="M2701" s="9" t="str" cm="1">
        <f t="array" ref="M2701">_xlfn.IFS(LEFT(L2701, 2) = "01", "Jan", LEFT(L2701, 2) = "02", "Feb", LEFT(L2701, 2) = "03", "Mar", LEFT(L2701, 2) = "04", "Apr", LEFT(L2701, 2) = "05", "May", LEFT(L2701, 2) = "06", "Jun", LEFT(L2701, 2) = "07", "Jul", LEFT(L2701, 2) = "08", "Aug", LEFT(L2701, 2) = "09", "Sep", LEFT(L2701, 2) = "10", "Oct", LEFT(L2701, 2) = "11", "Nov", LEFT(L2701, 2) = "12", "Dec")</f>
        <v>Jul</v>
      </c>
      <c r="N2701" s="9" t="str">
        <f t="shared" si="298"/>
        <v>2014</v>
      </c>
      <c r="O2701" t="b">
        <v>0</v>
      </c>
      <c r="P2701">
        <v>0</v>
      </c>
      <c r="Q2701" t="b">
        <v>0</v>
      </c>
      <c r="R2701" t="s">
        <v>8283</v>
      </c>
      <c r="S2701" s="6">
        <f t="shared" si="294"/>
        <v>0</v>
      </c>
      <c r="T2701" s="8">
        <f t="shared" si="295"/>
        <v>0</v>
      </c>
      <c r="U2701" t="str">
        <f t="shared" si="299"/>
        <v>food</v>
      </c>
      <c r="V2701" t="str">
        <f t="shared" si="300"/>
        <v>food trucks</v>
      </c>
    </row>
    <row r="2702" spans="1:22" ht="48" x14ac:dyDescent="0.2">
      <c r="A2702">
        <v>2700</v>
      </c>
      <c r="B2702" s="3" t="s">
        <v>2700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2">
        <f t="shared" si="296"/>
        <v>41900.87467592593</v>
      </c>
      <c r="K2702">
        <v>1408481972</v>
      </c>
      <c r="L2702" s="12" t="str">
        <f t="shared" si="297"/>
        <v>08/19/2014</v>
      </c>
      <c r="M2702" s="9" t="str" cm="1">
        <f t="array" ref="M2702">_xlfn.IFS(LEFT(L2702, 2) = "01", "Jan", LEFT(L2702, 2) = "02", "Feb", LEFT(L2702, 2) = "03", "Mar", LEFT(L2702, 2) = "04", "Apr", LEFT(L2702, 2) = "05", "May", LEFT(L2702, 2) = "06", "Jun", LEFT(L2702, 2) = "07", "Jul", LEFT(L2702, 2) = "08", "Aug", LEFT(L2702, 2) = "09", "Sep", LEFT(L2702, 2) = "10", "Oct", LEFT(L2702, 2) = "11", "Nov", LEFT(L2702, 2) = "12", "Dec")</f>
        <v>Aug</v>
      </c>
      <c r="N2702" s="9" t="str">
        <f t="shared" si="298"/>
        <v>2014</v>
      </c>
      <c r="O2702" t="b">
        <v>0</v>
      </c>
      <c r="P2702">
        <v>4</v>
      </c>
      <c r="Q2702" t="b">
        <v>0</v>
      </c>
      <c r="R2702" t="s">
        <v>8283</v>
      </c>
      <c r="S2702" s="6">
        <f t="shared" si="294"/>
        <v>7.0007000700070005E-3</v>
      </c>
      <c r="T2702" s="8">
        <f t="shared" si="295"/>
        <v>17.5</v>
      </c>
      <c r="U2702" t="str">
        <f t="shared" si="299"/>
        <v>food</v>
      </c>
      <c r="V2702" t="str">
        <f t="shared" si="300"/>
        <v>food trucks</v>
      </c>
    </row>
    <row r="2703" spans="1:22" ht="48" x14ac:dyDescent="0.2">
      <c r="A2703">
        <v>2701</v>
      </c>
      <c r="B2703" s="3" t="s">
        <v>2701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2">
        <f t="shared" si="296"/>
        <v>42832.733032407406</v>
      </c>
      <c r="K2703">
        <v>1488911734</v>
      </c>
      <c r="L2703" s="12" t="str">
        <f t="shared" si="297"/>
        <v>03/07/2017</v>
      </c>
      <c r="M2703" s="9" t="str" cm="1">
        <f t="array" ref="M2703">_xlfn.IFS(LEFT(L2703, 2) = "01", "Jan", LEFT(L2703, 2) = "02", "Feb", LEFT(L2703, 2) = "03", "Mar", LEFT(L2703, 2) = "04", "Apr", LEFT(L2703, 2) = "05", "May", LEFT(L2703, 2) = "06", "Jun", LEFT(L2703, 2) = "07", "Jul", LEFT(L2703, 2) = "08", "Aug", LEFT(L2703, 2) = "09", "Sep", LEFT(L2703, 2) = "10", "Oct", LEFT(L2703, 2) = "11", "Nov", LEFT(L2703, 2) = "12", "Dec")</f>
        <v>Mar</v>
      </c>
      <c r="N2703" s="9" t="str">
        <f t="shared" si="298"/>
        <v>2017</v>
      </c>
      <c r="O2703" t="b">
        <v>0</v>
      </c>
      <c r="P2703">
        <v>46</v>
      </c>
      <c r="Q2703" t="b">
        <v>0</v>
      </c>
      <c r="R2703" t="s">
        <v>8302</v>
      </c>
      <c r="S2703" s="6">
        <f t="shared" si="294"/>
        <v>0.46176470588235297</v>
      </c>
      <c r="T2703" s="8">
        <f t="shared" si="295"/>
        <v>34.130434782608695</v>
      </c>
      <c r="U2703" t="str">
        <f t="shared" si="299"/>
        <v>theater</v>
      </c>
      <c r="V2703" t="str">
        <f t="shared" si="300"/>
        <v>spaces</v>
      </c>
    </row>
    <row r="2704" spans="1:22" ht="48" x14ac:dyDescent="0.2">
      <c r="A2704">
        <v>2702</v>
      </c>
      <c r="B2704" s="3" t="s">
        <v>2702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2">
        <f t="shared" si="296"/>
        <v>42830.760150462964</v>
      </c>
      <c r="K2704">
        <v>1488827677</v>
      </c>
      <c r="L2704" s="12" t="str">
        <f t="shared" si="297"/>
        <v>03/06/2017</v>
      </c>
      <c r="M2704" s="9" t="str" cm="1">
        <f t="array" ref="M2704">_xlfn.IFS(LEFT(L2704, 2) = "01", "Jan", LEFT(L2704, 2) = "02", "Feb", LEFT(L2704, 2) = "03", "Mar", LEFT(L2704, 2) = "04", "Apr", LEFT(L2704, 2) = "05", "May", LEFT(L2704, 2) = "06", "Jun", LEFT(L2704, 2) = "07", "Jul", LEFT(L2704, 2) = "08", "Aug", LEFT(L2704, 2) = "09", "Sep", LEFT(L2704, 2) = "10", "Oct", LEFT(L2704, 2) = "11", "Nov", LEFT(L2704, 2) = "12", "Dec")</f>
        <v>Mar</v>
      </c>
      <c r="N2704" s="9" t="str">
        <f t="shared" si="298"/>
        <v>2017</v>
      </c>
      <c r="O2704" t="b">
        <v>1</v>
      </c>
      <c r="P2704">
        <v>26</v>
      </c>
      <c r="Q2704" t="b">
        <v>0</v>
      </c>
      <c r="R2704" t="s">
        <v>8302</v>
      </c>
      <c r="S2704" s="6">
        <f t="shared" si="294"/>
        <v>0.34410000000000002</v>
      </c>
      <c r="T2704" s="8">
        <f t="shared" si="295"/>
        <v>132.34615384615384</v>
      </c>
      <c r="U2704" t="str">
        <f t="shared" si="299"/>
        <v>theater</v>
      </c>
      <c r="V2704" t="str">
        <f t="shared" si="300"/>
        <v>spaces</v>
      </c>
    </row>
    <row r="2705" spans="1:22" ht="32" x14ac:dyDescent="0.2">
      <c r="A2705">
        <v>2703</v>
      </c>
      <c r="B2705" s="3" t="s">
        <v>2703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2">
        <f t="shared" si="296"/>
        <v>42816.648495370369</v>
      </c>
      <c r="K2705">
        <v>1485016430</v>
      </c>
      <c r="L2705" s="12" t="str">
        <f t="shared" si="297"/>
        <v>01/21/2017</v>
      </c>
      <c r="M2705" s="9" t="str" cm="1">
        <f t="array" ref="M2705">_xlfn.IFS(LEFT(L2705, 2) = "01", "Jan", LEFT(L2705, 2) = "02", "Feb", LEFT(L2705, 2) = "03", "Mar", LEFT(L2705, 2) = "04", "Apr", LEFT(L2705, 2) = "05", "May", LEFT(L2705, 2) = "06", "Jun", LEFT(L2705, 2) = "07", "Jul", LEFT(L2705, 2) = "08", "Aug", LEFT(L2705, 2) = "09", "Sep", LEFT(L2705, 2) = "10", "Oct", LEFT(L2705, 2) = "11", "Nov", LEFT(L2705, 2) = "12", "Dec")</f>
        <v>Jan</v>
      </c>
      <c r="N2705" s="9" t="str">
        <f t="shared" si="298"/>
        <v>2017</v>
      </c>
      <c r="O2705" t="b">
        <v>0</v>
      </c>
      <c r="P2705">
        <v>45</v>
      </c>
      <c r="Q2705" t="b">
        <v>0</v>
      </c>
      <c r="R2705" t="s">
        <v>8302</v>
      </c>
      <c r="S2705" s="6">
        <f t="shared" si="294"/>
        <v>1.0375000000000001</v>
      </c>
      <c r="T2705" s="8">
        <f t="shared" si="295"/>
        <v>922.22222222222217</v>
      </c>
      <c r="U2705" t="str">
        <f t="shared" si="299"/>
        <v>theater</v>
      </c>
      <c r="V2705" t="str">
        <f t="shared" si="300"/>
        <v>spaces</v>
      </c>
    </row>
    <row r="2706" spans="1:22" ht="48" x14ac:dyDescent="0.2">
      <c r="A2706">
        <v>2704</v>
      </c>
      <c r="B2706" s="3" t="s">
        <v>2704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2">
        <f t="shared" si="296"/>
        <v>42830.820763888885</v>
      </c>
      <c r="K2706">
        <v>1487709714</v>
      </c>
      <c r="L2706" s="12" t="str">
        <f t="shared" si="297"/>
        <v>02/21/2017</v>
      </c>
      <c r="M2706" s="9" t="str" cm="1">
        <f t="array" ref="M2706">_xlfn.IFS(LEFT(L2706, 2) = "01", "Jan", LEFT(L2706, 2) = "02", "Feb", LEFT(L2706, 2) = "03", "Mar", LEFT(L2706, 2) = "04", "Apr", LEFT(L2706, 2) = "05", "May", LEFT(L2706, 2) = "06", "Jun", LEFT(L2706, 2) = "07", "Jul", LEFT(L2706, 2) = "08", "Aug", LEFT(L2706, 2) = "09", "Sep", LEFT(L2706, 2) = "10", "Oct", LEFT(L2706, 2) = "11", "Nov", LEFT(L2706, 2) = "12", "Dec")</f>
        <v>Feb</v>
      </c>
      <c r="N2706" s="9" t="str">
        <f t="shared" si="298"/>
        <v>2017</v>
      </c>
      <c r="O2706" t="b">
        <v>0</v>
      </c>
      <c r="P2706">
        <v>7</v>
      </c>
      <c r="Q2706" t="b">
        <v>0</v>
      </c>
      <c r="R2706" t="s">
        <v>8302</v>
      </c>
      <c r="S2706" s="6">
        <f t="shared" si="294"/>
        <v>6.0263157894736845E-2</v>
      </c>
      <c r="T2706" s="8">
        <f t="shared" si="295"/>
        <v>163.57142857142858</v>
      </c>
      <c r="U2706" t="str">
        <f t="shared" si="299"/>
        <v>theater</v>
      </c>
      <c r="V2706" t="str">
        <f t="shared" si="300"/>
        <v>spaces</v>
      </c>
    </row>
    <row r="2707" spans="1:22" ht="32" x14ac:dyDescent="0.2">
      <c r="A2707">
        <v>2705</v>
      </c>
      <c r="B2707" s="3" t="s">
        <v>2705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2">
        <f t="shared" si="296"/>
        <v>42818.874513888892</v>
      </c>
      <c r="K2707">
        <v>1486504758</v>
      </c>
      <c r="L2707" s="12" t="str">
        <f t="shared" si="297"/>
        <v>02/07/2017</v>
      </c>
      <c r="M2707" s="9" t="str" cm="1">
        <f t="array" ref="M2707">_xlfn.IFS(LEFT(L2707, 2) = "01", "Jan", LEFT(L2707, 2) = "02", "Feb", LEFT(L2707, 2) = "03", "Mar", LEFT(L2707, 2) = "04", "Apr", LEFT(L2707, 2) = "05", "May", LEFT(L2707, 2) = "06", "Jun", LEFT(L2707, 2) = "07", "Jul", LEFT(L2707, 2) = "08", "Aug", LEFT(L2707, 2) = "09", "Sep", LEFT(L2707, 2) = "10", "Oct", LEFT(L2707, 2) = "11", "Nov", LEFT(L2707, 2) = "12", "Dec")</f>
        <v>Feb</v>
      </c>
      <c r="N2707" s="9" t="str">
        <f t="shared" si="298"/>
        <v>2017</v>
      </c>
      <c r="O2707" t="b">
        <v>0</v>
      </c>
      <c r="P2707">
        <v>8</v>
      </c>
      <c r="Q2707" t="b">
        <v>0</v>
      </c>
      <c r="R2707" t="s">
        <v>8302</v>
      </c>
      <c r="S2707" s="6">
        <f t="shared" si="294"/>
        <v>0.10539393939393939</v>
      </c>
      <c r="T2707" s="8">
        <f t="shared" si="295"/>
        <v>217.375</v>
      </c>
      <c r="U2707" t="str">
        <f t="shared" si="299"/>
        <v>theater</v>
      </c>
      <c r="V2707" t="str">
        <f t="shared" si="300"/>
        <v>spaces</v>
      </c>
    </row>
    <row r="2708" spans="1:22" ht="48" x14ac:dyDescent="0.2">
      <c r="A2708">
        <v>2706</v>
      </c>
      <c r="B2708" s="3" t="s">
        <v>2706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2">
        <f t="shared" si="296"/>
        <v>41928.290972222225</v>
      </c>
      <c r="K2708">
        <v>1410937483</v>
      </c>
      <c r="L2708" s="12" t="str">
        <f t="shared" si="297"/>
        <v>09/17/2014</v>
      </c>
      <c r="M2708" s="9" t="str" cm="1">
        <f t="array" ref="M2708">_xlfn.IFS(LEFT(L2708, 2) = "01", "Jan", LEFT(L2708, 2) = "02", "Feb", LEFT(L2708, 2) = "03", "Mar", LEFT(L2708, 2) = "04", "Apr", LEFT(L2708, 2) = "05", "May", LEFT(L2708, 2) = "06", "Jun", LEFT(L2708, 2) = "07", "Jul", LEFT(L2708, 2) = "08", "Aug", LEFT(L2708, 2) = "09", "Sep", LEFT(L2708, 2) = "10", "Oct", LEFT(L2708, 2) = "11", "Nov", LEFT(L2708, 2) = "12", "Dec")</f>
        <v>Sep</v>
      </c>
      <c r="N2708" s="9" t="str">
        <f t="shared" si="298"/>
        <v>2014</v>
      </c>
      <c r="O2708" t="b">
        <v>1</v>
      </c>
      <c r="P2708">
        <v>263</v>
      </c>
      <c r="Q2708" t="b">
        <v>1</v>
      </c>
      <c r="R2708" t="s">
        <v>8302</v>
      </c>
      <c r="S2708" s="6">
        <f t="shared" si="294"/>
        <v>1.1229714285714285</v>
      </c>
      <c r="T2708" s="8">
        <f t="shared" si="295"/>
        <v>149.44486692015209</v>
      </c>
      <c r="U2708" t="str">
        <f t="shared" si="299"/>
        <v>theater</v>
      </c>
      <c r="V2708" t="str">
        <f t="shared" si="300"/>
        <v>spaces</v>
      </c>
    </row>
    <row r="2709" spans="1:22" ht="48" x14ac:dyDescent="0.2">
      <c r="A2709">
        <v>2707</v>
      </c>
      <c r="B2709" s="3" t="s">
        <v>2707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2">
        <f t="shared" si="296"/>
        <v>41421.290972222225</v>
      </c>
      <c r="K2709">
        <v>1367088443</v>
      </c>
      <c r="L2709" s="12" t="str">
        <f t="shared" si="297"/>
        <v>04/27/2013</v>
      </c>
      <c r="M2709" s="9" t="str" cm="1">
        <f t="array" ref="M2709">_xlfn.IFS(LEFT(L2709, 2) = "01", "Jan", LEFT(L2709, 2) = "02", "Feb", LEFT(L2709, 2) = "03", "Mar", LEFT(L2709, 2) = "04", "Apr", LEFT(L2709, 2) = "05", "May", LEFT(L2709, 2) = "06", "Jun", LEFT(L2709, 2) = "07", "Jul", LEFT(L2709, 2) = "08", "Aug", LEFT(L2709, 2) = "09", "Sep", LEFT(L2709, 2) = "10", "Oct", LEFT(L2709, 2) = "11", "Nov", LEFT(L2709, 2) = "12", "Dec")</f>
        <v>Apr</v>
      </c>
      <c r="N2709" s="9" t="str">
        <f t="shared" si="298"/>
        <v>2013</v>
      </c>
      <c r="O2709" t="b">
        <v>1</v>
      </c>
      <c r="P2709">
        <v>394</v>
      </c>
      <c r="Q2709" t="b">
        <v>1</v>
      </c>
      <c r="R2709" t="s">
        <v>8302</v>
      </c>
      <c r="S2709" s="6">
        <f t="shared" si="294"/>
        <v>3.50844625</v>
      </c>
      <c r="T2709" s="8">
        <f t="shared" si="295"/>
        <v>71.237487309644663</v>
      </c>
      <c r="U2709" t="str">
        <f t="shared" si="299"/>
        <v>theater</v>
      </c>
      <c r="V2709" t="str">
        <f t="shared" si="300"/>
        <v>spaces</v>
      </c>
    </row>
    <row r="2710" spans="1:22" ht="48" x14ac:dyDescent="0.2">
      <c r="A2710">
        <v>2708</v>
      </c>
      <c r="B2710" s="3" t="s">
        <v>2708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2">
        <f t="shared" si="296"/>
        <v>42572.698217592595</v>
      </c>
      <c r="K2710">
        <v>1463935526</v>
      </c>
      <c r="L2710" s="12" t="str">
        <f t="shared" si="297"/>
        <v>05/22/2016</v>
      </c>
      <c r="M2710" s="9" t="str" cm="1">
        <f t="array" ref="M2710">_xlfn.IFS(LEFT(L2710, 2) = "01", "Jan", LEFT(L2710, 2) = "02", "Feb", LEFT(L2710, 2) = "03", "Mar", LEFT(L2710, 2) = "04", "Apr", LEFT(L2710, 2) = "05", "May", LEFT(L2710, 2) = "06", "Jun", LEFT(L2710, 2) = "07", "Jul", LEFT(L2710, 2) = "08", "Aug", LEFT(L2710, 2) = "09", "Sep", LEFT(L2710, 2) = "10", "Oct", LEFT(L2710, 2) = "11", "Nov", LEFT(L2710, 2) = "12", "Dec")</f>
        <v>May</v>
      </c>
      <c r="N2710" s="9" t="str">
        <f t="shared" si="298"/>
        <v>2016</v>
      </c>
      <c r="O2710" t="b">
        <v>1</v>
      </c>
      <c r="P2710">
        <v>1049</v>
      </c>
      <c r="Q2710" t="b">
        <v>1</v>
      </c>
      <c r="R2710" t="s">
        <v>8302</v>
      </c>
      <c r="S2710" s="6">
        <f t="shared" si="294"/>
        <v>2.3321535</v>
      </c>
      <c r="T2710" s="8">
        <f t="shared" si="295"/>
        <v>44.464318398474738</v>
      </c>
      <c r="U2710" t="str">
        <f t="shared" si="299"/>
        <v>theater</v>
      </c>
      <c r="V2710" t="str">
        <f t="shared" si="300"/>
        <v>spaces</v>
      </c>
    </row>
    <row r="2711" spans="1:22" ht="48" x14ac:dyDescent="0.2">
      <c r="A2711">
        <v>2709</v>
      </c>
      <c r="B2711" s="3" t="s">
        <v>2709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2">
        <f t="shared" si="296"/>
        <v>42647.165972222225</v>
      </c>
      <c r="K2711">
        <v>1472528141</v>
      </c>
      <c r="L2711" s="12" t="str">
        <f t="shared" si="297"/>
        <v>08/30/2016</v>
      </c>
      <c r="M2711" s="9" t="str" cm="1">
        <f t="array" ref="M2711">_xlfn.IFS(LEFT(L2711, 2) = "01", "Jan", LEFT(L2711, 2) = "02", "Feb", LEFT(L2711, 2) = "03", "Mar", LEFT(L2711, 2) = "04", "Apr", LEFT(L2711, 2) = "05", "May", LEFT(L2711, 2) = "06", "Jun", LEFT(L2711, 2) = "07", "Jul", LEFT(L2711, 2) = "08", "Aug", LEFT(L2711, 2) = "09", "Sep", LEFT(L2711, 2) = "10", "Oct", LEFT(L2711, 2) = "11", "Nov", LEFT(L2711, 2) = "12", "Dec")</f>
        <v>Aug</v>
      </c>
      <c r="N2711" s="9" t="str">
        <f t="shared" si="298"/>
        <v>2016</v>
      </c>
      <c r="O2711" t="b">
        <v>1</v>
      </c>
      <c r="P2711">
        <v>308</v>
      </c>
      <c r="Q2711" t="b">
        <v>1</v>
      </c>
      <c r="R2711" t="s">
        <v>8302</v>
      </c>
      <c r="S2711" s="6">
        <f t="shared" si="294"/>
        <v>1.01606</v>
      </c>
      <c r="T2711" s="8">
        <f t="shared" si="295"/>
        <v>164.94480519480518</v>
      </c>
      <c r="U2711" t="str">
        <f t="shared" si="299"/>
        <v>theater</v>
      </c>
      <c r="V2711" t="str">
        <f t="shared" si="300"/>
        <v>spaces</v>
      </c>
    </row>
    <row r="2712" spans="1:22" ht="32" x14ac:dyDescent="0.2">
      <c r="A2712">
        <v>2710</v>
      </c>
      <c r="B2712" s="3" t="s">
        <v>2710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2">
        <f t="shared" si="296"/>
        <v>41860.083333333336</v>
      </c>
      <c r="K2712">
        <v>1404797428</v>
      </c>
      <c r="L2712" s="12" t="str">
        <f t="shared" si="297"/>
        <v>07/08/2014</v>
      </c>
      <c r="M2712" s="9" t="str" cm="1">
        <f t="array" ref="M2712">_xlfn.IFS(LEFT(L2712, 2) = "01", "Jan", LEFT(L2712, 2) = "02", "Feb", LEFT(L2712, 2) = "03", "Mar", LEFT(L2712, 2) = "04", "Apr", LEFT(L2712, 2) = "05", "May", LEFT(L2712, 2) = "06", "Jun", LEFT(L2712, 2) = "07", "Jul", LEFT(L2712, 2) = "08", "Aug", LEFT(L2712, 2) = "09", "Sep", LEFT(L2712, 2) = "10", "Oct", LEFT(L2712, 2) = "11", "Nov", LEFT(L2712, 2) = "12", "Dec")</f>
        <v>Jul</v>
      </c>
      <c r="N2712" s="9" t="str">
        <f t="shared" si="298"/>
        <v>2014</v>
      </c>
      <c r="O2712" t="b">
        <v>1</v>
      </c>
      <c r="P2712">
        <v>1088</v>
      </c>
      <c r="Q2712" t="b">
        <v>1</v>
      </c>
      <c r="R2712" t="s">
        <v>8302</v>
      </c>
      <c r="S2712" s="6">
        <f t="shared" si="294"/>
        <v>1.5390035000000002</v>
      </c>
      <c r="T2712" s="8">
        <f t="shared" si="295"/>
        <v>84.871516544117654</v>
      </c>
      <c r="U2712" t="str">
        <f t="shared" si="299"/>
        <v>theater</v>
      </c>
      <c r="V2712" t="str">
        <f t="shared" si="300"/>
        <v>spaces</v>
      </c>
    </row>
    <row r="2713" spans="1:22" ht="48" x14ac:dyDescent="0.2">
      <c r="A2713">
        <v>2711</v>
      </c>
      <c r="B2713" s="3" t="s">
        <v>2711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2">
        <f t="shared" si="296"/>
        <v>41810.917361111111</v>
      </c>
      <c r="K2713">
        <v>1400694790</v>
      </c>
      <c r="L2713" s="12" t="str">
        <f t="shared" si="297"/>
        <v>05/21/2014</v>
      </c>
      <c r="M2713" s="9" t="str" cm="1">
        <f t="array" ref="M2713">_xlfn.IFS(LEFT(L2713, 2) = "01", "Jan", LEFT(L2713, 2) = "02", "Feb", LEFT(L2713, 2) = "03", "Mar", LEFT(L2713, 2) = "04", "Apr", LEFT(L2713, 2) = "05", "May", LEFT(L2713, 2) = "06", "Jun", LEFT(L2713, 2) = "07", "Jul", LEFT(L2713, 2) = "08", "Aug", LEFT(L2713, 2) = "09", "Sep", LEFT(L2713, 2) = "10", "Oct", LEFT(L2713, 2) = "11", "Nov", LEFT(L2713, 2) = "12", "Dec")</f>
        <v>May</v>
      </c>
      <c r="N2713" s="9" t="str">
        <f t="shared" si="298"/>
        <v>2014</v>
      </c>
      <c r="O2713" t="b">
        <v>1</v>
      </c>
      <c r="P2713">
        <v>73</v>
      </c>
      <c r="Q2713" t="b">
        <v>1</v>
      </c>
      <c r="R2713" t="s">
        <v>8302</v>
      </c>
      <c r="S2713" s="6">
        <f t="shared" si="294"/>
        <v>1.007161125319693</v>
      </c>
      <c r="T2713" s="8">
        <f t="shared" si="295"/>
        <v>53.945205479452056</v>
      </c>
      <c r="U2713" t="str">
        <f t="shared" si="299"/>
        <v>theater</v>
      </c>
      <c r="V2713" t="str">
        <f t="shared" si="300"/>
        <v>spaces</v>
      </c>
    </row>
    <row r="2714" spans="1:22" ht="48" x14ac:dyDescent="0.2">
      <c r="A2714">
        <v>2712</v>
      </c>
      <c r="B2714" s="3" t="s">
        <v>2712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2">
        <f t="shared" si="296"/>
        <v>41468.75</v>
      </c>
      <c r="K2714">
        <v>1370568560</v>
      </c>
      <c r="L2714" s="12" t="str">
        <f t="shared" si="297"/>
        <v>06/07/2013</v>
      </c>
      <c r="M2714" s="9" t="str" cm="1">
        <f t="array" ref="M2714">_xlfn.IFS(LEFT(L2714, 2) = "01", "Jan", LEFT(L2714, 2) = "02", "Feb", LEFT(L2714, 2) = "03", "Mar", LEFT(L2714, 2) = "04", "Apr", LEFT(L2714, 2) = "05", "May", LEFT(L2714, 2) = "06", "Jun", LEFT(L2714, 2) = "07", "Jul", LEFT(L2714, 2) = "08", "Aug", LEFT(L2714, 2) = "09", "Sep", LEFT(L2714, 2) = "10", "Oct", LEFT(L2714, 2) = "11", "Nov", LEFT(L2714, 2) = "12", "Dec")</f>
        <v>Jun</v>
      </c>
      <c r="N2714" s="9" t="str">
        <f t="shared" si="298"/>
        <v>2013</v>
      </c>
      <c r="O2714" t="b">
        <v>1</v>
      </c>
      <c r="P2714">
        <v>143</v>
      </c>
      <c r="Q2714" t="b">
        <v>1</v>
      </c>
      <c r="R2714" t="s">
        <v>8302</v>
      </c>
      <c r="S2714" s="6">
        <f t="shared" si="294"/>
        <v>1.3138181818181818</v>
      </c>
      <c r="T2714" s="8">
        <f t="shared" si="295"/>
        <v>50.531468531468533</v>
      </c>
      <c r="U2714" t="str">
        <f t="shared" si="299"/>
        <v>theater</v>
      </c>
      <c r="V2714" t="str">
        <f t="shared" si="300"/>
        <v>spaces</v>
      </c>
    </row>
    <row r="2715" spans="1:22" ht="48" x14ac:dyDescent="0.2">
      <c r="A2715">
        <v>2713</v>
      </c>
      <c r="B2715" s="3" t="s">
        <v>2713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2">
        <f t="shared" si="296"/>
        <v>42362.653749999998</v>
      </c>
      <c r="K2715">
        <v>1447515684</v>
      </c>
      <c r="L2715" s="12" t="str">
        <f t="shared" si="297"/>
        <v>11/14/2015</v>
      </c>
      <c r="M2715" s="9" t="str" cm="1">
        <f t="array" ref="M2715">_xlfn.IFS(LEFT(L2715, 2) = "01", "Jan", LEFT(L2715, 2) = "02", "Feb", LEFT(L2715, 2) = "03", "Mar", LEFT(L2715, 2) = "04", "Apr", LEFT(L2715, 2) = "05", "May", LEFT(L2715, 2) = "06", "Jun", LEFT(L2715, 2) = "07", "Jul", LEFT(L2715, 2) = "08", "Aug", LEFT(L2715, 2) = "09", "Sep", LEFT(L2715, 2) = "10", "Oct", LEFT(L2715, 2) = "11", "Nov", LEFT(L2715, 2) = "12", "Dec")</f>
        <v>Nov</v>
      </c>
      <c r="N2715" s="9" t="str">
        <f t="shared" si="298"/>
        <v>2015</v>
      </c>
      <c r="O2715" t="b">
        <v>1</v>
      </c>
      <c r="P2715">
        <v>1420</v>
      </c>
      <c r="Q2715" t="b">
        <v>1</v>
      </c>
      <c r="R2715" t="s">
        <v>8302</v>
      </c>
      <c r="S2715" s="6">
        <f t="shared" si="294"/>
        <v>1.0224133333333334</v>
      </c>
      <c r="T2715" s="8">
        <f t="shared" si="295"/>
        <v>108.00140845070422</v>
      </c>
      <c r="U2715" t="str">
        <f t="shared" si="299"/>
        <v>theater</v>
      </c>
      <c r="V2715" t="str">
        <f t="shared" si="300"/>
        <v>spaces</v>
      </c>
    </row>
    <row r="2716" spans="1:22" ht="32" x14ac:dyDescent="0.2">
      <c r="A2716">
        <v>2714</v>
      </c>
      <c r="B2716" s="3" t="s">
        <v>2714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2">
        <f t="shared" si="296"/>
        <v>42657.958333333328</v>
      </c>
      <c r="K2716">
        <v>1474040596</v>
      </c>
      <c r="L2716" s="12" t="str">
        <f t="shared" si="297"/>
        <v>09/16/2016</v>
      </c>
      <c r="M2716" s="9" t="str" cm="1">
        <f t="array" ref="M2716">_xlfn.IFS(LEFT(L2716, 2) = "01", "Jan", LEFT(L2716, 2) = "02", "Feb", LEFT(L2716, 2) = "03", "Mar", LEFT(L2716, 2) = "04", "Apr", LEFT(L2716, 2) = "05", "May", LEFT(L2716, 2) = "06", "Jun", LEFT(L2716, 2) = "07", "Jul", LEFT(L2716, 2) = "08", "Aug", LEFT(L2716, 2) = "09", "Sep", LEFT(L2716, 2) = "10", "Oct", LEFT(L2716, 2) = "11", "Nov", LEFT(L2716, 2) = "12", "Dec")</f>
        <v>Sep</v>
      </c>
      <c r="N2716" s="9" t="str">
        <f t="shared" si="298"/>
        <v>2016</v>
      </c>
      <c r="O2716" t="b">
        <v>1</v>
      </c>
      <c r="P2716">
        <v>305</v>
      </c>
      <c r="Q2716" t="b">
        <v>1</v>
      </c>
      <c r="R2716" t="s">
        <v>8302</v>
      </c>
      <c r="S2716" s="6">
        <f t="shared" si="294"/>
        <v>1.1635599999999999</v>
      </c>
      <c r="T2716" s="8">
        <f t="shared" si="295"/>
        <v>95.373770491803285</v>
      </c>
      <c r="U2716" t="str">
        <f t="shared" si="299"/>
        <v>theater</v>
      </c>
      <c r="V2716" t="str">
        <f t="shared" si="300"/>
        <v>spaces</v>
      </c>
    </row>
    <row r="2717" spans="1:22" ht="48" x14ac:dyDescent="0.2">
      <c r="A2717">
        <v>2715</v>
      </c>
      <c r="B2717" s="3" t="s">
        <v>2715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2">
        <f t="shared" si="296"/>
        <v>42421.398472222223</v>
      </c>
      <c r="K2717">
        <v>1453109628</v>
      </c>
      <c r="L2717" s="12" t="str">
        <f t="shared" si="297"/>
        <v>01/18/2016</v>
      </c>
      <c r="M2717" s="9" t="str" cm="1">
        <f t="array" ref="M2717">_xlfn.IFS(LEFT(L2717, 2) = "01", "Jan", LEFT(L2717, 2) = "02", "Feb", LEFT(L2717, 2) = "03", "Mar", LEFT(L2717, 2) = "04", "Apr", LEFT(L2717, 2) = "05", "May", LEFT(L2717, 2) = "06", "Jun", LEFT(L2717, 2) = "07", "Jul", LEFT(L2717, 2) = "08", "Aug", LEFT(L2717, 2) = "09", "Sep", LEFT(L2717, 2) = "10", "Oct", LEFT(L2717, 2) = "11", "Nov", LEFT(L2717, 2) = "12", "Dec")</f>
        <v>Jan</v>
      </c>
      <c r="N2717" s="9" t="str">
        <f t="shared" si="298"/>
        <v>2016</v>
      </c>
      <c r="O2717" t="b">
        <v>1</v>
      </c>
      <c r="P2717">
        <v>551</v>
      </c>
      <c r="Q2717" t="b">
        <v>1</v>
      </c>
      <c r="R2717" t="s">
        <v>8302</v>
      </c>
      <c r="S2717" s="6">
        <f t="shared" si="294"/>
        <v>2.6462241666666664</v>
      </c>
      <c r="T2717" s="8">
        <f t="shared" si="295"/>
        <v>57.631016333938291</v>
      </c>
      <c r="U2717" t="str">
        <f t="shared" si="299"/>
        <v>theater</v>
      </c>
      <c r="V2717" t="str">
        <f t="shared" si="300"/>
        <v>spaces</v>
      </c>
    </row>
    <row r="2718" spans="1:22" ht="64" x14ac:dyDescent="0.2">
      <c r="A2718">
        <v>2716</v>
      </c>
      <c r="B2718" s="3" t="s">
        <v>2716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2">
        <f t="shared" si="296"/>
        <v>42285.333252314813</v>
      </c>
      <c r="K2718">
        <v>1441699193</v>
      </c>
      <c r="L2718" s="12" t="str">
        <f t="shared" si="297"/>
        <v>09/08/2015</v>
      </c>
      <c r="M2718" s="9" t="str" cm="1">
        <f t="array" ref="M2718">_xlfn.IFS(LEFT(L2718, 2) = "01", "Jan", LEFT(L2718, 2) = "02", "Feb", LEFT(L2718, 2) = "03", "Mar", LEFT(L2718, 2) = "04", "Apr", LEFT(L2718, 2) = "05", "May", LEFT(L2718, 2) = "06", "Jun", LEFT(L2718, 2) = "07", "Jul", LEFT(L2718, 2) = "08", "Aug", LEFT(L2718, 2) = "09", "Sep", LEFT(L2718, 2) = "10", "Oct", LEFT(L2718, 2) = "11", "Nov", LEFT(L2718, 2) = "12", "Dec")</f>
        <v>Sep</v>
      </c>
      <c r="N2718" s="9" t="str">
        <f t="shared" si="298"/>
        <v>2015</v>
      </c>
      <c r="O2718" t="b">
        <v>1</v>
      </c>
      <c r="P2718">
        <v>187</v>
      </c>
      <c r="Q2718" t="b">
        <v>1</v>
      </c>
      <c r="R2718" t="s">
        <v>8302</v>
      </c>
      <c r="S2718" s="6">
        <f t="shared" si="294"/>
        <v>1.1998010000000001</v>
      </c>
      <c r="T2718" s="8">
        <f t="shared" si="295"/>
        <v>64.160481283422456</v>
      </c>
      <c r="U2718" t="str">
        <f t="shared" si="299"/>
        <v>theater</v>
      </c>
      <c r="V2718" t="str">
        <f t="shared" si="300"/>
        <v>spaces</v>
      </c>
    </row>
    <row r="2719" spans="1:22" ht="48" x14ac:dyDescent="0.2">
      <c r="A2719">
        <v>2717</v>
      </c>
      <c r="B2719" s="3" t="s">
        <v>2717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2">
        <f t="shared" si="296"/>
        <v>41979.956585648149</v>
      </c>
      <c r="K2719">
        <v>1414015049</v>
      </c>
      <c r="L2719" s="12" t="str">
        <f t="shared" si="297"/>
        <v>10/22/2014</v>
      </c>
      <c r="M2719" s="9" t="str" cm="1">
        <f t="array" ref="M2719">_xlfn.IFS(LEFT(L2719, 2) = "01", "Jan", LEFT(L2719, 2) = "02", "Feb", LEFT(L2719, 2) = "03", "Mar", LEFT(L2719, 2) = "04", "Apr", LEFT(L2719, 2) = "05", "May", LEFT(L2719, 2) = "06", "Jun", LEFT(L2719, 2) = "07", "Jul", LEFT(L2719, 2) = "08", "Aug", LEFT(L2719, 2) = "09", "Sep", LEFT(L2719, 2) = "10", "Oct", LEFT(L2719, 2) = "11", "Nov", LEFT(L2719, 2) = "12", "Dec")</f>
        <v>Oct</v>
      </c>
      <c r="N2719" s="9" t="str">
        <f t="shared" si="298"/>
        <v>2014</v>
      </c>
      <c r="O2719" t="b">
        <v>1</v>
      </c>
      <c r="P2719">
        <v>325</v>
      </c>
      <c r="Q2719" t="b">
        <v>1</v>
      </c>
      <c r="R2719" t="s">
        <v>8302</v>
      </c>
      <c r="S2719" s="6">
        <f t="shared" si="294"/>
        <v>1.2010400000000001</v>
      </c>
      <c r="T2719" s="8">
        <f t="shared" si="295"/>
        <v>92.387692307692305</v>
      </c>
      <c r="U2719" t="str">
        <f t="shared" si="299"/>
        <v>theater</v>
      </c>
      <c r="V2719" t="str">
        <f t="shared" si="300"/>
        <v>spaces</v>
      </c>
    </row>
    <row r="2720" spans="1:22" ht="48" x14ac:dyDescent="0.2">
      <c r="A2720">
        <v>2718</v>
      </c>
      <c r="B2720" s="3" t="s">
        <v>2718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2">
        <f t="shared" si="296"/>
        <v>42493.958333333328</v>
      </c>
      <c r="K2720">
        <v>1459865945</v>
      </c>
      <c r="L2720" s="12" t="str">
        <f t="shared" si="297"/>
        <v>04/05/2016</v>
      </c>
      <c r="M2720" s="9" t="str" cm="1">
        <f t="array" ref="M2720">_xlfn.IFS(LEFT(L2720, 2) = "01", "Jan", LEFT(L2720, 2) = "02", "Feb", LEFT(L2720, 2) = "03", "Mar", LEFT(L2720, 2) = "04", "Apr", LEFT(L2720, 2) = "05", "May", LEFT(L2720, 2) = "06", "Jun", LEFT(L2720, 2) = "07", "Jul", LEFT(L2720, 2) = "08", "Aug", LEFT(L2720, 2) = "09", "Sep", LEFT(L2720, 2) = "10", "Oct", LEFT(L2720, 2) = "11", "Nov", LEFT(L2720, 2) = "12", "Dec")</f>
        <v>Apr</v>
      </c>
      <c r="N2720" s="9" t="str">
        <f t="shared" si="298"/>
        <v>2016</v>
      </c>
      <c r="O2720" t="b">
        <v>1</v>
      </c>
      <c r="P2720">
        <v>148</v>
      </c>
      <c r="Q2720" t="b">
        <v>1</v>
      </c>
      <c r="R2720" t="s">
        <v>8302</v>
      </c>
      <c r="S2720" s="6">
        <f t="shared" si="294"/>
        <v>1.0358333333333334</v>
      </c>
      <c r="T2720" s="8">
        <f t="shared" si="295"/>
        <v>125.97972972972973</v>
      </c>
      <c r="U2720" t="str">
        <f t="shared" si="299"/>
        <v>theater</v>
      </c>
      <c r="V2720" t="str">
        <f t="shared" si="300"/>
        <v>spaces</v>
      </c>
    </row>
    <row r="2721" spans="1:22" ht="48" x14ac:dyDescent="0.2">
      <c r="A2721">
        <v>2719</v>
      </c>
      <c r="B2721" s="3" t="s">
        <v>2719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2">
        <f t="shared" si="296"/>
        <v>42477.989513888882</v>
      </c>
      <c r="K2721">
        <v>1455756294</v>
      </c>
      <c r="L2721" s="12" t="str">
        <f t="shared" si="297"/>
        <v>02/18/2016</v>
      </c>
      <c r="M2721" s="9" t="str" cm="1">
        <f t="array" ref="M2721">_xlfn.IFS(LEFT(L2721, 2) = "01", "Jan", LEFT(L2721, 2) = "02", "Feb", LEFT(L2721, 2) = "03", "Mar", LEFT(L2721, 2) = "04", "Apr", LEFT(L2721, 2) = "05", "May", LEFT(L2721, 2) = "06", "Jun", LEFT(L2721, 2) = "07", "Jul", LEFT(L2721, 2) = "08", "Aug", LEFT(L2721, 2) = "09", "Sep", LEFT(L2721, 2) = "10", "Oct", LEFT(L2721, 2) = "11", "Nov", LEFT(L2721, 2) = "12", "Dec")</f>
        <v>Feb</v>
      </c>
      <c r="N2721" s="9" t="str">
        <f t="shared" si="298"/>
        <v>2016</v>
      </c>
      <c r="O2721" t="b">
        <v>0</v>
      </c>
      <c r="P2721">
        <v>69</v>
      </c>
      <c r="Q2721" t="b">
        <v>1</v>
      </c>
      <c r="R2721" t="s">
        <v>8302</v>
      </c>
      <c r="S2721" s="6">
        <f t="shared" si="294"/>
        <v>1.0883333333333334</v>
      </c>
      <c r="T2721" s="8">
        <f t="shared" si="295"/>
        <v>94.637681159420296</v>
      </c>
      <c r="U2721" t="str">
        <f t="shared" si="299"/>
        <v>theater</v>
      </c>
      <c r="V2721" t="str">
        <f t="shared" si="300"/>
        <v>spaces</v>
      </c>
    </row>
    <row r="2722" spans="1:22" ht="48" x14ac:dyDescent="0.2">
      <c r="A2722">
        <v>2720</v>
      </c>
      <c r="B2722" s="3" t="s">
        <v>2720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2">
        <f t="shared" si="296"/>
        <v>42685.507557870369</v>
      </c>
      <c r="K2722">
        <v>1476270653</v>
      </c>
      <c r="L2722" s="12" t="str">
        <f t="shared" si="297"/>
        <v>10/12/2016</v>
      </c>
      <c r="M2722" s="9" t="str" cm="1">
        <f t="array" ref="M2722">_xlfn.IFS(LEFT(L2722, 2) = "01", "Jan", LEFT(L2722, 2) = "02", "Feb", LEFT(L2722, 2) = "03", "Mar", LEFT(L2722, 2) = "04", "Apr", LEFT(L2722, 2) = "05", "May", LEFT(L2722, 2) = "06", "Jun", LEFT(L2722, 2) = "07", "Jul", LEFT(L2722, 2) = "08", "Aug", LEFT(L2722, 2) = "09", "Sep", LEFT(L2722, 2) = "10", "Oct", LEFT(L2722, 2) = "11", "Nov", LEFT(L2722, 2) = "12", "Dec")</f>
        <v>Oct</v>
      </c>
      <c r="N2722" s="9" t="str">
        <f t="shared" si="298"/>
        <v>2016</v>
      </c>
      <c r="O2722" t="b">
        <v>0</v>
      </c>
      <c r="P2722">
        <v>173</v>
      </c>
      <c r="Q2722" t="b">
        <v>1</v>
      </c>
      <c r="R2722" t="s">
        <v>8302</v>
      </c>
      <c r="S2722" s="6">
        <f t="shared" si="294"/>
        <v>1.1812400000000001</v>
      </c>
      <c r="T2722" s="8">
        <f t="shared" si="295"/>
        <v>170.69942196531792</v>
      </c>
      <c r="U2722" t="str">
        <f t="shared" si="299"/>
        <v>theater</v>
      </c>
      <c r="V2722" t="str">
        <f t="shared" si="300"/>
        <v>spaces</v>
      </c>
    </row>
    <row r="2723" spans="1:22" ht="48" x14ac:dyDescent="0.2">
      <c r="A2723">
        <v>2721</v>
      </c>
      <c r="B2723" s="3" t="s">
        <v>2721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2">
        <f t="shared" si="296"/>
        <v>41523.791666666664</v>
      </c>
      <c r="K2723">
        <v>1375880598</v>
      </c>
      <c r="L2723" s="12" t="str">
        <f t="shared" si="297"/>
        <v>08/07/2013</v>
      </c>
      <c r="M2723" s="9" t="str" cm="1">
        <f t="array" ref="M2723">_xlfn.IFS(LEFT(L2723, 2) = "01", "Jan", LEFT(L2723, 2) = "02", "Feb", LEFT(L2723, 2) = "03", "Mar", LEFT(L2723, 2) = "04", "Apr", LEFT(L2723, 2) = "05", "May", LEFT(L2723, 2) = "06", "Jun", LEFT(L2723, 2) = "07", "Jul", LEFT(L2723, 2) = "08", "Aug", LEFT(L2723, 2) = "09", "Sep", LEFT(L2723, 2) = "10", "Oct", LEFT(L2723, 2) = "11", "Nov", LEFT(L2723, 2) = "12", "Dec")</f>
        <v>Aug</v>
      </c>
      <c r="N2723" s="9" t="str">
        <f t="shared" si="298"/>
        <v>2013</v>
      </c>
      <c r="O2723" t="b">
        <v>0</v>
      </c>
      <c r="P2723">
        <v>269</v>
      </c>
      <c r="Q2723" t="b">
        <v>1</v>
      </c>
      <c r="R2723" t="s">
        <v>8294</v>
      </c>
      <c r="S2723" s="6">
        <f t="shared" si="294"/>
        <v>14.62</v>
      </c>
      <c r="T2723" s="8">
        <f t="shared" si="295"/>
        <v>40.762081784386616</v>
      </c>
      <c r="U2723" t="str">
        <f t="shared" si="299"/>
        <v>technology</v>
      </c>
      <c r="V2723" t="str">
        <f t="shared" si="300"/>
        <v>hardware</v>
      </c>
    </row>
    <row r="2724" spans="1:22" ht="48" x14ac:dyDescent="0.2">
      <c r="A2724">
        <v>2722</v>
      </c>
      <c r="B2724" s="3" t="s">
        <v>2722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2">
        <f t="shared" si="296"/>
        <v>42764.857094907406</v>
      </c>
      <c r="K2724">
        <v>1480538053</v>
      </c>
      <c r="L2724" s="12" t="str">
        <f t="shared" si="297"/>
        <v>11/30/2016</v>
      </c>
      <c r="M2724" s="9" t="str" cm="1">
        <f t="array" ref="M2724">_xlfn.IFS(LEFT(L2724, 2) = "01", "Jan", LEFT(L2724, 2) = "02", "Feb", LEFT(L2724, 2) = "03", "Mar", LEFT(L2724, 2) = "04", "Apr", LEFT(L2724, 2) = "05", "May", LEFT(L2724, 2) = "06", "Jun", LEFT(L2724, 2) = "07", "Jul", LEFT(L2724, 2) = "08", "Aug", LEFT(L2724, 2) = "09", "Sep", LEFT(L2724, 2) = "10", "Oct", LEFT(L2724, 2) = "11", "Nov", LEFT(L2724, 2) = "12", "Dec")</f>
        <v>Nov</v>
      </c>
      <c r="N2724" s="9" t="str">
        <f t="shared" si="298"/>
        <v>2016</v>
      </c>
      <c r="O2724" t="b">
        <v>0</v>
      </c>
      <c r="P2724">
        <v>185</v>
      </c>
      <c r="Q2724" t="b">
        <v>1</v>
      </c>
      <c r="R2724" t="s">
        <v>8294</v>
      </c>
      <c r="S2724" s="6">
        <f t="shared" si="294"/>
        <v>2.5253999999999999</v>
      </c>
      <c r="T2724" s="8">
        <f t="shared" si="295"/>
        <v>68.254054054054052</v>
      </c>
      <c r="U2724" t="str">
        <f t="shared" si="299"/>
        <v>technology</v>
      </c>
      <c r="V2724" t="str">
        <f t="shared" si="300"/>
        <v>hardware</v>
      </c>
    </row>
    <row r="2725" spans="1:22" ht="48" x14ac:dyDescent="0.2">
      <c r="A2725">
        <v>2723</v>
      </c>
      <c r="B2725" s="3" t="s">
        <v>2723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2">
        <f t="shared" si="296"/>
        <v>42004.880648148144</v>
      </c>
      <c r="K2725">
        <v>1414872488</v>
      </c>
      <c r="L2725" s="12" t="str">
        <f t="shared" si="297"/>
        <v>11/01/2014</v>
      </c>
      <c r="M2725" s="9" t="str" cm="1">
        <f t="array" ref="M2725">_xlfn.IFS(LEFT(L2725, 2) = "01", "Jan", LEFT(L2725, 2) = "02", "Feb", LEFT(L2725, 2) = "03", "Mar", LEFT(L2725, 2) = "04", "Apr", LEFT(L2725, 2) = "05", "May", LEFT(L2725, 2) = "06", "Jun", LEFT(L2725, 2) = "07", "Jul", LEFT(L2725, 2) = "08", "Aug", LEFT(L2725, 2) = "09", "Sep", LEFT(L2725, 2) = "10", "Oct", LEFT(L2725, 2) = "11", "Nov", LEFT(L2725, 2) = "12", "Dec")</f>
        <v>Nov</v>
      </c>
      <c r="N2725" s="9" t="str">
        <f t="shared" si="298"/>
        <v>2014</v>
      </c>
      <c r="O2725" t="b">
        <v>0</v>
      </c>
      <c r="P2725">
        <v>176</v>
      </c>
      <c r="Q2725" t="b">
        <v>1</v>
      </c>
      <c r="R2725" t="s">
        <v>8294</v>
      </c>
      <c r="S2725" s="6">
        <f t="shared" si="294"/>
        <v>1.4005000000000001</v>
      </c>
      <c r="T2725" s="8">
        <f t="shared" si="295"/>
        <v>95.48863636363636</v>
      </c>
      <c r="U2725" t="str">
        <f t="shared" si="299"/>
        <v>technology</v>
      </c>
      <c r="V2725" t="str">
        <f t="shared" si="300"/>
        <v>hardware</v>
      </c>
    </row>
    <row r="2726" spans="1:22" ht="48" x14ac:dyDescent="0.2">
      <c r="A2726">
        <v>2724</v>
      </c>
      <c r="B2726" s="3" t="s">
        <v>2724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2">
        <f t="shared" si="296"/>
        <v>42231.32707175926</v>
      </c>
      <c r="K2726">
        <v>1436860259</v>
      </c>
      <c r="L2726" s="12" t="str">
        <f t="shared" si="297"/>
        <v>07/14/2015</v>
      </c>
      <c r="M2726" s="9" t="str" cm="1">
        <f t="array" ref="M2726">_xlfn.IFS(LEFT(L2726, 2) = "01", "Jan", LEFT(L2726, 2) = "02", "Feb", LEFT(L2726, 2) = "03", "Mar", LEFT(L2726, 2) = "04", "Apr", LEFT(L2726, 2) = "05", "May", LEFT(L2726, 2) = "06", "Jun", LEFT(L2726, 2) = "07", "Jul", LEFT(L2726, 2) = "08", "Aug", LEFT(L2726, 2) = "09", "Sep", LEFT(L2726, 2) = "10", "Oct", LEFT(L2726, 2) = "11", "Nov", LEFT(L2726, 2) = "12", "Dec")</f>
        <v>Jul</v>
      </c>
      <c r="N2726" s="9" t="str">
        <f t="shared" si="298"/>
        <v>2015</v>
      </c>
      <c r="O2726" t="b">
        <v>0</v>
      </c>
      <c r="P2726">
        <v>1019</v>
      </c>
      <c r="Q2726" t="b">
        <v>1</v>
      </c>
      <c r="R2726" t="s">
        <v>8294</v>
      </c>
      <c r="S2726" s="6">
        <f t="shared" si="294"/>
        <v>2.9687520259319289</v>
      </c>
      <c r="T2726" s="8">
        <f t="shared" si="295"/>
        <v>7.1902649656526005</v>
      </c>
      <c r="U2726" t="str">
        <f t="shared" si="299"/>
        <v>technology</v>
      </c>
      <c r="V2726" t="str">
        <f t="shared" si="300"/>
        <v>hardware</v>
      </c>
    </row>
    <row r="2727" spans="1:22" ht="32" x14ac:dyDescent="0.2">
      <c r="A2727">
        <v>2725</v>
      </c>
      <c r="B2727" s="3" t="s">
        <v>2725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2">
        <f t="shared" si="296"/>
        <v>42795.744618055556</v>
      </c>
      <c r="K2727">
        <v>1484070735</v>
      </c>
      <c r="L2727" s="12" t="str">
        <f t="shared" si="297"/>
        <v>01/10/2017</v>
      </c>
      <c r="M2727" s="9" t="str" cm="1">
        <f t="array" ref="M2727">_xlfn.IFS(LEFT(L2727, 2) = "01", "Jan", LEFT(L2727, 2) = "02", "Feb", LEFT(L2727, 2) = "03", "Mar", LEFT(L2727, 2) = "04", "Apr", LEFT(L2727, 2) = "05", "May", LEFT(L2727, 2) = "06", "Jun", LEFT(L2727, 2) = "07", "Jul", LEFT(L2727, 2) = "08", "Aug", LEFT(L2727, 2) = "09", "Sep", LEFT(L2727, 2) = "10", "Oct", LEFT(L2727, 2) = "11", "Nov", LEFT(L2727, 2) = "12", "Dec")</f>
        <v>Jan</v>
      </c>
      <c r="N2727" s="9" t="str">
        <f t="shared" si="298"/>
        <v>2017</v>
      </c>
      <c r="O2727" t="b">
        <v>0</v>
      </c>
      <c r="P2727">
        <v>113</v>
      </c>
      <c r="Q2727" t="b">
        <v>1</v>
      </c>
      <c r="R2727" t="s">
        <v>8294</v>
      </c>
      <c r="S2727" s="6">
        <f t="shared" si="294"/>
        <v>1.445425</v>
      </c>
      <c r="T2727" s="8">
        <f t="shared" si="295"/>
        <v>511.65486725663715</v>
      </c>
      <c r="U2727" t="str">
        <f t="shared" si="299"/>
        <v>technology</v>
      </c>
      <c r="V2727" t="str">
        <f t="shared" si="300"/>
        <v>hardware</v>
      </c>
    </row>
    <row r="2728" spans="1:22" ht="16" x14ac:dyDescent="0.2">
      <c r="A2728">
        <v>2726</v>
      </c>
      <c r="B2728" s="3" t="s">
        <v>2726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2">
        <f t="shared" si="296"/>
        <v>42482.579988425925</v>
      </c>
      <c r="K2728">
        <v>1458741311</v>
      </c>
      <c r="L2728" s="12" t="str">
        <f t="shared" si="297"/>
        <v>03/23/2016</v>
      </c>
      <c r="M2728" s="9" t="str" cm="1">
        <f t="array" ref="M2728">_xlfn.IFS(LEFT(L2728, 2) = "01", "Jan", LEFT(L2728, 2) = "02", "Feb", LEFT(L2728, 2) = "03", "Mar", LEFT(L2728, 2) = "04", "Apr", LEFT(L2728, 2) = "05", "May", LEFT(L2728, 2) = "06", "Jun", LEFT(L2728, 2) = "07", "Jul", LEFT(L2728, 2) = "08", "Aug", LEFT(L2728, 2) = "09", "Sep", LEFT(L2728, 2) = "10", "Oct", LEFT(L2728, 2) = "11", "Nov", LEFT(L2728, 2) = "12", "Dec")</f>
        <v>Mar</v>
      </c>
      <c r="N2728" s="9" t="str">
        <f t="shared" si="298"/>
        <v>2016</v>
      </c>
      <c r="O2728" t="b">
        <v>0</v>
      </c>
      <c r="P2728">
        <v>404</v>
      </c>
      <c r="Q2728" t="b">
        <v>1</v>
      </c>
      <c r="R2728" t="s">
        <v>8294</v>
      </c>
      <c r="S2728" s="6">
        <f t="shared" si="294"/>
        <v>1.05745</v>
      </c>
      <c r="T2728" s="8">
        <f t="shared" si="295"/>
        <v>261.74504950495049</v>
      </c>
      <c r="U2728" t="str">
        <f t="shared" si="299"/>
        <v>technology</v>
      </c>
      <c r="V2728" t="str">
        <f t="shared" si="300"/>
        <v>hardware</v>
      </c>
    </row>
    <row r="2729" spans="1:22" ht="48" x14ac:dyDescent="0.2">
      <c r="A2729">
        <v>2727</v>
      </c>
      <c r="B2729" s="3" t="s">
        <v>2727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2">
        <f t="shared" si="296"/>
        <v>42223.676655092597</v>
      </c>
      <c r="K2729">
        <v>1436804063</v>
      </c>
      <c r="L2729" s="12" t="str">
        <f t="shared" si="297"/>
        <v>07/13/2015</v>
      </c>
      <c r="M2729" s="9" t="str" cm="1">
        <f t="array" ref="M2729">_xlfn.IFS(LEFT(L2729, 2) = "01", "Jan", LEFT(L2729, 2) = "02", "Feb", LEFT(L2729, 2) = "03", "Mar", LEFT(L2729, 2) = "04", "Apr", LEFT(L2729, 2) = "05", "May", LEFT(L2729, 2) = "06", "Jun", LEFT(L2729, 2) = "07", "Jul", LEFT(L2729, 2) = "08", "Aug", LEFT(L2729, 2) = "09", "Sep", LEFT(L2729, 2) = "10", "Oct", LEFT(L2729, 2) = "11", "Nov", LEFT(L2729, 2) = "12", "Dec")</f>
        <v>Jul</v>
      </c>
      <c r="N2729" s="9" t="str">
        <f t="shared" si="298"/>
        <v>2015</v>
      </c>
      <c r="O2729" t="b">
        <v>0</v>
      </c>
      <c r="P2729">
        <v>707</v>
      </c>
      <c r="Q2729" t="b">
        <v>1</v>
      </c>
      <c r="R2729" t="s">
        <v>8294</v>
      </c>
      <c r="S2729" s="6">
        <f t="shared" si="294"/>
        <v>4.9321000000000002</v>
      </c>
      <c r="T2729" s="8">
        <f t="shared" si="295"/>
        <v>69.760961810466767</v>
      </c>
      <c r="U2729" t="str">
        <f t="shared" si="299"/>
        <v>technology</v>
      </c>
      <c r="V2729" t="str">
        <f t="shared" si="300"/>
        <v>hardware</v>
      </c>
    </row>
    <row r="2730" spans="1:22" ht="32" x14ac:dyDescent="0.2">
      <c r="A2730">
        <v>2728</v>
      </c>
      <c r="B2730" s="3" t="s">
        <v>2728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2">
        <f t="shared" si="296"/>
        <v>42368.59993055556</v>
      </c>
      <c r="K2730">
        <v>1448461434</v>
      </c>
      <c r="L2730" s="12" t="str">
        <f t="shared" si="297"/>
        <v>11/25/2015</v>
      </c>
      <c r="M2730" s="9" t="str" cm="1">
        <f t="array" ref="M2730">_xlfn.IFS(LEFT(L2730, 2) = "01", "Jan", LEFT(L2730, 2) = "02", "Feb", LEFT(L2730, 2) = "03", "Mar", LEFT(L2730, 2) = "04", "Apr", LEFT(L2730, 2) = "05", "May", LEFT(L2730, 2) = "06", "Jun", LEFT(L2730, 2) = "07", "Jul", LEFT(L2730, 2) = "08", "Aug", LEFT(L2730, 2) = "09", "Sep", LEFT(L2730, 2) = "10", "Oct", LEFT(L2730, 2) = "11", "Nov", LEFT(L2730, 2) = "12", "Dec")</f>
        <v>Nov</v>
      </c>
      <c r="N2730" s="9" t="str">
        <f t="shared" si="298"/>
        <v>2015</v>
      </c>
      <c r="O2730" t="b">
        <v>0</v>
      </c>
      <c r="P2730">
        <v>392</v>
      </c>
      <c r="Q2730" t="b">
        <v>1</v>
      </c>
      <c r="R2730" t="s">
        <v>8294</v>
      </c>
      <c r="S2730" s="6">
        <f t="shared" si="294"/>
        <v>2.0182666666666669</v>
      </c>
      <c r="T2730" s="8">
        <f t="shared" si="295"/>
        <v>77.229591836734699</v>
      </c>
      <c r="U2730" t="str">
        <f t="shared" si="299"/>
        <v>technology</v>
      </c>
      <c r="V2730" t="str">
        <f t="shared" si="300"/>
        <v>hardware</v>
      </c>
    </row>
    <row r="2731" spans="1:22" ht="32" x14ac:dyDescent="0.2">
      <c r="A2731">
        <v>2729</v>
      </c>
      <c r="B2731" s="3" t="s">
        <v>2729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2">
        <f t="shared" si="296"/>
        <v>42125.240706018521</v>
      </c>
      <c r="K2731">
        <v>1427867197</v>
      </c>
      <c r="L2731" s="12" t="str">
        <f t="shared" si="297"/>
        <v>04/01/2015</v>
      </c>
      <c r="M2731" s="9" t="str" cm="1">
        <f t="array" ref="M2731">_xlfn.IFS(LEFT(L2731, 2) = "01", "Jan", LEFT(L2731, 2) = "02", "Feb", LEFT(L2731, 2) = "03", "Mar", LEFT(L2731, 2) = "04", "Apr", LEFT(L2731, 2) = "05", "May", LEFT(L2731, 2) = "06", "Jun", LEFT(L2731, 2) = "07", "Jul", LEFT(L2731, 2) = "08", "Aug", LEFT(L2731, 2) = "09", "Sep", LEFT(L2731, 2) = "10", "Oct", LEFT(L2731, 2) = "11", "Nov", LEFT(L2731, 2) = "12", "Dec")</f>
        <v>Apr</v>
      </c>
      <c r="N2731" s="9" t="str">
        <f t="shared" si="298"/>
        <v>2015</v>
      </c>
      <c r="O2731" t="b">
        <v>0</v>
      </c>
      <c r="P2731">
        <v>23</v>
      </c>
      <c r="Q2731" t="b">
        <v>1</v>
      </c>
      <c r="R2731" t="s">
        <v>8294</v>
      </c>
      <c r="S2731" s="6">
        <f t="shared" si="294"/>
        <v>1.0444</v>
      </c>
      <c r="T2731" s="8">
        <f t="shared" si="295"/>
        <v>340.56521739130437</v>
      </c>
      <c r="U2731" t="str">
        <f t="shared" si="299"/>
        <v>technology</v>
      </c>
      <c r="V2731" t="str">
        <f t="shared" si="300"/>
        <v>hardware</v>
      </c>
    </row>
    <row r="2732" spans="1:22" ht="32" x14ac:dyDescent="0.2">
      <c r="A2732">
        <v>2730</v>
      </c>
      <c r="B2732" s="3" t="s">
        <v>2730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2">
        <f t="shared" si="296"/>
        <v>41386.541377314818</v>
      </c>
      <c r="K2732">
        <v>1363611575</v>
      </c>
      <c r="L2732" s="12" t="str">
        <f t="shared" si="297"/>
        <v>03/18/2013</v>
      </c>
      <c r="M2732" s="9" t="str" cm="1">
        <f t="array" ref="M2732">_xlfn.IFS(LEFT(L2732, 2) = "01", "Jan", LEFT(L2732, 2) = "02", "Feb", LEFT(L2732, 2) = "03", "Mar", LEFT(L2732, 2) = "04", "Apr", LEFT(L2732, 2) = "05", "May", LEFT(L2732, 2) = "06", "Jun", LEFT(L2732, 2) = "07", "Jul", LEFT(L2732, 2) = "08", "Aug", LEFT(L2732, 2) = "09", "Sep", LEFT(L2732, 2) = "10", "Oct", LEFT(L2732, 2) = "11", "Nov", LEFT(L2732, 2) = "12", "Dec")</f>
        <v>Mar</v>
      </c>
      <c r="N2732" s="9" t="str">
        <f t="shared" si="298"/>
        <v>2013</v>
      </c>
      <c r="O2732" t="b">
        <v>0</v>
      </c>
      <c r="P2732">
        <v>682</v>
      </c>
      <c r="Q2732" t="b">
        <v>1</v>
      </c>
      <c r="R2732" t="s">
        <v>8294</v>
      </c>
      <c r="S2732" s="6">
        <f t="shared" si="294"/>
        <v>1.7029262962962963</v>
      </c>
      <c r="T2732" s="8">
        <f t="shared" si="295"/>
        <v>67.417903225806455</v>
      </c>
      <c r="U2732" t="str">
        <f t="shared" si="299"/>
        <v>technology</v>
      </c>
      <c r="V2732" t="str">
        <f t="shared" si="300"/>
        <v>hardware</v>
      </c>
    </row>
    <row r="2733" spans="1:22" ht="48" x14ac:dyDescent="0.2">
      <c r="A2733">
        <v>2731</v>
      </c>
      <c r="B2733" s="3" t="s">
        <v>2731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2">
        <f t="shared" si="296"/>
        <v>41930.166666666664</v>
      </c>
      <c r="K2733">
        <v>1408624622</v>
      </c>
      <c r="L2733" s="12" t="str">
        <f t="shared" si="297"/>
        <v>08/21/2014</v>
      </c>
      <c r="M2733" s="9" t="str" cm="1">
        <f t="array" ref="M2733">_xlfn.IFS(LEFT(L2733, 2) = "01", "Jan", LEFT(L2733, 2) = "02", "Feb", LEFT(L2733, 2) = "03", "Mar", LEFT(L2733, 2) = "04", "Apr", LEFT(L2733, 2) = "05", "May", LEFT(L2733, 2) = "06", "Jun", LEFT(L2733, 2) = "07", "Jul", LEFT(L2733, 2) = "08", "Aug", LEFT(L2733, 2) = "09", "Sep", LEFT(L2733, 2) = "10", "Oct", LEFT(L2733, 2) = "11", "Nov", LEFT(L2733, 2) = "12", "Dec")</f>
        <v>Aug</v>
      </c>
      <c r="N2733" s="9" t="str">
        <f t="shared" si="298"/>
        <v>2014</v>
      </c>
      <c r="O2733" t="b">
        <v>0</v>
      </c>
      <c r="P2733">
        <v>37</v>
      </c>
      <c r="Q2733" t="b">
        <v>1</v>
      </c>
      <c r="R2733" t="s">
        <v>8294</v>
      </c>
      <c r="S2733" s="6">
        <f t="shared" si="294"/>
        <v>1.0430333333333333</v>
      </c>
      <c r="T2733" s="8">
        <f t="shared" si="295"/>
        <v>845.70270270270271</v>
      </c>
      <c r="U2733" t="str">
        <f t="shared" si="299"/>
        <v>technology</v>
      </c>
      <c r="V2733" t="str">
        <f t="shared" si="300"/>
        <v>hardware</v>
      </c>
    </row>
    <row r="2734" spans="1:22" ht="48" x14ac:dyDescent="0.2">
      <c r="A2734">
        <v>2732</v>
      </c>
      <c r="B2734" s="3" t="s">
        <v>2732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2">
        <f t="shared" si="296"/>
        <v>41422</v>
      </c>
      <c r="K2734">
        <v>1366917828</v>
      </c>
      <c r="L2734" s="12" t="str">
        <f t="shared" si="297"/>
        <v>04/25/2013</v>
      </c>
      <c r="M2734" s="9" t="str" cm="1">
        <f t="array" ref="M2734">_xlfn.IFS(LEFT(L2734, 2) = "01", "Jan", LEFT(L2734, 2) = "02", "Feb", LEFT(L2734, 2) = "03", "Mar", LEFT(L2734, 2) = "04", "Apr", LEFT(L2734, 2) = "05", "May", LEFT(L2734, 2) = "06", "Jun", LEFT(L2734, 2) = "07", "Jul", LEFT(L2734, 2) = "08", "Aug", LEFT(L2734, 2) = "09", "Sep", LEFT(L2734, 2) = "10", "Oct", LEFT(L2734, 2) = "11", "Nov", LEFT(L2734, 2) = "12", "Dec")</f>
        <v>Apr</v>
      </c>
      <c r="N2734" s="9" t="str">
        <f t="shared" si="298"/>
        <v>2013</v>
      </c>
      <c r="O2734" t="b">
        <v>0</v>
      </c>
      <c r="P2734">
        <v>146</v>
      </c>
      <c r="Q2734" t="b">
        <v>1</v>
      </c>
      <c r="R2734" t="s">
        <v>8294</v>
      </c>
      <c r="S2734" s="6">
        <f t="shared" si="294"/>
        <v>1.1825000000000001</v>
      </c>
      <c r="T2734" s="8">
        <f t="shared" si="295"/>
        <v>97.191780821917803</v>
      </c>
      <c r="U2734" t="str">
        <f t="shared" si="299"/>
        <v>technology</v>
      </c>
      <c r="V2734" t="str">
        <f t="shared" si="300"/>
        <v>hardware</v>
      </c>
    </row>
    <row r="2735" spans="1:22" ht="48" x14ac:dyDescent="0.2">
      <c r="A2735">
        <v>2733</v>
      </c>
      <c r="B2735" s="3" t="s">
        <v>2733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2">
        <f t="shared" si="296"/>
        <v>42104.231180555551</v>
      </c>
      <c r="K2735">
        <v>1423463574</v>
      </c>
      <c r="L2735" s="12" t="str">
        <f t="shared" si="297"/>
        <v>02/09/2015</v>
      </c>
      <c r="M2735" s="9" t="str" cm="1">
        <f t="array" ref="M2735">_xlfn.IFS(LEFT(L2735, 2) = "01", "Jan", LEFT(L2735, 2) = "02", "Feb", LEFT(L2735, 2) = "03", "Mar", LEFT(L2735, 2) = "04", "Apr", LEFT(L2735, 2) = "05", "May", LEFT(L2735, 2) = "06", "Jun", LEFT(L2735, 2) = "07", "Jul", LEFT(L2735, 2) = "08", "Aug", LEFT(L2735, 2) = "09", "Sep", LEFT(L2735, 2) = "10", "Oct", LEFT(L2735, 2) = "11", "Nov", LEFT(L2735, 2) = "12", "Dec")</f>
        <v>Feb</v>
      </c>
      <c r="N2735" s="9" t="str">
        <f t="shared" si="298"/>
        <v>2015</v>
      </c>
      <c r="O2735" t="b">
        <v>0</v>
      </c>
      <c r="P2735">
        <v>119</v>
      </c>
      <c r="Q2735" t="b">
        <v>1</v>
      </c>
      <c r="R2735" t="s">
        <v>8294</v>
      </c>
      <c r="S2735" s="6">
        <f t="shared" si="294"/>
        <v>1.07538</v>
      </c>
      <c r="T2735" s="8">
        <f t="shared" si="295"/>
        <v>451.84033613445376</v>
      </c>
      <c r="U2735" t="str">
        <f t="shared" si="299"/>
        <v>technology</v>
      </c>
      <c r="V2735" t="str">
        <f t="shared" si="300"/>
        <v>hardware</v>
      </c>
    </row>
    <row r="2736" spans="1:22" ht="48" x14ac:dyDescent="0.2">
      <c r="A2736">
        <v>2734</v>
      </c>
      <c r="B2736" s="3" t="s">
        <v>2734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2">
        <f t="shared" si="296"/>
        <v>42656.915972222225</v>
      </c>
      <c r="K2736">
        <v>1473782592</v>
      </c>
      <c r="L2736" s="12" t="str">
        <f t="shared" si="297"/>
        <v>09/13/2016</v>
      </c>
      <c r="M2736" s="9" t="str" cm="1">
        <f t="array" ref="M2736">_xlfn.IFS(LEFT(L2736, 2) = "01", "Jan", LEFT(L2736, 2) = "02", "Feb", LEFT(L2736, 2) = "03", "Mar", LEFT(L2736, 2) = "04", "Apr", LEFT(L2736, 2) = "05", "May", LEFT(L2736, 2) = "06", "Jun", LEFT(L2736, 2) = "07", "Jul", LEFT(L2736, 2) = "08", "Aug", LEFT(L2736, 2) = "09", "Sep", LEFT(L2736, 2) = "10", "Oct", LEFT(L2736, 2) = "11", "Nov", LEFT(L2736, 2) = "12", "Dec")</f>
        <v>Sep</v>
      </c>
      <c r="N2736" s="9" t="str">
        <f t="shared" si="298"/>
        <v>2016</v>
      </c>
      <c r="O2736" t="b">
        <v>0</v>
      </c>
      <c r="P2736">
        <v>163</v>
      </c>
      <c r="Q2736" t="b">
        <v>1</v>
      </c>
      <c r="R2736" t="s">
        <v>8294</v>
      </c>
      <c r="S2736" s="6">
        <f t="shared" si="294"/>
        <v>22603</v>
      </c>
      <c r="T2736" s="8">
        <f t="shared" si="295"/>
        <v>138.66871165644173</v>
      </c>
      <c r="U2736" t="str">
        <f t="shared" si="299"/>
        <v>technology</v>
      </c>
      <c r="V2736" t="str">
        <f t="shared" si="300"/>
        <v>hardware</v>
      </c>
    </row>
    <row r="2737" spans="1:22" ht="48" x14ac:dyDescent="0.2">
      <c r="A2737">
        <v>2735</v>
      </c>
      <c r="B2737" s="3" t="s">
        <v>2735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2">
        <f t="shared" si="296"/>
        <v>41346.833333333336</v>
      </c>
      <c r="K2737">
        <v>1360551250</v>
      </c>
      <c r="L2737" s="12" t="str">
        <f t="shared" si="297"/>
        <v>02/11/2013</v>
      </c>
      <c r="M2737" s="9" t="str" cm="1">
        <f t="array" ref="M2737">_xlfn.IFS(LEFT(L2737, 2) = "01", "Jan", LEFT(L2737, 2) = "02", "Feb", LEFT(L2737, 2) = "03", "Mar", LEFT(L2737, 2) = "04", "Apr", LEFT(L2737, 2) = "05", "May", LEFT(L2737, 2) = "06", "Jun", LEFT(L2737, 2) = "07", "Jul", LEFT(L2737, 2) = "08", "Aug", LEFT(L2737, 2) = "09", "Sep", LEFT(L2737, 2) = "10", "Oct", LEFT(L2737, 2) = "11", "Nov", LEFT(L2737, 2) = "12", "Dec")</f>
        <v>Feb</v>
      </c>
      <c r="N2737" s="9" t="str">
        <f t="shared" si="298"/>
        <v>2013</v>
      </c>
      <c r="O2737" t="b">
        <v>0</v>
      </c>
      <c r="P2737">
        <v>339</v>
      </c>
      <c r="Q2737" t="b">
        <v>1</v>
      </c>
      <c r="R2737" t="s">
        <v>8294</v>
      </c>
      <c r="S2737" s="6">
        <f t="shared" si="294"/>
        <v>9.7813466666666677</v>
      </c>
      <c r="T2737" s="8">
        <f t="shared" si="295"/>
        <v>21.640147492625371</v>
      </c>
      <c r="U2737" t="str">
        <f t="shared" si="299"/>
        <v>technology</v>
      </c>
      <c r="V2737" t="str">
        <f t="shared" si="300"/>
        <v>hardware</v>
      </c>
    </row>
    <row r="2738" spans="1:22" ht="64" x14ac:dyDescent="0.2">
      <c r="A2738">
        <v>2736</v>
      </c>
      <c r="B2738" s="3" t="s">
        <v>2736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2">
        <f t="shared" si="296"/>
        <v>41752.666354166664</v>
      </c>
      <c r="K2738">
        <v>1395676773</v>
      </c>
      <c r="L2738" s="12" t="str">
        <f t="shared" si="297"/>
        <v>03/24/2014</v>
      </c>
      <c r="M2738" s="9" t="str" cm="1">
        <f t="array" ref="M2738">_xlfn.IFS(LEFT(L2738, 2) = "01", "Jan", LEFT(L2738, 2) = "02", "Feb", LEFT(L2738, 2) = "03", "Mar", LEFT(L2738, 2) = "04", "Apr", LEFT(L2738, 2) = "05", "May", LEFT(L2738, 2) = "06", "Jun", LEFT(L2738, 2) = "07", "Jul", LEFT(L2738, 2) = "08", "Aug", LEFT(L2738, 2) = "09", "Sep", LEFT(L2738, 2) = "10", "Oct", LEFT(L2738, 2) = "11", "Nov", LEFT(L2738, 2) = "12", "Dec")</f>
        <v>Mar</v>
      </c>
      <c r="N2738" s="9" t="str">
        <f t="shared" si="298"/>
        <v>2014</v>
      </c>
      <c r="O2738" t="b">
        <v>0</v>
      </c>
      <c r="P2738">
        <v>58</v>
      </c>
      <c r="Q2738" t="b">
        <v>1</v>
      </c>
      <c r="R2738" t="s">
        <v>8294</v>
      </c>
      <c r="S2738" s="6">
        <f t="shared" si="294"/>
        <v>1.2290000000000001</v>
      </c>
      <c r="T2738" s="8">
        <f t="shared" si="295"/>
        <v>169.51724137931035</v>
      </c>
      <c r="U2738" t="str">
        <f t="shared" si="299"/>
        <v>technology</v>
      </c>
      <c r="V2738" t="str">
        <f t="shared" si="300"/>
        <v>hardware</v>
      </c>
    </row>
    <row r="2739" spans="1:22" ht="48" x14ac:dyDescent="0.2">
      <c r="A2739">
        <v>2737</v>
      </c>
      <c r="B2739" s="3" t="s">
        <v>2737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2">
        <f t="shared" si="296"/>
        <v>41654.791666666664</v>
      </c>
      <c r="K2739">
        <v>1386108087</v>
      </c>
      <c r="L2739" s="12" t="str">
        <f t="shared" si="297"/>
        <v>12/03/2013</v>
      </c>
      <c r="M2739" s="9" t="str" cm="1">
        <f t="array" ref="M2739">_xlfn.IFS(LEFT(L2739, 2) = "01", "Jan", LEFT(L2739, 2) = "02", "Feb", LEFT(L2739, 2) = "03", "Mar", LEFT(L2739, 2) = "04", "Apr", LEFT(L2739, 2) = "05", "May", LEFT(L2739, 2) = "06", "Jun", LEFT(L2739, 2) = "07", "Jul", LEFT(L2739, 2) = "08", "Aug", LEFT(L2739, 2) = "09", "Sep", LEFT(L2739, 2) = "10", "Oct", LEFT(L2739, 2) = "11", "Nov", LEFT(L2739, 2) = "12", "Dec")</f>
        <v>Dec</v>
      </c>
      <c r="N2739" s="9" t="str">
        <f t="shared" si="298"/>
        <v>2013</v>
      </c>
      <c r="O2739" t="b">
        <v>0</v>
      </c>
      <c r="P2739">
        <v>456</v>
      </c>
      <c r="Q2739" t="b">
        <v>1</v>
      </c>
      <c r="R2739" t="s">
        <v>8294</v>
      </c>
      <c r="S2739" s="6">
        <f t="shared" si="294"/>
        <v>2.4606080000000001</v>
      </c>
      <c r="T2739" s="8">
        <f t="shared" si="295"/>
        <v>161.88210526315791</v>
      </c>
      <c r="U2739" t="str">
        <f t="shared" si="299"/>
        <v>technology</v>
      </c>
      <c r="V2739" t="str">
        <f t="shared" si="300"/>
        <v>hardware</v>
      </c>
    </row>
    <row r="2740" spans="1:22" ht="48" x14ac:dyDescent="0.2">
      <c r="A2740">
        <v>2738</v>
      </c>
      <c r="B2740" s="3" t="s">
        <v>2738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2">
        <f t="shared" si="296"/>
        <v>42680.143564814818</v>
      </c>
      <c r="K2740">
        <v>1473218804</v>
      </c>
      <c r="L2740" s="12" t="str">
        <f t="shared" si="297"/>
        <v>09/07/2016</v>
      </c>
      <c r="M2740" s="9" t="str" cm="1">
        <f t="array" ref="M2740">_xlfn.IFS(LEFT(L2740, 2) = "01", "Jan", LEFT(L2740, 2) = "02", "Feb", LEFT(L2740, 2) = "03", "Mar", LEFT(L2740, 2) = "04", "Apr", LEFT(L2740, 2) = "05", "May", LEFT(L2740, 2) = "06", "Jun", LEFT(L2740, 2) = "07", "Jul", LEFT(L2740, 2) = "08", "Aug", LEFT(L2740, 2) = "09", "Sep", LEFT(L2740, 2) = "10", "Oct", LEFT(L2740, 2) = "11", "Nov", LEFT(L2740, 2) = "12", "Dec")</f>
        <v>Sep</v>
      </c>
      <c r="N2740" s="9" t="str">
        <f t="shared" si="298"/>
        <v>2016</v>
      </c>
      <c r="O2740" t="b">
        <v>0</v>
      </c>
      <c r="P2740">
        <v>15</v>
      </c>
      <c r="Q2740" t="b">
        <v>1</v>
      </c>
      <c r="R2740" t="s">
        <v>8294</v>
      </c>
      <c r="S2740" s="6">
        <f t="shared" si="294"/>
        <v>1.4794</v>
      </c>
      <c r="T2740" s="8">
        <f t="shared" si="295"/>
        <v>493.13333333333333</v>
      </c>
      <c r="U2740" t="str">
        <f t="shared" si="299"/>
        <v>technology</v>
      </c>
      <c r="V2740" t="str">
        <f t="shared" si="300"/>
        <v>hardware</v>
      </c>
    </row>
    <row r="2741" spans="1:22" ht="48" x14ac:dyDescent="0.2">
      <c r="A2741">
        <v>2739</v>
      </c>
      <c r="B2741" s="3" t="s">
        <v>2739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2">
        <f t="shared" si="296"/>
        <v>41764.887928240743</v>
      </c>
      <c r="K2741">
        <v>1395436717</v>
      </c>
      <c r="L2741" s="12" t="str">
        <f t="shared" si="297"/>
        <v>03/21/2014</v>
      </c>
      <c r="M2741" s="9" t="str" cm="1">
        <f t="array" ref="M2741">_xlfn.IFS(LEFT(L2741, 2) = "01", "Jan", LEFT(L2741, 2) = "02", "Feb", LEFT(L2741, 2) = "03", "Mar", LEFT(L2741, 2) = "04", "Apr", LEFT(L2741, 2) = "05", "May", LEFT(L2741, 2) = "06", "Jun", LEFT(L2741, 2) = "07", "Jul", LEFT(L2741, 2) = "08", "Aug", LEFT(L2741, 2) = "09", "Sep", LEFT(L2741, 2) = "10", "Oct", LEFT(L2741, 2) = "11", "Nov", LEFT(L2741, 2) = "12", "Dec")</f>
        <v>Mar</v>
      </c>
      <c r="N2741" s="9" t="str">
        <f t="shared" si="298"/>
        <v>2014</v>
      </c>
      <c r="O2741" t="b">
        <v>0</v>
      </c>
      <c r="P2741">
        <v>191</v>
      </c>
      <c r="Q2741" t="b">
        <v>1</v>
      </c>
      <c r="R2741" t="s">
        <v>8294</v>
      </c>
      <c r="S2741" s="6">
        <f t="shared" si="294"/>
        <v>3.8409090909090908</v>
      </c>
      <c r="T2741" s="8">
        <f t="shared" si="295"/>
        <v>22.120418848167539</v>
      </c>
      <c r="U2741" t="str">
        <f t="shared" si="299"/>
        <v>technology</v>
      </c>
      <c r="V2741" t="str">
        <f t="shared" si="300"/>
        <v>hardware</v>
      </c>
    </row>
    <row r="2742" spans="1:22" ht="32" x14ac:dyDescent="0.2">
      <c r="A2742">
        <v>2740</v>
      </c>
      <c r="B2742" s="3" t="s">
        <v>2740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2">
        <f t="shared" si="296"/>
        <v>42074.99018518519</v>
      </c>
      <c r="K2742">
        <v>1423529152</v>
      </c>
      <c r="L2742" s="12" t="str">
        <f t="shared" si="297"/>
        <v>02/10/2015</v>
      </c>
      <c r="M2742" s="9" t="str" cm="1">
        <f t="array" ref="M2742">_xlfn.IFS(LEFT(L2742, 2) = "01", "Jan", LEFT(L2742, 2) = "02", "Feb", LEFT(L2742, 2) = "03", "Mar", LEFT(L2742, 2) = "04", "Apr", LEFT(L2742, 2) = "05", "May", LEFT(L2742, 2) = "06", "Jun", LEFT(L2742, 2) = "07", "Jul", LEFT(L2742, 2) = "08", "Aug", LEFT(L2742, 2) = "09", "Sep", LEFT(L2742, 2) = "10", "Oct", LEFT(L2742, 2) = "11", "Nov", LEFT(L2742, 2) = "12", "Dec")</f>
        <v>Feb</v>
      </c>
      <c r="N2742" s="9" t="str">
        <f t="shared" si="298"/>
        <v>2015</v>
      </c>
      <c r="O2742" t="b">
        <v>0</v>
      </c>
      <c r="P2742">
        <v>17</v>
      </c>
      <c r="Q2742" t="b">
        <v>1</v>
      </c>
      <c r="R2742" t="s">
        <v>8294</v>
      </c>
      <c r="S2742" s="6">
        <f t="shared" si="294"/>
        <v>1.0333333333333334</v>
      </c>
      <c r="T2742" s="8">
        <f t="shared" si="295"/>
        <v>18.235294117647058</v>
      </c>
      <c r="U2742" t="str">
        <f t="shared" si="299"/>
        <v>technology</v>
      </c>
      <c r="V2742" t="str">
        <f t="shared" si="300"/>
        <v>hardware</v>
      </c>
    </row>
    <row r="2743" spans="1:22" ht="32" x14ac:dyDescent="0.2">
      <c r="A2743">
        <v>2741</v>
      </c>
      <c r="B2743" s="3" t="s">
        <v>2741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2">
        <f t="shared" si="296"/>
        <v>41932.088194444441</v>
      </c>
      <c r="K2743">
        <v>1412005602</v>
      </c>
      <c r="L2743" s="12" t="str">
        <f t="shared" si="297"/>
        <v>09/29/2014</v>
      </c>
      <c r="M2743" s="9" t="str" cm="1">
        <f t="array" ref="M2743">_xlfn.IFS(LEFT(L2743, 2) = "01", "Jan", LEFT(L2743, 2) = "02", "Feb", LEFT(L2743, 2) = "03", "Mar", LEFT(L2743, 2) = "04", "Apr", LEFT(L2743, 2) = "05", "May", LEFT(L2743, 2) = "06", "Jun", LEFT(L2743, 2) = "07", "Jul", LEFT(L2743, 2) = "08", "Aug", LEFT(L2743, 2) = "09", "Sep", LEFT(L2743, 2) = "10", "Oct", LEFT(L2743, 2) = "11", "Nov", LEFT(L2743, 2) = "12", "Dec")</f>
        <v>Sep</v>
      </c>
      <c r="N2743" s="9" t="str">
        <f t="shared" si="298"/>
        <v>2014</v>
      </c>
      <c r="O2743" t="b">
        <v>0</v>
      </c>
      <c r="P2743">
        <v>4</v>
      </c>
      <c r="Q2743" t="b">
        <v>0</v>
      </c>
      <c r="R2743" t="s">
        <v>8303</v>
      </c>
      <c r="S2743" s="6">
        <f t="shared" si="294"/>
        <v>4.3750000000000004E-3</v>
      </c>
      <c r="T2743" s="8">
        <f t="shared" si="295"/>
        <v>8.75</v>
      </c>
      <c r="U2743" t="str">
        <f t="shared" si="299"/>
        <v>publishing</v>
      </c>
      <c r="V2743" t="str">
        <f t="shared" si="300"/>
        <v>children's books</v>
      </c>
    </row>
    <row r="2744" spans="1:22" ht="48" x14ac:dyDescent="0.2">
      <c r="A2744">
        <v>2742</v>
      </c>
      <c r="B2744" s="3" t="s">
        <v>2742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2">
        <f t="shared" si="296"/>
        <v>41044.719756944447</v>
      </c>
      <c r="K2744">
        <v>1335892587</v>
      </c>
      <c r="L2744" s="12" t="str">
        <f t="shared" si="297"/>
        <v>05/01/2012</v>
      </c>
      <c r="M2744" s="9" t="str" cm="1">
        <f t="array" ref="M2744">_xlfn.IFS(LEFT(L2744, 2) = "01", "Jan", LEFT(L2744, 2) = "02", "Feb", LEFT(L2744, 2) = "03", "Mar", LEFT(L2744, 2) = "04", "Apr", LEFT(L2744, 2) = "05", "May", LEFT(L2744, 2) = "06", "Jun", LEFT(L2744, 2) = "07", "Jul", LEFT(L2744, 2) = "08", "Aug", LEFT(L2744, 2) = "09", "Sep", LEFT(L2744, 2) = "10", "Oct", LEFT(L2744, 2) = "11", "Nov", LEFT(L2744, 2) = "12", "Dec")</f>
        <v>May</v>
      </c>
      <c r="N2744" s="9" t="str">
        <f t="shared" si="298"/>
        <v>2012</v>
      </c>
      <c r="O2744" t="b">
        <v>0</v>
      </c>
      <c r="P2744">
        <v>18</v>
      </c>
      <c r="Q2744" t="b">
        <v>0</v>
      </c>
      <c r="R2744" t="s">
        <v>8303</v>
      </c>
      <c r="S2744" s="6">
        <f t="shared" si="294"/>
        <v>0.29239999999999999</v>
      </c>
      <c r="T2744" s="8">
        <f t="shared" si="295"/>
        <v>40.611111111111114</v>
      </c>
      <c r="U2744" t="str">
        <f t="shared" si="299"/>
        <v>publishing</v>
      </c>
      <c r="V2744" t="str">
        <f t="shared" si="300"/>
        <v>children's books</v>
      </c>
    </row>
    <row r="2745" spans="1:22" ht="64" x14ac:dyDescent="0.2">
      <c r="A2745">
        <v>2743</v>
      </c>
      <c r="B2745" s="3" t="s">
        <v>2743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2">
        <f t="shared" si="296"/>
        <v>42662.328784722224</v>
      </c>
      <c r="K2745">
        <v>1474271607</v>
      </c>
      <c r="L2745" s="12" t="str">
        <f t="shared" si="297"/>
        <v>09/19/2016</v>
      </c>
      <c r="M2745" s="9" t="str" cm="1">
        <f t="array" ref="M2745">_xlfn.IFS(LEFT(L2745, 2) = "01", "Jan", LEFT(L2745, 2) = "02", "Feb", LEFT(L2745, 2) = "03", "Mar", LEFT(L2745, 2) = "04", "Apr", LEFT(L2745, 2) = "05", "May", LEFT(L2745, 2) = "06", "Jun", LEFT(L2745, 2) = "07", "Jul", LEFT(L2745, 2) = "08", "Aug", LEFT(L2745, 2) = "09", "Sep", LEFT(L2745, 2) = "10", "Oct", LEFT(L2745, 2) = "11", "Nov", LEFT(L2745, 2) = "12", "Dec")</f>
        <v>Sep</v>
      </c>
      <c r="N2745" s="9" t="str">
        <f t="shared" si="298"/>
        <v>2016</v>
      </c>
      <c r="O2745" t="b">
        <v>0</v>
      </c>
      <c r="P2745">
        <v>0</v>
      </c>
      <c r="Q2745" t="b">
        <v>0</v>
      </c>
      <c r="R2745" t="s">
        <v>8303</v>
      </c>
      <c r="S2745" s="6">
        <f t="shared" si="294"/>
        <v>0</v>
      </c>
      <c r="T2745" s="8">
        <f t="shared" si="295"/>
        <v>0</v>
      </c>
      <c r="U2745" t="str">
        <f t="shared" si="299"/>
        <v>publishing</v>
      </c>
      <c r="V2745" t="str">
        <f t="shared" si="300"/>
        <v>children's books</v>
      </c>
    </row>
    <row r="2746" spans="1:22" ht="48" x14ac:dyDescent="0.2">
      <c r="A2746">
        <v>2744</v>
      </c>
      <c r="B2746" s="3" t="s">
        <v>2744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2">
        <f t="shared" si="296"/>
        <v>40968.062476851854</v>
      </c>
      <c r="K2746">
        <v>1327886998</v>
      </c>
      <c r="L2746" s="12" t="str">
        <f t="shared" si="297"/>
        <v>01/30/2012</v>
      </c>
      <c r="M2746" s="9" t="str" cm="1">
        <f t="array" ref="M2746">_xlfn.IFS(LEFT(L2746, 2) = "01", "Jan", LEFT(L2746, 2) = "02", "Feb", LEFT(L2746, 2) = "03", "Mar", LEFT(L2746, 2) = "04", "Apr", LEFT(L2746, 2) = "05", "May", LEFT(L2746, 2) = "06", "Jun", LEFT(L2746, 2) = "07", "Jul", LEFT(L2746, 2) = "08", "Aug", LEFT(L2746, 2) = "09", "Sep", LEFT(L2746, 2) = "10", "Oct", LEFT(L2746, 2) = "11", "Nov", LEFT(L2746, 2) = "12", "Dec")</f>
        <v>Jan</v>
      </c>
      <c r="N2746" s="9" t="str">
        <f t="shared" si="298"/>
        <v>2012</v>
      </c>
      <c r="O2746" t="b">
        <v>0</v>
      </c>
      <c r="P2746">
        <v>22</v>
      </c>
      <c r="Q2746" t="b">
        <v>0</v>
      </c>
      <c r="R2746" t="s">
        <v>8303</v>
      </c>
      <c r="S2746" s="6">
        <f t="shared" si="294"/>
        <v>5.2187499999999998E-2</v>
      </c>
      <c r="T2746" s="8">
        <f t="shared" si="295"/>
        <v>37.954545454545453</v>
      </c>
      <c r="U2746" t="str">
        <f t="shared" si="299"/>
        <v>publishing</v>
      </c>
      <c r="V2746" t="str">
        <f t="shared" si="300"/>
        <v>children's books</v>
      </c>
    </row>
    <row r="2747" spans="1:22" ht="48" x14ac:dyDescent="0.2">
      <c r="A2747">
        <v>2745</v>
      </c>
      <c r="B2747" s="3" t="s">
        <v>2745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2">
        <f t="shared" si="296"/>
        <v>41104.988055555557</v>
      </c>
      <c r="K2747">
        <v>1337125368</v>
      </c>
      <c r="L2747" s="12" t="str">
        <f t="shared" si="297"/>
        <v>05/15/2012</v>
      </c>
      <c r="M2747" s="9" t="str" cm="1">
        <f t="array" ref="M2747">_xlfn.IFS(LEFT(L2747, 2) = "01", "Jan", LEFT(L2747, 2) = "02", "Feb", LEFT(L2747, 2) = "03", "Mar", LEFT(L2747, 2) = "04", "Apr", LEFT(L2747, 2) = "05", "May", LEFT(L2747, 2) = "06", "Jun", LEFT(L2747, 2) = "07", "Jul", LEFT(L2747, 2) = "08", "Aug", LEFT(L2747, 2) = "09", "Sep", LEFT(L2747, 2) = "10", "Oct", LEFT(L2747, 2) = "11", "Nov", LEFT(L2747, 2) = "12", "Dec")</f>
        <v>May</v>
      </c>
      <c r="N2747" s="9" t="str">
        <f t="shared" si="298"/>
        <v>2012</v>
      </c>
      <c r="O2747" t="b">
        <v>0</v>
      </c>
      <c r="P2747">
        <v>49</v>
      </c>
      <c r="Q2747" t="b">
        <v>0</v>
      </c>
      <c r="R2747" t="s">
        <v>8303</v>
      </c>
      <c r="S2747" s="6">
        <f t="shared" si="294"/>
        <v>0.21887499999999999</v>
      </c>
      <c r="T2747" s="8">
        <f t="shared" si="295"/>
        <v>35.734693877551024</v>
      </c>
      <c r="U2747" t="str">
        <f t="shared" si="299"/>
        <v>publishing</v>
      </c>
      <c r="V2747" t="str">
        <f t="shared" si="300"/>
        <v>children's books</v>
      </c>
    </row>
    <row r="2748" spans="1:22" ht="48" x14ac:dyDescent="0.2">
      <c r="A2748">
        <v>2746</v>
      </c>
      <c r="B2748" s="3" t="s">
        <v>2746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2">
        <f t="shared" si="296"/>
        <v>41880.781377314815</v>
      </c>
      <c r="K2748">
        <v>1406745911</v>
      </c>
      <c r="L2748" s="12" t="str">
        <f t="shared" si="297"/>
        <v>07/30/2014</v>
      </c>
      <c r="M2748" s="9" t="str" cm="1">
        <f t="array" ref="M2748">_xlfn.IFS(LEFT(L2748, 2) = "01", "Jan", LEFT(L2748, 2) = "02", "Feb", LEFT(L2748, 2) = "03", "Mar", LEFT(L2748, 2) = "04", "Apr", LEFT(L2748, 2) = "05", "May", LEFT(L2748, 2) = "06", "Jun", LEFT(L2748, 2) = "07", "Jul", LEFT(L2748, 2) = "08", "Aug", LEFT(L2748, 2) = "09", "Sep", LEFT(L2748, 2) = "10", "Oct", LEFT(L2748, 2) = "11", "Nov", LEFT(L2748, 2) = "12", "Dec")</f>
        <v>Jul</v>
      </c>
      <c r="N2748" s="9" t="str">
        <f t="shared" si="298"/>
        <v>2014</v>
      </c>
      <c r="O2748" t="b">
        <v>0</v>
      </c>
      <c r="P2748">
        <v>19</v>
      </c>
      <c r="Q2748" t="b">
        <v>0</v>
      </c>
      <c r="R2748" t="s">
        <v>8303</v>
      </c>
      <c r="S2748" s="6">
        <f t="shared" si="294"/>
        <v>0.26700000000000002</v>
      </c>
      <c r="T2748" s="8">
        <f t="shared" si="295"/>
        <v>42.157894736842103</v>
      </c>
      <c r="U2748" t="str">
        <f t="shared" si="299"/>
        <v>publishing</v>
      </c>
      <c r="V2748" t="str">
        <f t="shared" si="300"/>
        <v>children's books</v>
      </c>
    </row>
    <row r="2749" spans="1:22" ht="48" x14ac:dyDescent="0.2">
      <c r="A2749">
        <v>2747</v>
      </c>
      <c r="B2749" s="3" t="s">
        <v>2747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2">
        <f t="shared" si="296"/>
        <v>41076.131944444445</v>
      </c>
      <c r="K2749">
        <v>1337095997</v>
      </c>
      <c r="L2749" s="12" t="str">
        <f t="shared" si="297"/>
        <v>05/15/2012</v>
      </c>
      <c r="M2749" s="9" t="str" cm="1">
        <f t="array" ref="M2749">_xlfn.IFS(LEFT(L2749, 2) = "01", "Jan", LEFT(L2749, 2) = "02", "Feb", LEFT(L2749, 2) = "03", "Mar", LEFT(L2749, 2) = "04", "Apr", LEFT(L2749, 2) = "05", "May", LEFT(L2749, 2) = "06", "Jun", LEFT(L2749, 2) = "07", "Jul", LEFT(L2749, 2) = "08", "Aug", LEFT(L2749, 2) = "09", "Sep", LEFT(L2749, 2) = "10", "Oct", LEFT(L2749, 2) = "11", "Nov", LEFT(L2749, 2) = "12", "Dec")</f>
        <v>May</v>
      </c>
      <c r="N2749" s="9" t="str">
        <f t="shared" si="298"/>
        <v>2012</v>
      </c>
      <c r="O2749" t="b">
        <v>0</v>
      </c>
      <c r="P2749">
        <v>4</v>
      </c>
      <c r="Q2749" t="b">
        <v>0</v>
      </c>
      <c r="R2749" t="s">
        <v>8303</v>
      </c>
      <c r="S2749" s="6">
        <f t="shared" si="294"/>
        <v>0.28000000000000003</v>
      </c>
      <c r="T2749" s="8">
        <f t="shared" si="295"/>
        <v>35</v>
      </c>
      <c r="U2749" t="str">
        <f t="shared" si="299"/>
        <v>publishing</v>
      </c>
      <c r="V2749" t="str">
        <f t="shared" si="300"/>
        <v>children's books</v>
      </c>
    </row>
    <row r="2750" spans="1:22" ht="32" x14ac:dyDescent="0.2">
      <c r="A2750">
        <v>2748</v>
      </c>
      <c r="B2750" s="3" t="s">
        <v>2748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2">
        <f t="shared" si="296"/>
        <v>42615.7106712963</v>
      </c>
      <c r="K2750">
        <v>1470243802</v>
      </c>
      <c r="L2750" s="12" t="str">
        <f t="shared" si="297"/>
        <v>08/03/2016</v>
      </c>
      <c r="M2750" s="9" t="str" cm="1">
        <f t="array" ref="M2750">_xlfn.IFS(LEFT(L2750, 2) = "01", "Jan", LEFT(L2750, 2) = "02", "Feb", LEFT(L2750, 2) = "03", "Mar", LEFT(L2750, 2) = "04", "Apr", LEFT(L2750, 2) = "05", "May", LEFT(L2750, 2) = "06", "Jun", LEFT(L2750, 2) = "07", "Jul", LEFT(L2750, 2) = "08", "Aug", LEFT(L2750, 2) = "09", "Sep", LEFT(L2750, 2) = "10", "Oct", LEFT(L2750, 2) = "11", "Nov", LEFT(L2750, 2) = "12", "Dec")</f>
        <v>Aug</v>
      </c>
      <c r="N2750" s="9" t="str">
        <f t="shared" si="298"/>
        <v>2016</v>
      </c>
      <c r="O2750" t="b">
        <v>0</v>
      </c>
      <c r="P2750">
        <v>4</v>
      </c>
      <c r="Q2750" t="b">
        <v>0</v>
      </c>
      <c r="R2750" t="s">
        <v>8303</v>
      </c>
      <c r="S2750" s="6">
        <f t="shared" si="294"/>
        <v>1.06E-2</v>
      </c>
      <c r="T2750" s="8">
        <f t="shared" si="295"/>
        <v>13.25</v>
      </c>
      <c r="U2750" t="str">
        <f t="shared" si="299"/>
        <v>publishing</v>
      </c>
      <c r="V2750" t="str">
        <f t="shared" si="300"/>
        <v>children's books</v>
      </c>
    </row>
    <row r="2751" spans="1:22" ht="32" x14ac:dyDescent="0.2">
      <c r="A2751">
        <v>2749</v>
      </c>
      <c r="B2751" s="3" t="s">
        <v>2749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2">
        <f t="shared" si="296"/>
        <v>42098.757372685184</v>
      </c>
      <c r="K2751">
        <v>1425582637</v>
      </c>
      <c r="L2751" s="12" t="str">
        <f t="shared" si="297"/>
        <v>03/05/2015</v>
      </c>
      <c r="M2751" s="9" t="str" cm="1">
        <f t="array" ref="M2751">_xlfn.IFS(LEFT(L2751, 2) = "01", "Jan", LEFT(L2751, 2) = "02", "Feb", LEFT(L2751, 2) = "03", "Mar", LEFT(L2751, 2) = "04", "Apr", LEFT(L2751, 2) = "05", "May", LEFT(L2751, 2) = "06", "Jun", LEFT(L2751, 2) = "07", "Jul", LEFT(L2751, 2) = "08", "Aug", LEFT(L2751, 2) = "09", "Sep", LEFT(L2751, 2) = "10", "Oct", LEFT(L2751, 2) = "11", "Nov", LEFT(L2751, 2) = "12", "Dec")</f>
        <v>Mar</v>
      </c>
      <c r="N2751" s="9" t="str">
        <f t="shared" si="298"/>
        <v>2015</v>
      </c>
      <c r="O2751" t="b">
        <v>0</v>
      </c>
      <c r="P2751">
        <v>2</v>
      </c>
      <c r="Q2751" t="b">
        <v>0</v>
      </c>
      <c r="R2751" t="s">
        <v>8303</v>
      </c>
      <c r="S2751" s="6">
        <f t="shared" si="294"/>
        <v>1.0999999999999999E-2</v>
      </c>
      <c r="T2751" s="8">
        <f t="shared" si="295"/>
        <v>55</v>
      </c>
      <c r="U2751" t="str">
        <f t="shared" si="299"/>
        <v>publishing</v>
      </c>
      <c r="V2751" t="str">
        <f t="shared" si="300"/>
        <v>children's books</v>
      </c>
    </row>
    <row r="2752" spans="1:22" ht="48" x14ac:dyDescent="0.2">
      <c r="A2752">
        <v>2750</v>
      </c>
      <c r="B2752" s="3" t="s">
        <v>2750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2">
        <f t="shared" si="296"/>
        <v>41090.833333333336</v>
      </c>
      <c r="K2752">
        <v>1340055345</v>
      </c>
      <c r="L2752" s="12" t="str">
        <f t="shared" si="297"/>
        <v>06/18/2012</v>
      </c>
      <c r="M2752" s="9" t="str" cm="1">
        <f t="array" ref="M2752">_xlfn.IFS(LEFT(L2752, 2) = "01", "Jan", LEFT(L2752, 2) = "02", "Feb", LEFT(L2752, 2) = "03", "Mar", LEFT(L2752, 2) = "04", "Apr", LEFT(L2752, 2) = "05", "May", LEFT(L2752, 2) = "06", "Jun", LEFT(L2752, 2) = "07", "Jul", LEFT(L2752, 2) = "08", "Aug", LEFT(L2752, 2) = "09", "Sep", LEFT(L2752, 2) = "10", "Oct", LEFT(L2752, 2) = "11", "Nov", LEFT(L2752, 2) = "12", "Dec")</f>
        <v>Jun</v>
      </c>
      <c r="N2752" s="9" t="str">
        <f t="shared" si="298"/>
        <v>2012</v>
      </c>
      <c r="O2752" t="b">
        <v>0</v>
      </c>
      <c r="P2752">
        <v>0</v>
      </c>
      <c r="Q2752" t="b">
        <v>0</v>
      </c>
      <c r="R2752" t="s">
        <v>8303</v>
      </c>
      <c r="S2752" s="6">
        <f t="shared" si="294"/>
        <v>0</v>
      </c>
      <c r="T2752" s="8">
        <f t="shared" si="295"/>
        <v>0</v>
      </c>
      <c r="U2752" t="str">
        <f t="shared" si="299"/>
        <v>publishing</v>
      </c>
      <c r="V2752" t="str">
        <f t="shared" si="300"/>
        <v>children's books</v>
      </c>
    </row>
    <row r="2753" spans="1:22" ht="48" x14ac:dyDescent="0.2">
      <c r="A2753">
        <v>2751</v>
      </c>
      <c r="B2753" s="3" t="s">
        <v>2751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2">
        <f t="shared" si="296"/>
        <v>41807.887060185189</v>
      </c>
      <c r="K2753">
        <v>1397855842</v>
      </c>
      <c r="L2753" s="12" t="str">
        <f t="shared" si="297"/>
        <v>04/18/2014</v>
      </c>
      <c r="M2753" s="9" t="str" cm="1">
        <f t="array" ref="M2753">_xlfn.IFS(LEFT(L2753, 2) = "01", "Jan", LEFT(L2753, 2) = "02", "Feb", LEFT(L2753, 2) = "03", "Mar", LEFT(L2753, 2) = "04", "Apr", LEFT(L2753, 2) = "05", "May", LEFT(L2753, 2) = "06", "Jun", LEFT(L2753, 2) = "07", "Jul", LEFT(L2753, 2) = "08", "Aug", LEFT(L2753, 2) = "09", "Sep", LEFT(L2753, 2) = "10", "Oct", LEFT(L2753, 2) = "11", "Nov", LEFT(L2753, 2) = "12", "Dec")</f>
        <v>Apr</v>
      </c>
      <c r="N2753" s="9" t="str">
        <f t="shared" si="298"/>
        <v>2014</v>
      </c>
      <c r="O2753" t="b">
        <v>0</v>
      </c>
      <c r="P2753">
        <v>0</v>
      </c>
      <c r="Q2753" t="b">
        <v>0</v>
      </c>
      <c r="R2753" t="s">
        <v>8303</v>
      </c>
      <c r="S2753" s="6">
        <f t="shared" si="294"/>
        <v>0</v>
      </c>
      <c r="T2753" s="8">
        <f t="shared" si="295"/>
        <v>0</v>
      </c>
      <c r="U2753" t="str">
        <f t="shared" si="299"/>
        <v>publishing</v>
      </c>
      <c r="V2753" t="str">
        <f t="shared" si="300"/>
        <v>children's books</v>
      </c>
    </row>
    <row r="2754" spans="1:22" ht="48" x14ac:dyDescent="0.2">
      <c r="A2754">
        <v>2752</v>
      </c>
      <c r="B2754" s="3" t="s">
        <v>2752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2">
        <f t="shared" si="296"/>
        <v>40895.765092592592</v>
      </c>
      <c r="K2754">
        <v>1320776504</v>
      </c>
      <c r="L2754" s="12" t="str">
        <f t="shared" si="297"/>
        <v>11/08/2011</v>
      </c>
      <c r="M2754" s="9" t="str" cm="1">
        <f t="array" ref="M2754">_xlfn.IFS(LEFT(L2754, 2) = "01", "Jan", LEFT(L2754, 2) = "02", "Feb", LEFT(L2754, 2) = "03", "Mar", LEFT(L2754, 2) = "04", "Apr", LEFT(L2754, 2) = "05", "May", LEFT(L2754, 2) = "06", "Jun", LEFT(L2754, 2) = "07", "Jul", LEFT(L2754, 2) = "08", "Aug", LEFT(L2754, 2) = "09", "Sep", LEFT(L2754, 2) = "10", "Oct", LEFT(L2754, 2) = "11", "Nov", LEFT(L2754, 2) = "12", "Dec")</f>
        <v>Nov</v>
      </c>
      <c r="N2754" s="9" t="str">
        <f t="shared" si="298"/>
        <v>2011</v>
      </c>
      <c r="O2754" t="b">
        <v>0</v>
      </c>
      <c r="P2754">
        <v>14</v>
      </c>
      <c r="Q2754" t="b">
        <v>0</v>
      </c>
      <c r="R2754" t="s">
        <v>8303</v>
      </c>
      <c r="S2754" s="6">
        <f t="shared" ref="S2754:S2817" si="301">E2754/D2754</f>
        <v>0.11458333333333333</v>
      </c>
      <c r="T2754" s="8">
        <f t="shared" ref="T2754:T2817" si="302">IFERROR(E2754/P2754, 0)</f>
        <v>39.285714285714285</v>
      </c>
      <c r="U2754" t="str">
        <f t="shared" si="299"/>
        <v>publishing</v>
      </c>
      <c r="V2754" t="str">
        <f t="shared" si="300"/>
        <v>children's books</v>
      </c>
    </row>
    <row r="2755" spans="1:22" ht="48" x14ac:dyDescent="0.2">
      <c r="A2755">
        <v>2753</v>
      </c>
      <c r="B2755" s="3" t="s">
        <v>2753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2">
        <f t="shared" ref="J2755:J2818" si="303">(((I2755/60)/60)/24)+DATE(1970,1,1)</f>
        <v>41147.900729166664</v>
      </c>
      <c r="K2755">
        <v>1343425023</v>
      </c>
      <c r="L2755" s="12" t="str">
        <f t="shared" ref="L2755:L2818" si="304">TEXT((((K2755/60)/60)/24)+DATE(1970,1,1), "mm/dd/yyyy")</f>
        <v>07/27/2012</v>
      </c>
      <c r="M2755" s="9" t="str" cm="1">
        <f t="array" ref="M2755">_xlfn.IFS(LEFT(L2755, 2) = "01", "Jan", LEFT(L2755, 2) = "02", "Feb", LEFT(L2755, 2) = "03", "Mar", LEFT(L2755, 2) = "04", "Apr", LEFT(L2755, 2) = "05", "May", LEFT(L2755, 2) = "06", "Jun", LEFT(L2755, 2) = "07", "Jul", LEFT(L2755, 2) = "08", "Aug", LEFT(L2755, 2) = "09", "Sep", LEFT(L2755, 2) = "10", "Oct", LEFT(L2755, 2) = "11", "Nov", LEFT(L2755, 2) = "12", "Dec")</f>
        <v>Jul</v>
      </c>
      <c r="N2755" s="9" t="str">
        <f t="shared" ref="N2755:N2818" si="305">RIGHT(L2755, 4)</f>
        <v>2012</v>
      </c>
      <c r="O2755" t="b">
        <v>0</v>
      </c>
      <c r="P2755">
        <v>8</v>
      </c>
      <c r="Q2755" t="b">
        <v>0</v>
      </c>
      <c r="R2755" t="s">
        <v>8303</v>
      </c>
      <c r="S2755" s="6">
        <f t="shared" si="301"/>
        <v>0.19</v>
      </c>
      <c r="T2755" s="8">
        <f t="shared" si="302"/>
        <v>47.5</v>
      </c>
      <c r="U2755" t="str">
        <f t="shared" ref="U2755:U2818" si="306">LEFT(R2755, SEARCH("/", R2755) - 1)</f>
        <v>publishing</v>
      </c>
      <c r="V2755" t="str">
        <f t="shared" ref="V2755:V2818" si="307">RIGHT(R2755, LEN(R2755) - SEARCH("/", R2755) )</f>
        <v>children's books</v>
      </c>
    </row>
    <row r="2756" spans="1:22" ht="48" x14ac:dyDescent="0.2">
      <c r="A2756">
        <v>2754</v>
      </c>
      <c r="B2756" s="3" t="s">
        <v>2754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2">
        <f t="shared" si="303"/>
        <v>41893.636006944449</v>
      </c>
      <c r="K2756">
        <v>1407856551</v>
      </c>
      <c r="L2756" s="12" t="str">
        <f t="shared" si="304"/>
        <v>08/12/2014</v>
      </c>
      <c r="M2756" s="9" t="str" cm="1">
        <f t="array" ref="M2756">_xlfn.IFS(LEFT(L2756, 2) = "01", "Jan", LEFT(L2756, 2) = "02", "Feb", LEFT(L2756, 2) = "03", "Mar", LEFT(L2756, 2) = "04", "Apr", LEFT(L2756, 2) = "05", "May", LEFT(L2756, 2) = "06", "Jun", LEFT(L2756, 2) = "07", "Jul", LEFT(L2756, 2) = "08", "Aug", LEFT(L2756, 2) = "09", "Sep", LEFT(L2756, 2) = "10", "Oct", LEFT(L2756, 2) = "11", "Nov", LEFT(L2756, 2) = "12", "Dec")</f>
        <v>Aug</v>
      </c>
      <c r="N2756" s="9" t="str">
        <f t="shared" si="305"/>
        <v>2014</v>
      </c>
      <c r="O2756" t="b">
        <v>0</v>
      </c>
      <c r="P2756">
        <v>0</v>
      </c>
      <c r="Q2756" t="b">
        <v>0</v>
      </c>
      <c r="R2756" t="s">
        <v>8303</v>
      </c>
      <c r="S2756" s="6">
        <f t="shared" si="301"/>
        <v>0</v>
      </c>
      <c r="T2756" s="8">
        <f t="shared" si="302"/>
        <v>0</v>
      </c>
      <c r="U2756" t="str">
        <f t="shared" si="306"/>
        <v>publishing</v>
      </c>
      <c r="V2756" t="str">
        <f t="shared" si="307"/>
        <v>children's books</v>
      </c>
    </row>
    <row r="2757" spans="1:22" ht="32" x14ac:dyDescent="0.2">
      <c r="A2757">
        <v>2755</v>
      </c>
      <c r="B2757" s="3" t="s">
        <v>2755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2">
        <f t="shared" si="303"/>
        <v>42102.790821759263</v>
      </c>
      <c r="K2757">
        <v>1425927527</v>
      </c>
      <c r="L2757" s="12" t="str">
        <f t="shared" si="304"/>
        <v>03/09/2015</v>
      </c>
      <c r="M2757" s="9" t="str" cm="1">
        <f t="array" ref="M2757">_xlfn.IFS(LEFT(L2757, 2) = "01", "Jan", LEFT(L2757, 2) = "02", "Feb", LEFT(L2757, 2) = "03", "Mar", LEFT(L2757, 2) = "04", "Apr", LEFT(L2757, 2) = "05", "May", LEFT(L2757, 2) = "06", "Jun", LEFT(L2757, 2) = "07", "Jul", LEFT(L2757, 2) = "08", "Aug", LEFT(L2757, 2) = "09", "Sep", LEFT(L2757, 2) = "10", "Oct", LEFT(L2757, 2) = "11", "Nov", LEFT(L2757, 2) = "12", "Dec")</f>
        <v>Mar</v>
      </c>
      <c r="N2757" s="9" t="str">
        <f t="shared" si="305"/>
        <v>2015</v>
      </c>
      <c r="O2757" t="b">
        <v>0</v>
      </c>
      <c r="P2757">
        <v>15</v>
      </c>
      <c r="Q2757" t="b">
        <v>0</v>
      </c>
      <c r="R2757" t="s">
        <v>8303</v>
      </c>
      <c r="S2757" s="6">
        <f t="shared" si="301"/>
        <v>0.52</v>
      </c>
      <c r="T2757" s="8">
        <f t="shared" si="302"/>
        <v>17.333333333333332</v>
      </c>
      <c r="U2757" t="str">
        <f t="shared" si="306"/>
        <v>publishing</v>
      </c>
      <c r="V2757" t="str">
        <f t="shared" si="307"/>
        <v>children's books</v>
      </c>
    </row>
    <row r="2758" spans="1:22" ht="48" x14ac:dyDescent="0.2">
      <c r="A2758">
        <v>2756</v>
      </c>
      <c r="B2758" s="3" t="s">
        <v>2756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2">
        <f t="shared" si="303"/>
        <v>41650.90047453704</v>
      </c>
      <c r="K2758">
        <v>1386884201</v>
      </c>
      <c r="L2758" s="12" t="str">
        <f t="shared" si="304"/>
        <v>12/12/2013</v>
      </c>
      <c r="M2758" s="9" t="str" cm="1">
        <f t="array" ref="M2758">_xlfn.IFS(LEFT(L2758, 2) = "01", "Jan", LEFT(L2758, 2) = "02", "Feb", LEFT(L2758, 2) = "03", "Mar", LEFT(L2758, 2) = "04", "Apr", LEFT(L2758, 2) = "05", "May", LEFT(L2758, 2) = "06", "Jun", LEFT(L2758, 2) = "07", "Jul", LEFT(L2758, 2) = "08", "Aug", LEFT(L2758, 2) = "09", "Sep", LEFT(L2758, 2) = "10", "Oct", LEFT(L2758, 2) = "11", "Nov", LEFT(L2758, 2) = "12", "Dec")</f>
        <v>Dec</v>
      </c>
      <c r="N2758" s="9" t="str">
        <f t="shared" si="305"/>
        <v>2013</v>
      </c>
      <c r="O2758" t="b">
        <v>0</v>
      </c>
      <c r="P2758">
        <v>33</v>
      </c>
      <c r="Q2758" t="b">
        <v>0</v>
      </c>
      <c r="R2758" t="s">
        <v>8303</v>
      </c>
      <c r="S2758" s="6">
        <f t="shared" si="301"/>
        <v>0.1048</v>
      </c>
      <c r="T2758" s="8">
        <f t="shared" si="302"/>
        <v>31.757575757575758</v>
      </c>
      <c r="U2758" t="str">
        <f t="shared" si="306"/>
        <v>publishing</v>
      </c>
      <c r="V2758" t="str">
        <f t="shared" si="307"/>
        <v>children's books</v>
      </c>
    </row>
    <row r="2759" spans="1:22" ht="32" x14ac:dyDescent="0.2">
      <c r="A2759">
        <v>2757</v>
      </c>
      <c r="B2759" s="3" t="s">
        <v>2757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2">
        <f t="shared" si="303"/>
        <v>42588.65662037037</v>
      </c>
      <c r="K2759">
        <v>1469202332</v>
      </c>
      <c r="L2759" s="12" t="str">
        <f t="shared" si="304"/>
        <v>07/22/2016</v>
      </c>
      <c r="M2759" s="9" t="str" cm="1">
        <f t="array" ref="M2759">_xlfn.IFS(LEFT(L2759, 2) = "01", "Jan", LEFT(L2759, 2) = "02", "Feb", LEFT(L2759, 2) = "03", "Mar", LEFT(L2759, 2) = "04", "Apr", LEFT(L2759, 2) = "05", "May", LEFT(L2759, 2) = "06", "Jun", LEFT(L2759, 2) = "07", "Jul", LEFT(L2759, 2) = "08", "Aug", LEFT(L2759, 2) = "09", "Sep", LEFT(L2759, 2) = "10", "Oct", LEFT(L2759, 2) = "11", "Nov", LEFT(L2759, 2) = "12", "Dec")</f>
        <v>Jul</v>
      </c>
      <c r="N2759" s="9" t="str">
        <f t="shared" si="305"/>
        <v>2016</v>
      </c>
      <c r="O2759" t="b">
        <v>0</v>
      </c>
      <c r="P2759">
        <v>2</v>
      </c>
      <c r="Q2759" t="b">
        <v>0</v>
      </c>
      <c r="R2759" t="s">
        <v>8303</v>
      </c>
      <c r="S2759" s="6">
        <f t="shared" si="301"/>
        <v>6.6666666666666671E-3</v>
      </c>
      <c r="T2759" s="8">
        <f t="shared" si="302"/>
        <v>5</v>
      </c>
      <c r="U2759" t="str">
        <f t="shared" si="306"/>
        <v>publishing</v>
      </c>
      <c r="V2759" t="str">
        <f t="shared" si="307"/>
        <v>children's books</v>
      </c>
    </row>
    <row r="2760" spans="1:22" ht="48" x14ac:dyDescent="0.2">
      <c r="A2760">
        <v>2758</v>
      </c>
      <c r="B2760" s="3" t="s">
        <v>2758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2">
        <f t="shared" si="303"/>
        <v>42653.441932870366</v>
      </c>
      <c r="K2760">
        <v>1474886183</v>
      </c>
      <c r="L2760" s="12" t="str">
        <f t="shared" si="304"/>
        <v>09/26/2016</v>
      </c>
      <c r="M2760" s="9" t="str" cm="1">
        <f t="array" ref="M2760">_xlfn.IFS(LEFT(L2760, 2) = "01", "Jan", LEFT(L2760, 2) = "02", "Feb", LEFT(L2760, 2) = "03", "Mar", LEFT(L2760, 2) = "04", "Apr", LEFT(L2760, 2) = "05", "May", LEFT(L2760, 2) = "06", "Jun", LEFT(L2760, 2) = "07", "Jul", LEFT(L2760, 2) = "08", "Aug", LEFT(L2760, 2) = "09", "Sep", LEFT(L2760, 2) = "10", "Oct", LEFT(L2760, 2) = "11", "Nov", LEFT(L2760, 2) = "12", "Dec")</f>
        <v>Sep</v>
      </c>
      <c r="N2760" s="9" t="str">
        <f t="shared" si="305"/>
        <v>2016</v>
      </c>
      <c r="O2760" t="b">
        <v>0</v>
      </c>
      <c r="P2760">
        <v>6</v>
      </c>
      <c r="Q2760" t="b">
        <v>0</v>
      </c>
      <c r="R2760" t="s">
        <v>8303</v>
      </c>
      <c r="S2760" s="6">
        <f t="shared" si="301"/>
        <v>0.11700000000000001</v>
      </c>
      <c r="T2760" s="8">
        <f t="shared" si="302"/>
        <v>39</v>
      </c>
      <c r="U2760" t="str">
        <f t="shared" si="306"/>
        <v>publishing</v>
      </c>
      <c r="V2760" t="str">
        <f t="shared" si="307"/>
        <v>children's books</v>
      </c>
    </row>
    <row r="2761" spans="1:22" ht="48" x14ac:dyDescent="0.2">
      <c r="A2761">
        <v>2759</v>
      </c>
      <c r="B2761" s="3" t="s">
        <v>2759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2">
        <f t="shared" si="303"/>
        <v>42567.36650462963</v>
      </c>
      <c r="K2761">
        <v>1464943666</v>
      </c>
      <c r="L2761" s="12" t="str">
        <f t="shared" si="304"/>
        <v>06/03/2016</v>
      </c>
      <c r="M2761" s="9" t="str" cm="1">
        <f t="array" ref="M2761">_xlfn.IFS(LEFT(L2761, 2) = "01", "Jan", LEFT(L2761, 2) = "02", "Feb", LEFT(L2761, 2) = "03", "Mar", LEFT(L2761, 2) = "04", "Apr", LEFT(L2761, 2) = "05", "May", LEFT(L2761, 2) = "06", "Jun", LEFT(L2761, 2) = "07", "Jul", LEFT(L2761, 2) = "08", "Aug", LEFT(L2761, 2) = "09", "Sep", LEFT(L2761, 2) = "10", "Oct", LEFT(L2761, 2) = "11", "Nov", LEFT(L2761, 2) = "12", "Dec")</f>
        <v>Jun</v>
      </c>
      <c r="N2761" s="9" t="str">
        <f t="shared" si="305"/>
        <v>2016</v>
      </c>
      <c r="O2761" t="b">
        <v>0</v>
      </c>
      <c r="P2761">
        <v>2</v>
      </c>
      <c r="Q2761" t="b">
        <v>0</v>
      </c>
      <c r="R2761" t="s">
        <v>8303</v>
      </c>
      <c r="S2761" s="6">
        <f t="shared" si="301"/>
        <v>0.105</v>
      </c>
      <c r="T2761" s="8">
        <f t="shared" si="302"/>
        <v>52.5</v>
      </c>
      <c r="U2761" t="str">
        <f t="shared" si="306"/>
        <v>publishing</v>
      </c>
      <c r="V2761" t="str">
        <f t="shared" si="307"/>
        <v>children's books</v>
      </c>
    </row>
    <row r="2762" spans="1:22" ht="48" x14ac:dyDescent="0.2">
      <c r="A2762">
        <v>2760</v>
      </c>
      <c r="B2762" s="3" t="s">
        <v>2760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2">
        <f t="shared" si="303"/>
        <v>41445.461319444446</v>
      </c>
      <c r="K2762">
        <v>1369134258</v>
      </c>
      <c r="L2762" s="12" t="str">
        <f t="shared" si="304"/>
        <v>05/21/2013</v>
      </c>
      <c r="M2762" s="9" t="str" cm="1">
        <f t="array" ref="M2762">_xlfn.IFS(LEFT(L2762, 2) = "01", "Jan", LEFT(L2762, 2) = "02", "Feb", LEFT(L2762, 2) = "03", "Mar", LEFT(L2762, 2) = "04", "Apr", LEFT(L2762, 2) = "05", "May", LEFT(L2762, 2) = "06", "Jun", LEFT(L2762, 2) = "07", "Jul", LEFT(L2762, 2) = "08", "Aug", LEFT(L2762, 2) = "09", "Sep", LEFT(L2762, 2) = "10", "Oct", LEFT(L2762, 2) = "11", "Nov", LEFT(L2762, 2) = "12", "Dec")</f>
        <v>May</v>
      </c>
      <c r="N2762" s="9" t="str">
        <f t="shared" si="305"/>
        <v>2013</v>
      </c>
      <c r="O2762" t="b">
        <v>0</v>
      </c>
      <c r="P2762">
        <v>0</v>
      </c>
      <c r="Q2762" t="b">
        <v>0</v>
      </c>
      <c r="R2762" t="s">
        <v>8303</v>
      </c>
      <c r="S2762" s="6">
        <f t="shared" si="301"/>
        <v>0</v>
      </c>
      <c r="T2762" s="8">
        <f t="shared" si="302"/>
        <v>0</v>
      </c>
      <c r="U2762" t="str">
        <f t="shared" si="306"/>
        <v>publishing</v>
      </c>
      <c r="V2762" t="str">
        <f t="shared" si="307"/>
        <v>children's books</v>
      </c>
    </row>
    <row r="2763" spans="1:22" ht="32" x14ac:dyDescent="0.2">
      <c r="A2763">
        <v>2761</v>
      </c>
      <c r="B2763" s="3" t="s">
        <v>2761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2">
        <f t="shared" si="303"/>
        <v>41277.063576388886</v>
      </c>
      <c r="K2763">
        <v>1354584693</v>
      </c>
      <c r="L2763" s="12" t="str">
        <f t="shared" si="304"/>
        <v>12/04/2012</v>
      </c>
      <c r="M2763" s="9" t="str" cm="1">
        <f t="array" ref="M2763">_xlfn.IFS(LEFT(L2763, 2) = "01", "Jan", LEFT(L2763, 2) = "02", "Feb", LEFT(L2763, 2) = "03", "Mar", LEFT(L2763, 2) = "04", "Apr", LEFT(L2763, 2) = "05", "May", LEFT(L2763, 2) = "06", "Jun", LEFT(L2763, 2) = "07", "Jul", LEFT(L2763, 2) = "08", "Aug", LEFT(L2763, 2) = "09", "Sep", LEFT(L2763, 2) = "10", "Oct", LEFT(L2763, 2) = "11", "Nov", LEFT(L2763, 2) = "12", "Dec")</f>
        <v>Dec</v>
      </c>
      <c r="N2763" s="9" t="str">
        <f t="shared" si="305"/>
        <v>2012</v>
      </c>
      <c r="O2763" t="b">
        <v>0</v>
      </c>
      <c r="P2763">
        <v>4</v>
      </c>
      <c r="Q2763" t="b">
        <v>0</v>
      </c>
      <c r="R2763" t="s">
        <v>8303</v>
      </c>
      <c r="S2763" s="6">
        <f t="shared" si="301"/>
        <v>7.1999999999999998E-3</v>
      </c>
      <c r="T2763" s="8">
        <f t="shared" si="302"/>
        <v>9</v>
      </c>
      <c r="U2763" t="str">
        <f t="shared" si="306"/>
        <v>publishing</v>
      </c>
      <c r="V2763" t="str">
        <f t="shared" si="307"/>
        <v>children's books</v>
      </c>
    </row>
    <row r="2764" spans="1:22" ht="48" x14ac:dyDescent="0.2">
      <c r="A2764">
        <v>2762</v>
      </c>
      <c r="B2764" s="3" t="s">
        <v>2762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2">
        <f t="shared" si="303"/>
        <v>40986.995312500003</v>
      </c>
      <c r="K2764">
        <v>1326934395</v>
      </c>
      <c r="L2764" s="12" t="str">
        <f t="shared" si="304"/>
        <v>01/19/2012</v>
      </c>
      <c r="M2764" s="9" t="str" cm="1">
        <f t="array" ref="M2764">_xlfn.IFS(LEFT(L2764, 2) = "01", "Jan", LEFT(L2764, 2) = "02", "Feb", LEFT(L2764, 2) = "03", "Mar", LEFT(L2764, 2) = "04", "Apr", LEFT(L2764, 2) = "05", "May", LEFT(L2764, 2) = "06", "Jun", LEFT(L2764, 2) = "07", "Jul", LEFT(L2764, 2) = "08", "Aug", LEFT(L2764, 2) = "09", "Sep", LEFT(L2764, 2) = "10", "Oct", LEFT(L2764, 2) = "11", "Nov", LEFT(L2764, 2) = "12", "Dec")</f>
        <v>Jan</v>
      </c>
      <c r="N2764" s="9" t="str">
        <f t="shared" si="305"/>
        <v>2012</v>
      </c>
      <c r="O2764" t="b">
        <v>0</v>
      </c>
      <c r="P2764">
        <v>1</v>
      </c>
      <c r="Q2764" t="b">
        <v>0</v>
      </c>
      <c r="R2764" t="s">
        <v>8303</v>
      </c>
      <c r="S2764" s="6">
        <f t="shared" si="301"/>
        <v>7.6923076923076927E-3</v>
      </c>
      <c r="T2764" s="8">
        <f t="shared" si="302"/>
        <v>25</v>
      </c>
      <c r="U2764" t="str">
        <f t="shared" si="306"/>
        <v>publishing</v>
      </c>
      <c r="V2764" t="str">
        <f t="shared" si="307"/>
        <v>children's books</v>
      </c>
    </row>
    <row r="2765" spans="1:22" ht="32" x14ac:dyDescent="0.2">
      <c r="A2765">
        <v>2763</v>
      </c>
      <c r="B2765" s="3" t="s">
        <v>2763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2">
        <f t="shared" si="303"/>
        <v>41418.579675925925</v>
      </c>
      <c r="K2765">
        <v>1365515684</v>
      </c>
      <c r="L2765" s="12" t="str">
        <f t="shared" si="304"/>
        <v>04/09/2013</v>
      </c>
      <c r="M2765" s="9" t="str" cm="1">
        <f t="array" ref="M2765">_xlfn.IFS(LEFT(L2765, 2) = "01", "Jan", LEFT(L2765, 2) = "02", "Feb", LEFT(L2765, 2) = "03", "Mar", LEFT(L2765, 2) = "04", "Apr", LEFT(L2765, 2) = "05", "May", LEFT(L2765, 2) = "06", "Jun", LEFT(L2765, 2) = "07", "Jul", LEFT(L2765, 2) = "08", "Aug", LEFT(L2765, 2) = "09", "Sep", LEFT(L2765, 2) = "10", "Oct", LEFT(L2765, 2) = "11", "Nov", LEFT(L2765, 2) = "12", "Dec")</f>
        <v>Apr</v>
      </c>
      <c r="N2765" s="9" t="str">
        <f t="shared" si="305"/>
        <v>2013</v>
      </c>
      <c r="O2765" t="b">
        <v>0</v>
      </c>
      <c r="P2765">
        <v>3</v>
      </c>
      <c r="Q2765" t="b">
        <v>0</v>
      </c>
      <c r="R2765" t="s">
        <v>8303</v>
      </c>
      <c r="S2765" s="6">
        <f t="shared" si="301"/>
        <v>2.2842639593908631E-3</v>
      </c>
      <c r="T2765" s="8">
        <f t="shared" si="302"/>
        <v>30</v>
      </c>
      <c r="U2765" t="str">
        <f t="shared" si="306"/>
        <v>publishing</v>
      </c>
      <c r="V2765" t="str">
        <f t="shared" si="307"/>
        <v>children's books</v>
      </c>
    </row>
    <row r="2766" spans="1:22" ht="48" x14ac:dyDescent="0.2">
      <c r="A2766">
        <v>2764</v>
      </c>
      <c r="B2766" s="3" t="s">
        <v>2764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2">
        <f t="shared" si="303"/>
        <v>41059.791666666664</v>
      </c>
      <c r="K2766">
        <v>1335855631</v>
      </c>
      <c r="L2766" s="12" t="str">
        <f t="shared" si="304"/>
        <v>05/01/2012</v>
      </c>
      <c r="M2766" s="9" t="str" cm="1">
        <f t="array" ref="M2766">_xlfn.IFS(LEFT(L2766, 2) = "01", "Jan", LEFT(L2766, 2) = "02", "Feb", LEFT(L2766, 2) = "03", "Mar", LEFT(L2766, 2) = "04", "Apr", LEFT(L2766, 2) = "05", "May", LEFT(L2766, 2) = "06", "Jun", LEFT(L2766, 2) = "07", "Jul", LEFT(L2766, 2) = "08", "Aug", LEFT(L2766, 2) = "09", "Sep", LEFT(L2766, 2) = "10", "Oct", LEFT(L2766, 2) = "11", "Nov", LEFT(L2766, 2) = "12", "Dec")</f>
        <v>May</v>
      </c>
      <c r="N2766" s="9" t="str">
        <f t="shared" si="305"/>
        <v>2012</v>
      </c>
      <c r="O2766" t="b">
        <v>0</v>
      </c>
      <c r="P2766">
        <v>4</v>
      </c>
      <c r="Q2766" t="b">
        <v>0</v>
      </c>
      <c r="R2766" t="s">
        <v>8303</v>
      </c>
      <c r="S2766" s="6">
        <f t="shared" si="301"/>
        <v>1.125E-2</v>
      </c>
      <c r="T2766" s="8">
        <f t="shared" si="302"/>
        <v>11.25</v>
      </c>
      <c r="U2766" t="str">
        <f t="shared" si="306"/>
        <v>publishing</v>
      </c>
      <c r="V2766" t="str">
        <f t="shared" si="307"/>
        <v>children's books</v>
      </c>
    </row>
    <row r="2767" spans="1:22" ht="48" x14ac:dyDescent="0.2">
      <c r="A2767">
        <v>2765</v>
      </c>
      <c r="B2767" s="3" t="s">
        <v>2765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2">
        <f t="shared" si="303"/>
        <v>41210.579027777778</v>
      </c>
      <c r="K2767">
        <v>1350050028</v>
      </c>
      <c r="L2767" s="12" t="str">
        <f t="shared" si="304"/>
        <v>10/12/2012</v>
      </c>
      <c r="M2767" s="9" t="str" cm="1">
        <f t="array" ref="M2767">_xlfn.IFS(LEFT(L2767, 2) = "01", "Jan", LEFT(L2767, 2) = "02", "Feb", LEFT(L2767, 2) = "03", "Mar", LEFT(L2767, 2) = "04", "Apr", LEFT(L2767, 2) = "05", "May", LEFT(L2767, 2) = "06", "Jun", LEFT(L2767, 2) = "07", "Jul", LEFT(L2767, 2) = "08", "Aug", LEFT(L2767, 2) = "09", "Sep", LEFT(L2767, 2) = "10", "Oct", LEFT(L2767, 2) = "11", "Nov", LEFT(L2767, 2) = "12", "Dec")</f>
        <v>Oct</v>
      </c>
      <c r="N2767" s="9" t="str">
        <f t="shared" si="305"/>
        <v>2012</v>
      </c>
      <c r="O2767" t="b">
        <v>0</v>
      </c>
      <c r="P2767">
        <v>0</v>
      </c>
      <c r="Q2767" t="b">
        <v>0</v>
      </c>
      <c r="R2767" t="s">
        <v>8303</v>
      </c>
      <c r="S2767" s="6">
        <f t="shared" si="301"/>
        <v>0</v>
      </c>
      <c r="T2767" s="8">
        <f t="shared" si="302"/>
        <v>0</v>
      </c>
      <c r="U2767" t="str">
        <f t="shared" si="306"/>
        <v>publishing</v>
      </c>
      <c r="V2767" t="str">
        <f t="shared" si="307"/>
        <v>children's books</v>
      </c>
    </row>
    <row r="2768" spans="1:22" ht="48" x14ac:dyDescent="0.2">
      <c r="A2768">
        <v>2766</v>
      </c>
      <c r="B2768" s="3" t="s">
        <v>2766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2">
        <f t="shared" si="303"/>
        <v>40766.668032407404</v>
      </c>
      <c r="K2768">
        <v>1310486518</v>
      </c>
      <c r="L2768" s="12" t="str">
        <f t="shared" si="304"/>
        <v>07/12/2011</v>
      </c>
      <c r="M2768" s="9" t="str" cm="1">
        <f t="array" ref="M2768">_xlfn.IFS(LEFT(L2768, 2) = "01", "Jan", LEFT(L2768, 2) = "02", "Feb", LEFT(L2768, 2) = "03", "Mar", LEFT(L2768, 2) = "04", "Apr", LEFT(L2768, 2) = "05", "May", LEFT(L2768, 2) = "06", "Jun", LEFT(L2768, 2) = "07", "Jul", LEFT(L2768, 2) = "08", "Aug", LEFT(L2768, 2) = "09", "Sep", LEFT(L2768, 2) = "10", "Oct", LEFT(L2768, 2) = "11", "Nov", LEFT(L2768, 2) = "12", "Dec")</f>
        <v>Jul</v>
      </c>
      <c r="N2768" s="9" t="str">
        <f t="shared" si="305"/>
        <v>2011</v>
      </c>
      <c r="O2768" t="b">
        <v>0</v>
      </c>
      <c r="P2768">
        <v>4</v>
      </c>
      <c r="Q2768" t="b">
        <v>0</v>
      </c>
      <c r="R2768" t="s">
        <v>8303</v>
      </c>
      <c r="S2768" s="6">
        <f t="shared" si="301"/>
        <v>0.02</v>
      </c>
      <c r="T2768" s="8">
        <f t="shared" si="302"/>
        <v>25</v>
      </c>
      <c r="U2768" t="str">
        <f t="shared" si="306"/>
        <v>publishing</v>
      </c>
      <c r="V2768" t="str">
        <f t="shared" si="307"/>
        <v>children's books</v>
      </c>
    </row>
    <row r="2769" spans="1:22" ht="48" x14ac:dyDescent="0.2">
      <c r="A2769">
        <v>2767</v>
      </c>
      <c r="B2769" s="3" t="s">
        <v>2767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2">
        <f t="shared" si="303"/>
        <v>42232.958912037036</v>
      </c>
      <c r="K2769">
        <v>1434582050</v>
      </c>
      <c r="L2769" s="12" t="str">
        <f t="shared" si="304"/>
        <v>06/17/2015</v>
      </c>
      <c r="M2769" s="9" t="str" cm="1">
        <f t="array" ref="M2769">_xlfn.IFS(LEFT(L2769, 2) = "01", "Jan", LEFT(L2769, 2) = "02", "Feb", LEFT(L2769, 2) = "03", "Mar", LEFT(L2769, 2) = "04", "Apr", LEFT(L2769, 2) = "05", "May", LEFT(L2769, 2) = "06", "Jun", LEFT(L2769, 2) = "07", "Jul", LEFT(L2769, 2) = "08", "Aug", LEFT(L2769, 2) = "09", "Sep", LEFT(L2769, 2) = "10", "Oct", LEFT(L2769, 2) = "11", "Nov", LEFT(L2769, 2) = "12", "Dec")</f>
        <v>Jun</v>
      </c>
      <c r="N2769" s="9" t="str">
        <f t="shared" si="305"/>
        <v>2015</v>
      </c>
      <c r="O2769" t="b">
        <v>0</v>
      </c>
      <c r="P2769">
        <v>3</v>
      </c>
      <c r="Q2769" t="b">
        <v>0</v>
      </c>
      <c r="R2769" t="s">
        <v>8303</v>
      </c>
      <c r="S2769" s="6">
        <f t="shared" si="301"/>
        <v>8.5000000000000006E-3</v>
      </c>
      <c r="T2769" s="8">
        <f t="shared" si="302"/>
        <v>11.333333333333334</v>
      </c>
      <c r="U2769" t="str">
        <f t="shared" si="306"/>
        <v>publishing</v>
      </c>
      <c r="V2769" t="str">
        <f t="shared" si="307"/>
        <v>children's books</v>
      </c>
    </row>
    <row r="2770" spans="1:22" ht="48" x14ac:dyDescent="0.2">
      <c r="A2770">
        <v>2768</v>
      </c>
      <c r="B2770" s="3" t="s">
        <v>2768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2">
        <f t="shared" si="303"/>
        <v>40997.573182870372</v>
      </c>
      <c r="K2770">
        <v>1330440323</v>
      </c>
      <c r="L2770" s="12" t="str">
        <f t="shared" si="304"/>
        <v>02/28/2012</v>
      </c>
      <c r="M2770" s="9" t="str" cm="1">
        <f t="array" ref="M2770">_xlfn.IFS(LEFT(L2770, 2) = "01", "Jan", LEFT(L2770, 2) = "02", "Feb", LEFT(L2770, 2) = "03", "Mar", LEFT(L2770, 2) = "04", "Apr", LEFT(L2770, 2) = "05", "May", LEFT(L2770, 2) = "06", "Jun", LEFT(L2770, 2) = "07", "Jul", LEFT(L2770, 2) = "08", "Aug", LEFT(L2770, 2) = "09", "Sep", LEFT(L2770, 2) = "10", "Oct", LEFT(L2770, 2) = "11", "Nov", LEFT(L2770, 2) = "12", "Dec")</f>
        <v>Feb</v>
      </c>
      <c r="N2770" s="9" t="str">
        <f t="shared" si="305"/>
        <v>2012</v>
      </c>
      <c r="O2770" t="b">
        <v>0</v>
      </c>
      <c r="P2770">
        <v>34</v>
      </c>
      <c r="Q2770" t="b">
        <v>0</v>
      </c>
      <c r="R2770" t="s">
        <v>8303</v>
      </c>
      <c r="S2770" s="6">
        <f t="shared" si="301"/>
        <v>0.14314285714285716</v>
      </c>
      <c r="T2770" s="8">
        <f t="shared" si="302"/>
        <v>29.470588235294116</v>
      </c>
      <c r="U2770" t="str">
        <f t="shared" si="306"/>
        <v>publishing</v>
      </c>
      <c r="V2770" t="str">
        <f t="shared" si="307"/>
        <v>children's books</v>
      </c>
    </row>
    <row r="2771" spans="1:22" ht="48" x14ac:dyDescent="0.2">
      <c r="A2771">
        <v>2769</v>
      </c>
      <c r="B2771" s="3" t="s">
        <v>2769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2">
        <f t="shared" si="303"/>
        <v>41795.826273148145</v>
      </c>
      <c r="K2771">
        <v>1397677790</v>
      </c>
      <c r="L2771" s="12" t="str">
        <f t="shared" si="304"/>
        <v>04/16/2014</v>
      </c>
      <c r="M2771" s="9" t="str" cm="1">
        <f t="array" ref="M2771">_xlfn.IFS(LEFT(L2771, 2) = "01", "Jan", LEFT(L2771, 2) = "02", "Feb", LEFT(L2771, 2) = "03", "Mar", LEFT(L2771, 2) = "04", "Apr", LEFT(L2771, 2) = "05", "May", LEFT(L2771, 2) = "06", "Jun", LEFT(L2771, 2) = "07", "Jul", LEFT(L2771, 2) = "08", "Aug", LEFT(L2771, 2) = "09", "Sep", LEFT(L2771, 2) = "10", "Oct", LEFT(L2771, 2) = "11", "Nov", LEFT(L2771, 2) = "12", "Dec")</f>
        <v>Apr</v>
      </c>
      <c r="N2771" s="9" t="str">
        <f t="shared" si="305"/>
        <v>2014</v>
      </c>
      <c r="O2771" t="b">
        <v>0</v>
      </c>
      <c r="P2771">
        <v>2</v>
      </c>
      <c r="Q2771" t="b">
        <v>0</v>
      </c>
      <c r="R2771" t="s">
        <v>8303</v>
      </c>
      <c r="S2771" s="6">
        <f t="shared" si="301"/>
        <v>2.5000000000000001E-3</v>
      </c>
      <c r="T2771" s="8">
        <f t="shared" si="302"/>
        <v>1</v>
      </c>
      <c r="U2771" t="str">
        <f t="shared" si="306"/>
        <v>publishing</v>
      </c>
      <c r="V2771" t="str">
        <f t="shared" si="307"/>
        <v>children's books</v>
      </c>
    </row>
    <row r="2772" spans="1:22" ht="48" x14ac:dyDescent="0.2">
      <c r="A2772">
        <v>2770</v>
      </c>
      <c r="B2772" s="3" t="s">
        <v>2770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2">
        <f t="shared" si="303"/>
        <v>41716.663541666669</v>
      </c>
      <c r="K2772">
        <v>1392569730</v>
      </c>
      <c r="L2772" s="12" t="str">
        <f t="shared" si="304"/>
        <v>02/16/2014</v>
      </c>
      <c r="M2772" s="9" t="str" cm="1">
        <f t="array" ref="M2772">_xlfn.IFS(LEFT(L2772, 2) = "01", "Jan", LEFT(L2772, 2) = "02", "Feb", LEFT(L2772, 2) = "03", "Mar", LEFT(L2772, 2) = "04", "Apr", LEFT(L2772, 2) = "05", "May", LEFT(L2772, 2) = "06", "Jun", LEFT(L2772, 2) = "07", "Jul", LEFT(L2772, 2) = "08", "Aug", LEFT(L2772, 2) = "09", "Sep", LEFT(L2772, 2) = "10", "Oct", LEFT(L2772, 2) = "11", "Nov", LEFT(L2772, 2) = "12", "Dec")</f>
        <v>Feb</v>
      </c>
      <c r="N2772" s="9" t="str">
        <f t="shared" si="305"/>
        <v>2014</v>
      </c>
      <c r="O2772" t="b">
        <v>0</v>
      </c>
      <c r="P2772">
        <v>33</v>
      </c>
      <c r="Q2772" t="b">
        <v>0</v>
      </c>
      <c r="R2772" t="s">
        <v>8303</v>
      </c>
      <c r="S2772" s="6">
        <f t="shared" si="301"/>
        <v>0.1041125</v>
      </c>
      <c r="T2772" s="8">
        <f t="shared" si="302"/>
        <v>63.098484848484851</v>
      </c>
      <c r="U2772" t="str">
        <f t="shared" si="306"/>
        <v>publishing</v>
      </c>
      <c r="V2772" t="str">
        <f t="shared" si="307"/>
        <v>children's books</v>
      </c>
    </row>
    <row r="2773" spans="1:22" ht="48" x14ac:dyDescent="0.2">
      <c r="A2773">
        <v>2771</v>
      </c>
      <c r="B2773" s="3" t="s">
        <v>2771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2">
        <f t="shared" si="303"/>
        <v>41306.708333333336</v>
      </c>
      <c r="K2773">
        <v>1355489140</v>
      </c>
      <c r="L2773" s="12" t="str">
        <f t="shared" si="304"/>
        <v>12/14/2012</v>
      </c>
      <c r="M2773" s="9" t="str" cm="1">
        <f t="array" ref="M2773">_xlfn.IFS(LEFT(L2773, 2) = "01", "Jan", LEFT(L2773, 2) = "02", "Feb", LEFT(L2773, 2) = "03", "Mar", LEFT(L2773, 2) = "04", "Apr", LEFT(L2773, 2) = "05", "May", LEFT(L2773, 2) = "06", "Jun", LEFT(L2773, 2) = "07", "Jul", LEFT(L2773, 2) = "08", "Aug", LEFT(L2773, 2) = "09", "Sep", LEFT(L2773, 2) = "10", "Oct", LEFT(L2773, 2) = "11", "Nov", LEFT(L2773, 2) = "12", "Dec")</f>
        <v>Dec</v>
      </c>
      <c r="N2773" s="9" t="str">
        <f t="shared" si="305"/>
        <v>2012</v>
      </c>
      <c r="O2773" t="b">
        <v>0</v>
      </c>
      <c r="P2773">
        <v>0</v>
      </c>
      <c r="Q2773" t="b">
        <v>0</v>
      </c>
      <c r="R2773" t="s">
        <v>8303</v>
      </c>
      <c r="S2773" s="6">
        <f t="shared" si="301"/>
        <v>0</v>
      </c>
      <c r="T2773" s="8">
        <f t="shared" si="302"/>
        <v>0</v>
      </c>
      <c r="U2773" t="str">
        <f t="shared" si="306"/>
        <v>publishing</v>
      </c>
      <c r="V2773" t="str">
        <f t="shared" si="307"/>
        <v>children's books</v>
      </c>
    </row>
    <row r="2774" spans="1:22" ht="48" x14ac:dyDescent="0.2">
      <c r="A2774">
        <v>2772</v>
      </c>
      <c r="B2774" s="3" t="s">
        <v>2772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2">
        <f t="shared" si="303"/>
        <v>41552.869143518517</v>
      </c>
      <c r="K2774">
        <v>1379710294</v>
      </c>
      <c r="L2774" s="12" t="str">
        <f t="shared" si="304"/>
        <v>09/20/2013</v>
      </c>
      <c r="M2774" s="9" t="str" cm="1">
        <f t="array" ref="M2774">_xlfn.IFS(LEFT(L2774, 2) = "01", "Jan", LEFT(L2774, 2) = "02", "Feb", LEFT(L2774, 2) = "03", "Mar", LEFT(L2774, 2) = "04", "Apr", LEFT(L2774, 2) = "05", "May", LEFT(L2774, 2) = "06", "Jun", LEFT(L2774, 2) = "07", "Jul", LEFT(L2774, 2) = "08", "Aug", LEFT(L2774, 2) = "09", "Sep", LEFT(L2774, 2) = "10", "Oct", LEFT(L2774, 2) = "11", "Nov", LEFT(L2774, 2) = "12", "Dec")</f>
        <v>Sep</v>
      </c>
      <c r="N2774" s="9" t="str">
        <f t="shared" si="305"/>
        <v>2013</v>
      </c>
      <c r="O2774" t="b">
        <v>0</v>
      </c>
      <c r="P2774">
        <v>0</v>
      </c>
      <c r="Q2774" t="b">
        <v>0</v>
      </c>
      <c r="R2774" t="s">
        <v>8303</v>
      </c>
      <c r="S2774" s="6">
        <f t="shared" si="301"/>
        <v>0</v>
      </c>
      <c r="T2774" s="8">
        <f t="shared" si="302"/>
        <v>0</v>
      </c>
      <c r="U2774" t="str">
        <f t="shared" si="306"/>
        <v>publishing</v>
      </c>
      <c r="V2774" t="str">
        <f t="shared" si="307"/>
        <v>children's books</v>
      </c>
    </row>
    <row r="2775" spans="1:22" ht="48" x14ac:dyDescent="0.2">
      <c r="A2775">
        <v>2773</v>
      </c>
      <c r="B2775" s="3" t="s">
        <v>2773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2">
        <f t="shared" si="303"/>
        <v>42484.86482638889</v>
      </c>
      <c r="K2775">
        <v>1460666721</v>
      </c>
      <c r="L2775" s="12" t="str">
        <f t="shared" si="304"/>
        <v>04/14/2016</v>
      </c>
      <c r="M2775" s="9" t="str" cm="1">
        <f t="array" ref="M2775">_xlfn.IFS(LEFT(L2775, 2) = "01", "Jan", LEFT(L2775, 2) = "02", "Feb", LEFT(L2775, 2) = "03", "Mar", LEFT(L2775, 2) = "04", "Apr", LEFT(L2775, 2) = "05", "May", LEFT(L2775, 2) = "06", "Jun", LEFT(L2775, 2) = "07", "Jul", LEFT(L2775, 2) = "08", "Aug", LEFT(L2775, 2) = "09", "Sep", LEFT(L2775, 2) = "10", "Oct", LEFT(L2775, 2) = "11", "Nov", LEFT(L2775, 2) = "12", "Dec")</f>
        <v>Apr</v>
      </c>
      <c r="N2775" s="9" t="str">
        <f t="shared" si="305"/>
        <v>2016</v>
      </c>
      <c r="O2775" t="b">
        <v>0</v>
      </c>
      <c r="P2775">
        <v>1</v>
      </c>
      <c r="Q2775" t="b">
        <v>0</v>
      </c>
      <c r="R2775" t="s">
        <v>8303</v>
      </c>
      <c r="S2775" s="6">
        <f t="shared" si="301"/>
        <v>1.8867924528301887E-3</v>
      </c>
      <c r="T2775" s="8">
        <f t="shared" si="302"/>
        <v>1</v>
      </c>
      <c r="U2775" t="str">
        <f t="shared" si="306"/>
        <v>publishing</v>
      </c>
      <c r="V2775" t="str">
        <f t="shared" si="307"/>
        <v>children's books</v>
      </c>
    </row>
    <row r="2776" spans="1:22" ht="48" x14ac:dyDescent="0.2">
      <c r="A2776">
        <v>2774</v>
      </c>
      <c r="B2776" s="3" t="s">
        <v>2774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2">
        <f t="shared" si="303"/>
        <v>41341.126481481479</v>
      </c>
      <c r="K2776">
        <v>1360119728</v>
      </c>
      <c r="L2776" s="12" t="str">
        <f t="shared" si="304"/>
        <v>02/06/2013</v>
      </c>
      <c r="M2776" s="9" t="str" cm="1">
        <f t="array" ref="M2776">_xlfn.IFS(LEFT(L2776, 2) = "01", "Jan", LEFT(L2776, 2) = "02", "Feb", LEFT(L2776, 2) = "03", "Mar", LEFT(L2776, 2) = "04", "Apr", LEFT(L2776, 2) = "05", "May", LEFT(L2776, 2) = "06", "Jun", LEFT(L2776, 2) = "07", "Jul", LEFT(L2776, 2) = "08", "Aug", LEFT(L2776, 2) = "09", "Sep", LEFT(L2776, 2) = "10", "Oct", LEFT(L2776, 2) = "11", "Nov", LEFT(L2776, 2) = "12", "Dec")</f>
        <v>Feb</v>
      </c>
      <c r="N2776" s="9" t="str">
        <f t="shared" si="305"/>
        <v>2013</v>
      </c>
      <c r="O2776" t="b">
        <v>0</v>
      </c>
      <c r="P2776">
        <v>13</v>
      </c>
      <c r="Q2776" t="b">
        <v>0</v>
      </c>
      <c r="R2776" t="s">
        <v>8303</v>
      </c>
      <c r="S2776" s="6">
        <f t="shared" si="301"/>
        <v>0.14249999999999999</v>
      </c>
      <c r="T2776" s="8">
        <f t="shared" si="302"/>
        <v>43.846153846153847</v>
      </c>
      <c r="U2776" t="str">
        <f t="shared" si="306"/>
        <v>publishing</v>
      </c>
      <c r="V2776" t="str">
        <f t="shared" si="307"/>
        <v>children's books</v>
      </c>
    </row>
    <row r="2777" spans="1:22" ht="48" x14ac:dyDescent="0.2">
      <c r="A2777">
        <v>2775</v>
      </c>
      <c r="B2777" s="3" t="s">
        <v>2775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2">
        <f t="shared" si="303"/>
        <v>40893.013356481482</v>
      </c>
      <c r="K2777">
        <v>1321402754</v>
      </c>
      <c r="L2777" s="12" t="str">
        <f t="shared" si="304"/>
        <v>11/16/2011</v>
      </c>
      <c r="M2777" s="9" t="str" cm="1">
        <f t="array" ref="M2777">_xlfn.IFS(LEFT(L2777, 2) = "01", "Jan", LEFT(L2777, 2) = "02", "Feb", LEFT(L2777, 2) = "03", "Mar", LEFT(L2777, 2) = "04", "Apr", LEFT(L2777, 2) = "05", "May", LEFT(L2777, 2) = "06", "Jun", LEFT(L2777, 2) = "07", "Jul", LEFT(L2777, 2) = "08", "Aug", LEFT(L2777, 2) = "09", "Sep", LEFT(L2777, 2) = "10", "Oct", LEFT(L2777, 2) = "11", "Nov", LEFT(L2777, 2) = "12", "Dec")</f>
        <v>Nov</v>
      </c>
      <c r="N2777" s="9" t="str">
        <f t="shared" si="305"/>
        <v>2011</v>
      </c>
      <c r="O2777" t="b">
        <v>0</v>
      </c>
      <c r="P2777">
        <v>2</v>
      </c>
      <c r="Q2777" t="b">
        <v>0</v>
      </c>
      <c r="R2777" t="s">
        <v>8303</v>
      </c>
      <c r="S2777" s="6">
        <f t="shared" si="301"/>
        <v>0.03</v>
      </c>
      <c r="T2777" s="8">
        <f t="shared" si="302"/>
        <v>75</v>
      </c>
      <c r="U2777" t="str">
        <f t="shared" si="306"/>
        <v>publishing</v>
      </c>
      <c r="V2777" t="str">
        <f t="shared" si="307"/>
        <v>children's books</v>
      </c>
    </row>
    <row r="2778" spans="1:22" ht="48" x14ac:dyDescent="0.2">
      <c r="A2778">
        <v>2776</v>
      </c>
      <c r="B2778" s="3" t="s">
        <v>2776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2">
        <f t="shared" si="303"/>
        <v>42167.297175925924</v>
      </c>
      <c r="K2778">
        <v>1431414476</v>
      </c>
      <c r="L2778" s="12" t="str">
        <f t="shared" si="304"/>
        <v>05/12/2015</v>
      </c>
      <c r="M2778" s="9" t="str" cm="1">
        <f t="array" ref="M2778">_xlfn.IFS(LEFT(L2778, 2) = "01", "Jan", LEFT(L2778, 2) = "02", "Feb", LEFT(L2778, 2) = "03", "Mar", LEFT(L2778, 2) = "04", "Apr", LEFT(L2778, 2) = "05", "May", LEFT(L2778, 2) = "06", "Jun", LEFT(L2778, 2) = "07", "Jul", LEFT(L2778, 2) = "08", "Aug", LEFT(L2778, 2) = "09", "Sep", LEFT(L2778, 2) = "10", "Oct", LEFT(L2778, 2) = "11", "Nov", LEFT(L2778, 2) = "12", "Dec")</f>
        <v>May</v>
      </c>
      <c r="N2778" s="9" t="str">
        <f t="shared" si="305"/>
        <v>2015</v>
      </c>
      <c r="O2778" t="b">
        <v>0</v>
      </c>
      <c r="P2778">
        <v>36</v>
      </c>
      <c r="Q2778" t="b">
        <v>0</v>
      </c>
      <c r="R2778" t="s">
        <v>8303</v>
      </c>
      <c r="S2778" s="6">
        <f t="shared" si="301"/>
        <v>7.8809523809523815E-2</v>
      </c>
      <c r="T2778" s="8">
        <f t="shared" si="302"/>
        <v>45.972222222222221</v>
      </c>
      <c r="U2778" t="str">
        <f t="shared" si="306"/>
        <v>publishing</v>
      </c>
      <c r="V2778" t="str">
        <f t="shared" si="307"/>
        <v>children's books</v>
      </c>
    </row>
    <row r="2779" spans="1:22" ht="48" x14ac:dyDescent="0.2">
      <c r="A2779">
        <v>2777</v>
      </c>
      <c r="B2779" s="3" t="s">
        <v>2777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2">
        <f t="shared" si="303"/>
        <v>42202.669027777782</v>
      </c>
      <c r="K2779">
        <v>1434557004</v>
      </c>
      <c r="L2779" s="12" t="str">
        <f t="shared" si="304"/>
        <v>06/17/2015</v>
      </c>
      <c r="M2779" s="9" t="str" cm="1">
        <f t="array" ref="M2779">_xlfn.IFS(LEFT(L2779, 2) = "01", "Jan", LEFT(L2779, 2) = "02", "Feb", LEFT(L2779, 2) = "03", "Mar", LEFT(L2779, 2) = "04", "Apr", LEFT(L2779, 2) = "05", "May", LEFT(L2779, 2) = "06", "Jun", LEFT(L2779, 2) = "07", "Jul", LEFT(L2779, 2) = "08", "Aug", LEFT(L2779, 2) = "09", "Sep", LEFT(L2779, 2) = "10", "Oct", LEFT(L2779, 2) = "11", "Nov", LEFT(L2779, 2) = "12", "Dec")</f>
        <v>Jun</v>
      </c>
      <c r="N2779" s="9" t="str">
        <f t="shared" si="305"/>
        <v>2015</v>
      </c>
      <c r="O2779" t="b">
        <v>0</v>
      </c>
      <c r="P2779">
        <v>1</v>
      </c>
      <c r="Q2779" t="b">
        <v>0</v>
      </c>
      <c r="R2779" t="s">
        <v>8303</v>
      </c>
      <c r="S2779" s="6">
        <f t="shared" si="301"/>
        <v>3.3333333333333335E-3</v>
      </c>
      <c r="T2779" s="8">
        <f t="shared" si="302"/>
        <v>10</v>
      </c>
      <c r="U2779" t="str">
        <f t="shared" si="306"/>
        <v>publishing</v>
      </c>
      <c r="V2779" t="str">
        <f t="shared" si="307"/>
        <v>children's books</v>
      </c>
    </row>
    <row r="2780" spans="1:22" ht="64" x14ac:dyDescent="0.2">
      <c r="A2780">
        <v>2778</v>
      </c>
      <c r="B2780" s="3" t="s">
        <v>2778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2">
        <f t="shared" si="303"/>
        <v>41876.978078703702</v>
      </c>
      <c r="K2780">
        <v>1406417306</v>
      </c>
      <c r="L2780" s="12" t="str">
        <f t="shared" si="304"/>
        <v>07/26/2014</v>
      </c>
      <c r="M2780" s="9" t="str" cm="1">
        <f t="array" ref="M2780">_xlfn.IFS(LEFT(L2780, 2) = "01", "Jan", LEFT(L2780, 2) = "02", "Feb", LEFT(L2780, 2) = "03", "Mar", LEFT(L2780, 2) = "04", "Apr", LEFT(L2780, 2) = "05", "May", LEFT(L2780, 2) = "06", "Jun", LEFT(L2780, 2) = "07", "Jul", LEFT(L2780, 2) = "08", "Aug", LEFT(L2780, 2) = "09", "Sep", LEFT(L2780, 2) = "10", "Oct", LEFT(L2780, 2) = "11", "Nov", LEFT(L2780, 2) = "12", "Dec")</f>
        <v>Jul</v>
      </c>
      <c r="N2780" s="9" t="str">
        <f t="shared" si="305"/>
        <v>2014</v>
      </c>
      <c r="O2780" t="b">
        <v>0</v>
      </c>
      <c r="P2780">
        <v>15</v>
      </c>
      <c r="Q2780" t="b">
        <v>0</v>
      </c>
      <c r="R2780" t="s">
        <v>8303</v>
      </c>
      <c r="S2780" s="6">
        <f t="shared" si="301"/>
        <v>0.25545454545454543</v>
      </c>
      <c r="T2780" s="8">
        <f t="shared" si="302"/>
        <v>93.666666666666671</v>
      </c>
      <c r="U2780" t="str">
        <f t="shared" si="306"/>
        <v>publishing</v>
      </c>
      <c r="V2780" t="str">
        <f t="shared" si="307"/>
        <v>children's books</v>
      </c>
    </row>
    <row r="2781" spans="1:22" ht="48" x14ac:dyDescent="0.2">
      <c r="A2781">
        <v>2779</v>
      </c>
      <c r="B2781" s="3" t="s">
        <v>2779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2">
        <f t="shared" si="303"/>
        <v>42330.627557870372</v>
      </c>
      <c r="K2781">
        <v>1445609021</v>
      </c>
      <c r="L2781" s="12" t="str">
        <f t="shared" si="304"/>
        <v>10/23/2015</v>
      </c>
      <c r="M2781" s="9" t="str" cm="1">
        <f t="array" ref="M2781">_xlfn.IFS(LEFT(L2781, 2) = "01", "Jan", LEFT(L2781, 2) = "02", "Feb", LEFT(L2781, 2) = "03", "Mar", LEFT(L2781, 2) = "04", "Apr", LEFT(L2781, 2) = "05", "May", LEFT(L2781, 2) = "06", "Jun", LEFT(L2781, 2) = "07", "Jul", LEFT(L2781, 2) = "08", "Aug", LEFT(L2781, 2) = "09", "Sep", LEFT(L2781, 2) = "10", "Oct", LEFT(L2781, 2) = "11", "Nov", LEFT(L2781, 2) = "12", "Dec")</f>
        <v>Oct</v>
      </c>
      <c r="N2781" s="9" t="str">
        <f t="shared" si="305"/>
        <v>2015</v>
      </c>
      <c r="O2781" t="b">
        <v>0</v>
      </c>
      <c r="P2781">
        <v>1</v>
      </c>
      <c r="Q2781" t="b">
        <v>0</v>
      </c>
      <c r="R2781" t="s">
        <v>8303</v>
      </c>
      <c r="S2781" s="6">
        <f t="shared" si="301"/>
        <v>2.12E-2</v>
      </c>
      <c r="T2781" s="8">
        <f t="shared" si="302"/>
        <v>53</v>
      </c>
      <c r="U2781" t="str">
        <f t="shared" si="306"/>
        <v>publishing</v>
      </c>
      <c r="V2781" t="str">
        <f t="shared" si="307"/>
        <v>children's books</v>
      </c>
    </row>
    <row r="2782" spans="1:22" ht="32" x14ac:dyDescent="0.2">
      <c r="A2782">
        <v>2780</v>
      </c>
      <c r="B2782" s="3" t="s">
        <v>2780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2">
        <f t="shared" si="303"/>
        <v>42804.447777777779</v>
      </c>
      <c r="K2782">
        <v>1486550688</v>
      </c>
      <c r="L2782" s="12" t="str">
        <f t="shared" si="304"/>
        <v>02/08/2017</v>
      </c>
      <c r="M2782" s="9" t="str" cm="1">
        <f t="array" ref="M2782">_xlfn.IFS(LEFT(L2782, 2) = "01", "Jan", LEFT(L2782, 2) = "02", "Feb", LEFT(L2782, 2) = "03", "Mar", LEFT(L2782, 2) = "04", "Apr", LEFT(L2782, 2) = "05", "May", LEFT(L2782, 2) = "06", "Jun", LEFT(L2782, 2) = "07", "Jul", LEFT(L2782, 2) = "08", "Aug", LEFT(L2782, 2) = "09", "Sep", LEFT(L2782, 2) = "10", "Oct", LEFT(L2782, 2) = "11", "Nov", LEFT(L2782, 2) = "12", "Dec")</f>
        <v>Feb</v>
      </c>
      <c r="N2782" s="9" t="str">
        <f t="shared" si="305"/>
        <v>2017</v>
      </c>
      <c r="O2782" t="b">
        <v>0</v>
      </c>
      <c r="P2782">
        <v>0</v>
      </c>
      <c r="Q2782" t="b">
        <v>0</v>
      </c>
      <c r="R2782" t="s">
        <v>8303</v>
      </c>
      <c r="S2782" s="6">
        <f t="shared" si="301"/>
        <v>0</v>
      </c>
      <c r="T2782" s="8">
        <f t="shared" si="302"/>
        <v>0</v>
      </c>
      <c r="U2782" t="str">
        <f t="shared" si="306"/>
        <v>publishing</v>
      </c>
      <c r="V2782" t="str">
        <f t="shared" si="307"/>
        <v>children's books</v>
      </c>
    </row>
    <row r="2783" spans="1:22" ht="32" x14ac:dyDescent="0.2">
      <c r="A2783">
        <v>2781</v>
      </c>
      <c r="B2783" s="3" t="s">
        <v>2781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2">
        <f t="shared" si="303"/>
        <v>42047.291666666672</v>
      </c>
      <c r="K2783">
        <v>1421274954</v>
      </c>
      <c r="L2783" s="12" t="str">
        <f t="shared" si="304"/>
        <v>01/14/2015</v>
      </c>
      <c r="M2783" s="9" t="str" cm="1">
        <f t="array" ref="M2783">_xlfn.IFS(LEFT(L2783, 2) = "01", "Jan", LEFT(L2783, 2) = "02", "Feb", LEFT(L2783, 2) = "03", "Mar", LEFT(L2783, 2) = "04", "Apr", LEFT(L2783, 2) = "05", "May", LEFT(L2783, 2) = "06", "Jun", LEFT(L2783, 2) = "07", "Jul", LEFT(L2783, 2) = "08", "Aug", LEFT(L2783, 2) = "09", "Sep", LEFT(L2783, 2) = "10", "Oct", LEFT(L2783, 2) = "11", "Nov", LEFT(L2783, 2) = "12", "Dec")</f>
        <v>Jan</v>
      </c>
      <c r="N2783" s="9" t="str">
        <f t="shared" si="305"/>
        <v>2015</v>
      </c>
      <c r="O2783" t="b">
        <v>0</v>
      </c>
      <c r="P2783">
        <v>28</v>
      </c>
      <c r="Q2783" t="b">
        <v>1</v>
      </c>
      <c r="R2783" t="s">
        <v>8270</v>
      </c>
      <c r="S2783" s="6">
        <f t="shared" si="301"/>
        <v>1.0528</v>
      </c>
      <c r="T2783" s="8">
        <f t="shared" si="302"/>
        <v>47</v>
      </c>
      <c r="U2783" t="str">
        <f t="shared" si="306"/>
        <v>theater</v>
      </c>
      <c r="V2783" t="str">
        <f t="shared" si="307"/>
        <v>plays</v>
      </c>
    </row>
    <row r="2784" spans="1:22" ht="32" x14ac:dyDescent="0.2">
      <c r="A2784">
        <v>2782</v>
      </c>
      <c r="B2784" s="3" t="s">
        <v>2782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2">
        <f t="shared" si="303"/>
        <v>42052.207638888889</v>
      </c>
      <c r="K2784">
        <v>1421964718</v>
      </c>
      <c r="L2784" s="12" t="str">
        <f t="shared" si="304"/>
        <v>01/22/2015</v>
      </c>
      <c r="M2784" s="9" t="str" cm="1">
        <f t="array" ref="M2784">_xlfn.IFS(LEFT(L2784, 2) = "01", "Jan", LEFT(L2784, 2) = "02", "Feb", LEFT(L2784, 2) = "03", "Mar", LEFT(L2784, 2) = "04", "Apr", LEFT(L2784, 2) = "05", "May", LEFT(L2784, 2) = "06", "Jun", LEFT(L2784, 2) = "07", "Jul", LEFT(L2784, 2) = "08", "Aug", LEFT(L2784, 2) = "09", "Sep", LEFT(L2784, 2) = "10", "Oct", LEFT(L2784, 2) = "11", "Nov", LEFT(L2784, 2) = "12", "Dec")</f>
        <v>Jan</v>
      </c>
      <c r="N2784" s="9" t="str">
        <f t="shared" si="305"/>
        <v>2015</v>
      </c>
      <c r="O2784" t="b">
        <v>0</v>
      </c>
      <c r="P2784">
        <v>18</v>
      </c>
      <c r="Q2784" t="b">
        <v>1</v>
      </c>
      <c r="R2784" t="s">
        <v>8270</v>
      </c>
      <c r="S2784" s="6">
        <f t="shared" si="301"/>
        <v>1.2</v>
      </c>
      <c r="T2784" s="8">
        <f t="shared" si="302"/>
        <v>66.666666666666671</v>
      </c>
      <c r="U2784" t="str">
        <f t="shared" si="306"/>
        <v>theater</v>
      </c>
      <c r="V2784" t="str">
        <f t="shared" si="307"/>
        <v>plays</v>
      </c>
    </row>
    <row r="2785" spans="1:22" ht="48" x14ac:dyDescent="0.2">
      <c r="A2785">
        <v>2783</v>
      </c>
      <c r="B2785" s="3" t="s">
        <v>2783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2">
        <f t="shared" si="303"/>
        <v>42117.535254629634</v>
      </c>
      <c r="K2785">
        <v>1428583846</v>
      </c>
      <c r="L2785" s="12" t="str">
        <f t="shared" si="304"/>
        <v>04/09/2015</v>
      </c>
      <c r="M2785" s="9" t="str" cm="1">
        <f t="array" ref="M2785">_xlfn.IFS(LEFT(L2785, 2) = "01", "Jan", LEFT(L2785, 2) = "02", "Feb", LEFT(L2785, 2) = "03", "Mar", LEFT(L2785, 2) = "04", "Apr", LEFT(L2785, 2) = "05", "May", LEFT(L2785, 2) = "06", "Jun", LEFT(L2785, 2) = "07", "Jul", LEFT(L2785, 2) = "08", "Aug", LEFT(L2785, 2) = "09", "Sep", LEFT(L2785, 2) = "10", "Oct", LEFT(L2785, 2) = "11", "Nov", LEFT(L2785, 2) = "12", "Dec")</f>
        <v>Apr</v>
      </c>
      <c r="N2785" s="9" t="str">
        <f t="shared" si="305"/>
        <v>2015</v>
      </c>
      <c r="O2785" t="b">
        <v>0</v>
      </c>
      <c r="P2785">
        <v>61</v>
      </c>
      <c r="Q2785" t="b">
        <v>1</v>
      </c>
      <c r="R2785" t="s">
        <v>8270</v>
      </c>
      <c r="S2785" s="6">
        <f t="shared" si="301"/>
        <v>1.145</v>
      </c>
      <c r="T2785" s="8">
        <f t="shared" si="302"/>
        <v>18.770491803278688</v>
      </c>
      <c r="U2785" t="str">
        <f t="shared" si="306"/>
        <v>theater</v>
      </c>
      <c r="V2785" t="str">
        <f t="shared" si="307"/>
        <v>plays</v>
      </c>
    </row>
    <row r="2786" spans="1:22" ht="48" x14ac:dyDescent="0.2">
      <c r="A2786">
        <v>2784</v>
      </c>
      <c r="B2786" s="3" t="s">
        <v>2784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2">
        <f t="shared" si="303"/>
        <v>41941.787534722222</v>
      </c>
      <c r="K2786">
        <v>1412794443</v>
      </c>
      <c r="L2786" s="12" t="str">
        <f t="shared" si="304"/>
        <v>10/08/2014</v>
      </c>
      <c r="M2786" s="9" t="str" cm="1">
        <f t="array" ref="M2786">_xlfn.IFS(LEFT(L2786, 2) = "01", "Jan", LEFT(L2786, 2) = "02", "Feb", LEFT(L2786, 2) = "03", "Mar", LEFT(L2786, 2) = "04", "Apr", LEFT(L2786, 2) = "05", "May", LEFT(L2786, 2) = "06", "Jun", LEFT(L2786, 2) = "07", "Jul", LEFT(L2786, 2) = "08", "Aug", LEFT(L2786, 2) = "09", "Sep", LEFT(L2786, 2) = "10", "Oct", LEFT(L2786, 2) = "11", "Nov", LEFT(L2786, 2) = "12", "Dec")</f>
        <v>Oct</v>
      </c>
      <c r="N2786" s="9" t="str">
        <f t="shared" si="305"/>
        <v>2014</v>
      </c>
      <c r="O2786" t="b">
        <v>0</v>
      </c>
      <c r="P2786">
        <v>108</v>
      </c>
      <c r="Q2786" t="b">
        <v>1</v>
      </c>
      <c r="R2786" t="s">
        <v>8270</v>
      </c>
      <c r="S2786" s="6">
        <f t="shared" si="301"/>
        <v>1.19</v>
      </c>
      <c r="T2786" s="8">
        <f t="shared" si="302"/>
        <v>66.111111111111114</v>
      </c>
      <c r="U2786" t="str">
        <f t="shared" si="306"/>
        <v>theater</v>
      </c>
      <c r="V2786" t="str">
        <f t="shared" si="307"/>
        <v>plays</v>
      </c>
    </row>
    <row r="2787" spans="1:22" ht="48" x14ac:dyDescent="0.2">
      <c r="A2787">
        <v>2785</v>
      </c>
      <c r="B2787" s="3" t="s">
        <v>2785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2">
        <f t="shared" si="303"/>
        <v>42587.875</v>
      </c>
      <c r="K2787">
        <v>1467865967</v>
      </c>
      <c r="L2787" s="12" t="str">
        <f t="shared" si="304"/>
        <v>07/07/2016</v>
      </c>
      <c r="M2787" s="9" t="str" cm="1">
        <f t="array" ref="M2787">_xlfn.IFS(LEFT(L2787, 2) = "01", "Jan", LEFT(L2787, 2) = "02", "Feb", LEFT(L2787, 2) = "03", "Mar", LEFT(L2787, 2) = "04", "Apr", LEFT(L2787, 2) = "05", "May", LEFT(L2787, 2) = "06", "Jun", LEFT(L2787, 2) = "07", "Jul", LEFT(L2787, 2) = "08", "Aug", LEFT(L2787, 2) = "09", "Sep", LEFT(L2787, 2) = "10", "Oct", LEFT(L2787, 2) = "11", "Nov", LEFT(L2787, 2) = "12", "Dec")</f>
        <v>Jul</v>
      </c>
      <c r="N2787" s="9" t="str">
        <f t="shared" si="305"/>
        <v>2016</v>
      </c>
      <c r="O2787" t="b">
        <v>0</v>
      </c>
      <c r="P2787">
        <v>142</v>
      </c>
      <c r="Q2787" t="b">
        <v>1</v>
      </c>
      <c r="R2787" t="s">
        <v>8270</v>
      </c>
      <c r="S2787" s="6">
        <f t="shared" si="301"/>
        <v>1.0468</v>
      </c>
      <c r="T2787" s="8">
        <f t="shared" si="302"/>
        <v>36.859154929577464</v>
      </c>
      <c r="U2787" t="str">
        <f t="shared" si="306"/>
        <v>theater</v>
      </c>
      <c r="V2787" t="str">
        <f t="shared" si="307"/>
        <v>plays</v>
      </c>
    </row>
    <row r="2788" spans="1:22" ht="32" x14ac:dyDescent="0.2">
      <c r="A2788">
        <v>2786</v>
      </c>
      <c r="B2788" s="3" t="s">
        <v>2786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2">
        <f t="shared" si="303"/>
        <v>41829.569212962961</v>
      </c>
      <c r="K2788">
        <v>1403703580</v>
      </c>
      <c r="L2788" s="12" t="str">
        <f t="shared" si="304"/>
        <v>06/25/2014</v>
      </c>
      <c r="M2788" s="9" t="str" cm="1">
        <f t="array" ref="M2788">_xlfn.IFS(LEFT(L2788, 2) = "01", "Jan", LEFT(L2788, 2) = "02", "Feb", LEFT(L2788, 2) = "03", "Mar", LEFT(L2788, 2) = "04", "Apr", LEFT(L2788, 2) = "05", "May", LEFT(L2788, 2) = "06", "Jun", LEFT(L2788, 2) = "07", "Jul", LEFT(L2788, 2) = "08", "Aug", LEFT(L2788, 2) = "09", "Sep", LEFT(L2788, 2) = "10", "Oct", LEFT(L2788, 2) = "11", "Nov", LEFT(L2788, 2) = "12", "Dec")</f>
        <v>Jun</v>
      </c>
      <c r="N2788" s="9" t="str">
        <f t="shared" si="305"/>
        <v>2014</v>
      </c>
      <c r="O2788" t="b">
        <v>0</v>
      </c>
      <c r="P2788">
        <v>74</v>
      </c>
      <c r="Q2788" t="b">
        <v>1</v>
      </c>
      <c r="R2788" t="s">
        <v>8270</v>
      </c>
      <c r="S2788" s="6">
        <f t="shared" si="301"/>
        <v>1.1783999999999999</v>
      </c>
      <c r="T2788" s="8">
        <f t="shared" si="302"/>
        <v>39.810810810810814</v>
      </c>
      <c r="U2788" t="str">
        <f t="shared" si="306"/>
        <v>theater</v>
      </c>
      <c r="V2788" t="str">
        <f t="shared" si="307"/>
        <v>plays</v>
      </c>
    </row>
    <row r="2789" spans="1:22" ht="48" x14ac:dyDescent="0.2">
      <c r="A2789">
        <v>2787</v>
      </c>
      <c r="B2789" s="3" t="s">
        <v>2787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2">
        <f t="shared" si="303"/>
        <v>41838.198518518519</v>
      </c>
      <c r="K2789">
        <v>1403066752</v>
      </c>
      <c r="L2789" s="12" t="str">
        <f t="shared" si="304"/>
        <v>06/18/2014</v>
      </c>
      <c r="M2789" s="9" t="str" cm="1">
        <f t="array" ref="M2789">_xlfn.IFS(LEFT(L2789, 2) = "01", "Jan", LEFT(L2789, 2) = "02", "Feb", LEFT(L2789, 2) = "03", "Mar", LEFT(L2789, 2) = "04", "Apr", LEFT(L2789, 2) = "05", "May", LEFT(L2789, 2) = "06", "Jun", LEFT(L2789, 2) = "07", "Jul", LEFT(L2789, 2) = "08", "Aug", LEFT(L2789, 2) = "09", "Sep", LEFT(L2789, 2) = "10", "Oct", LEFT(L2789, 2) = "11", "Nov", LEFT(L2789, 2) = "12", "Dec")</f>
        <v>Jun</v>
      </c>
      <c r="N2789" s="9" t="str">
        <f t="shared" si="305"/>
        <v>2014</v>
      </c>
      <c r="O2789" t="b">
        <v>0</v>
      </c>
      <c r="P2789">
        <v>38</v>
      </c>
      <c r="Q2789" t="b">
        <v>1</v>
      </c>
      <c r="R2789" t="s">
        <v>8270</v>
      </c>
      <c r="S2789" s="6">
        <f t="shared" si="301"/>
        <v>1.1970000000000001</v>
      </c>
      <c r="T2789" s="8">
        <f t="shared" si="302"/>
        <v>31.5</v>
      </c>
      <c r="U2789" t="str">
        <f t="shared" si="306"/>
        <v>theater</v>
      </c>
      <c r="V2789" t="str">
        <f t="shared" si="307"/>
        <v>plays</v>
      </c>
    </row>
    <row r="2790" spans="1:22" ht="32" x14ac:dyDescent="0.2">
      <c r="A2790">
        <v>2788</v>
      </c>
      <c r="B2790" s="3" t="s">
        <v>2788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2">
        <f t="shared" si="303"/>
        <v>42580.701886574068</v>
      </c>
      <c r="K2790">
        <v>1467219043</v>
      </c>
      <c r="L2790" s="12" t="str">
        <f t="shared" si="304"/>
        <v>06/29/2016</v>
      </c>
      <c r="M2790" s="9" t="str" cm="1">
        <f t="array" ref="M2790">_xlfn.IFS(LEFT(L2790, 2) = "01", "Jan", LEFT(L2790, 2) = "02", "Feb", LEFT(L2790, 2) = "03", "Mar", LEFT(L2790, 2) = "04", "Apr", LEFT(L2790, 2) = "05", "May", LEFT(L2790, 2) = "06", "Jun", LEFT(L2790, 2) = "07", "Jul", LEFT(L2790, 2) = "08", "Aug", LEFT(L2790, 2) = "09", "Sep", LEFT(L2790, 2) = "10", "Oct", LEFT(L2790, 2) = "11", "Nov", LEFT(L2790, 2) = "12", "Dec")</f>
        <v>Jun</v>
      </c>
      <c r="N2790" s="9" t="str">
        <f t="shared" si="305"/>
        <v>2016</v>
      </c>
      <c r="O2790" t="b">
        <v>0</v>
      </c>
      <c r="P2790">
        <v>20</v>
      </c>
      <c r="Q2790" t="b">
        <v>1</v>
      </c>
      <c r="R2790" t="s">
        <v>8270</v>
      </c>
      <c r="S2790" s="6">
        <f t="shared" si="301"/>
        <v>1.0249999999999999</v>
      </c>
      <c r="T2790" s="8">
        <f t="shared" si="302"/>
        <v>102.5</v>
      </c>
      <c r="U2790" t="str">
        <f t="shared" si="306"/>
        <v>theater</v>
      </c>
      <c r="V2790" t="str">
        <f t="shared" si="307"/>
        <v>plays</v>
      </c>
    </row>
    <row r="2791" spans="1:22" ht="32" x14ac:dyDescent="0.2">
      <c r="A2791">
        <v>2789</v>
      </c>
      <c r="B2791" s="3" t="s">
        <v>2789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2">
        <f t="shared" si="303"/>
        <v>42075.166666666672</v>
      </c>
      <c r="K2791">
        <v>1424477934</v>
      </c>
      <c r="L2791" s="12" t="str">
        <f t="shared" si="304"/>
        <v>02/21/2015</v>
      </c>
      <c r="M2791" s="9" t="str" cm="1">
        <f t="array" ref="M2791">_xlfn.IFS(LEFT(L2791, 2) = "01", "Jan", LEFT(L2791, 2) = "02", "Feb", LEFT(L2791, 2) = "03", "Mar", LEFT(L2791, 2) = "04", "Apr", LEFT(L2791, 2) = "05", "May", LEFT(L2791, 2) = "06", "Jun", LEFT(L2791, 2) = "07", "Jul", LEFT(L2791, 2) = "08", "Aug", LEFT(L2791, 2) = "09", "Sep", LEFT(L2791, 2) = "10", "Oct", LEFT(L2791, 2) = "11", "Nov", LEFT(L2791, 2) = "12", "Dec")</f>
        <v>Feb</v>
      </c>
      <c r="N2791" s="9" t="str">
        <f t="shared" si="305"/>
        <v>2015</v>
      </c>
      <c r="O2791" t="b">
        <v>0</v>
      </c>
      <c r="P2791">
        <v>24</v>
      </c>
      <c r="Q2791" t="b">
        <v>1</v>
      </c>
      <c r="R2791" t="s">
        <v>8270</v>
      </c>
      <c r="S2791" s="6">
        <f t="shared" si="301"/>
        <v>1.0116666666666667</v>
      </c>
      <c r="T2791" s="8">
        <f t="shared" si="302"/>
        <v>126.45833333333333</v>
      </c>
      <c r="U2791" t="str">
        <f t="shared" si="306"/>
        <v>theater</v>
      </c>
      <c r="V2791" t="str">
        <f t="shared" si="307"/>
        <v>plays</v>
      </c>
    </row>
    <row r="2792" spans="1:22" ht="48" x14ac:dyDescent="0.2">
      <c r="A2792">
        <v>2790</v>
      </c>
      <c r="B2792" s="3" t="s">
        <v>2790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2">
        <f t="shared" si="303"/>
        <v>42046.938692129625</v>
      </c>
      <c r="K2792">
        <v>1421101903</v>
      </c>
      <c r="L2792" s="12" t="str">
        <f t="shared" si="304"/>
        <v>01/12/2015</v>
      </c>
      <c r="M2792" s="9" t="str" cm="1">
        <f t="array" ref="M2792">_xlfn.IFS(LEFT(L2792, 2) = "01", "Jan", LEFT(L2792, 2) = "02", "Feb", LEFT(L2792, 2) = "03", "Mar", LEFT(L2792, 2) = "04", "Apr", LEFT(L2792, 2) = "05", "May", LEFT(L2792, 2) = "06", "Jun", LEFT(L2792, 2) = "07", "Jul", LEFT(L2792, 2) = "08", "Aug", LEFT(L2792, 2) = "09", "Sep", LEFT(L2792, 2) = "10", "Oct", LEFT(L2792, 2) = "11", "Nov", LEFT(L2792, 2) = "12", "Dec")</f>
        <v>Jan</v>
      </c>
      <c r="N2792" s="9" t="str">
        <f t="shared" si="305"/>
        <v>2015</v>
      </c>
      <c r="O2792" t="b">
        <v>0</v>
      </c>
      <c r="P2792">
        <v>66</v>
      </c>
      <c r="Q2792" t="b">
        <v>1</v>
      </c>
      <c r="R2792" t="s">
        <v>8270</v>
      </c>
      <c r="S2792" s="6">
        <f t="shared" si="301"/>
        <v>1.0533333333333332</v>
      </c>
      <c r="T2792" s="8">
        <f t="shared" si="302"/>
        <v>47.878787878787875</v>
      </c>
      <c r="U2792" t="str">
        <f t="shared" si="306"/>
        <v>theater</v>
      </c>
      <c r="V2792" t="str">
        <f t="shared" si="307"/>
        <v>plays</v>
      </c>
    </row>
    <row r="2793" spans="1:22" ht="48" x14ac:dyDescent="0.2">
      <c r="A2793">
        <v>2791</v>
      </c>
      <c r="B2793" s="3" t="s">
        <v>2791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2">
        <f t="shared" si="303"/>
        <v>42622.166666666672</v>
      </c>
      <c r="K2793">
        <v>1470778559</v>
      </c>
      <c r="L2793" s="12" t="str">
        <f t="shared" si="304"/>
        <v>08/09/2016</v>
      </c>
      <c r="M2793" s="9" t="str" cm="1">
        <f t="array" ref="M2793">_xlfn.IFS(LEFT(L2793, 2) = "01", "Jan", LEFT(L2793, 2) = "02", "Feb", LEFT(L2793, 2) = "03", "Mar", LEFT(L2793, 2) = "04", "Apr", LEFT(L2793, 2) = "05", "May", LEFT(L2793, 2) = "06", "Jun", LEFT(L2793, 2) = "07", "Jul", LEFT(L2793, 2) = "08", "Aug", LEFT(L2793, 2) = "09", "Sep", LEFT(L2793, 2) = "10", "Oct", LEFT(L2793, 2) = "11", "Nov", LEFT(L2793, 2) = "12", "Dec")</f>
        <v>Aug</v>
      </c>
      <c r="N2793" s="9" t="str">
        <f t="shared" si="305"/>
        <v>2016</v>
      </c>
      <c r="O2793" t="b">
        <v>0</v>
      </c>
      <c r="P2793">
        <v>28</v>
      </c>
      <c r="Q2793" t="b">
        <v>1</v>
      </c>
      <c r="R2793" t="s">
        <v>8270</v>
      </c>
      <c r="S2793" s="6">
        <f t="shared" si="301"/>
        <v>1.0249999999999999</v>
      </c>
      <c r="T2793" s="8">
        <f t="shared" si="302"/>
        <v>73.214285714285708</v>
      </c>
      <c r="U2793" t="str">
        <f t="shared" si="306"/>
        <v>theater</v>
      </c>
      <c r="V2793" t="str">
        <f t="shared" si="307"/>
        <v>plays</v>
      </c>
    </row>
    <row r="2794" spans="1:22" ht="48" x14ac:dyDescent="0.2">
      <c r="A2794">
        <v>2792</v>
      </c>
      <c r="B2794" s="3" t="s">
        <v>2792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2">
        <f t="shared" si="303"/>
        <v>42228.231006944443</v>
      </c>
      <c r="K2794">
        <v>1435469559</v>
      </c>
      <c r="L2794" s="12" t="str">
        <f t="shared" si="304"/>
        <v>06/28/2015</v>
      </c>
      <c r="M2794" s="9" t="str" cm="1">
        <f t="array" ref="M2794">_xlfn.IFS(LEFT(L2794, 2) = "01", "Jan", LEFT(L2794, 2) = "02", "Feb", LEFT(L2794, 2) = "03", "Mar", LEFT(L2794, 2) = "04", "Apr", LEFT(L2794, 2) = "05", "May", LEFT(L2794, 2) = "06", "Jun", LEFT(L2794, 2) = "07", "Jul", LEFT(L2794, 2) = "08", "Aug", LEFT(L2794, 2) = "09", "Sep", LEFT(L2794, 2) = "10", "Oct", LEFT(L2794, 2) = "11", "Nov", LEFT(L2794, 2) = "12", "Dec")</f>
        <v>Jun</v>
      </c>
      <c r="N2794" s="9" t="str">
        <f t="shared" si="305"/>
        <v>2015</v>
      </c>
      <c r="O2794" t="b">
        <v>0</v>
      </c>
      <c r="P2794">
        <v>24</v>
      </c>
      <c r="Q2794" t="b">
        <v>1</v>
      </c>
      <c r="R2794" t="s">
        <v>8270</v>
      </c>
      <c r="S2794" s="6">
        <f t="shared" si="301"/>
        <v>1.0760000000000001</v>
      </c>
      <c r="T2794" s="8">
        <f t="shared" si="302"/>
        <v>89.666666666666671</v>
      </c>
      <c r="U2794" t="str">
        <f t="shared" si="306"/>
        <v>theater</v>
      </c>
      <c r="V2794" t="str">
        <f t="shared" si="307"/>
        <v>plays</v>
      </c>
    </row>
    <row r="2795" spans="1:22" ht="64" x14ac:dyDescent="0.2">
      <c r="A2795">
        <v>2793</v>
      </c>
      <c r="B2795" s="3" t="s">
        <v>2793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2">
        <f t="shared" si="303"/>
        <v>42206.419039351851</v>
      </c>
      <c r="K2795">
        <v>1434881005</v>
      </c>
      <c r="L2795" s="12" t="str">
        <f t="shared" si="304"/>
        <v>06/21/2015</v>
      </c>
      <c r="M2795" s="9" t="str" cm="1">
        <f t="array" ref="M2795">_xlfn.IFS(LEFT(L2795, 2) = "01", "Jan", LEFT(L2795, 2) = "02", "Feb", LEFT(L2795, 2) = "03", "Mar", LEFT(L2795, 2) = "04", "Apr", LEFT(L2795, 2) = "05", "May", LEFT(L2795, 2) = "06", "Jun", LEFT(L2795, 2) = "07", "Jul", LEFT(L2795, 2) = "08", "Aug", LEFT(L2795, 2) = "09", "Sep", LEFT(L2795, 2) = "10", "Oct", LEFT(L2795, 2) = "11", "Nov", LEFT(L2795, 2) = "12", "Dec")</f>
        <v>Jun</v>
      </c>
      <c r="N2795" s="9" t="str">
        <f t="shared" si="305"/>
        <v>2015</v>
      </c>
      <c r="O2795" t="b">
        <v>0</v>
      </c>
      <c r="P2795">
        <v>73</v>
      </c>
      <c r="Q2795" t="b">
        <v>1</v>
      </c>
      <c r="R2795" t="s">
        <v>8270</v>
      </c>
      <c r="S2795" s="6">
        <f t="shared" si="301"/>
        <v>1.105675</v>
      </c>
      <c r="T2795" s="8">
        <f t="shared" si="302"/>
        <v>151.4623287671233</v>
      </c>
      <c r="U2795" t="str">
        <f t="shared" si="306"/>
        <v>theater</v>
      </c>
      <c r="V2795" t="str">
        <f t="shared" si="307"/>
        <v>plays</v>
      </c>
    </row>
    <row r="2796" spans="1:22" ht="48" x14ac:dyDescent="0.2">
      <c r="A2796">
        <v>2794</v>
      </c>
      <c r="B2796" s="3" t="s">
        <v>2794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2">
        <f t="shared" si="303"/>
        <v>42432.791666666672</v>
      </c>
      <c r="K2796">
        <v>1455640559</v>
      </c>
      <c r="L2796" s="12" t="str">
        <f t="shared" si="304"/>
        <v>02/16/2016</v>
      </c>
      <c r="M2796" s="9" t="str" cm="1">
        <f t="array" ref="M2796">_xlfn.IFS(LEFT(L2796, 2) = "01", "Jan", LEFT(L2796, 2) = "02", "Feb", LEFT(L2796, 2) = "03", "Mar", LEFT(L2796, 2) = "04", "Apr", LEFT(L2796, 2) = "05", "May", LEFT(L2796, 2) = "06", "Jun", LEFT(L2796, 2) = "07", "Jul", LEFT(L2796, 2) = "08", "Aug", LEFT(L2796, 2) = "09", "Sep", LEFT(L2796, 2) = "10", "Oct", LEFT(L2796, 2) = "11", "Nov", LEFT(L2796, 2) = "12", "Dec")</f>
        <v>Feb</v>
      </c>
      <c r="N2796" s="9" t="str">
        <f t="shared" si="305"/>
        <v>2016</v>
      </c>
      <c r="O2796" t="b">
        <v>0</v>
      </c>
      <c r="P2796">
        <v>3</v>
      </c>
      <c r="Q2796" t="b">
        <v>1</v>
      </c>
      <c r="R2796" t="s">
        <v>8270</v>
      </c>
      <c r="S2796" s="6">
        <f t="shared" si="301"/>
        <v>1.5</v>
      </c>
      <c r="T2796" s="8">
        <f t="shared" si="302"/>
        <v>25</v>
      </c>
      <c r="U2796" t="str">
        <f t="shared" si="306"/>
        <v>theater</v>
      </c>
      <c r="V2796" t="str">
        <f t="shared" si="307"/>
        <v>plays</v>
      </c>
    </row>
    <row r="2797" spans="1:22" ht="48" x14ac:dyDescent="0.2">
      <c r="A2797">
        <v>2795</v>
      </c>
      <c r="B2797" s="3" t="s">
        <v>2795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2">
        <f t="shared" si="303"/>
        <v>41796.958333333336</v>
      </c>
      <c r="K2797">
        <v>1400675841</v>
      </c>
      <c r="L2797" s="12" t="str">
        <f t="shared" si="304"/>
        <v>05/21/2014</v>
      </c>
      <c r="M2797" s="9" t="str" cm="1">
        <f t="array" ref="M2797">_xlfn.IFS(LEFT(L2797, 2) = "01", "Jan", LEFT(L2797, 2) = "02", "Feb", LEFT(L2797, 2) = "03", "Mar", LEFT(L2797, 2) = "04", "Apr", LEFT(L2797, 2) = "05", "May", LEFT(L2797, 2) = "06", "Jun", LEFT(L2797, 2) = "07", "Jul", LEFT(L2797, 2) = "08", "Aug", LEFT(L2797, 2) = "09", "Sep", LEFT(L2797, 2) = "10", "Oct", LEFT(L2797, 2) = "11", "Nov", LEFT(L2797, 2) = "12", "Dec")</f>
        <v>May</v>
      </c>
      <c r="N2797" s="9" t="str">
        <f t="shared" si="305"/>
        <v>2014</v>
      </c>
      <c r="O2797" t="b">
        <v>0</v>
      </c>
      <c r="P2797">
        <v>20</v>
      </c>
      <c r="Q2797" t="b">
        <v>1</v>
      </c>
      <c r="R2797" t="s">
        <v>8270</v>
      </c>
      <c r="S2797" s="6">
        <f t="shared" si="301"/>
        <v>1.0428571428571429</v>
      </c>
      <c r="T2797" s="8">
        <f t="shared" si="302"/>
        <v>36.5</v>
      </c>
      <c r="U2797" t="str">
        <f t="shared" si="306"/>
        <v>theater</v>
      </c>
      <c r="V2797" t="str">
        <f t="shared" si="307"/>
        <v>plays</v>
      </c>
    </row>
    <row r="2798" spans="1:22" ht="48" x14ac:dyDescent="0.2">
      <c r="A2798">
        <v>2796</v>
      </c>
      <c r="B2798" s="3" t="s">
        <v>2796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2">
        <f t="shared" si="303"/>
        <v>41825.528101851851</v>
      </c>
      <c r="K2798">
        <v>1401972028</v>
      </c>
      <c r="L2798" s="12" t="str">
        <f t="shared" si="304"/>
        <v>06/05/2014</v>
      </c>
      <c r="M2798" s="9" t="str" cm="1">
        <f t="array" ref="M2798">_xlfn.IFS(LEFT(L2798, 2) = "01", "Jan", LEFT(L2798, 2) = "02", "Feb", LEFT(L2798, 2) = "03", "Mar", LEFT(L2798, 2) = "04", "Apr", LEFT(L2798, 2) = "05", "May", LEFT(L2798, 2) = "06", "Jun", LEFT(L2798, 2) = "07", "Jul", LEFT(L2798, 2) = "08", "Aug", LEFT(L2798, 2) = "09", "Sep", LEFT(L2798, 2) = "10", "Oct", LEFT(L2798, 2) = "11", "Nov", LEFT(L2798, 2) = "12", "Dec")</f>
        <v>Jun</v>
      </c>
      <c r="N2798" s="9" t="str">
        <f t="shared" si="305"/>
        <v>2014</v>
      </c>
      <c r="O2798" t="b">
        <v>0</v>
      </c>
      <c r="P2798">
        <v>21</v>
      </c>
      <c r="Q2798" t="b">
        <v>1</v>
      </c>
      <c r="R2798" t="s">
        <v>8270</v>
      </c>
      <c r="S2798" s="6">
        <f t="shared" si="301"/>
        <v>1.155</v>
      </c>
      <c r="T2798" s="8">
        <f t="shared" si="302"/>
        <v>44</v>
      </c>
      <c r="U2798" t="str">
        <f t="shared" si="306"/>
        <v>theater</v>
      </c>
      <c r="V2798" t="str">
        <f t="shared" si="307"/>
        <v>plays</v>
      </c>
    </row>
    <row r="2799" spans="1:22" ht="48" x14ac:dyDescent="0.2">
      <c r="A2799">
        <v>2797</v>
      </c>
      <c r="B2799" s="3" t="s">
        <v>2797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2">
        <f t="shared" si="303"/>
        <v>41828.94027777778</v>
      </c>
      <c r="K2799">
        <v>1402266840</v>
      </c>
      <c r="L2799" s="12" t="str">
        <f t="shared" si="304"/>
        <v>06/08/2014</v>
      </c>
      <c r="M2799" s="9" t="str" cm="1">
        <f t="array" ref="M2799">_xlfn.IFS(LEFT(L2799, 2) = "01", "Jan", LEFT(L2799, 2) = "02", "Feb", LEFT(L2799, 2) = "03", "Mar", LEFT(L2799, 2) = "04", "Apr", LEFT(L2799, 2) = "05", "May", LEFT(L2799, 2) = "06", "Jun", LEFT(L2799, 2) = "07", "Jul", LEFT(L2799, 2) = "08", "Aug", LEFT(L2799, 2) = "09", "Sep", LEFT(L2799, 2) = "10", "Oct", LEFT(L2799, 2) = "11", "Nov", LEFT(L2799, 2) = "12", "Dec")</f>
        <v>Jun</v>
      </c>
      <c r="N2799" s="9" t="str">
        <f t="shared" si="305"/>
        <v>2014</v>
      </c>
      <c r="O2799" t="b">
        <v>0</v>
      </c>
      <c r="P2799">
        <v>94</v>
      </c>
      <c r="Q2799" t="b">
        <v>1</v>
      </c>
      <c r="R2799" t="s">
        <v>8270</v>
      </c>
      <c r="S2799" s="6">
        <f t="shared" si="301"/>
        <v>1.02645125</v>
      </c>
      <c r="T2799" s="8">
        <f t="shared" si="302"/>
        <v>87.357553191489373</v>
      </c>
      <c r="U2799" t="str">
        <f t="shared" si="306"/>
        <v>theater</v>
      </c>
      <c r="V2799" t="str">
        <f t="shared" si="307"/>
        <v>plays</v>
      </c>
    </row>
    <row r="2800" spans="1:22" ht="48" x14ac:dyDescent="0.2">
      <c r="A2800">
        <v>2798</v>
      </c>
      <c r="B2800" s="3" t="s">
        <v>2798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2">
        <f t="shared" si="303"/>
        <v>42216.666666666672</v>
      </c>
      <c r="K2800">
        <v>1437063121</v>
      </c>
      <c r="L2800" s="12" t="str">
        <f t="shared" si="304"/>
        <v>07/16/2015</v>
      </c>
      <c r="M2800" s="9" t="str" cm="1">
        <f t="array" ref="M2800">_xlfn.IFS(LEFT(L2800, 2) = "01", "Jan", LEFT(L2800, 2) = "02", "Feb", LEFT(L2800, 2) = "03", "Mar", LEFT(L2800, 2) = "04", "Apr", LEFT(L2800, 2) = "05", "May", LEFT(L2800, 2) = "06", "Jun", LEFT(L2800, 2) = "07", "Jul", LEFT(L2800, 2) = "08", "Aug", LEFT(L2800, 2) = "09", "Sep", LEFT(L2800, 2) = "10", "Oct", LEFT(L2800, 2) = "11", "Nov", LEFT(L2800, 2) = "12", "Dec")</f>
        <v>Jul</v>
      </c>
      <c r="N2800" s="9" t="str">
        <f t="shared" si="305"/>
        <v>2015</v>
      </c>
      <c r="O2800" t="b">
        <v>0</v>
      </c>
      <c r="P2800">
        <v>139</v>
      </c>
      <c r="Q2800" t="b">
        <v>1</v>
      </c>
      <c r="R2800" t="s">
        <v>8270</v>
      </c>
      <c r="S2800" s="6">
        <f t="shared" si="301"/>
        <v>1.014</v>
      </c>
      <c r="T2800" s="8">
        <f t="shared" si="302"/>
        <v>36.474820143884891</v>
      </c>
      <c r="U2800" t="str">
        <f t="shared" si="306"/>
        <v>theater</v>
      </c>
      <c r="V2800" t="str">
        <f t="shared" si="307"/>
        <v>plays</v>
      </c>
    </row>
    <row r="2801" spans="1:22" ht="48" x14ac:dyDescent="0.2">
      <c r="A2801">
        <v>2799</v>
      </c>
      <c r="B2801" s="3" t="s">
        <v>2799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2">
        <f t="shared" si="303"/>
        <v>42538.666666666672</v>
      </c>
      <c r="K2801">
        <v>1463466070</v>
      </c>
      <c r="L2801" s="12" t="str">
        <f t="shared" si="304"/>
        <v>05/17/2016</v>
      </c>
      <c r="M2801" s="9" t="str" cm="1">
        <f t="array" ref="M2801">_xlfn.IFS(LEFT(L2801, 2) = "01", "Jan", LEFT(L2801, 2) = "02", "Feb", LEFT(L2801, 2) = "03", "Mar", LEFT(L2801, 2) = "04", "Apr", LEFT(L2801, 2) = "05", "May", LEFT(L2801, 2) = "06", "Jun", LEFT(L2801, 2) = "07", "Jul", LEFT(L2801, 2) = "08", "Aug", LEFT(L2801, 2) = "09", "Sep", LEFT(L2801, 2) = "10", "Oct", LEFT(L2801, 2) = "11", "Nov", LEFT(L2801, 2) = "12", "Dec")</f>
        <v>May</v>
      </c>
      <c r="N2801" s="9" t="str">
        <f t="shared" si="305"/>
        <v>2016</v>
      </c>
      <c r="O2801" t="b">
        <v>0</v>
      </c>
      <c r="P2801">
        <v>130</v>
      </c>
      <c r="Q2801" t="b">
        <v>1</v>
      </c>
      <c r="R2801" t="s">
        <v>8270</v>
      </c>
      <c r="S2801" s="6">
        <f t="shared" si="301"/>
        <v>1.1663479999999999</v>
      </c>
      <c r="T2801" s="8">
        <f t="shared" si="302"/>
        <v>44.859538461538463</v>
      </c>
      <c r="U2801" t="str">
        <f t="shared" si="306"/>
        <v>theater</v>
      </c>
      <c r="V2801" t="str">
        <f t="shared" si="307"/>
        <v>plays</v>
      </c>
    </row>
    <row r="2802" spans="1:22" ht="48" x14ac:dyDescent="0.2">
      <c r="A2802">
        <v>2800</v>
      </c>
      <c r="B2802" s="3" t="s">
        <v>2800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2">
        <f t="shared" si="303"/>
        <v>42008.552847222221</v>
      </c>
      <c r="K2802">
        <v>1415193366</v>
      </c>
      <c r="L2802" s="12" t="str">
        <f t="shared" si="304"/>
        <v>11/05/2014</v>
      </c>
      <c r="M2802" s="9" t="str" cm="1">
        <f t="array" ref="M2802">_xlfn.IFS(LEFT(L2802, 2) = "01", "Jan", LEFT(L2802, 2) = "02", "Feb", LEFT(L2802, 2) = "03", "Mar", LEFT(L2802, 2) = "04", "Apr", LEFT(L2802, 2) = "05", "May", LEFT(L2802, 2) = "06", "Jun", LEFT(L2802, 2) = "07", "Jul", LEFT(L2802, 2) = "08", "Aug", LEFT(L2802, 2) = "09", "Sep", LEFT(L2802, 2) = "10", "Oct", LEFT(L2802, 2) = "11", "Nov", LEFT(L2802, 2) = "12", "Dec")</f>
        <v>Nov</v>
      </c>
      <c r="N2802" s="9" t="str">
        <f t="shared" si="305"/>
        <v>2014</v>
      </c>
      <c r="O2802" t="b">
        <v>0</v>
      </c>
      <c r="P2802">
        <v>31</v>
      </c>
      <c r="Q2802" t="b">
        <v>1</v>
      </c>
      <c r="R2802" t="s">
        <v>8270</v>
      </c>
      <c r="S2802" s="6">
        <f t="shared" si="301"/>
        <v>1.33</v>
      </c>
      <c r="T2802" s="8">
        <f t="shared" si="302"/>
        <v>42.903225806451616</v>
      </c>
      <c r="U2802" t="str">
        <f t="shared" si="306"/>
        <v>theater</v>
      </c>
      <c r="V2802" t="str">
        <f t="shared" si="307"/>
        <v>plays</v>
      </c>
    </row>
    <row r="2803" spans="1:22" ht="48" x14ac:dyDescent="0.2">
      <c r="A2803">
        <v>2801</v>
      </c>
      <c r="B2803" s="3" t="s">
        <v>2801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2">
        <f t="shared" si="303"/>
        <v>41922.458333333336</v>
      </c>
      <c r="K2803">
        <v>1411019409</v>
      </c>
      <c r="L2803" s="12" t="str">
        <f t="shared" si="304"/>
        <v>09/18/2014</v>
      </c>
      <c r="M2803" s="9" t="str" cm="1">
        <f t="array" ref="M2803">_xlfn.IFS(LEFT(L2803, 2) = "01", "Jan", LEFT(L2803, 2) = "02", "Feb", LEFT(L2803, 2) = "03", "Mar", LEFT(L2803, 2) = "04", "Apr", LEFT(L2803, 2) = "05", "May", LEFT(L2803, 2) = "06", "Jun", LEFT(L2803, 2) = "07", "Jul", LEFT(L2803, 2) = "08", "Aug", LEFT(L2803, 2) = "09", "Sep", LEFT(L2803, 2) = "10", "Oct", LEFT(L2803, 2) = "11", "Nov", LEFT(L2803, 2) = "12", "Dec")</f>
        <v>Sep</v>
      </c>
      <c r="N2803" s="9" t="str">
        <f t="shared" si="305"/>
        <v>2014</v>
      </c>
      <c r="O2803" t="b">
        <v>0</v>
      </c>
      <c r="P2803">
        <v>13</v>
      </c>
      <c r="Q2803" t="b">
        <v>1</v>
      </c>
      <c r="R2803" t="s">
        <v>8270</v>
      </c>
      <c r="S2803" s="6">
        <f t="shared" si="301"/>
        <v>1.3320000000000001</v>
      </c>
      <c r="T2803" s="8">
        <f t="shared" si="302"/>
        <v>51.230769230769234</v>
      </c>
      <c r="U2803" t="str">
        <f t="shared" si="306"/>
        <v>theater</v>
      </c>
      <c r="V2803" t="str">
        <f t="shared" si="307"/>
        <v>plays</v>
      </c>
    </row>
    <row r="2804" spans="1:22" ht="48" x14ac:dyDescent="0.2">
      <c r="A2804">
        <v>2802</v>
      </c>
      <c r="B2804" s="3" t="s">
        <v>2802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2">
        <f t="shared" si="303"/>
        <v>42222.64707175926</v>
      </c>
      <c r="K2804">
        <v>1436283107</v>
      </c>
      <c r="L2804" s="12" t="str">
        <f t="shared" si="304"/>
        <v>07/07/2015</v>
      </c>
      <c r="M2804" s="9" t="str" cm="1">
        <f t="array" ref="M2804">_xlfn.IFS(LEFT(L2804, 2) = "01", "Jan", LEFT(L2804, 2) = "02", "Feb", LEFT(L2804, 2) = "03", "Mar", LEFT(L2804, 2) = "04", "Apr", LEFT(L2804, 2) = "05", "May", LEFT(L2804, 2) = "06", "Jun", LEFT(L2804, 2) = "07", "Jul", LEFT(L2804, 2) = "08", "Aug", LEFT(L2804, 2) = "09", "Sep", LEFT(L2804, 2) = "10", "Oct", LEFT(L2804, 2) = "11", "Nov", LEFT(L2804, 2) = "12", "Dec")</f>
        <v>Jul</v>
      </c>
      <c r="N2804" s="9" t="str">
        <f t="shared" si="305"/>
        <v>2015</v>
      </c>
      <c r="O2804" t="b">
        <v>0</v>
      </c>
      <c r="P2804">
        <v>90</v>
      </c>
      <c r="Q2804" t="b">
        <v>1</v>
      </c>
      <c r="R2804" t="s">
        <v>8270</v>
      </c>
      <c r="S2804" s="6">
        <f t="shared" si="301"/>
        <v>1.0183333333333333</v>
      </c>
      <c r="T2804" s="8">
        <f t="shared" si="302"/>
        <v>33.944444444444443</v>
      </c>
      <c r="U2804" t="str">
        <f t="shared" si="306"/>
        <v>theater</v>
      </c>
      <c r="V2804" t="str">
        <f t="shared" si="307"/>
        <v>plays</v>
      </c>
    </row>
    <row r="2805" spans="1:22" ht="48" x14ac:dyDescent="0.2">
      <c r="A2805">
        <v>2803</v>
      </c>
      <c r="B2805" s="3" t="s">
        <v>2803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2">
        <f t="shared" si="303"/>
        <v>42201</v>
      </c>
      <c r="K2805">
        <v>1433295276</v>
      </c>
      <c r="L2805" s="12" t="str">
        <f t="shared" si="304"/>
        <v>06/03/2015</v>
      </c>
      <c r="M2805" s="9" t="str" cm="1">
        <f t="array" ref="M2805">_xlfn.IFS(LEFT(L2805, 2) = "01", "Jan", LEFT(L2805, 2) = "02", "Feb", LEFT(L2805, 2) = "03", "Mar", LEFT(L2805, 2) = "04", "Apr", LEFT(L2805, 2) = "05", "May", LEFT(L2805, 2) = "06", "Jun", LEFT(L2805, 2) = "07", "Jul", LEFT(L2805, 2) = "08", "Aug", LEFT(L2805, 2) = "09", "Sep", LEFT(L2805, 2) = "10", "Oct", LEFT(L2805, 2) = "11", "Nov", LEFT(L2805, 2) = "12", "Dec")</f>
        <v>Jun</v>
      </c>
      <c r="N2805" s="9" t="str">
        <f t="shared" si="305"/>
        <v>2015</v>
      </c>
      <c r="O2805" t="b">
        <v>0</v>
      </c>
      <c r="P2805">
        <v>141</v>
      </c>
      <c r="Q2805" t="b">
        <v>1</v>
      </c>
      <c r="R2805" t="s">
        <v>8270</v>
      </c>
      <c r="S2805" s="6">
        <f t="shared" si="301"/>
        <v>1.2795000000000001</v>
      </c>
      <c r="T2805" s="8">
        <f t="shared" si="302"/>
        <v>90.744680851063833</v>
      </c>
      <c r="U2805" t="str">
        <f t="shared" si="306"/>
        <v>theater</v>
      </c>
      <c r="V2805" t="str">
        <f t="shared" si="307"/>
        <v>plays</v>
      </c>
    </row>
    <row r="2806" spans="1:22" ht="48" x14ac:dyDescent="0.2">
      <c r="A2806">
        <v>2804</v>
      </c>
      <c r="B2806" s="3" t="s">
        <v>2804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2">
        <f t="shared" si="303"/>
        <v>41911.453587962962</v>
      </c>
      <c r="K2806">
        <v>1409395990</v>
      </c>
      <c r="L2806" s="12" t="str">
        <f t="shared" si="304"/>
        <v>08/30/2014</v>
      </c>
      <c r="M2806" s="9" t="str" cm="1">
        <f t="array" ref="M2806">_xlfn.IFS(LEFT(L2806, 2) = "01", "Jan", LEFT(L2806, 2) = "02", "Feb", LEFT(L2806, 2) = "03", "Mar", LEFT(L2806, 2) = "04", "Apr", LEFT(L2806, 2) = "05", "May", LEFT(L2806, 2) = "06", "Jun", LEFT(L2806, 2) = "07", "Jul", LEFT(L2806, 2) = "08", "Aug", LEFT(L2806, 2) = "09", "Sep", LEFT(L2806, 2) = "10", "Oct", LEFT(L2806, 2) = "11", "Nov", LEFT(L2806, 2) = "12", "Dec")</f>
        <v>Aug</v>
      </c>
      <c r="N2806" s="9" t="str">
        <f t="shared" si="305"/>
        <v>2014</v>
      </c>
      <c r="O2806" t="b">
        <v>0</v>
      </c>
      <c r="P2806">
        <v>23</v>
      </c>
      <c r="Q2806" t="b">
        <v>1</v>
      </c>
      <c r="R2806" t="s">
        <v>8270</v>
      </c>
      <c r="S2806" s="6">
        <f t="shared" si="301"/>
        <v>1.1499999999999999</v>
      </c>
      <c r="T2806" s="8">
        <f t="shared" si="302"/>
        <v>50</v>
      </c>
      <c r="U2806" t="str">
        <f t="shared" si="306"/>
        <v>theater</v>
      </c>
      <c r="V2806" t="str">
        <f t="shared" si="307"/>
        <v>plays</v>
      </c>
    </row>
    <row r="2807" spans="1:22" ht="64" x14ac:dyDescent="0.2">
      <c r="A2807">
        <v>2805</v>
      </c>
      <c r="B2807" s="3" t="s">
        <v>2805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2">
        <f t="shared" si="303"/>
        <v>42238.505474537036</v>
      </c>
      <c r="K2807">
        <v>1438085273</v>
      </c>
      <c r="L2807" s="12" t="str">
        <f t="shared" si="304"/>
        <v>07/28/2015</v>
      </c>
      <c r="M2807" s="9" t="str" cm="1">
        <f t="array" ref="M2807">_xlfn.IFS(LEFT(L2807, 2) = "01", "Jan", LEFT(L2807, 2) = "02", "Feb", LEFT(L2807, 2) = "03", "Mar", LEFT(L2807, 2) = "04", "Apr", LEFT(L2807, 2) = "05", "May", LEFT(L2807, 2) = "06", "Jun", LEFT(L2807, 2) = "07", "Jul", LEFT(L2807, 2) = "08", "Aug", LEFT(L2807, 2) = "09", "Sep", LEFT(L2807, 2) = "10", "Oct", LEFT(L2807, 2) = "11", "Nov", LEFT(L2807, 2) = "12", "Dec")</f>
        <v>Jul</v>
      </c>
      <c r="N2807" s="9" t="str">
        <f t="shared" si="305"/>
        <v>2015</v>
      </c>
      <c r="O2807" t="b">
        <v>0</v>
      </c>
      <c r="P2807">
        <v>18</v>
      </c>
      <c r="Q2807" t="b">
        <v>1</v>
      </c>
      <c r="R2807" t="s">
        <v>8270</v>
      </c>
      <c r="S2807" s="6">
        <f t="shared" si="301"/>
        <v>1.1000000000000001</v>
      </c>
      <c r="T2807" s="8">
        <f t="shared" si="302"/>
        <v>24.444444444444443</v>
      </c>
      <c r="U2807" t="str">
        <f t="shared" si="306"/>
        <v>theater</v>
      </c>
      <c r="V2807" t="str">
        <f t="shared" si="307"/>
        <v>plays</v>
      </c>
    </row>
    <row r="2808" spans="1:22" ht="48" x14ac:dyDescent="0.2">
      <c r="A2808">
        <v>2806</v>
      </c>
      <c r="B2808" s="3" t="s">
        <v>2806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2">
        <f t="shared" si="303"/>
        <v>42221.458333333328</v>
      </c>
      <c r="K2808">
        <v>1435645490</v>
      </c>
      <c r="L2808" s="12" t="str">
        <f t="shared" si="304"/>
        <v>06/30/2015</v>
      </c>
      <c r="M2808" s="9" t="str" cm="1">
        <f t="array" ref="M2808">_xlfn.IFS(LEFT(L2808, 2) = "01", "Jan", LEFT(L2808, 2) = "02", "Feb", LEFT(L2808, 2) = "03", "Mar", LEFT(L2808, 2) = "04", "Apr", LEFT(L2808, 2) = "05", "May", LEFT(L2808, 2) = "06", "Jun", LEFT(L2808, 2) = "07", "Jul", LEFT(L2808, 2) = "08", "Aug", LEFT(L2808, 2) = "09", "Sep", LEFT(L2808, 2) = "10", "Oct", LEFT(L2808, 2) = "11", "Nov", LEFT(L2808, 2) = "12", "Dec")</f>
        <v>Jun</v>
      </c>
      <c r="N2808" s="9" t="str">
        <f t="shared" si="305"/>
        <v>2015</v>
      </c>
      <c r="O2808" t="b">
        <v>0</v>
      </c>
      <c r="P2808">
        <v>76</v>
      </c>
      <c r="Q2808" t="b">
        <v>1</v>
      </c>
      <c r="R2808" t="s">
        <v>8270</v>
      </c>
      <c r="S2808" s="6">
        <f t="shared" si="301"/>
        <v>1.121</v>
      </c>
      <c r="T2808" s="8">
        <f t="shared" si="302"/>
        <v>44.25</v>
      </c>
      <c r="U2808" t="str">
        <f t="shared" si="306"/>
        <v>theater</v>
      </c>
      <c r="V2808" t="str">
        <f t="shared" si="307"/>
        <v>plays</v>
      </c>
    </row>
    <row r="2809" spans="1:22" ht="16" x14ac:dyDescent="0.2">
      <c r="A2809">
        <v>2807</v>
      </c>
      <c r="B2809" s="3" t="s">
        <v>2807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2">
        <f t="shared" si="303"/>
        <v>42184.873124999998</v>
      </c>
      <c r="K2809">
        <v>1433019438</v>
      </c>
      <c r="L2809" s="12" t="str">
        <f t="shared" si="304"/>
        <v>05/30/2015</v>
      </c>
      <c r="M2809" s="9" t="str" cm="1">
        <f t="array" ref="M2809">_xlfn.IFS(LEFT(L2809, 2) = "01", "Jan", LEFT(L2809, 2) = "02", "Feb", LEFT(L2809, 2) = "03", "Mar", LEFT(L2809, 2) = "04", "Apr", LEFT(L2809, 2) = "05", "May", LEFT(L2809, 2) = "06", "Jun", LEFT(L2809, 2) = "07", "Jul", LEFT(L2809, 2) = "08", "Aug", LEFT(L2809, 2) = "09", "Sep", LEFT(L2809, 2) = "10", "Oct", LEFT(L2809, 2) = "11", "Nov", LEFT(L2809, 2) = "12", "Dec")</f>
        <v>May</v>
      </c>
      <c r="N2809" s="9" t="str">
        <f t="shared" si="305"/>
        <v>2015</v>
      </c>
      <c r="O2809" t="b">
        <v>0</v>
      </c>
      <c r="P2809">
        <v>93</v>
      </c>
      <c r="Q2809" t="b">
        <v>1</v>
      </c>
      <c r="R2809" t="s">
        <v>8270</v>
      </c>
      <c r="S2809" s="6">
        <f t="shared" si="301"/>
        <v>1.26</v>
      </c>
      <c r="T2809" s="8">
        <f t="shared" si="302"/>
        <v>67.741935483870961</v>
      </c>
      <c r="U2809" t="str">
        <f t="shared" si="306"/>
        <v>theater</v>
      </c>
      <c r="V2809" t="str">
        <f t="shared" si="307"/>
        <v>plays</v>
      </c>
    </row>
    <row r="2810" spans="1:22" ht="48" x14ac:dyDescent="0.2">
      <c r="A2810">
        <v>2808</v>
      </c>
      <c r="B2810" s="3" t="s">
        <v>2808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2">
        <f t="shared" si="303"/>
        <v>42238.84646990741</v>
      </c>
      <c r="K2810">
        <v>1437682735</v>
      </c>
      <c r="L2810" s="12" t="str">
        <f t="shared" si="304"/>
        <v>07/23/2015</v>
      </c>
      <c r="M2810" s="9" t="str" cm="1">
        <f t="array" ref="M2810">_xlfn.IFS(LEFT(L2810, 2) = "01", "Jan", LEFT(L2810, 2) = "02", "Feb", LEFT(L2810, 2) = "03", "Mar", LEFT(L2810, 2) = "04", "Apr", LEFT(L2810, 2) = "05", "May", LEFT(L2810, 2) = "06", "Jun", LEFT(L2810, 2) = "07", "Jul", LEFT(L2810, 2) = "08", "Aug", LEFT(L2810, 2) = "09", "Sep", LEFT(L2810, 2) = "10", "Oct", LEFT(L2810, 2) = "11", "Nov", LEFT(L2810, 2) = "12", "Dec")</f>
        <v>Jul</v>
      </c>
      <c r="N2810" s="9" t="str">
        <f t="shared" si="305"/>
        <v>2015</v>
      </c>
      <c r="O2810" t="b">
        <v>0</v>
      </c>
      <c r="P2810">
        <v>69</v>
      </c>
      <c r="Q2810" t="b">
        <v>1</v>
      </c>
      <c r="R2810" t="s">
        <v>8270</v>
      </c>
      <c r="S2810" s="6">
        <f t="shared" si="301"/>
        <v>1.0024444444444445</v>
      </c>
      <c r="T2810" s="8">
        <f t="shared" si="302"/>
        <v>65.376811594202906</v>
      </c>
      <c r="U2810" t="str">
        <f t="shared" si="306"/>
        <v>theater</v>
      </c>
      <c r="V2810" t="str">
        <f t="shared" si="307"/>
        <v>plays</v>
      </c>
    </row>
    <row r="2811" spans="1:22" ht="48" x14ac:dyDescent="0.2">
      <c r="A2811">
        <v>2809</v>
      </c>
      <c r="B2811" s="3" t="s">
        <v>2809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2">
        <f t="shared" si="303"/>
        <v>42459.610416666663</v>
      </c>
      <c r="K2811">
        <v>1458647725</v>
      </c>
      <c r="L2811" s="12" t="str">
        <f t="shared" si="304"/>
        <v>03/22/2016</v>
      </c>
      <c r="M2811" s="9" t="str" cm="1">
        <f t="array" ref="M2811">_xlfn.IFS(LEFT(L2811, 2) = "01", "Jan", LEFT(L2811, 2) = "02", "Feb", LEFT(L2811, 2) = "03", "Mar", LEFT(L2811, 2) = "04", "Apr", LEFT(L2811, 2) = "05", "May", LEFT(L2811, 2) = "06", "Jun", LEFT(L2811, 2) = "07", "Jul", LEFT(L2811, 2) = "08", "Aug", LEFT(L2811, 2) = "09", "Sep", LEFT(L2811, 2) = "10", "Oct", LEFT(L2811, 2) = "11", "Nov", LEFT(L2811, 2) = "12", "Dec")</f>
        <v>Mar</v>
      </c>
      <c r="N2811" s="9" t="str">
        <f t="shared" si="305"/>
        <v>2016</v>
      </c>
      <c r="O2811" t="b">
        <v>0</v>
      </c>
      <c r="P2811">
        <v>21</v>
      </c>
      <c r="Q2811" t="b">
        <v>1</v>
      </c>
      <c r="R2811" t="s">
        <v>8270</v>
      </c>
      <c r="S2811" s="6">
        <f t="shared" si="301"/>
        <v>1.024</v>
      </c>
      <c r="T2811" s="8">
        <f t="shared" si="302"/>
        <v>121.9047619047619</v>
      </c>
      <c r="U2811" t="str">
        <f t="shared" si="306"/>
        <v>theater</v>
      </c>
      <c r="V2811" t="str">
        <f t="shared" si="307"/>
        <v>plays</v>
      </c>
    </row>
    <row r="2812" spans="1:22" ht="48" x14ac:dyDescent="0.2">
      <c r="A2812">
        <v>2810</v>
      </c>
      <c r="B2812" s="3" t="s">
        <v>2810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2">
        <f t="shared" si="303"/>
        <v>41791.165972222225</v>
      </c>
      <c r="K2812">
        <v>1398828064</v>
      </c>
      <c r="L2812" s="12" t="str">
        <f t="shared" si="304"/>
        <v>04/30/2014</v>
      </c>
      <c r="M2812" s="9" t="str" cm="1">
        <f t="array" ref="M2812">_xlfn.IFS(LEFT(L2812, 2) = "01", "Jan", LEFT(L2812, 2) = "02", "Feb", LEFT(L2812, 2) = "03", "Mar", LEFT(L2812, 2) = "04", "Apr", LEFT(L2812, 2) = "05", "May", LEFT(L2812, 2) = "06", "Jun", LEFT(L2812, 2) = "07", "Jul", LEFT(L2812, 2) = "08", "Aug", LEFT(L2812, 2) = "09", "Sep", LEFT(L2812, 2) = "10", "Oct", LEFT(L2812, 2) = "11", "Nov", LEFT(L2812, 2) = "12", "Dec")</f>
        <v>Apr</v>
      </c>
      <c r="N2812" s="9" t="str">
        <f t="shared" si="305"/>
        <v>2014</v>
      </c>
      <c r="O2812" t="b">
        <v>0</v>
      </c>
      <c r="P2812">
        <v>57</v>
      </c>
      <c r="Q2812" t="b">
        <v>1</v>
      </c>
      <c r="R2812" t="s">
        <v>8270</v>
      </c>
      <c r="S2812" s="6">
        <f t="shared" si="301"/>
        <v>1.0820000000000001</v>
      </c>
      <c r="T2812" s="8">
        <f t="shared" si="302"/>
        <v>47.456140350877192</v>
      </c>
      <c r="U2812" t="str">
        <f t="shared" si="306"/>
        <v>theater</v>
      </c>
      <c r="V2812" t="str">
        <f t="shared" si="307"/>
        <v>plays</v>
      </c>
    </row>
    <row r="2813" spans="1:22" ht="48" x14ac:dyDescent="0.2">
      <c r="A2813">
        <v>2811</v>
      </c>
      <c r="B2813" s="3" t="s">
        <v>2811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2">
        <f t="shared" si="303"/>
        <v>42058.496562500004</v>
      </c>
      <c r="K2813">
        <v>1422100503</v>
      </c>
      <c r="L2813" s="12" t="str">
        <f t="shared" si="304"/>
        <v>01/24/2015</v>
      </c>
      <c r="M2813" s="9" t="str" cm="1">
        <f t="array" ref="M2813">_xlfn.IFS(LEFT(L2813, 2) = "01", "Jan", LEFT(L2813, 2) = "02", "Feb", LEFT(L2813, 2) = "03", "Mar", LEFT(L2813, 2) = "04", "Apr", LEFT(L2813, 2) = "05", "May", LEFT(L2813, 2) = "06", "Jun", LEFT(L2813, 2) = "07", "Jul", LEFT(L2813, 2) = "08", "Aug", LEFT(L2813, 2) = "09", "Sep", LEFT(L2813, 2) = "10", "Oct", LEFT(L2813, 2) = "11", "Nov", LEFT(L2813, 2) = "12", "Dec")</f>
        <v>Jan</v>
      </c>
      <c r="N2813" s="9" t="str">
        <f t="shared" si="305"/>
        <v>2015</v>
      </c>
      <c r="O2813" t="b">
        <v>0</v>
      </c>
      <c r="P2813">
        <v>108</v>
      </c>
      <c r="Q2813" t="b">
        <v>1</v>
      </c>
      <c r="R2813" t="s">
        <v>8270</v>
      </c>
      <c r="S2813" s="6">
        <f t="shared" si="301"/>
        <v>1.0026999999999999</v>
      </c>
      <c r="T2813" s="8">
        <f t="shared" si="302"/>
        <v>92.842592592592595</v>
      </c>
      <c r="U2813" t="str">
        <f t="shared" si="306"/>
        <v>theater</v>
      </c>
      <c r="V2813" t="str">
        <f t="shared" si="307"/>
        <v>plays</v>
      </c>
    </row>
    <row r="2814" spans="1:22" ht="48" x14ac:dyDescent="0.2">
      <c r="A2814">
        <v>2812</v>
      </c>
      <c r="B2814" s="3" t="s">
        <v>2812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2">
        <f t="shared" si="303"/>
        <v>42100.166666666672</v>
      </c>
      <c r="K2814">
        <v>1424368298</v>
      </c>
      <c r="L2814" s="12" t="str">
        <f t="shared" si="304"/>
        <v>02/19/2015</v>
      </c>
      <c r="M2814" s="9" t="str" cm="1">
        <f t="array" ref="M2814">_xlfn.IFS(LEFT(L2814, 2) = "01", "Jan", LEFT(L2814, 2) = "02", "Feb", LEFT(L2814, 2) = "03", "Mar", LEFT(L2814, 2) = "04", "Apr", LEFT(L2814, 2) = "05", "May", LEFT(L2814, 2) = "06", "Jun", LEFT(L2814, 2) = "07", "Jul", LEFT(L2814, 2) = "08", "Aug", LEFT(L2814, 2) = "09", "Sep", LEFT(L2814, 2) = "10", "Oct", LEFT(L2814, 2) = "11", "Nov", LEFT(L2814, 2) = "12", "Dec")</f>
        <v>Feb</v>
      </c>
      <c r="N2814" s="9" t="str">
        <f t="shared" si="305"/>
        <v>2015</v>
      </c>
      <c r="O2814" t="b">
        <v>0</v>
      </c>
      <c r="P2814">
        <v>83</v>
      </c>
      <c r="Q2814" t="b">
        <v>1</v>
      </c>
      <c r="R2814" t="s">
        <v>8270</v>
      </c>
      <c r="S2814" s="6">
        <f t="shared" si="301"/>
        <v>1.133</v>
      </c>
      <c r="T2814" s="8">
        <f t="shared" si="302"/>
        <v>68.253012048192772</v>
      </c>
      <c r="U2814" t="str">
        <f t="shared" si="306"/>
        <v>theater</v>
      </c>
      <c r="V2814" t="str">
        <f t="shared" si="307"/>
        <v>plays</v>
      </c>
    </row>
    <row r="2815" spans="1:22" ht="48" x14ac:dyDescent="0.2">
      <c r="A2815">
        <v>2813</v>
      </c>
      <c r="B2815" s="3" t="s">
        <v>2813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2">
        <f t="shared" si="303"/>
        <v>42718.742604166662</v>
      </c>
      <c r="K2815">
        <v>1479577761</v>
      </c>
      <c r="L2815" s="12" t="str">
        <f t="shared" si="304"/>
        <v>11/19/2016</v>
      </c>
      <c r="M2815" s="9" t="str" cm="1">
        <f t="array" ref="M2815">_xlfn.IFS(LEFT(L2815, 2) = "01", "Jan", LEFT(L2815, 2) = "02", "Feb", LEFT(L2815, 2) = "03", "Mar", LEFT(L2815, 2) = "04", "Apr", LEFT(L2815, 2) = "05", "May", LEFT(L2815, 2) = "06", "Jun", LEFT(L2815, 2) = "07", "Jul", LEFT(L2815, 2) = "08", "Aug", LEFT(L2815, 2) = "09", "Sep", LEFT(L2815, 2) = "10", "Oct", LEFT(L2815, 2) = "11", "Nov", LEFT(L2815, 2) = "12", "Dec")</f>
        <v>Nov</v>
      </c>
      <c r="N2815" s="9" t="str">
        <f t="shared" si="305"/>
        <v>2016</v>
      </c>
      <c r="O2815" t="b">
        <v>0</v>
      </c>
      <c r="P2815">
        <v>96</v>
      </c>
      <c r="Q2815" t="b">
        <v>1</v>
      </c>
      <c r="R2815" t="s">
        <v>8270</v>
      </c>
      <c r="S2815" s="6">
        <f t="shared" si="301"/>
        <v>1.2757571428571428</v>
      </c>
      <c r="T2815" s="8">
        <f t="shared" si="302"/>
        <v>37.209583333333335</v>
      </c>
      <c r="U2815" t="str">
        <f t="shared" si="306"/>
        <v>theater</v>
      </c>
      <c r="V2815" t="str">
        <f t="shared" si="307"/>
        <v>plays</v>
      </c>
    </row>
    <row r="2816" spans="1:22" ht="48" x14ac:dyDescent="0.2">
      <c r="A2816">
        <v>2814</v>
      </c>
      <c r="B2816" s="3" t="s">
        <v>2814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2">
        <f t="shared" si="303"/>
        <v>42133.399479166663</v>
      </c>
      <c r="K2816">
        <v>1428572115</v>
      </c>
      <c r="L2816" s="12" t="str">
        <f t="shared" si="304"/>
        <v>04/09/2015</v>
      </c>
      <c r="M2816" s="9" t="str" cm="1">
        <f t="array" ref="M2816">_xlfn.IFS(LEFT(L2816, 2) = "01", "Jan", LEFT(L2816, 2) = "02", "Feb", LEFT(L2816, 2) = "03", "Mar", LEFT(L2816, 2) = "04", "Apr", LEFT(L2816, 2) = "05", "May", LEFT(L2816, 2) = "06", "Jun", LEFT(L2816, 2) = "07", "Jul", LEFT(L2816, 2) = "08", "Aug", LEFT(L2816, 2) = "09", "Sep", LEFT(L2816, 2) = "10", "Oct", LEFT(L2816, 2) = "11", "Nov", LEFT(L2816, 2) = "12", "Dec")</f>
        <v>Apr</v>
      </c>
      <c r="N2816" s="9" t="str">
        <f t="shared" si="305"/>
        <v>2015</v>
      </c>
      <c r="O2816" t="b">
        <v>0</v>
      </c>
      <c r="P2816">
        <v>64</v>
      </c>
      <c r="Q2816" t="b">
        <v>1</v>
      </c>
      <c r="R2816" t="s">
        <v>8270</v>
      </c>
      <c r="S2816" s="6">
        <f t="shared" si="301"/>
        <v>1.0773333333333333</v>
      </c>
      <c r="T2816" s="8">
        <f t="shared" si="302"/>
        <v>25.25</v>
      </c>
      <c r="U2816" t="str">
        <f t="shared" si="306"/>
        <v>theater</v>
      </c>
      <c r="V2816" t="str">
        <f t="shared" si="307"/>
        <v>plays</v>
      </c>
    </row>
    <row r="2817" spans="1:22" ht="48" x14ac:dyDescent="0.2">
      <c r="A2817">
        <v>2815</v>
      </c>
      <c r="B2817" s="3" t="s">
        <v>2815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2">
        <f t="shared" si="303"/>
        <v>42589.776724537034</v>
      </c>
      <c r="K2817">
        <v>1468003109</v>
      </c>
      <c r="L2817" s="12" t="str">
        <f t="shared" si="304"/>
        <v>07/08/2016</v>
      </c>
      <c r="M2817" s="9" t="str" cm="1">
        <f t="array" ref="M2817">_xlfn.IFS(LEFT(L2817, 2) = "01", "Jan", LEFT(L2817, 2) = "02", "Feb", LEFT(L2817, 2) = "03", "Mar", LEFT(L2817, 2) = "04", "Apr", LEFT(L2817, 2) = "05", "May", LEFT(L2817, 2) = "06", "Jun", LEFT(L2817, 2) = "07", "Jul", LEFT(L2817, 2) = "08", "Aug", LEFT(L2817, 2) = "09", "Sep", LEFT(L2817, 2) = "10", "Oct", LEFT(L2817, 2) = "11", "Nov", LEFT(L2817, 2) = "12", "Dec")</f>
        <v>Jul</v>
      </c>
      <c r="N2817" s="9" t="str">
        <f t="shared" si="305"/>
        <v>2016</v>
      </c>
      <c r="O2817" t="b">
        <v>0</v>
      </c>
      <c r="P2817">
        <v>14</v>
      </c>
      <c r="Q2817" t="b">
        <v>1</v>
      </c>
      <c r="R2817" t="s">
        <v>8270</v>
      </c>
      <c r="S2817" s="6">
        <f t="shared" si="301"/>
        <v>2.42</v>
      </c>
      <c r="T2817" s="8">
        <f t="shared" si="302"/>
        <v>43.214285714285715</v>
      </c>
      <c r="U2817" t="str">
        <f t="shared" si="306"/>
        <v>theater</v>
      </c>
      <c r="V2817" t="str">
        <f t="shared" si="307"/>
        <v>plays</v>
      </c>
    </row>
    <row r="2818" spans="1:22" ht="48" x14ac:dyDescent="0.2">
      <c r="A2818">
        <v>2816</v>
      </c>
      <c r="B2818" s="3" t="s">
        <v>2816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2">
        <f t="shared" si="303"/>
        <v>42218.666666666672</v>
      </c>
      <c r="K2818">
        <v>1435921992</v>
      </c>
      <c r="L2818" s="12" t="str">
        <f t="shared" si="304"/>
        <v>07/03/2015</v>
      </c>
      <c r="M2818" s="9" t="str" cm="1">
        <f t="array" ref="M2818">_xlfn.IFS(LEFT(L2818, 2) = "01", "Jan", LEFT(L2818, 2) = "02", "Feb", LEFT(L2818, 2) = "03", "Mar", LEFT(L2818, 2) = "04", "Apr", LEFT(L2818, 2) = "05", "May", LEFT(L2818, 2) = "06", "Jun", LEFT(L2818, 2) = "07", "Jul", LEFT(L2818, 2) = "08", "Aug", LEFT(L2818, 2) = "09", "Sep", LEFT(L2818, 2) = "10", "Oct", LEFT(L2818, 2) = "11", "Nov", LEFT(L2818, 2) = "12", "Dec")</f>
        <v>Jul</v>
      </c>
      <c r="N2818" s="9" t="str">
        <f t="shared" si="305"/>
        <v>2015</v>
      </c>
      <c r="O2818" t="b">
        <v>0</v>
      </c>
      <c r="P2818">
        <v>169</v>
      </c>
      <c r="Q2818" t="b">
        <v>1</v>
      </c>
      <c r="R2818" t="s">
        <v>8270</v>
      </c>
      <c r="S2818" s="6">
        <f t="shared" ref="S2818:S2881" si="308">E2818/D2818</f>
        <v>1.4156666666666666</v>
      </c>
      <c r="T2818" s="8">
        <f t="shared" ref="T2818:T2881" si="309">IFERROR(E2818/P2818, 0)</f>
        <v>25.130177514792898</v>
      </c>
      <c r="U2818" t="str">
        <f t="shared" si="306"/>
        <v>theater</v>
      </c>
      <c r="V2818" t="str">
        <f t="shared" si="307"/>
        <v>plays</v>
      </c>
    </row>
    <row r="2819" spans="1:22" ht="48" x14ac:dyDescent="0.2">
      <c r="A2819">
        <v>2817</v>
      </c>
      <c r="B2819" s="3" t="s">
        <v>2817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2">
        <f t="shared" ref="J2819:J2882" si="310">(((I2819/60)/60)/24)+DATE(1970,1,1)</f>
        <v>42063.634976851856</v>
      </c>
      <c r="K2819">
        <v>1421680462</v>
      </c>
      <c r="L2819" s="12" t="str">
        <f t="shared" ref="L2819:L2882" si="311">TEXT((((K2819/60)/60)/24)+DATE(1970,1,1), "mm/dd/yyyy")</f>
        <v>01/19/2015</v>
      </c>
      <c r="M2819" s="9" t="str" cm="1">
        <f t="array" ref="M2819">_xlfn.IFS(LEFT(L2819, 2) = "01", "Jan", LEFT(L2819, 2) = "02", "Feb", LEFT(L2819, 2) = "03", "Mar", LEFT(L2819, 2) = "04", "Apr", LEFT(L2819, 2) = "05", "May", LEFT(L2819, 2) = "06", "Jun", LEFT(L2819, 2) = "07", "Jul", LEFT(L2819, 2) = "08", "Aug", LEFT(L2819, 2) = "09", "Sep", LEFT(L2819, 2) = "10", "Oct", LEFT(L2819, 2) = "11", "Nov", LEFT(L2819, 2) = "12", "Dec")</f>
        <v>Jan</v>
      </c>
      <c r="N2819" s="9" t="str">
        <f t="shared" ref="N2819:N2882" si="312">RIGHT(L2819, 4)</f>
        <v>2015</v>
      </c>
      <c r="O2819" t="b">
        <v>0</v>
      </c>
      <c r="P2819">
        <v>33</v>
      </c>
      <c r="Q2819" t="b">
        <v>1</v>
      </c>
      <c r="R2819" t="s">
        <v>8270</v>
      </c>
      <c r="S2819" s="6">
        <f t="shared" si="308"/>
        <v>1.3</v>
      </c>
      <c r="T2819" s="8">
        <f t="shared" si="309"/>
        <v>23.636363636363637</v>
      </c>
      <c r="U2819" t="str">
        <f t="shared" ref="U2819:U2882" si="313">LEFT(R2819, SEARCH("/", R2819) - 1)</f>
        <v>theater</v>
      </c>
      <c r="V2819" t="str">
        <f t="shared" ref="V2819:V2882" si="314">RIGHT(R2819, LEN(R2819) - SEARCH("/", R2819) )</f>
        <v>plays</v>
      </c>
    </row>
    <row r="2820" spans="1:22" ht="48" x14ac:dyDescent="0.2">
      <c r="A2820">
        <v>2818</v>
      </c>
      <c r="B2820" s="3" t="s">
        <v>2818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2">
        <f t="shared" si="310"/>
        <v>42270.598217592589</v>
      </c>
      <c r="K2820">
        <v>1441290086</v>
      </c>
      <c r="L2820" s="12" t="str">
        <f t="shared" si="311"/>
        <v>09/03/2015</v>
      </c>
      <c r="M2820" s="9" t="str" cm="1">
        <f t="array" ref="M2820">_xlfn.IFS(LEFT(L2820, 2) = "01", "Jan", LEFT(L2820, 2) = "02", "Feb", LEFT(L2820, 2) = "03", "Mar", LEFT(L2820, 2) = "04", "Apr", LEFT(L2820, 2) = "05", "May", LEFT(L2820, 2) = "06", "Jun", LEFT(L2820, 2) = "07", "Jul", LEFT(L2820, 2) = "08", "Aug", LEFT(L2820, 2) = "09", "Sep", LEFT(L2820, 2) = "10", "Oct", LEFT(L2820, 2) = "11", "Nov", LEFT(L2820, 2) = "12", "Dec")</f>
        <v>Sep</v>
      </c>
      <c r="N2820" s="9" t="str">
        <f t="shared" si="312"/>
        <v>2015</v>
      </c>
      <c r="O2820" t="b">
        <v>0</v>
      </c>
      <c r="P2820">
        <v>102</v>
      </c>
      <c r="Q2820" t="b">
        <v>1</v>
      </c>
      <c r="R2820" t="s">
        <v>8270</v>
      </c>
      <c r="S2820" s="6">
        <f t="shared" si="308"/>
        <v>1.0603</v>
      </c>
      <c r="T2820" s="8">
        <f t="shared" si="309"/>
        <v>103.95098039215686</v>
      </c>
      <c r="U2820" t="str">
        <f t="shared" si="313"/>
        <v>theater</v>
      </c>
      <c r="V2820" t="str">
        <f t="shared" si="314"/>
        <v>plays</v>
      </c>
    </row>
    <row r="2821" spans="1:22" ht="48" x14ac:dyDescent="0.2">
      <c r="A2821">
        <v>2819</v>
      </c>
      <c r="B2821" s="3" t="s">
        <v>2819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2">
        <f t="shared" si="310"/>
        <v>42169.525567129633</v>
      </c>
      <c r="K2821">
        <v>1431693409</v>
      </c>
      <c r="L2821" s="12" t="str">
        <f t="shared" si="311"/>
        <v>05/15/2015</v>
      </c>
      <c r="M2821" s="9" t="str" cm="1">
        <f t="array" ref="M2821">_xlfn.IFS(LEFT(L2821, 2) = "01", "Jan", LEFT(L2821, 2) = "02", "Feb", LEFT(L2821, 2) = "03", "Mar", LEFT(L2821, 2) = "04", "Apr", LEFT(L2821, 2) = "05", "May", LEFT(L2821, 2) = "06", "Jun", LEFT(L2821, 2) = "07", "Jul", LEFT(L2821, 2) = "08", "Aug", LEFT(L2821, 2) = "09", "Sep", LEFT(L2821, 2) = "10", "Oct", LEFT(L2821, 2) = "11", "Nov", LEFT(L2821, 2) = "12", "Dec")</f>
        <v>May</v>
      </c>
      <c r="N2821" s="9" t="str">
        <f t="shared" si="312"/>
        <v>2015</v>
      </c>
      <c r="O2821" t="b">
        <v>0</v>
      </c>
      <c r="P2821">
        <v>104</v>
      </c>
      <c r="Q2821" t="b">
        <v>1</v>
      </c>
      <c r="R2821" t="s">
        <v>8270</v>
      </c>
      <c r="S2821" s="6">
        <f t="shared" si="308"/>
        <v>1.048</v>
      </c>
      <c r="T2821" s="8">
        <f t="shared" si="309"/>
        <v>50.384615384615387</v>
      </c>
      <c r="U2821" t="str">
        <f t="shared" si="313"/>
        <v>theater</v>
      </c>
      <c r="V2821" t="str">
        <f t="shared" si="314"/>
        <v>plays</v>
      </c>
    </row>
    <row r="2822" spans="1:22" ht="48" x14ac:dyDescent="0.2">
      <c r="A2822">
        <v>2820</v>
      </c>
      <c r="B2822" s="3" t="s">
        <v>2820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2">
        <f t="shared" si="310"/>
        <v>42426</v>
      </c>
      <c r="K2822">
        <v>1454337589</v>
      </c>
      <c r="L2822" s="12" t="str">
        <f t="shared" si="311"/>
        <v>02/01/2016</v>
      </c>
      <c r="M2822" s="9" t="str" cm="1">
        <f t="array" ref="M2822">_xlfn.IFS(LEFT(L2822, 2) = "01", "Jan", LEFT(L2822, 2) = "02", "Feb", LEFT(L2822, 2) = "03", "Mar", LEFT(L2822, 2) = "04", "Apr", LEFT(L2822, 2) = "05", "May", LEFT(L2822, 2) = "06", "Jun", LEFT(L2822, 2) = "07", "Jul", LEFT(L2822, 2) = "08", "Aug", LEFT(L2822, 2) = "09", "Sep", LEFT(L2822, 2) = "10", "Oct", LEFT(L2822, 2) = "11", "Nov", LEFT(L2822, 2) = "12", "Dec")</f>
        <v>Feb</v>
      </c>
      <c r="N2822" s="9" t="str">
        <f t="shared" si="312"/>
        <v>2016</v>
      </c>
      <c r="O2822" t="b">
        <v>0</v>
      </c>
      <c r="P2822">
        <v>20</v>
      </c>
      <c r="Q2822" t="b">
        <v>1</v>
      </c>
      <c r="R2822" t="s">
        <v>8270</v>
      </c>
      <c r="S2822" s="6">
        <f t="shared" si="308"/>
        <v>1.36</v>
      </c>
      <c r="T2822" s="8">
        <f t="shared" si="309"/>
        <v>13.6</v>
      </c>
      <c r="U2822" t="str">
        <f t="shared" si="313"/>
        <v>theater</v>
      </c>
      <c r="V2822" t="str">
        <f t="shared" si="314"/>
        <v>plays</v>
      </c>
    </row>
    <row r="2823" spans="1:22" ht="48" x14ac:dyDescent="0.2">
      <c r="A2823">
        <v>2821</v>
      </c>
      <c r="B2823" s="3" t="s">
        <v>2821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2">
        <f t="shared" si="310"/>
        <v>41905.922858796301</v>
      </c>
      <c r="K2823">
        <v>1408918135</v>
      </c>
      <c r="L2823" s="12" t="str">
        <f t="shared" si="311"/>
        <v>08/24/2014</v>
      </c>
      <c r="M2823" s="9" t="str" cm="1">
        <f t="array" ref="M2823">_xlfn.IFS(LEFT(L2823, 2) = "01", "Jan", LEFT(L2823, 2) = "02", "Feb", LEFT(L2823, 2) = "03", "Mar", LEFT(L2823, 2) = "04", "Apr", LEFT(L2823, 2) = "05", "May", LEFT(L2823, 2) = "06", "Jun", LEFT(L2823, 2) = "07", "Jul", LEFT(L2823, 2) = "08", "Aug", LEFT(L2823, 2) = "09", "Sep", LEFT(L2823, 2) = "10", "Oct", LEFT(L2823, 2) = "11", "Nov", LEFT(L2823, 2) = "12", "Dec")</f>
        <v>Aug</v>
      </c>
      <c r="N2823" s="9" t="str">
        <f t="shared" si="312"/>
        <v>2014</v>
      </c>
      <c r="O2823" t="b">
        <v>0</v>
      </c>
      <c r="P2823">
        <v>35</v>
      </c>
      <c r="Q2823" t="b">
        <v>1</v>
      </c>
      <c r="R2823" t="s">
        <v>8270</v>
      </c>
      <c r="S2823" s="6">
        <f t="shared" si="308"/>
        <v>1</v>
      </c>
      <c r="T2823" s="8">
        <f t="shared" si="309"/>
        <v>28.571428571428573</v>
      </c>
      <c r="U2823" t="str">
        <f t="shared" si="313"/>
        <v>theater</v>
      </c>
      <c r="V2823" t="str">
        <f t="shared" si="314"/>
        <v>plays</v>
      </c>
    </row>
    <row r="2824" spans="1:22" ht="48" x14ac:dyDescent="0.2">
      <c r="A2824">
        <v>2822</v>
      </c>
      <c r="B2824" s="3" t="s">
        <v>2822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2">
        <f t="shared" si="310"/>
        <v>42090.642268518524</v>
      </c>
      <c r="K2824">
        <v>1424881492</v>
      </c>
      <c r="L2824" s="12" t="str">
        <f t="shared" si="311"/>
        <v>02/25/2015</v>
      </c>
      <c r="M2824" s="9" t="str" cm="1">
        <f t="array" ref="M2824">_xlfn.IFS(LEFT(L2824, 2) = "01", "Jan", LEFT(L2824, 2) = "02", "Feb", LEFT(L2824, 2) = "03", "Mar", LEFT(L2824, 2) = "04", "Apr", LEFT(L2824, 2) = "05", "May", LEFT(L2824, 2) = "06", "Jun", LEFT(L2824, 2) = "07", "Jul", LEFT(L2824, 2) = "08", "Aug", LEFT(L2824, 2) = "09", "Sep", LEFT(L2824, 2) = "10", "Oct", LEFT(L2824, 2) = "11", "Nov", LEFT(L2824, 2) = "12", "Dec")</f>
        <v>Feb</v>
      </c>
      <c r="N2824" s="9" t="str">
        <f t="shared" si="312"/>
        <v>2015</v>
      </c>
      <c r="O2824" t="b">
        <v>0</v>
      </c>
      <c r="P2824">
        <v>94</v>
      </c>
      <c r="Q2824" t="b">
        <v>1</v>
      </c>
      <c r="R2824" t="s">
        <v>8270</v>
      </c>
      <c r="S2824" s="6">
        <f t="shared" si="308"/>
        <v>1</v>
      </c>
      <c r="T2824" s="8">
        <f t="shared" si="309"/>
        <v>63.829787234042556</v>
      </c>
      <c r="U2824" t="str">
        <f t="shared" si="313"/>
        <v>theater</v>
      </c>
      <c r="V2824" t="str">
        <f t="shared" si="314"/>
        <v>plays</v>
      </c>
    </row>
    <row r="2825" spans="1:22" ht="48" x14ac:dyDescent="0.2">
      <c r="A2825">
        <v>2823</v>
      </c>
      <c r="B2825" s="3" t="s">
        <v>2823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2">
        <f t="shared" si="310"/>
        <v>42094.957638888889</v>
      </c>
      <c r="K2825">
        <v>1425428206</v>
      </c>
      <c r="L2825" s="12" t="str">
        <f t="shared" si="311"/>
        <v>03/04/2015</v>
      </c>
      <c r="M2825" s="9" t="str" cm="1">
        <f t="array" ref="M2825">_xlfn.IFS(LEFT(L2825, 2) = "01", "Jan", LEFT(L2825, 2) = "02", "Feb", LEFT(L2825, 2) = "03", "Mar", LEFT(L2825, 2) = "04", "Apr", LEFT(L2825, 2) = "05", "May", LEFT(L2825, 2) = "06", "Jun", LEFT(L2825, 2) = "07", "Jul", LEFT(L2825, 2) = "08", "Aug", LEFT(L2825, 2) = "09", "Sep", LEFT(L2825, 2) = "10", "Oct", LEFT(L2825, 2) = "11", "Nov", LEFT(L2825, 2) = "12", "Dec")</f>
        <v>Mar</v>
      </c>
      <c r="N2825" s="9" t="str">
        <f t="shared" si="312"/>
        <v>2015</v>
      </c>
      <c r="O2825" t="b">
        <v>0</v>
      </c>
      <c r="P2825">
        <v>14</v>
      </c>
      <c r="Q2825" t="b">
        <v>1</v>
      </c>
      <c r="R2825" t="s">
        <v>8270</v>
      </c>
      <c r="S2825" s="6">
        <f t="shared" si="308"/>
        <v>1.24</v>
      </c>
      <c r="T2825" s="8">
        <f t="shared" si="309"/>
        <v>8.8571428571428577</v>
      </c>
      <c r="U2825" t="str">
        <f t="shared" si="313"/>
        <v>theater</v>
      </c>
      <c r="V2825" t="str">
        <f t="shared" si="314"/>
        <v>plays</v>
      </c>
    </row>
    <row r="2826" spans="1:22" ht="32" x14ac:dyDescent="0.2">
      <c r="A2826">
        <v>2824</v>
      </c>
      <c r="B2826" s="3" t="s">
        <v>2824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2">
        <f t="shared" si="310"/>
        <v>42168.071527777778</v>
      </c>
      <c r="K2826">
        <v>1431412196</v>
      </c>
      <c r="L2826" s="12" t="str">
        <f t="shared" si="311"/>
        <v>05/12/2015</v>
      </c>
      <c r="M2826" s="9" t="str" cm="1">
        <f t="array" ref="M2826">_xlfn.IFS(LEFT(L2826, 2) = "01", "Jan", LEFT(L2826, 2) = "02", "Feb", LEFT(L2826, 2) = "03", "Mar", LEFT(L2826, 2) = "04", "Apr", LEFT(L2826, 2) = "05", "May", LEFT(L2826, 2) = "06", "Jun", LEFT(L2826, 2) = "07", "Jul", LEFT(L2826, 2) = "08", "Aug", LEFT(L2826, 2) = "09", "Sep", LEFT(L2826, 2) = "10", "Oct", LEFT(L2826, 2) = "11", "Nov", LEFT(L2826, 2) = "12", "Dec")</f>
        <v>May</v>
      </c>
      <c r="N2826" s="9" t="str">
        <f t="shared" si="312"/>
        <v>2015</v>
      </c>
      <c r="O2826" t="b">
        <v>0</v>
      </c>
      <c r="P2826">
        <v>15</v>
      </c>
      <c r="Q2826" t="b">
        <v>1</v>
      </c>
      <c r="R2826" t="s">
        <v>8270</v>
      </c>
      <c r="S2826" s="6">
        <f t="shared" si="308"/>
        <v>1.1692307692307693</v>
      </c>
      <c r="T2826" s="8">
        <f t="shared" si="309"/>
        <v>50.666666666666664</v>
      </c>
      <c r="U2826" t="str">
        <f t="shared" si="313"/>
        <v>theater</v>
      </c>
      <c r="V2826" t="str">
        <f t="shared" si="314"/>
        <v>plays</v>
      </c>
    </row>
    <row r="2827" spans="1:22" ht="48" x14ac:dyDescent="0.2">
      <c r="A2827">
        <v>2825</v>
      </c>
      <c r="B2827" s="3" t="s">
        <v>2825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2">
        <f t="shared" si="310"/>
        <v>42342.792662037042</v>
      </c>
      <c r="K2827">
        <v>1446663686</v>
      </c>
      <c r="L2827" s="12" t="str">
        <f t="shared" si="311"/>
        <v>11/04/2015</v>
      </c>
      <c r="M2827" s="9" t="str" cm="1">
        <f t="array" ref="M2827">_xlfn.IFS(LEFT(L2827, 2) = "01", "Jan", LEFT(L2827, 2) = "02", "Feb", LEFT(L2827, 2) = "03", "Mar", LEFT(L2827, 2) = "04", "Apr", LEFT(L2827, 2) = "05", "May", LEFT(L2827, 2) = "06", "Jun", LEFT(L2827, 2) = "07", "Jul", LEFT(L2827, 2) = "08", "Aug", LEFT(L2827, 2) = "09", "Sep", LEFT(L2827, 2) = "10", "Oct", LEFT(L2827, 2) = "11", "Nov", LEFT(L2827, 2) = "12", "Dec")</f>
        <v>Nov</v>
      </c>
      <c r="N2827" s="9" t="str">
        <f t="shared" si="312"/>
        <v>2015</v>
      </c>
      <c r="O2827" t="b">
        <v>0</v>
      </c>
      <c r="P2827">
        <v>51</v>
      </c>
      <c r="Q2827" t="b">
        <v>1</v>
      </c>
      <c r="R2827" t="s">
        <v>8270</v>
      </c>
      <c r="S2827" s="6">
        <f t="shared" si="308"/>
        <v>1.0333333333333334</v>
      </c>
      <c r="T2827" s="8">
        <f t="shared" si="309"/>
        <v>60.784313725490193</v>
      </c>
      <c r="U2827" t="str">
        <f t="shared" si="313"/>
        <v>theater</v>
      </c>
      <c r="V2827" t="str">
        <f t="shared" si="314"/>
        <v>plays</v>
      </c>
    </row>
    <row r="2828" spans="1:22" ht="48" x14ac:dyDescent="0.2">
      <c r="A2828">
        <v>2826</v>
      </c>
      <c r="B2828" s="3" t="s">
        <v>2826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2">
        <f t="shared" si="310"/>
        <v>42195.291666666672</v>
      </c>
      <c r="K2828">
        <v>1434415812</v>
      </c>
      <c r="L2828" s="12" t="str">
        <f t="shared" si="311"/>
        <v>06/16/2015</v>
      </c>
      <c r="M2828" s="9" t="str" cm="1">
        <f t="array" ref="M2828">_xlfn.IFS(LEFT(L2828, 2) = "01", "Jan", LEFT(L2828, 2) = "02", "Feb", LEFT(L2828, 2) = "03", "Mar", LEFT(L2828, 2) = "04", "Apr", LEFT(L2828, 2) = "05", "May", LEFT(L2828, 2) = "06", "Jun", LEFT(L2828, 2) = "07", "Jul", LEFT(L2828, 2) = "08", "Aug", LEFT(L2828, 2) = "09", "Sep", LEFT(L2828, 2) = "10", "Oct", LEFT(L2828, 2) = "11", "Nov", LEFT(L2828, 2) = "12", "Dec")</f>
        <v>Jun</v>
      </c>
      <c r="N2828" s="9" t="str">
        <f t="shared" si="312"/>
        <v>2015</v>
      </c>
      <c r="O2828" t="b">
        <v>0</v>
      </c>
      <c r="P2828">
        <v>19</v>
      </c>
      <c r="Q2828" t="b">
        <v>1</v>
      </c>
      <c r="R2828" t="s">
        <v>8270</v>
      </c>
      <c r="S2828" s="6">
        <f t="shared" si="308"/>
        <v>1.0774999999999999</v>
      </c>
      <c r="T2828" s="8">
        <f t="shared" si="309"/>
        <v>113.42105263157895</v>
      </c>
      <c r="U2828" t="str">
        <f t="shared" si="313"/>
        <v>theater</v>
      </c>
      <c r="V2828" t="str">
        <f t="shared" si="314"/>
        <v>plays</v>
      </c>
    </row>
    <row r="2829" spans="1:22" ht="48" x14ac:dyDescent="0.2">
      <c r="A2829">
        <v>2827</v>
      </c>
      <c r="B2829" s="3" t="s">
        <v>2827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2">
        <f t="shared" si="310"/>
        <v>42524.6875</v>
      </c>
      <c r="K2829">
        <v>1462379066</v>
      </c>
      <c r="L2829" s="12" t="str">
        <f t="shared" si="311"/>
        <v>05/04/2016</v>
      </c>
      <c r="M2829" s="9" t="str" cm="1">
        <f t="array" ref="M2829">_xlfn.IFS(LEFT(L2829, 2) = "01", "Jan", LEFT(L2829, 2) = "02", "Feb", LEFT(L2829, 2) = "03", "Mar", LEFT(L2829, 2) = "04", "Apr", LEFT(L2829, 2) = "05", "May", LEFT(L2829, 2) = "06", "Jun", LEFT(L2829, 2) = "07", "Jul", LEFT(L2829, 2) = "08", "Aug", LEFT(L2829, 2) = "09", "Sep", LEFT(L2829, 2) = "10", "Oct", LEFT(L2829, 2) = "11", "Nov", LEFT(L2829, 2) = "12", "Dec")</f>
        <v>May</v>
      </c>
      <c r="N2829" s="9" t="str">
        <f t="shared" si="312"/>
        <v>2016</v>
      </c>
      <c r="O2829" t="b">
        <v>0</v>
      </c>
      <c r="P2829">
        <v>23</v>
      </c>
      <c r="Q2829" t="b">
        <v>1</v>
      </c>
      <c r="R2829" t="s">
        <v>8270</v>
      </c>
      <c r="S2829" s="6">
        <f t="shared" si="308"/>
        <v>1.2024999999999999</v>
      </c>
      <c r="T2829" s="8">
        <f t="shared" si="309"/>
        <v>104.56521739130434</v>
      </c>
      <c r="U2829" t="str">
        <f t="shared" si="313"/>
        <v>theater</v>
      </c>
      <c r="V2829" t="str">
        <f t="shared" si="314"/>
        <v>plays</v>
      </c>
    </row>
    <row r="2830" spans="1:22" ht="48" x14ac:dyDescent="0.2">
      <c r="A2830">
        <v>2828</v>
      </c>
      <c r="B2830" s="3" t="s">
        <v>2828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2">
        <f t="shared" si="310"/>
        <v>42279.958333333328</v>
      </c>
      <c r="K2830">
        <v>1441606869</v>
      </c>
      <c r="L2830" s="12" t="str">
        <f t="shared" si="311"/>
        <v>09/07/2015</v>
      </c>
      <c r="M2830" s="9" t="str" cm="1">
        <f t="array" ref="M2830">_xlfn.IFS(LEFT(L2830, 2) = "01", "Jan", LEFT(L2830, 2) = "02", "Feb", LEFT(L2830, 2) = "03", "Mar", LEFT(L2830, 2) = "04", "Apr", LEFT(L2830, 2) = "05", "May", LEFT(L2830, 2) = "06", "Jun", LEFT(L2830, 2) = "07", "Jul", LEFT(L2830, 2) = "08", "Aug", LEFT(L2830, 2) = "09", "Sep", LEFT(L2830, 2) = "10", "Oct", LEFT(L2830, 2) = "11", "Nov", LEFT(L2830, 2) = "12", "Dec")</f>
        <v>Sep</v>
      </c>
      <c r="N2830" s="9" t="str">
        <f t="shared" si="312"/>
        <v>2015</v>
      </c>
      <c r="O2830" t="b">
        <v>0</v>
      </c>
      <c r="P2830">
        <v>97</v>
      </c>
      <c r="Q2830" t="b">
        <v>1</v>
      </c>
      <c r="R2830" t="s">
        <v>8270</v>
      </c>
      <c r="S2830" s="6">
        <f t="shared" si="308"/>
        <v>1.0037894736842106</v>
      </c>
      <c r="T2830" s="8">
        <f t="shared" si="309"/>
        <v>98.30927835051547</v>
      </c>
      <c r="U2830" t="str">
        <f t="shared" si="313"/>
        <v>theater</v>
      </c>
      <c r="V2830" t="str">
        <f t="shared" si="314"/>
        <v>plays</v>
      </c>
    </row>
    <row r="2831" spans="1:22" ht="48" x14ac:dyDescent="0.2">
      <c r="A2831">
        <v>2829</v>
      </c>
      <c r="B2831" s="3" t="s">
        <v>2829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2">
        <f t="shared" si="310"/>
        <v>42523.434236111112</v>
      </c>
      <c r="K2831">
        <v>1462443918</v>
      </c>
      <c r="L2831" s="12" t="str">
        <f t="shared" si="311"/>
        <v>05/05/2016</v>
      </c>
      <c r="M2831" s="9" t="str" cm="1">
        <f t="array" ref="M2831">_xlfn.IFS(LEFT(L2831, 2) = "01", "Jan", LEFT(L2831, 2) = "02", "Feb", LEFT(L2831, 2) = "03", "Mar", LEFT(L2831, 2) = "04", "Apr", LEFT(L2831, 2) = "05", "May", LEFT(L2831, 2) = "06", "Jun", LEFT(L2831, 2) = "07", "Jul", LEFT(L2831, 2) = "08", "Aug", LEFT(L2831, 2) = "09", "Sep", LEFT(L2831, 2) = "10", "Oct", LEFT(L2831, 2) = "11", "Nov", LEFT(L2831, 2) = "12", "Dec")</f>
        <v>May</v>
      </c>
      <c r="N2831" s="9" t="str">
        <f t="shared" si="312"/>
        <v>2016</v>
      </c>
      <c r="O2831" t="b">
        <v>0</v>
      </c>
      <c r="P2831">
        <v>76</v>
      </c>
      <c r="Q2831" t="b">
        <v>1</v>
      </c>
      <c r="R2831" t="s">
        <v>8270</v>
      </c>
      <c r="S2831" s="6">
        <f t="shared" si="308"/>
        <v>1.0651999999999999</v>
      </c>
      <c r="T2831" s="8">
        <f t="shared" si="309"/>
        <v>35.039473684210527</v>
      </c>
      <c r="U2831" t="str">
        <f t="shared" si="313"/>
        <v>theater</v>
      </c>
      <c r="V2831" t="str">
        <f t="shared" si="314"/>
        <v>plays</v>
      </c>
    </row>
    <row r="2832" spans="1:22" ht="32" x14ac:dyDescent="0.2">
      <c r="A2832">
        <v>2830</v>
      </c>
      <c r="B2832" s="3" t="s">
        <v>2830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2">
        <f t="shared" si="310"/>
        <v>41771.165972222225</v>
      </c>
      <c r="K2832">
        <v>1398802148</v>
      </c>
      <c r="L2832" s="12" t="str">
        <f t="shared" si="311"/>
        <v>04/29/2014</v>
      </c>
      <c r="M2832" s="9" t="str" cm="1">
        <f t="array" ref="M2832">_xlfn.IFS(LEFT(L2832, 2) = "01", "Jan", LEFT(L2832, 2) = "02", "Feb", LEFT(L2832, 2) = "03", "Mar", LEFT(L2832, 2) = "04", "Apr", LEFT(L2832, 2) = "05", "May", LEFT(L2832, 2) = "06", "Jun", LEFT(L2832, 2) = "07", "Jul", LEFT(L2832, 2) = "08", "Aug", LEFT(L2832, 2) = "09", "Sep", LEFT(L2832, 2) = "10", "Oct", LEFT(L2832, 2) = "11", "Nov", LEFT(L2832, 2) = "12", "Dec")</f>
        <v>Apr</v>
      </c>
      <c r="N2832" s="9" t="str">
        <f t="shared" si="312"/>
        <v>2014</v>
      </c>
      <c r="O2832" t="b">
        <v>0</v>
      </c>
      <c r="P2832">
        <v>11</v>
      </c>
      <c r="Q2832" t="b">
        <v>1</v>
      </c>
      <c r="R2832" t="s">
        <v>8270</v>
      </c>
      <c r="S2832" s="6">
        <f t="shared" si="308"/>
        <v>1</v>
      </c>
      <c r="T2832" s="8">
        <f t="shared" si="309"/>
        <v>272.72727272727275</v>
      </c>
      <c r="U2832" t="str">
        <f t="shared" si="313"/>
        <v>theater</v>
      </c>
      <c r="V2832" t="str">
        <f t="shared" si="314"/>
        <v>plays</v>
      </c>
    </row>
    <row r="2833" spans="1:22" ht="32" x14ac:dyDescent="0.2">
      <c r="A2833">
        <v>2831</v>
      </c>
      <c r="B2833" s="3" t="s">
        <v>2831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2">
        <f t="shared" si="310"/>
        <v>42201.824884259258</v>
      </c>
      <c r="K2833">
        <v>1434484070</v>
      </c>
      <c r="L2833" s="12" t="str">
        <f t="shared" si="311"/>
        <v>06/16/2015</v>
      </c>
      <c r="M2833" s="9" t="str" cm="1">
        <f t="array" ref="M2833">_xlfn.IFS(LEFT(L2833, 2) = "01", "Jan", LEFT(L2833, 2) = "02", "Feb", LEFT(L2833, 2) = "03", "Mar", LEFT(L2833, 2) = "04", "Apr", LEFT(L2833, 2) = "05", "May", LEFT(L2833, 2) = "06", "Jun", LEFT(L2833, 2) = "07", "Jul", LEFT(L2833, 2) = "08", "Aug", LEFT(L2833, 2) = "09", "Sep", LEFT(L2833, 2) = "10", "Oct", LEFT(L2833, 2) = "11", "Nov", LEFT(L2833, 2) = "12", "Dec")</f>
        <v>Jun</v>
      </c>
      <c r="N2833" s="9" t="str">
        <f t="shared" si="312"/>
        <v>2015</v>
      </c>
      <c r="O2833" t="b">
        <v>0</v>
      </c>
      <c r="P2833">
        <v>52</v>
      </c>
      <c r="Q2833" t="b">
        <v>1</v>
      </c>
      <c r="R2833" t="s">
        <v>8270</v>
      </c>
      <c r="S2833" s="6">
        <f t="shared" si="308"/>
        <v>1.1066666666666667</v>
      </c>
      <c r="T2833" s="8">
        <f t="shared" si="309"/>
        <v>63.846153846153847</v>
      </c>
      <c r="U2833" t="str">
        <f t="shared" si="313"/>
        <v>theater</v>
      </c>
      <c r="V2833" t="str">
        <f t="shared" si="314"/>
        <v>plays</v>
      </c>
    </row>
    <row r="2834" spans="1:22" ht="48" x14ac:dyDescent="0.2">
      <c r="A2834">
        <v>2832</v>
      </c>
      <c r="B2834" s="3" t="s">
        <v>2832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2">
        <f t="shared" si="310"/>
        <v>41966.916666666672</v>
      </c>
      <c r="K2834">
        <v>1414342894</v>
      </c>
      <c r="L2834" s="12" t="str">
        <f t="shared" si="311"/>
        <v>10/26/2014</v>
      </c>
      <c r="M2834" s="9" t="str" cm="1">
        <f t="array" ref="M2834">_xlfn.IFS(LEFT(L2834, 2) = "01", "Jan", LEFT(L2834, 2) = "02", "Feb", LEFT(L2834, 2) = "03", "Mar", LEFT(L2834, 2) = "04", "Apr", LEFT(L2834, 2) = "05", "May", LEFT(L2834, 2) = "06", "Jun", LEFT(L2834, 2) = "07", "Jul", LEFT(L2834, 2) = "08", "Aug", LEFT(L2834, 2) = "09", "Sep", LEFT(L2834, 2) = "10", "Oct", LEFT(L2834, 2) = "11", "Nov", LEFT(L2834, 2) = "12", "Dec")</f>
        <v>Oct</v>
      </c>
      <c r="N2834" s="9" t="str">
        <f t="shared" si="312"/>
        <v>2014</v>
      </c>
      <c r="O2834" t="b">
        <v>0</v>
      </c>
      <c r="P2834">
        <v>95</v>
      </c>
      <c r="Q2834" t="b">
        <v>1</v>
      </c>
      <c r="R2834" t="s">
        <v>8270</v>
      </c>
      <c r="S2834" s="6">
        <f t="shared" si="308"/>
        <v>1.1471959999999999</v>
      </c>
      <c r="T2834" s="8">
        <f t="shared" si="309"/>
        <v>30.189368421052631</v>
      </c>
      <c r="U2834" t="str">
        <f t="shared" si="313"/>
        <v>theater</v>
      </c>
      <c r="V2834" t="str">
        <f t="shared" si="314"/>
        <v>plays</v>
      </c>
    </row>
    <row r="2835" spans="1:22" ht="16" x14ac:dyDescent="0.2">
      <c r="A2835">
        <v>2833</v>
      </c>
      <c r="B2835" s="3" t="s">
        <v>2833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2">
        <f t="shared" si="310"/>
        <v>42288.083333333328</v>
      </c>
      <c r="K2835">
        <v>1442804633</v>
      </c>
      <c r="L2835" s="12" t="str">
        <f t="shared" si="311"/>
        <v>09/21/2015</v>
      </c>
      <c r="M2835" s="9" t="str" cm="1">
        <f t="array" ref="M2835">_xlfn.IFS(LEFT(L2835, 2) = "01", "Jan", LEFT(L2835, 2) = "02", "Feb", LEFT(L2835, 2) = "03", "Mar", LEFT(L2835, 2) = "04", "Apr", LEFT(L2835, 2) = "05", "May", LEFT(L2835, 2) = "06", "Jun", LEFT(L2835, 2) = "07", "Jul", LEFT(L2835, 2) = "08", "Aug", LEFT(L2835, 2) = "09", "Sep", LEFT(L2835, 2) = "10", "Oct", LEFT(L2835, 2) = "11", "Nov", LEFT(L2835, 2) = "12", "Dec")</f>
        <v>Sep</v>
      </c>
      <c r="N2835" s="9" t="str">
        <f t="shared" si="312"/>
        <v>2015</v>
      </c>
      <c r="O2835" t="b">
        <v>0</v>
      </c>
      <c r="P2835">
        <v>35</v>
      </c>
      <c r="Q2835" t="b">
        <v>1</v>
      </c>
      <c r="R2835" t="s">
        <v>8270</v>
      </c>
      <c r="S2835" s="6">
        <f t="shared" si="308"/>
        <v>1.0825925925925926</v>
      </c>
      <c r="T2835" s="8">
        <f t="shared" si="309"/>
        <v>83.51428571428572</v>
      </c>
      <c r="U2835" t="str">
        <f t="shared" si="313"/>
        <v>theater</v>
      </c>
      <c r="V2835" t="str">
        <f t="shared" si="314"/>
        <v>plays</v>
      </c>
    </row>
    <row r="2836" spans="1:22" ht="48" x14ac:dyDescent="0.2">
      <c r="A2836">
        <v>2834</v>
      </c>
      <c r="B2836" s="3" t="s">
        <v>2834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2">
        <f t="shared" si="310"/>
        <v>42034.959837962961</v>
      </c>
      <c r="K2836">
        <v>1421362930</v>
      </c>
      <c r="L2836" s="12" t="str">
        <f t="shared" si="311"/>
        <v>01/15/2015</v>
      </c>
      <c r="M2836" s="9" t="str" cm="1">
        <f t="array" ref="M2836">_xlfn.IFS(LEFT(L2836, 2) = "01", "Jan", LEFT(L2836, 2) = "02", "Feb", LEFT(L2836, 2) = "03", "Mar", LEFT(L2836, 2) = "04", "Apr", LEFT(L2836, 2) = "05", "May", LEFT(L2836, 2) = "06", "Jun", LEFT(L2836, 2) = "07", "Jul", LEFT(L2836, 2) = "08", "Aug", LEFT(L2836, 2) = "09", "Sep", LEFT(L2836, 2) = "10", "Oct", LEFT(L2836, 2) = "11", "Nov", LEFT(L2836, 2) = "12", "Dec")</f>
        <v>Jan</v>
      </c>
      <c r="N2836" s="9" t="str">
        <f t="shared" si="312"/>
        <v>2015</v>
      </c>
      <c r="O2836" t="b">
        <v>0</v>
      </c>
      <c r="P2836">
        <v>21</v>
      </c>
      <c r="Q2836" t="b">
        <v>1</v>
      </c>
      <c r="R2836" t="s">
        <v>8270</v>
      </c>
      <c r="S2836" s="6">
        <f t="shared" si="308"/>
        <v>1.7</v>
      </c>
      <c r="T2836" s="8">
        <f t="shared" si="309"/>
        <v>64.761904761904759</v>
      </c>
      <c r="U2836" t="str">
        <f t="shared" si="313"/>
        <v>theater</v>
      </c>
      <c r="V2836" t="str">
        <f t="shared" si="314"/>
        <v>plays</v>
      </c>
    </row>
    <row r="2837" spans="1:22" ht="48" x14ac:dyDescent="0.2">
      <c r="A2837">
        <v>2835</v>
      </c>
      <c r="B2837" s="3" t="s">
        <v>2835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2">
        <f t="shared" si="310"/>
        <v>42343</v>
      </c>
      <c r="K2837">
        <v>1446742417</v>
      </c>
      <c r="L2837" s="12" t="str">
        <f t="shared" si="311"/>
        <v>11/05/2015</v>
      </c>
      <c r="M2837" s="9" t="str" cm="1">
        <f t="array" ref="M2837">_xlfn.IFS(LEFT(L2837, 2) = "01", "Jan", LEFT(L2837, 2) = "02", "Feb", LEFT(L2837, 2) = "03", "Mar", LEFT(L2837, 2) = "04", "Apr", LEFT(L2837, 2) = "05", "May", LEFT(L2837, 2) = "06", "Jun", LEFT(L2837, 2) = "07", "Jul", LEFT(L2837, 2) = "08", "Aug", LEFT(L2837, 2) = "09", "Sep", LEFT(L2837, 2) = "10", "Oct", LEFT(L2837, 2) = "11", "Nov", LEFT(L2837, 2) = "12", "Dec")</f>
        <v>Nov</v>
      </c>
      <c r="N2837" s="9" t="str">
        <f t="shared" si="312"/>
        <v>2015</v>
      </c>
      <c r="O2837" t="b">
        <v>0</v>
      </c>
      <c r="P2837">
        <v>93</v>
      </c>
      <c r="Q2837" t="b">
        <v>1</v>
      </c>
      <c r="R2837" t="s">
        <v>8270</v>
      </c>
      <c r="S2837" s="6">
        <f t="shared" si="308"/>
        <v>1.8709899999999999</v>
      </c>
      <c r="T2837" s="8">
        <f t="shared" si="309"/>
        <v>20.118172043010752</v>
      </c>
      <c r="U2837" t="str">
        <f t="shared" si="313"/>
        <v>theater</v>
      </c>
      <c r="V2837" t="str">
        <f t="shared" si="314"/>
        <v>plays</v>
      </c>
    </row>
    <row r="2838" spans="1:22" ht="48" x14ac:dyDescent="0.2">
      <c r="A2838">
        <v>2836</v>
      </c>
      <c r="B2838" s="3" t="s">
        <v>2836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2">
        <f t="shared" si="310"/>
        <v>42784.207638888889</v>
      </c>
      <c r="K2838">
        <v>1484115418</v>
      </c>
      <c r="L2838" s="12" t="str">
        <f t="shared" si="311"/>
        <v>01/11/2017</v>
      </c>
      <c r="M2838" s="9" t="str" cm="1">
        <f t="array" ref="M2838">_xlfn.IFS(LEFT(L2838, 2) = "01", "Jan", LEFT(L2838, 2) = "02", "Feb", LEFT(L2838, 2) = "03", "Mar", LEFT(L2838, 2) = "04", "Apr", LEFT(L2838, 2) = "05", "May", LEFT(L2838, 2) = "06", "Jun", LEFT(L2838, 2) = "07", "Jul", LEFT(L2838, 2) = "08", "Aug", LEFT(L2838, 2) = "09", "Sep", LEFT(L2838, 2) = "10", "Oct", LEFT(L2838, 2) = "11", "Nov", LEFT(L2838, 2) = "12", "Dec")</f>
        <v>Jan</v>
      </c>
      <c r="N2838" s="9" t="str">
        <f t="shared" si="312"/>
        <v>2017</v>
      </c>
      <c r="O2838" t="b">
        <v>0</v>
      </c>
      <c r="P2838">
        <v>11</v>
      </c>
      <c r="Q2838" t="b">
        <v>1</v>
      </c>
      <c r="R2838" t="s">
        <v>8270</v>
      </c>
      <c r="S2838" s="6">
        <f t="shared" si="308"/>
        <v>1.0777777777777777</v>
      </c>
      <c r="T2838" s="8">
        <f t="shared" si="309"/>
        <v>44.090909090909093</v>
      </c>
      <c r="U2838" t="str">
        <f t="shared" si="313"/>
        <v>theater</v>
      </c>
      <c r="V2838" t="str">
        <f t="shared" si="314"/>
        <v>plays</v>
      </c>
    </row>
    <row r="2839" spans="1:22" ht="64" x14ac:dyDescent="0.2">
      <c r="A2839">
        <v>2837</v>
      </c>
      <c r="B2839" s="3" t="s">
        <v>2837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2">
        <f t="shared" si="310"/>
        <v>42347.950046296297</v>
      </c>
      <c r="K2839">
        <v>1446241684</v>
      </c>
      <c r="L2839" s="12" t="str">
        <f t="shared" si="311"/>
        <v>10/30/2015</v>
      </c>
      <c r="M2839" s="9" t="str" cm="1">
        <f t="array" ref="M2839">_xlfn.IFS(LEFT(L2839, 2) = "01", "Jan", LEFT(L2839, 2) = "02", "Feb", LEFT(L2839, 2) = "03", "Mar", LEFT(L2839, 2) = "04", "Apr", LEFT(L2839, 2) = "05", "May", LEFT(L2839, 2) = "06", "Jun", LEFT(L2839, 2) = "07", "Jul", LEFT(L2839, 2) = "08", "Aug", LEFT(L2839, 2) = "09", "Sep", LEFT(L2839, 2) = "10", "Oct", LEFT(L2839, 2) = "11", "Nov", LEFT(L2839, 2) = "12", "Dec")</f>
        <v>Oct</v>
      </c>
      <c r="N2839" s="9" t="str">
        <f t="shared" si="312"/>
        <v>2015</v>
      </c>
      <c r="O2839" t="b">
        <v>0</v>
      </c>
      <c r="P2839">
        <v>21</v>
      </c>
      <c r="Q2839" t="b">
        <v>1</v>
      </c>
      <c r="R2839" t="s">
        <v>8270</v>
      </c>
      <c r="S2839" s="6">
        <f t="shared" si="308"/>
        <v>1</v>
      </c>
      <c r="T2839" s="8">
        <f t="shared" si="309"/>
        <v>40.476190476190474</v>
      </c>
      <c r="U2839" t="str">
        <f t="shared" si="313"/>
        <v>theater</v>
      </c>
      <c r="V2839" t="str">
        <f t="shared" si="314"/>
        <v>plays</v>
      </c>
    </row>
    <row r="2840" spans="1:22" ht="48" x14ac:dyDescent="0.2">
      <c r="A2840">
        <v>2838</v>
      </c>
      <c r="B2840" s="3" t="s">
        <v>2838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2">
        <f t="shared" si="310"/>
        <v>41864.916666666664</v>
      </c>
      <c r="K2840">
        <v>1406039696</v>
      </c>
      <c r="L2840" s="12" t="str">
        <f t="shared" si="311"/>
        <v>07/22/2014</v>
      </c>
      <c r="M2840" s="9" t="str" cm="1">
        <f t="array" ref="M2840">_xlfn.IFS(LEFT(L2840, 2) = "01", "Jan", LEFT(L2840, 2) = "02", "Feb", LEFT(L2840, 2) = "03", "Mar", LEFT(L2840, 2) = "04", "Apr", LEFT(L2840, 2) = "05", "May", LEFT(L2840, 2) = "06", "Jun", LEFT(L2840, 2) = "07", "Jul", LEFT(L2840, 2) = "08", "Aug", LEFT(L2840, 2) = "09", "Sep", LEFT(L2840, 2) = "10", "Oct", LEFT(L2840, 2) = "11", "Nov", LEFT(L2840, 2) = "12", "Dec")</f>
        <v>Jul</v>
      </c>
      <c r="N2840" s="9" t="str">
        <f t="shared" si="312"/>
        <v>2014</v>
      </c>
      <c r="O2840" t="b">
        <v>0</v>
      </c>
      <c r="P2840">
        <v>54</v>
      </c>
      <c r="Q2840" t="b">
        <v>1</v>
      </c>
      <c r="R2840" t="s">
        <v>8270</v>
      </c>
      <c r="S2840" s="6">
        <f t="shared" si="308"/>
        <v>1.2024999999999999</v>
      </c>
      <c r="T2840" s="8">
        <f t="shared" si="309"/>
        <v>44.537037037037038</v>
      </c>
      <c r="U2840" t="str">
        <f t="shared" si="313"/>
        <v>theater</v>
      </c>
      <c r="V2840" t="str">
        <f t="shared" si="314"/>
        <v>plays</v>
      </c>
    </row>
    <row r="2841" spans="1:22" ht="48" x14ac:dyDescent="0.2">
      <c r="A2841">
        <v>2839</v>
      </c>
      <c r="B2841" s="3" t="s">
        <v>2839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2">
        <f t="shared" si="310"/>
        <v>41876.207638888889</v>
      </c>
      <c r="K2841">
        <v>1406958354</v>
      </c>
      <c r="L2841" s="12" t="str">
        <f t="shared" si="311"/>
        <v>08/02/2014</v>
      </c>
      <c r="M2841" s="9" t="str" cm="1">
        <f t="array" ref="M2841">_xlfn.IFS(LEFT(L2841, 2) = "01", "Jan", LEFT(L2841, 2) = "02", "Feb", LEFT(L2841, 2) = "03", "Mar", LEFT(L2841, 2) = "04", "Apr", LEFT(L2841, 2) = "05", "May", LEFT(L2841, 2) = "06", "Jun", LEFT(L2841, 2) = "07", "Jul", LEFT(L2841, 2) = "08", "Aug", LEFT(L2841, 2) = "09", "Sep", LEFT(L2841, 2) = "10", "Oct", LEFT(L2841, 2) = "11", "Nov", LEFT(L2841, 2) = "12", "Dec")</f>
        <v>Aug</v>
      </c>
      <c r="N2841" s="9" t="str">
        <f t="shared" si="312"/>
        <v>2014</v>
      </c>
      <c r="O2841" t="b">
        <v>0</v>
      </c>
      <c r="P2841">
        <v>31</v>
      </c>
      <c r="Q2841" t="b">
        <v>1</v>
      </c>
      <c r="R2841" t="s">
        <v>8270</v>
      </c>
      <c r="S2841" s="6">
        <f t="shared" si="308"/>
        <v>1.1142857142857143</v>
      </c>
      <c r="T2841" s="8">
        <f t="shared" si="309"/>
        <v>125.80645161290323</v>
      </c>
      <c r="U2841" t="str">
        <f t="shared" si="313"/>
        <v>theater</v>
      </c>
      <c r="V2841" t="str">
        <f t="shared" si="314"/>
        <v>plays</v>
      </c>
    </row>
    <row r="2842" spans="1:22" ht="48" x14ac:dyDescent="0.2">
      <c r="A2842">
        <v>2840</v>
      </c>
      <c r="B2842" s="3" t="s">
        <v>2840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2">
        <f t="shared" si="310"/>
        <v>42081.708333333328</v>
      </c>
      <c r="K2842">
        <v>1424825479</v>
      </c>
      <c r="L2842" s="12" t="str">
        <f t="shared" si="311"/>
        <v>02/25/2015</v>
      </c>
      <c r="M2842" s="9" t="str" cm="1">
        <f t="array" ref="M2842">_xlfn.IFS(LEFT(L2842, 2) = "01", "Jan", LEFT(L2842, 2) = "02", "Feb", LEFT(L2842, 2) = "03", "Mar", LEFT(L2842, 2) = "04", "Apr", LEFT(L2842, 2) = "05", "May", LEFT(L2842, 2) = "06", "Jun", LEFT(L2842, 2) = "07", "Jul", LEFT(L2842, 2) = "08", "Aug", LEFT(L2842, 2) = "09", "Sep", LEFT(L2842, 2) = "10", "Oct", LEFT(L2842, 2) = "11", "Nov", LEFT(L2842, 2) = "12", "Dec")</f>
        <v>Feb</v>
      </c>
      <c r="N2842" s="9" t="str">
        <f t="shared" si="312"/>
        <v>2015</v>
      </c>
      <c r="O2842" t="b">
        <v>0</v>
      </c>
      <c r="P2842">
        <v>132</v>
      </c>
      <c r="Q2842" t="b">
        <v>1</v>
      </c>
      <c r="R2842" t="s">
        <v>8270</v>
      </c>
      <c r="S2842" s="6">
        <f t="shared" si="308"/>
        <v>1.04</v>
      </c>
      <c r="T2842" s="8">
        <f t="shared" si="309"/>
        <v>19.696969696969695</v>
      </c>
      <c r="U2842" t="str">
        <f t="shared" si="313"/>
        <v>theater</v>
      </c>
      <c r="V2842" t="str">
        <f t="shared" si="314"/>
        <v>plays</v>
      </c>
    </row>
    <row r="2843" spans="1:22" ht="48" x14ac:dyDescent="0.2">
      <c r="A2843">
        <v>2841</v>
      </c>
      <c r="B2843" s="3" t="s">
        <v>2841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2">
        <f t="shared" si="310"/>
        <v>42351.781215277777</v>
      </c>
      <c r="K2843">
        <v>1444844697</v>
      </c>
      <c r="L2843" s="12" t="str">
        <f t="shared" si="311"/>
        <v>10/14/2015</v>
      </c>
      <c r="M2843" s="9" t="str" cm="1">
        <f t="array" ref="M2843">_xlfn.IFS(LEFT(L2843, 2) = "01", "Jan", LEFT(L2843, 2) = "02", "Feb", LEFT(L2843, 2) = "03", "Mar", LEFT(L2843, 2) = "04", "Apr", LEFT(L2843, 2) = "05", "May", LEFT(L2843, 2) = "06", "Jun", LEFT(L2843, 2) = "07", "Jul", LEFT(L2843, 2) = "08", "Aug", LEFT(L2843, 2) = "09", "Sep", LEFT(L2843, 2) = "10", "Oct", LEFT(L2843, 2) = "11", "Nov", LEFT(L2843, 2) = "12", "Dec")</f>
        <v>Oct</v>
      </c>
      <c r="N2843" s="9" t="str">
        <f t="shared" si="312"/>
        <v>2015</v>
      </c>
      <c r="O2843" t="b">
        <v>0</v>
      </c>
      <c r="P2843">
        <v>1</v>
      </c>
      <c r="Q2843" t="b">
        <v>0</v>
      </c>
      <c r="R2843" t="s">
        <v>8270</v>
      </c>
      <c r="S2843" s="6">
        <f t="shared" si="308"/>
        <v>0.01</v>
      </c>
      <c r="T2843" s="8">
        <f t="shared" si="309"/>
        <v>10</v>
      </c>
      <c r="U2843" t="str">
        <f t="shared" si="313"/>
        <v>theater</v>
      </c>
      <c r="V2843" t="str">
        <f t="shared" si="314"/>
        <v>plays</v>
      </c>
    </row>
    <row r="2844" spans="1:22" ht="48" x14ac:dyDescent="0.2">
      <c r="A2844">
        <v>2842</v>
      </c>
      <c r="B2844" s="3" t="s">
        <v>2842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2">
        <f t="shared" si="310"/>
        <v>41811.458333333336</v>
      </c>
      <c r="K2844">
        <v>1401058295</v>
      </c>
      <c r="L2844" s="12" t="str">
        <f t="shared" si="311"/>
        <v>05/25/2014</v>
      </c>
      <c r="M2844" s="9" t="str" cm="1">
        <f t="array" ref="M2844">_xlfn.IFS(LEFT(L2844, 2) = "01", "Jan", LEFT(L2844, 2) = "02", "Feb", LEFT(L2844, 2) = "03", "Mar", LEFT(L2844, 2) = "04", "Apr", LEFT(L2844, 2) = "05", "May", LEFT(L2844, 2) = "06", "Jun", LEFT(L2844, 2) = "07", "Jul", LEFT(L2844, 2) = "08", "Aug", LEFT(L2844, 2) = "09", "Sep", LEFT(L2844, 2) = "10", "Oct", LEFT(L2844, 2) = "11", "Nov", LEFT(L2844, 2) = "12", "Dec")</f>
        <v>May</v>
      </c>
      <c r="N2844" s="9" t="str">
        <f t="shared" si="312"/>
        <v>2014</v>
      </c>
      <c r="O2844" t="b">
        <v>0</v>
      </c>
      <c r="P2844">
        <v>0</v>
      </c>
      <c r="Q2844" t="b">
        <v>0</v>
      </c>
      <c r="R2844" t="s">
        <v>8270</v>
      </c>
      <c r="S2844" s="6">
        <f t="shared" si="308"/>
        <v>0</v>
      </c>
      <c r="T2844" s="8">
        <f t="shared" si="309"/>
        <v>0</v>
      </c>
      <c r="U2844" t="str">
        <f t="shared" si="313"/>
        <v>theater</v>
      </c>
      <c r="V2844" t="str">
        <f t="shared" si="314"/>
        <v>plays</v>
      </c>
    </row>
    <row r="2845" spans="1:22" ht="48" x14ac:dyDescent="0.2">
      <c r="A2845">
        <v>2843</v>
      </c>
      <c r="B2845" s="3" t="s">
        <v>2843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2">
        <f t="shared" si="310"/>
        <v>42534.166666666672</v>
      </c>
      <c r="K2845">
        <v>1462210950</v>
      </c>
      <c r="L2845" s="12" t="str">
        <f t="shared" si="311"/>
        <v>05/02/2016</v>
      </c>
      <c r="M2845" s="9" t="str" cm="1">
        <f t="array" ref="M2845">_xlfn.IFS(LEFT(L2845, 2) = "01", "Jan", LEFT(L2845, 2) = "02", "Feb", LEFT(L2845, 2) = "03", "Mar", LEFT(L2845, 2) = "04", "Apr", LEFT(L2845, 2) = "05", "May", LEFT(L2845, 2) = "06", "Jun", LEFT(L2845, 2) = "07", "Jul", LEFT(L2845, 2) = "08", "Aug", LEFT(L2845, 2) = "09", "Sep", LEFT(L2845, 2) = "10", "Oct", LEFT(L2845, 2) = "11", "Nov", LEFT(L2845, 2) = "12", "Dec")</f>
        <v>May</v>
      </c>
      <c r="N2845" s="9" t="str">
        <f t="shared" si="312"/>
        <v>2016</v>
      </c>
      <c r="O2845" t="b">
        <v>0</v>
      </c>
      <c r="P2845">
        <v>0</v>
      </c>
      <c r="Q2845" t="b">
        <v>0</v>
      </c>
      <c r="R2845" t="s">
        <v>8270</v>
      </c>
      <c r="S2845" s="6">
        <f t="shared" si="308"/>
        <v>0</v>
      </c>
      <c r="T2845" s="8">
        <f t="shared" si="309"/>
        <v>0</v>
      </c>
      <c r="U2845" t="str">
        <f t="shared" si="313"/>
        <v>theater</v>
      </c>
      <c r="V2845" t="str">
        <f t="shared" si="314"/>
        <v>plays</v>
      </c>
    </row>
    <row r="2846" spans="1:22" ht="48" x14ac:dyDescent="0.2">
      <c r="A2846">
        <v>2844</v>
      </c>
      <c r="B2846" s="3" t="s">
        <v>2844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2">
        <f t="shared" si="310"/>
        <v>42739.546064814815</v>
      </c>
      <c r="K2846">
        <v>1480943180</v>
      </c>
      <c r="L2846" s="12" t="str">
        <f t="shared" si="311"/>
        <v>12/05/2016</v>
      </c>
      <c r="M2846" s="9" t="str" cm="1">
        <f t="array" ref="M2846">_xlfn.IFS(LEFT(L2846, 2) = "01", "Jan", LEFT(L2846, 2) = "02", "Feb", LEFT(L2846, 2) = "03", "Mar", LEFT(L2846, 2) = "04", "Apr", LEFT(L2846, 2) = "05", "May", LEFT(L2846, 2) = "06", "Jun", LEFT(L2846, 2) = "07", "Jul", LEFT(L2846, 2) = "08", "Aug", LEFT(L2846, 2) = "09", "Sep", LEFT(L2846, 2) = "10", "Oct", LEFT(L2846, 2) = "11", "Nov", LEFT(L2846, 2) = "12", "Dec")</f>
        <v>Dec</v>
      </c>
      <c r="N2846" s="9" t="str">
        <f t="shared" si="312"/>
        <v>2016</v>
      </c>
      <c r="O2846" t="b">
        <v>0</v>
      </c>
      <c r="P2846">
        <v>1</v>
      </c>
      <c r="Q2846" t="b">
        <v>0</v>
      </c>
      <c r="R2846" t="s">
        <v>8270</v>
      </c>
      <c r="S2846" s="6">
        <f t="shared" si="308"/>
        <v>5.4545454545454543E-2</v>
      </c>
      <c r="T2846" s="8">
        <f t="shared" si="309"/>
        <v>30</v>
      </c>
      <c r="U2846" t="str">
        <f t="shared" si="313"/>
        <v>theater</v>
      </c>
      <c r="V2846" t="str">
        <f t="shared" si="314"/>
        <v>plays</v>
      </c>
    </row>
    <row r="2847" spans="1:22" ht="48" x14ac:dyDescent="0.2">
      <c r="A2847">
        <v>2845</v>
      </c>
      <c r="B2847" s="3" t="s">
        <v>2845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2">
        <f t="shared" si="310"/>
        <v>42163.016585648147</v>
      </c>
      <c r="K2847">
        <v>1428539033</v>
      </c>
      <c r="L2847" s="12" t="str">
        <f t="shared" si="311"/>
        <v>04/09/2015</v>
      </c>
      <c r="M2847" s="9" t="str" cm="1">
        <f t="array" ref="M2847">_xlfn.IFS(LEFT(L2847, 2) = "01", "Jan", LEFT(L2847, 2) = "02", "Feb", LEFT(L2847, 2) = "03", "Mar", LEFT(L2847, 2) = "04", "Apr", LEFT(L2847, 2) = "05", "May", LEFT(L2847, 2) = "06", "Jun", LEFT(L2847, 2) = "07", "Jul", LEFT(L2847, 2) = "08", "Aug", LEFT(L2847, 2) = "09", "Sep", LEFT(L2847, 2) = "10", "Oct", LEFT(L2847, 2) = "11", "Nov", LEFT(L2847, 2) = "12", "Dec")</f>
        <v>Apr</v>
      </c>
      <c r="N2847" s="9" t="str">
        <f t="shared" si="312"/>
        <v>2015</v>
      </c>
      <c r="O2847" t="b">
        <v>0</v>
      </c>
      <c r="P2847">
        <v>39</v>
      </c>
      <c r="Q2847" t="b">
        <v>0</v>
      </c>
      <c r="R2847" t="s">
        <v>8270</v>
      </c>
      <c r="S2847" s="6">
        <f t="shared" si="308"/>
        <v>0.31546666666666667</v>
      </c>
      <c r="T2847" s="8">
        <f t="shared" si="309"/>
        <v>60.666666666666664</v>
      </c>
      <c r="U2847" t="str">
        <f t="shared" si="313"/>
        <v>theater</v>
      </c>
      <c r="V2847" t="str">
        <f t="shared" si="314"/>
        <v>plays</v>
      </c>
    </row>
    <row r="2848" spans="1:22" ht="48" x14ac:dyDescent="0.2">
      <c r="A2848">
        <v>2846</v>
      </c>
      <c r="B2848" s="3" t="s">
        <v>2846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2">
        <f t="shared" si="310"/>
        <v>42153.692060185189</v>
      </c>
      <c r="K2848">
        <v>1429029394</v>
      </c>
      <c r="L2848" s="12" t="str">
        <f t="shared" si="311"/>
        <v>04/14/2015</v>
      </c>
      <c r="M2848" s="9" t="str" cm="1">
        <f t="array" ref="M2848">_xlfn.IFS(LEFT(L2848, 2) = "01", "Jan", LEFT(L2848, 2) = "02", "Feb", LEFT(L2848, 2) = "03", "Mar", LEFT(L2848, 2) = "04", "Apr", LEFT(L2848, 2) = "05", "May", LEFT(L2848, 2) = "06", "Jun", LEFT(L2848, 2) = "07", "Jul", LEFT(L2848, 2) = "08", "Aug", LEFT(L2848, 2) = "09", "Sep", LEFT(L2848, 2) = "10", "Oct", LEFT(L2848, 2) = "11", "Nov", LEFT(L2848, 2) = "12", "Dec")</f>
        <v>Apr</v>
      </c>
      <c r="N2848" s="9" t="str">
        <f t="shared" si="312"/>
        <v>2015</v>
      </c>
      <c r="O2848" t="b">
        <v>0</v>
      </c>
      <c r="P2848">
        <v>0</v>
      </c>
      <c r="Q2848" t="b">
        <v>0</v>
      </c>
      <c r="R2848" t="s">
        <v>8270</v>
      </c>
      <c r="S2848" s="6">
        <f t="shared" si="308"/>
        <v>0</v>
      </c>
      <c r="T2848" s="8">
        <f t="shared" si="309"/>
        <v>0</v>
      </c>
      <c r="U2848" t="str">
        <f t="shared" si="313"/>
        <v>theater</v>
      </c>
      <c r="V2848" t="str">
        <f t="shared" si="314"/>
        <v>plays</v>
      </c>
    </row>
    <row r="2849" spans="1:22" ht="48" x14ac:dyDescent="0.2">
      <c r="A2849">
        <v>2847</v>
      </c>
      <c r="B2849" s="3" t="s">
        <v>2847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2">
        <f t="shared" si="310"/>
        <v>42513.806307870371</v>
      </c>
      <c r="K2849">
        <v>1458847265</v>
      </c>
      <c r="L2849" s="12" t="str">
        <f t="shared" si="311"/>
        <v>03/24/2016</v>
      </c>
      <c r="M2849" s="9" t="str" cm="1">
        <f t="array" ref="M2849">_xlfn.IFS(LEFT(L2849, 2) = "01", "Jan", LEFT(L2849, 2) = "02", "Feb", LEFT(L2849, 2) = "03", "Mar", LEFT(L2849, 2) = "04", "Apr", LEFT(L2849, 2) = "05", "May", LEFT(L2849, 2) = "06", "Jun", LEFT(L2849, 2) = "07", "Jul", LEFT(L2849, 2) = "08", "Aug", LEFT(L2849, 2) = "09", "Sep", LEFT(L2849, 2) = "10", "Oct", LEFT(L2849, 2) = "11", "Nov", LEFT(L2849, 2) = "12", "Dec")</f>
        <v>Mar</v>
      </c>
      <c r="N2849" s="9" t="str">
        <f t="shared" si="312"/>
        <v>2016</v>
      </c>
      <c r="O2849" t="b">
        <v>0</v>
      </c>
      <c r="P2849">
        <v>0</v>
      </c>
      <c r="Q2849" t="b">
        <v>0</v>
      </c>
      <c r="R2849" t="s">
        <v>8270</v>
      </c>
      <c r="S2849" s="6">
        <f t="shared" si="308"/>
        <v>0</v>
      </c>
      <c r="T2849" s="8">
        <f t="shared" si="309"/>
        <v>0</v>
      </c>
      <c r="U2849" t="str">
        <f t="shared" si="313"/>
        <v>theater</v>
      </c>
      <c r="V2849" t="str">
        <f t="shared" si="314"/>
        <v>plays</v>
      </c>
    </row>
    <row r="2850" spans="1:22" ht="48" x14ac:dyDescent="0.2">
      <c r="A2850">
        <v>2848</v>
      </c>
      <c r="B2850" s="3" t="s">
        <v>2848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2">
        <f t="shared" si="310"/>
        <v>42153.648831018523</v>
      </c>
      <c r="K2850">
        <v>1430321659</v>
      </c>
      <c r="L2850" s="12" t="str">
        <f t="shared" si="311"/>
        <v>04/29/2015</v>
      </c>
      <c r="M2850" s="9" t="str" cm="1">
        <f t="array" ref="M2850">_xlfn.IFS(LEFT(L2850, 2) = "01", "Jan", LEFT(L2850, 2) = "02", "Feb", LEFT(L2850, 2) = "03", "Mar", LEFT(L2850, 2) = "04", "Apr", LEFT(L2850, 2) = "05", "May", LEFT(L2850, 2) = "06", "Jun", LEFT(L2850, 2) = "07", "Jul", LEFT(L2850, 2) = "08", "Aug", LEFT(L2850, 2) = "09", "Sep", LEFT(L2850, 2) = "10", "Oct", LEFT(L2850, 2) = "11", "Nov", LEFT(L2850, 2) = "12", "Dec")</f>
        <v>Apr</v>
      </c>
      <c r="N2850" s="9" t="str">
        <f t="shared" si="312"/>
        <v>2015</v>
      </c>
      <c r="O2850" t="b">
        <v>0</v>
      </c>
      <c r="P2850">
        <v>3</v>
      </c>
      <c r="Q2850" t="b">
        <v>0</v>
      </c>
      <c r="R2850" t="s">
        <v>8270</v>
      </c>
      <c r="S2850" s="6">
        <f t="shared" si="308"/>
        <v>2E-3</v>
      </c>
      <c r="T2850" s="8">
        <f t="shared" si="309"/>
        <v>23.333333333333332</v>
      </c>
      <c r="U2850" t="str">
        <f t="shared" si="313"/>
        <v>theater</v>
      </c>
      <c r="V2850" t="str">
        <f t="shared" si="314"/>
        <v>plays</v>
      </c>
    </row>
    <row r="2851" spans="1:22" ht="48" x14ac:dyDescent="0.2">
      <c r="A2851">
        <v>2849</v>
      </c>
      <c r="B2851" s="3" t="s">
        <v>2849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2">
        <f t="shared" si="310"/>
        <v>42483.428240740745</v>
      </c>
      <c r="K2851">
        <v>1458814600</v>
      </c>
      <c r="L2851" s="12" t="str">
        <f t="shared" si="311"/>
        <v>03/24/2016</v>
      </c>
      <c r="M2851" s="9" t="str" cm="1">
        <f t="array" ref="M2851">_xlfn.IFS(LEFT(L2851, 2) = "01", "Jan", LEFT(L2851, 2) = "02", "Feb", LEFT(L2851, 2) = "03", "Mar", LEFT(L2851, 2) = "04", "Apr", LEFT(L2851, 2) = "05", "May", LEFT(L2851, 2) = "06", "Jun", LEFT(L2851, 2) = "07", "Jul", LEFT(L2851, 2) = "08", "Aug", LEFT(L2851, 2) = "09", "Sep", LEFT(L2851, 2) = "10", "Oct", LEFT(L2851, 2) = "11", "Nov", LEFT(L2851, 2) = "12", "Dec")</f>
        <v>Mar</v>
      </c>
      <c r="N2851" s="9" t="str">
        <f t="shared" si="312"/>
        <v>2016</v>
      </c>
      <c r="O2851" t="b">
        <v>0</v>
      </c>
      <c r="P2851">
        <v>1</v>
      </c>
      <c r="Q2851" t="b">
        <v>0</v>
      </c>
      <c r="R2851" t="s">
        <v>8270</v>
      </c>
      <c r="S2851" s="6">
        <f t="shared" si="308"/>
        <v>0.01</v>
      </c>
      <c r="T2851" s="8">
        <f t="shared" si="309"/>
        <v>5</v>
      </c>
      <c r="U2851" t="str">
        <f t="shared" si="313"/>
        <v>theater</v>
      </c>
      <c r="V2851" t="str">
        <f t="shared" si="314"/>
        <v>plays</v>
      </c>
    </row>
    <row r="2852" spans="1:22" ht="48" x14ac:dyDescent="0.2">
      <c r="A2852">
        <v>2850</v>
      </c>
      <c r="B2852" s="3" t="s">
        <v>2850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2">
        <f t="shared" si="310"/>
        <v>41888.007071759261</v>
      </c>
      <c r="K2852">
        <v>1407370211</v>
      </c>
      <c r="L2852" s="12" t="str">
        <f t="shared" si="311"/>
        <v>08/07/2014</v>
      </c>
      <c r="M2852" s="9" t="str" cm="1">
        <f t="array" ref="M2852">_xlfn.IFS(LEFT(L2852, 2) = "01", "Jan", LEFT(L2852, 2) = "02", "Feb", LEFT(L2852, 2) = "03", "Mar", LEFT(L2852, 2) = "04", "Apr", LEFT(L2852, 2) = "05", "May", LEFT(L2852, 2) = "06", "Jun", LEFT(L2852, 2) = "07", "Jul", LEFT(L2852, 2) = "08", "Aug", LEFT(L2852, 2) = "09", "Sep", LEFT(L2852, 2) = "10", "Oct", LEFT(L2852, 2) = "11", "Nov", LEFT(L2852, 2) = "12", "Dec")</f>
        <v>Aug</v>
      </c>
      <c r="N2852" s="9" t="str">
        <f t="shared" si="312"/>
        <v>2014</v>
      </c>
      <c r="O2852" t="b">
        <v>0</v>
      </c>
      <c r="P2852">
        <v>13</v>
      </c>
      <c r="Q2852" t="b">
        <v>0</v>
      </c>
      <c r="R2852" t="s">
        <v>8270</v>
      </c>
      <c r="S2852" s="6">
        <f t="shared" si="308"/>
        <v>3.8875E-2</v>
      </c>
      <c r="T2852" s="8">
        <f t="shared" si="309"/>
        <v>23.923076923076923</v>
      </c>
      <c r="U2852" t="str">
        <f t="shared" si="313"/>
        <v>theater</v>
      </c>
      <c r="V2852" t="str">
        <f t="shared" si="314"/>
        <v>plays</v>
      </c>
    </row>
    <row r="2853" spans="1:22" ht="48" x14ac:dyDescent="0.2">
      <c r="A2853">
        <v>2851</v>
      </c>
      <c r="B2853" s="3" t="s">
        <v>2851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2">
        <f t="shared" si="310"/>
        <v>42398.970138888893</v>
      </c>
      <c r="K2853">
        <v>1453334629</v>
      </c>
      <c r="L2853" s="12" t="str">
        <f t="shared" si="311"/>
        <v>01/21/2016</v>
      </c>
      <c r="M2853" s="9" t="str" cm="1">
        <f t="array" ref="M2853">_xlfn.IFS(LEFT(L2853, 2) = "01", "Jan", LEFT(L2853, 2) = "02", "Feb", LEFT(L2853, 2) = "03", "Mar", LEFT(L2853, 2) = "04", "Apr", LEFT(L2853, 2) = "05", "May", LEFT(L2853, 2) = "06", "Jun", LEFT(L2853, 2) = "07", "Jul", LEFT(L2853, 2) = "08", "Aug", LEFT(L2853, 2) = "09", "Sep", LEFT(L2853, 2) = "10", "Oct", LEFT(L2853, 2) = "11", "Nov", LEFT(L2853, 2) = "12", "Dec")</f>
        <v>Jan</v>
      </c>
      <c r="N2853" s="9" t="str">
        <f t="shared" si="312"/>
        <v>2016</v>
      </c>
      <c r="O2853" t="b">
        <v>0</v>
      </c>
      <c r="P2853">
        <v>0</v>
      </c>
      <c r="Q2853" t="b">
        <v>0</v>
      </c>
      <c r="R2853" t="s">
        <v>8270</v>
      </c>
      <c r="S2853" s="6">
        <f t="shared" si="308"/>
        <v>0</v>
      </c>
      <c r="T2853" s="8">
        <f t="shared" si="309"/>
        <v>0</v>
      </c>
      <c r="U2853" t="str">
        <f t="shared" si="313"/>
        <v>theater</v>
      </c>
      <c r="V2853" t="str">
        <f t="shared" si="314"/>
        <v>plays</v>
      </c>
    </row>
    <row r="2854" spans="1:22" ht="48" x14ac:dyDescent="0.2">
      <c r="A2854">
        <v>2852</v>
      </c>
      <c r="B2854" s="3" t="s">
        <v>2852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2">
        <f t="shared" si="310"/>
        <v>41811.045173611114</v>
      </c>
      <c r="K2854">
        <v>1400720703</v>
      </c>
      <c r="L2854" s="12" t="str">
        <f t="shared" si="311"/>
        <v>05/22/2014</v>
      </c>
      <c r="M2854" s="9" t="str" cm="1">
        <f t="array" ref="M2854">_xlfn.IFS(LEFT(L2854, 2) = "01", "Jan", LEFT(L2854, 2) = "02", "Feb", LEFT(L2854, 2) = "03", "Mar", LEFT(L2854, 2) = "04", "Apr", LEFT(L2854, 2) = "05", "May", LEFT(L2854, 2) = "06", "Jun", LEFT(L2854, 2) = "07", "Jul", LEFT(L2854, 2) = "08", "Aug", LEFT(L2854, 2) = "09", "Sep", LEFT(L2854, 2) = "10", "Oct", LEFT(L2854, 2) = "11", "Nov", LEFT(L2854, 2) = "12", "Dec")</f>
        <v>May</v>
      </c>
      <c r="N2854" s="9" t="str">
        <f t="shared" si="312"/>
        <v>2014</v>
      </c>
      <c r="O2854" t="b">
        <v>0</v>
      </c>
      <c r="P2854">
        <v>6</v>
      </c>
      <c r="Q2854" t="b">
        <v>0</v>
      </c>
      <c r="R2854" t="s">
        <v>8270</v>
      </c>
      <c r="S2854" s="6">
        <f t="shared" si="308"/>
        <v>1.9E-2</v>
      </c>
      <c r="T2854" s="8">
        <f t="shared" si="309"/>
        <v>15.833333333333334</v>
      </c>
      <c r="U2854" t="str">
        <f t="shared" si="313"/>
        <v>theater</v>
      </c>
      <c r="V2854" t="str">
        <f t="shared" si="314"/>
        <v>plays</v>
      </c>
    </row>
    <row r="2855" spans="1:22" ht="48" x14ac:dyDescent="0.2">
      <c r="A2855">
        <v>2853</v>
      </c>
      <c r="B2855" s="3" t="s">
        <v>2853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2">
        <f t="shared" si="310"/>
        <v>41896.190937499996</v>
      </c>
      <c r="K2855">
        <v>1405485297</v>
      </c>
      <c r="L2855" s="12" t="str">
        <f t="shared" si="311"/>
        <v>07/16/2014</v>
      </c>
      <c r="M2855" s="9" t="str" cm="1">
        <f t="array" ref="M2855">_xlfn.IFS(LEFT(L2855, 2) = "01", "Jan", LEFT(L2855, 2) = "02", "Feb", LEFT(L2855, 2) = "03", "Mar", LEFT(L2855, 2) = "04", "Apr", LEFT(L2855, 2) = "05", "May", LEFT(L2855, 2) = "06", "Jun", LEFT(L2855, 2) = "07", "Jul", LEFT(L2855, 2) = "08", "Aug", LEFT(L2855, 2) = "09", "Sep", LEFT(L2855, 2) = "10", "Oct", LEFT(L2855, 2) = "11", "Nov", LEFT(L2855, 2) = "12", "Dec")</f>
        <v>Jul</v>
      </c>
      <c r="N2855" s="9" t="str">
        <f t="shared" si="312"/>
        <v>2014</v>
      </c>
      <c r="O2855" t="b">
        <v>0</v>
      </c>
      <c r="P2855">
        <v>0</v>
      </c>
      <c r="Q2855" t="b">
        <v>0</v>
      </c>
      <c r="R2855" t="s">
        <v>8270</v>
      </c>
      <c r="S2855" s="6">
        <f t="shared" si="308"/>
        <v>0</v>
      </c>
      <c r="T2855" s="8">
        <f t="shared" si="309"/>
        <v>0</v>
      </c>
      <c r="U2855" t="str">
        <f t="shared" si="313"/>
        <v>theater</v>
      </c>
      <c r="V2855" t="str">
        <f t="shared" si="314"/>
        <v>plays</v>
      </c>
    </row>
    <row r="2856" spans="1:22" ht="48" x14ac:dyDescent="0.2">
      <c r="A2856">
        <v>2854</v>
      </c>
      <c r="B2856" s="3" t="s">
        <v>2854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2">
        <f t="shared" si="310"/>
        <v>42131.71665509259</v>
      </c>
      <c r="K2856">
        <v>1429290719</v>
      </c>
      <c r="L2856" s="12" t="str">
        <f t="shared" si="311"/>
        <v>04/17/2015</v>
      </c>
      <c r="M2856" s="9" t="str" cm="1">
        <f t="array" ref="M2856">_xlfn.IFS(LEFT(L2856, 2) = "01", "Jan", LEFT(L2856, 2) = "02", "Feb", LEFT(L2856, 2) = "03", "Mar", LEFT(L2856, 2) = "04", "Apr", LEFT(L2856, 2) = "05", "May", LEFT(L2856, 2) = "06", "Jun", LEFT(L2856, 2) = "07", "Jul", LEFT(L2856, 2) = "08", "Aug", LEFT(L2856, 2) = "09", "Sep", LEFT(L2856, 2) = "10", "Oct", LEFT(L2856, 2) = "11", "Nov", LEFT(L2856, 2) = "12", "Dec")</f>
        <v>Apr</v>
      </c>
      <c r="N2856" s="9" t="str">
        <f t="shared" si="312"/>
        <v>2015</v>
      </c>
      <c r="O2856" t="b">
        <v>0</v>
      </c>
      <c r="P2856">
        <v>14</v>
      </c>
      <c r="Q2856" t="b">
        <v>0</v>
      </c>
      <c r="R2856" t="s">
        <v>8270</v>
      </c>
      <c r="S2856" s="6">
        <f t="shared" si="308"/>
        <v>0.41699999999999998</v>
      </c>
      <c r="T2856" s="8">
        <f t="shared" si="309"/>
        <v>29.785714285714285</v>
      </c>
      <c r="U2856" t="str">
        <f t="shared" si="313"/>
        <v>theater</v>
      </c>
      <c r="V2856" t="str">
        <f t="shared" si="314"/>
        <v>plays</v>
      </c>
    </row>
    <row r="2857" spans="1:22" ht="48" x14ac:dyDescent="0.2">
      <c r="A2857">
        <v>2855</v>
      </c>
      <c r="B2857" s="3" t="s">
        <v>2855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2">
        <f t="shared" si="310"/>
        <v>42398.981944444444</v>
      </c>
      <c r="K2857">
        <v>1451607071</v>
      </c>
      <c r="L2857" s="12" t="str">
        <f t="shared" si="311"/>
        <v>01/01/2016</v>
      </c>
      <c r="M2857" s="9" t="str" cm="1">
        <f t="array" ref="M2857">_xlfn.IFS(LEFT(L2857, 2) = "01", "Jan", LEFT(L2857, 2) = "02", "Feb", LEFT(L2857, 2) = "03", "Mar", LEFT(L2857, 2) = "04", "Apr", LEFT(L2857, 2) = "05", "May", LEFT(L2857, 2) = "06", "Jun", LEFT(L2857, 2) = "07", "Jul", LEFT(L2857, 2) = "08", "Aug", LEFT(L2857, 2) = "09", "Sep", LEFT(L2857, 2) = "10", "Oct", LEFT(L2857, 2) = "11", "Nov", LEFT(L2857, 2) = "12", "Dec")</f>
        <v>Jan</v>
      </c>
      <c r="N2857" s="9" t="str">
        <f t="shared" si="312"/>
        <v>2016</v>
      </c>
      <c r="O2857" t="b">
        <v>0</v>
      </c>
      <c r="P2857">
        <v>5</v>
      </c>
      <c r="Q2857" t="b">
        <v>0</v>
      </c>
      <c r="R2857" t="s">
        <v>8270</v>
      </c>
      <c r="S2857" s="6">
        <f t="shared" si="308"/>
        <v>0.5</v>
      </c>
      <c r="T2857" s="8">
        <f t="shared" si="309"/>
        <v>60</v>
      </c>
      <c r="U2857" t="str">
        <f t="shared" si="313"/>
        <v>theater</v>
      </c>
      <c r="V2857" t="str">
        <f t="shared" si="314"/>
        <v>plays</v>
      </c>
    </row>
    <row r="2858" spans="1:22" ht="48" x14ac:dyDescent="0.2">
      <c r="A2858">
        <v>2856</v>
      </c>
      <c r="B2858" s="3" t="s">
        <v>2856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2">
        <f t="shared" si="310"/>
        <v>42224.898611111115</v>
      </c>
      <c r="K2858">
        <v>1433897647</v>
      </c>
      <c r="L2858" s="12" t="str">
        <f t="shared" si="311"/>
        <v>06/10/2015</v>
      </c>
      <c r="M2858" s="9" t="str" cm="1">
        <f t="array" ref="M2858">_xlfn.IFS(LEFT(L2858, 2) = "01", "Jan", LEFT(L2858, 2) = "02", "Feb", LEFT(L2858, 2) = "03", "Mar", LEFT(L2858, 2) = "04", "Apr", LEFT(L2858, 2) = "05", "May", LEFT(L2858, 2) = "06", "Jun", LEFT(L2858, 2) = "07", "Jul", LEFT(L2858, 2) = "08", "Aug", LEFT(L2858, 2) = "09", "Sep", LEFT(L2858, 2) = "10", "Oct", LEFT(L2858, 2) = "11", "Nov", LEFT(L2858, 2) = "12", "Dec")</f>
        <v>Jun</v>
      </c>
      <c r="N2858" s="9" t="str">
        <f t="shared" si="312"/>
        <v>2015</v>
      </c>
      <c r="O2858" t="b">
        <v>0</v>
      </c>
      <c r="P2858">
        <v>6</v>
      </c>
      <c r="Q2858" t="b">
        <v>0</v>
      </c>
      <c r="R2858" t="s">
        <v>8270</v>
      </c>
      <c r="S2858" s="6">
        <f t="shared" si="308"/>
        <v>4.8666666666666664E-2</v>
      </c>
      <c r="T2858" s="8">
        <f t="shared" si="309"/>
        <v>24.333333333333332</v>
      </c>
      <c r="U2858" t="str">
        <f t="shared" si="313"/>
        <v>theater</v>
      </c>
      <c r="V2858" t="str">
        <f t="shared" si="314"/>
        <v>plays</v>
      </c>
    </row>
    <row r="2859" spans="1:22" ht="64" x14ac:dyDescent="0.2">
      <c r="A2859">
        <v>2857</v>
      </c>
      <c r="B2859" s="3" t="s">
        <v>2857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2">
        <f t="shared" si="310"/>
        <v>42786.75</v>
      </c>
      <c r="K2859">
        <v>1482444295</v>
      </c>
      <c r="L2859" s="12" t="str">
        <f t="shared" si="311"/>
        <v>12/22/2016</v>
      </c>
      <c r="M2859" s="9" t="str" cm="1">
        <f t="array" ref="M2859">_xlfn.IFS(LEFT(L2859, 2) = "01", "Jan", LEFT(L2859, 2) = "02", "Feb", LEFT(L2859, 2) = "03", "Mar", LEFT(L2859, 2) = "04", "Apr", LEFT(L2859, 2) = "05", "May", LEFT(L2859, 2) = "06", "Jun", LEFT(L2859, 2) = "07", "Jul", LEFT(L2859, 2) = "08", "Aug", LEFT(L2859, 2) = "09", "Sep", LEFT(L2859, 2) = "10", "Oct", LEFT(L2859, 2) = "11", "Nov", LEFT(L2859, 2) = "12", "Dec")</f>
        <v>Dec</v>
      </c>
      <c r="N2859" s="9" t="str">
        <f t="shared" si="312"/>
        <v>2016</v>
      </c>
      <c r="O2859" t="b">
        <v>0</v>
      </c>
      <c r="P2859">
        <v>15</v>
      </c>
      <c r="Q2859" t="b">
        <v>0</v>
      </c>
      <c r="R2859" t="s">
        <v>8270</v>
      </c>
      <c r="S2859" s="6">
        <f t="shared" si="308"/>
        <v>0.19736842105263158</v>
      </c>
      <c r="T2859" s="8">
        <f t="shared" si="309"/>
        <v>500</v>
      </c>
      <c r="U2859" t="str">
        <f t="shared" si="313"/>
        <v>theater</v>
      </c>
      <c r="V2859" t="str">
        <f t="shared" si="314"/>
        <v>plays</v>
      </c>
    </row>
    <row r="2860" spans="1:22" ht="48" x14ac:dyDescent="0.2">
      <c r="A2860">
        <v>2858</v>
      </c>
      <c r="B2860" s="3" t="s">
        <v>2858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2">
        <f t="shared" si="310"/>
        <v>41978.477777777778</v>
      </c>
      <c r="K2860">
        <v>1415711095</v>
      </c>
      <c r="L2860" s="12" t="str">
        <f t="shared" si="311"/>
        <v>11/11/2014</v>
      </c>
      <c r="M2860" s="9" t="str" cm="1">
        <f t="array" ref="M2860">_xlfn.IFS(LEFT(L2860, 2) = "01", "Jan", LEFT(L2860, 2) = "02", "Feb", LEFT(L2860, 2) = "03", "Mar", LEFT(L2860, 2) = "04", "Apr", LEFT(L2860, 2) = "05", "May", LEFT(L2860, 2) = "06", "Jun", LEFT(L2860, 2) = "07", "Jul", LEFT(L2860, 2) = "08", "Aug", LEFT(L2860, 2) = "09", "Sep", LEFT(L2860, 2) = "10", "Oct", LEFT(L2860, 2) = "11", "Nov", LEFT(L2860, 2) = "12", "Dec")</f>
        <v>Nov</v>
      </c>
      <c r="N2860" s="9" t="str">
        <f t="shared" si="312"/>
        <v>2014</v>
      </c>
      <c r="O2860" t="b">
        <v>0</v>
      </c>
      <c r="P2860">
        <v>0</v>
      </c>
      <c r="Q2860" t="b">
        <v>0</v>
      </c>
      <c r="R2860" t="s">
        <v>8270</v>
      </c>
      <c r="S2860" s="6">
        <f t="shared" si="308"/>
        <v>0</v>
      </c>
      <c r="T2860" s="8">
        <f t="shared" si="309"/>
        <v>0</v>
      </c>
      <c r="U2860" t="str">
        <f t="shared" si="313"/>
        <v>theater</v>
      </c>
      <c r="V2860" t="str">
        <f t="shared" si="314"/>
        <v>plays</v>
      </c>
    </row>
    <row r="2861" spans="1:22" ht="32" x14ac:dyDescent="0.2">
      <c r="A2861">
        <v>2859</v>
      </c>
      <c r="B2861" s="3" t="s">
        <v>2859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2">
        <f t="shared" si="310"/>
        <v>42293.362314814818</v>
      </c>
      <c r="K2861">
        <v>1439800904</v>
      </c>
      <c r="L2861" s="12" t="str">
        <f t="shared" si="311"/>
        <v>08/17/2015</v>
      </c>
      <c r="M2861" s="9" t="str" cm="1">
        <f t="array" ref="M2861">_xlfn.IFS(LEFT(L2861, 2) = "01", "Jan", LEFT(L2861, 2) = "02", "Feb", LEFT(L2861, 2) = "03", "Mar", LEFT(L2861, 2) = "04", "Apr", LEFT(L2861, 2) = "05", "May", LEFT(L2861, 2) = "06", "Jun", LEFT(L2861, 2) = "07", "Jul", LEFT(L2861, 2) = "08", "Aug", LEFT(L2861, 2) = "09", "Sep", LEFT(L2861, 2) = "10", "Oct", LEFT(L2861, 2) = "11", "Nov", LEFT(L2861, 2) = "12", "Dec")</f>
        <v>Aug</v>
      </c>
      <c r="N2861" s="9" t="str">
        <f t="shared" si="312"/>
        <v>2015</v>
      </c>
      <c r="O2861" t="b">
        <v>0</v>
      </c>
      <c r="P2861">
        <v>1</v>
      </c>
      <c r="Q2861" t="b">
        <v>0</v>
      </c>
      <c r="R2861" t="s">
        <v>8270</v>
      </c>
      <c r="S2861" s="6">
        <f t="shared" si="308"/>
        <v>1.7500000000000002E-2</v>
      </c>
      <c r="T2861" s="8">
        <f t="shared" si="309"/>
        <v>35</v>
      </c>
      <c r="U2861" t="str">
        <f t="shared" si="313"/>
        <v>theater</v>
      </c>
      <c r="V2861" t="str">
        <f t="shared" si="314"/>
        <v>plays</v>
      </c>
    </row>
    <row r="2862" spans="1:22" ht="48" x14ac:dyDescent="0.2">
      <c r="A2862">
        <v>2860</v>
      </c>
      <c r="B2862" s="3" t="s">
        <v>2860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2">
        <f t="shared" si="310"/>
        <v>42540.800648148142</v>
      </c>
      <c r="K2862">
        <v>1461179576</v>
      </c>
      <c r="L2862" s="12" t="str">
        <f t="shared" si="311"/>
        <v>04/20/2016</v>
      </c>
      <c r="M2862" s="9" t="str" cm="1">
        <f t="array" ref="M2862">_xlfn.IFS(LEFT(L2862, 2) = "01", "Jan", LEFT(L2862, 2) = "02", "Feb", LEFT(L2862, 2) = "03", "Mar", LEFT(L2862, 2) = "04", "Apr", LEFT(L2862, 2) = "05", "May", LEFT(L2862, 2) = "06", "Jun", LEFT(L2862, 2) = "07", "Jul", LEFT(L2862, 2) = "08", "Aug", LEFT(L2862, 2) = "09", "Sep", LEFT(L2862, 2) = "10", "Oct", LEFT(L2862, 2) = "11", "Nov", LEFT(L2862, 2) = "12", "Dec")</f>
        <v>Apr</v>
      </c>
      <c r="N2862" s="9" t="str">
        <f t="shared" si="312"/>
        <v>2016</v>
      </c>
      <c r="O2862" t="b">
        <v>0</v>
      </c>
      <c r="P2862">
        <v>9</v>
      </c>
      <c r="Q2862" t="b">
        <v>0</v>
      </c>
      <c r="R2862" t="s">
        <v>8270</v>
      </c>
      <c r="S2862" s="6">
        <f t="shared" si="308"/>
        <v>6.6500000000000004E-2</v>
      </c>
      <c r="T2862" s="8">
        <f t="shared" si="309"/>
        <v>29.555555555555557</v>
      </c>
      <c r="U2862" t="str">
        <f t="shared" si="313"/>
        <v>theater</v>
      </c>
      <c r="V2862" t="str">
        <f t="shared" si="314"/>
        <v>plays</v>
      </c>
    </row>
    <row r="2863" spans="1:22" ht="48" x14ac:dyDescent="0.2">
      <c r="A2863">
        <v>2861</v>
      </c>
      <c r="B2863" s="3" t="s">
        <v>2861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2">
        <f t="shared" si="310"/>
        <v>42271.590833333335</v>
      </c>
      <c r="K2863">
        <v>1441894248</v>
      </c>
      <c r="L2863" s="12" t="str">
        <f t="shared" si="311"/>
        <v>09/10/2015</v>
      </c>
      <c r="M2863" s="9" t="str" cm="1">
        <f t="array" ref="M2863">_xlfn.IFS(LEFT(L2863, 2) = "01", "Jan", LEFT(L2863, 2) = "02", "Feb", LEFT(L2863, 2) = "03", "Mar", LEFT(L2863, 2) = "04", "Apr", LEFT(L2863, 2) = "05", "May", LEFT(L2863, 2) = "06", "Jun", LEFT(L2863, 2) = "07", "Jul", LEFT(L2863, 2) = "08", "Aug", LEFT(L2863, 2) = "09", "Sep", LEFT(L2863, 2) = "10", "Oct", LEFT(L2863, 2) = "11", "Nov", LEFT(L2863, 2) = "12", "Dec")</f>
        <v>Sep</v>
      </c>
      <c r="N2863" s="9" t="str">
        <f t="shared" si="312"/>
        <v>2015</v>
      </c>
      <c r="O2863" t="b">
        <v>0</v>
      </c>
      <c r="P2863">
        <v>3</v>
      </c>
      <c r="Q2863" t="b">
        <v>0</v>
      </c>
      <c r="R2863" t="s">
        <v>8270</v>
      </c>
      <c r="S2863" s="6">
        <f t="shared" si="308"/>
        <v>0.32</v>
      </c>
      <c r="T2863" s="8">
        <f t="shared" si="309"/>
        <v>26.666666666666668</v>
      </c>
      <c r="U2863" t="str">
        <f t="shared" si="313"/>
        <v>theater</v>
      </c>
      <c r="V2863" t="str">
        <f t="shared" si="314"/>
        <v>plays</v>
      </c>
    </row>
    <row r="2864" spans="1:22" ht="48" x14ac:dyDescent="0.2">
      <c r="A2864">
        <v>2862</v>
      </c>
      <c r="B2864" s="3" t="s">
        <v>2862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2">
        <f t="shared" si="310"/>
        <v>41814.789687500001</v>
      </c>
      <c r="K2864">
        <v>1401044229</v>
      </c>
      <c r="L2864" s="12" t="str">
        <f t="shared" si="311"/>
        <v>05/25/2014</v>
      </c>
      <c r="M2864" s="9" t="str" cm="1">
        <f t="array" ref="M2864">_xlfn.IFS(LEFT(L2864, 2) = "01", "Jan", LEFT(L2864, 2) = "02", "Feb", LEFT(L2864, 2) = "03", "Mar", LEFT(L2864, 2) = "04", "Apr", LEFT(L2864, 2) = "05", "May", LEFT(L2864, 2) = "06", "Jun", LEFT(L2864, 2) = "07", "Jul", LEFT(L2864, 2) = "08", "Aug", LEFT(L2864, 2) = "09", "Sep", LEFT(L2864, 2) = "10", "Oct", LEFT(L2864, 2) = "11", "Nov", LEFT(L2864, 2) = "12", "Dec")</f>
        <v>May</v>
      </c>
      <c r="N2864" s="9" t="str">
        <f t="shared" si="312"/>
        <v>2014</v>
      </c>
      <c r="O2864" t="b">
        <v>0</v>
      </c>
      <c r="P2864">
        <v>3</v>
      </c>
      <c r="Q2864" t="b">
        <v>0</v>
      </c>
      <c r="R2864" t="s">
        <v>8270</v>
      </c>
      <c r="S2864" s="6">
        <f t="shared" si="308"/>
        <v>4.3307086614173228E-3</v>
      </c>
      <c r="T2864" s="8">
        <f t="shared" si="309"/>
        <v>18.333333333333332</v>
      </c>
      <c r="U2864" t="str">
        <f t="shared" si="313"/>
        <v>theater</v>
      </c>
      <c r="V2864" t="str">
        <f t="shared" si="314"/>
        <v>plays</v>
      </c>
    </row>
    <row r="2865" spans="1:22" ht="48" x14ac:dyDescent="0.2">
      <c r="A2865">
        <v>2863</v>
      </c>
      <c r="B2865" s="3" t="s">
        <v>2863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2">
        <f t="shared" si="310"/>
        <v>41891.675034722226</v>
      </c>
      <c r="K2865">
        <v>1405095123</v>
      </c>
      <c r="L2865" s="12" t="str">
        <f t="shared" si="311"/>
        <v>07/11/2014</v>
      </c>
      <c r="M2865" s="9" t="str" cm="1">
        <f t="array" ref="M2865">_xlfn.IFS(LEFT(L2865, 2) = "01", "Jan", LEFT(L2865, 2) = "02", "Feb", LEFT(L2865, 2) = "03", "Mar", LEFT(L2865, 2) = "04", "Apr", LEFT(L2865, 2) = "05", "May", LEFT(L2865, 2) = "06", "Jun", LEFT(L2865, 2) = "07", "Jul", LEFT(L2865, 2) = "08", "Aug", LEFT(L2865, 2) = "09", "Sep", LEFT(L2865, 2) = "10", "Oct", LEFT(L2865, 2) = "11", "Nov", LEFT(L2865, 2) = "12", "Dec")</f>
        <v>Jul</v>
      </c>
      <c r="N2865" s="9" t="str">
        <f t="shared" si="312"/>
        <v>2014</v>
      </c>
      <c r="O2865" t="b">
        <v>0</v>
      </c>
      <c r="P2865">
        <v>1</v>
      </c>
      <c r="Q2865" t="b">
        <v>0</v>
      </c>
      <c r="R2865" t="s">
        <v>8270</v>
      </c>
      <c r="S2865" s="6">
        <f t="shared" si="308"/>
        <v>4.0000000000000002E-4</v>
      </c>
      <c r="T2865" s="8">
        <f t="shared" si="309"/>
        <v>20</v>
      </c>
      <c r="U2865" t="str">
        <f t="shared" si="313"/>
        <v>theater</v>
      </c>
      <c r="V2865" t="str">
        <f t="shared" si="314"/>
        <v>plays</v>
      </c>
    </row>
    <row r="2866" spans="1:22" ht="16" x14ac:dyDescent="0.2">
      <c r="A2866">
        <v>2864</v>
      </c>
      <c r="B2866" s="3" t="s">
        <v>2864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2">
        <f t="shared" si="310"/>
        <v>42202.554166666669</v>
      </c>
      <c r="K2866">
        <v>1434552207</v>
      </c>
      <c r="L2866" s="12" t="str">
        <f t="shared" si="311"/>
        <v>06/17/2015</v>
      </c>
      <c r="M2866" s="9" t="str" cm="1">
        <f t="array" ref="M2866">_xlfn.IFS(LEFT(L2866, 2) = "01", "Jan", LEFT(L2866, 2) = "02", "Feb", LEFT(L2866, 2) = "03", "Mar", LEFT(L2866, 2) = "04", "Apr", LEFT(L2866, 2) = "05", "May", LEFT(L2866, 2) = "06", "Jun", LEFT(L2866, 2) = "07", "Jul", LEFT(L2866, 2) = "08", "Aug", LEFT(L2866, 2) = "09", "Sep", LEFT(L2866, 2) = "10", "Oct", LEFT(L2866, 2) = "11", "Nov", LEFT(L2866, 2) = "12", "Dec")</f>
        <v>Jun</v>
      </c>
      <c r="N2866" s="9" t="str">
        <f t="shared" si="312"/>
        <v>2015</v>
      </c>
      <c r="O2866" t="b">
        <v>0</v>
      </c>
      <c r="P2866">
        <v>3</v>
      </c>
      <c r="Q2866" t="b">
        <v>0</v>
      </c>
      <c r="R2866" t="s">
        <v>8270</v>
      </c>
      <c r="S2866" s="6">
        <f t="shared" si="308"/>
        <v>1.6E-2</v>
      </c>
      <c r="T2866" s="8">
        <f t="shared" si="309"/>
        <v>13.333333333333334</v>
      </c>
      <c r="U2866" t="str">
        <f t="shared" si="313"/>
        <v>theater</v>
      </c>
      <c r="V2866" t="str">
        <f t="shared" si="314"/>
        <v>plays</v>
      </c>
    </row>
    <row r="2867" spans="1:22" ht="48" x14ac:dyDescent="0.2">
      <c r="A2867">
        <v>2865</v>
      </c>
      <c r="B2867" s="3" t="s">
        <v>2865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2">
        <f t="shared" si="310"/>
        <v>42010.114108796297</v>
      </c>
      <c r="K2867">
        <v>1415328259</v>
      </c>
      <c r="L2867" s="12" t="str">
        <f t="shared" si="311"/>
        <v>11/07/2014</v>
      </c>
      <c r="M2867" s="9" t="str" cm="1">
        <f t="array" ref="M2867">_xlfn.IFS(LEFT(L2867, 2) = "01", "Jan", LEFT(L2867, 2) = "02", "Feb", LEFT(L2867, 2) = "03", "Mar", LEFT(L2867, 2) = "04", "Apr", LEFT(L2867, 2) = "05", "May", LEFT(L2867, 2) = "06", "Jun", LEFT(L2867, 2) = "07", "Jul", LEFT(L2867, 2) = "08", "Aug", LEFT(L2867, 2) = "09", "Sep", LEFT(L2867, 2) = "10", "Oct", LEFT(L2867, 2) = "11", "Nov", LEFT(L2867, 2) = "12", "Dec")</f>
        <v>Nov</v>
      </c>
      <c r="N2867" s="9" t="str">
        <f t="shared" si="312"/>
        <v>2014</v>
      </c>
      <c r="O2867" t="b">
        <v>0</v>
      </c>
      <c r="P2867">
        <v>0</v>
      </c>
      <c r="Q2867" t="b">
        <v>0</v>
      </c>
      <c r="R2867" t="s">
        <v>8270</v>
      </c>
      <c r="S2867" s="6">
        <f t="shared" si="308"/>
        <v>0</v>
      </c>
      <c r="T2867" s="8">
        <f t="shared" si="309"/>
        <v>0</v>
      </c>
      <c r="U2867" t="str">
        <f t="shared" si="313"/>
        <v>theater</v>
      </c>
      <c r="V2867" t="str">
        <f t="shared" si="314"/>
        <v>plays</v>
      </c>
    </row>
    <row r="2868" spans="1:22" ht="48" x14ac:dyDescent="0.2">
      <c r="A2868">
        <v>2866</v>
      </c>
      <c r="B2868" s="3" t="s">
        <v>2866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2">
        <f t="shared" si="310"/>
        <v>42657.916666666672</v>
      </c>
      <c r="K2868">
        <v>1473893721</v>
      </c>
      <c r="L2868" s="12" t="str">
        <f t="shared" si="311"/>
        <v>09/14/2016</v>
      </c>
      <c r="M2868" s="9" t="str" cm="1">
        <f t="array" ref="M2868">_xlfn.IFS(LEFT(L2868, 2) = "01", "Jan", LEFT(L2868, 2) = "02", "Feb", LEFT(L2868, 2) = "03", "Mar", LEFT(L2868, 2) = "04", "Apr", LEFT(L2868, 2) = "05", "May", LEFT(L2868, 2) = "06", "Jun", LEFT(L2868, 2) = "07", "Jul", LEFT(L2868, 2) = "08", "Aug", LEFT(L2868, 2) = "09", "Sep", LEFT(L2868, 2) = "10", "Oct", LEFT(L2868, 2) = "11", "Nov", LEFT(L2868, 2) = "12", "Dec")</f>
        <v>Sep</v>
      </c>
      <c r="N2868" s="9" t="str">
        <f t="shared" si="312"/>
        <v>2016</v>
      </c>
      <c r="O2868" t="b">
        <v>0</v>
      </c>
      <c r="P2868">
        <v>2</v>
      </c>
      <c r="Q2868" t="b">
        <v>0</v>
      </c>
      <c r="R2868" t="s">
        <v>8270</v>
      </c>
      <c r="S2868" s="6">
        <f t="shared" si="308"/>
        <v>8.9999999999999993E-3</v>
      </c>
      <c r="T2868" s="8">
        <f t="shared" si="309"/>
        <v>22.5</v>
      </c>
      <c r="U2868" t="str">
        <f t="shared" si="313"/>
        <v>theater</v>
      </c>
      <c r="V2868" t="str">
        <f t="shared" si="314"/>
        <v>plays</v>
      </c>
    </row>
    <row r="2869" spans="1:22" ht="48" x14ac:dyDescent="0.2">
      <c r="A2869">
        <v>2867</v>
      </c>
      <c r="B2869" s="3" t="s">
        <v>2867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2">
        <f t="shared" si="310"/>
        <v>42555.166666666672</v>
      </c>
      <c r="K2869">
        <v>1465533672</v>
      </c>
      <c r="L2869" s="12" t="str">
        <f t="shared" si="311"/>
        <v>06/10/2016</v>
      </c>
      <c r="M2869" s="9" t="str" cm="1">
        <f t="array" ref="M2869">_xlfn.IFS(LEFT(L2869, 2) = "01", "Jan", LEFT(L2869, 2) = "02", "Feb", LEFT(L2869, 2) = "03", "Mar", LEFT(L2869, 2) = "04", "Apr", LEFT(L2869, 2) = "05", "May", LEFT(L2869, 2) = "06", "Jun", LEFT(L2869, 2) = "07", "Jul", LEFT(L2869, 2) = "08", "Aug", LEFT(L2869, 2) = "09", "Sep", LEFT(L2869, 2) = "10", "Oct", LEFT(L2869, 2) = "11", "Nov", LEFT(L2869, 2) = "12", "Dec")</f>
        <v>Jun</v>
      </c>
      <c r="N2869" s="9" t="str">
        <f t="shared" si="312"/>
        <v>2016</v>
      </c>
      <c r="O2869" t="b">
        <v>0</v>
      </c>
      <c r="P2869">
        <v>10</v>
      </c>
      <c r="Q2869" t="b">
        <v>0</v>
      </c>
      <c r="R2869" t="s">
        <v>8270</v>
      </c>
      <c r="S2869" s="6">
        <f t="shared" si="308"/>
        <v>0.2016</v>
      </c>
      <c r="T2869" s="8">
        <f t="shared" si="309"/>
        <v>50.4</v>
      </c>
      <c r="U2869" t="str">
        <f t="shared" si="313"/>
        <v>theater</v>
      </c>
      <c r="V2869" t="str">
        <f t="shared" si="314"/>
        <v>plays</v>
      </c>
    </row>
    <row r="2870" spans="1:22" ht="48" x14ac:dyDescent="0.2">
      <c r="A2870">
        <v>2868</v>
      </c>
      <c r="B2870" s="3" t="s">
        <v>2868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2">
        <f t="shared" si="310"/>
        <v>42648.827013888891</v>
      </c>
      <c r="K2870">
        <v>1473105054</v>
      </c>
      <c r="L2870" s="12" t="str">
        <f t="shared" si="311"/>
        <v>09/05/2016</v>
      </c>
      <c r="M2870" s="9" t="str" cm="1">
        <f t="array" ref="M2870">_xlfn.IFS(LEFT(L2870, 2) = "01", "Jan", LEFT(L2870, 2) = "02", "Feb", LEFT(L2870, 2) = "03", "Mar", LEFT(L2870, 2) = "04", "Apr", LEFT(L2870, 2) = "05", "May", LEFT(L2870, 2) = "06", "Jun", LEFT(L2870, 2) = "07", "Jul", LEFT(L2870, 2) = "08", "Aug", LEFT(L2870, 2) = "09", "Sep", LEFT(L2870, 2) = "10", "Oct", LEFT(L2870, 2) = "11", "Nov", LEFT(L2870, 2) = "12", "Dec")</f>
        <v>Sep</v>
      </c>
      <c r="N2870" s="9" t="str">
        <f t="shared" si="312"/>
        <v>2016</v>
      </c>
      <c r="O2870" t="b">
        <v>0</v>
      </c>
      <c r="P2870">
        <v>60</v>
      </c>
      <c r="Q2870" t="b">
        <v>0</v>
      </c>
      <c r="R2870" t="s">
        <v>8270</v>
      </c>
      <c r="S2870" s="6">
        <f t="shared" si="308"/>
        <v>0.42011733333333334</v>
      </c>
      <c r="T2870" s="8">
        <f t="shared" si="309"/>
        <v>105.02933333333334</v>
      </c>
      <c r="U2870" t="str">
        <f t="shared" si="313"/>
        <v>theater</v>
      </c>
      <c r="V2870" t="str">
        <f t="shared" si="314"/>
        <v>plays</v>
      </c>
    </row>
    <row r="2871" spans="1:22" ht="48" x14ac:dyDescent="0.2">
      <c r="A2871">
        <v>2869</v>
      </c>
      <c r="B2871" s="3" t="s">
        <v>2869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2">
        <f t="shared" si="310"/>
        <v>42570.593530092592</v>
      </c>
      <c r="K2871">
        <v>1466345681</v>
      </c>
      <c r="L2871" s="12" t="str">
        <f t="shared" si="311"/>
        <v>06/19/2016</v>
      </c>
      <c r="M2871" s="9" t="str" cm="1">
        <f t="array" ref="M2871">_xlfn.IFS(LEFT(L2871, 2) = "01", "Jan", LEFT(L2871, 2) = "02", "Feb", LEFT(L2871, 2) = "03", "Mar", LEFT(L2871, 2) = "04", "Apr", LEFT(L2871, 2) = "05", "May", LEFT(L2871, 2) = "06", "Jun", LEFT(L2871, 2) = "07", "Jul", LEFT(L2871, 2) = "08", "Aug", LEFT(L2871, 2) = "09", "Sep", LEFT(L2871, 2) = "10", "Oct", LEFT(L2871, 2) = "11", "Nov", LEFT(L2871, 2) = "12", "Dec")</f>
        <v>Jun</v>
      </c>
      <c r="N2871" s="9" t="str">
        <f t="shared" si="312"/>
        <v>2016</v>
      </c>
      <c r="O2871" t="b">
        <v>0</v>
      </c>
      <c r="P2871">
        <v>5</v>
      </c>
      <c r="Q2871" t="b">
        <v>0</v>
      </c>
      <c r="R2871" t="s">
        <v>8270</v>
      </c>
      <c r="S2871" s="6">
        <f t="shared" si="308"/>
        <v>8.8500000000000002E-3</v>
      </c>
      <c r="T2871" s="8">
        <f t="shared" si="309"/>
        <v>35.4</v>
      </c>
      <c r="U2871" t="str">
        <f t="shared" si="313"/>
        <v>theater</v>
      </c>
      <c r="V2871" t="str">
        <f t="shared" si="314"/>
        <v>plays</v>
      </c>
    </row>
    <row r="2872" spans="1:22" ht="48" x14ac:dyDescent="0.2">
      <c r="A2872">
        <v>2870</v>
      </c>
      <c r="B2872" s="3" t="s">
        <v>2870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2">
        <f t="shared" si="310"/>
        <v>41776.189409722225</v>
      </c>
      <c r="K2872">
        <v>1397709165</v>
      </c>
      <c r="L2872" s="12" t="str">
        <f t="shared" si="311"/>
        <v>04/17/2014</v>
      </c>
      <c r="M2872" s="9" t="str" cm="1">
        <f t="array" ref="M2872">_xlfn.IFS(LEFT(L2872, 2) = "01", "Jan", LEFT(L2872, 2) = "02", "Feb", LEFT(L2872, 2) = "03", "Mar", LEFT(L2872, 2) = "04", "Apr", LEFT(L2872, 2) = "05", "May", LEFT(L2872, 2) = "06", "Jun", LEFT(L2872, 2) = "07", "Jul", LEFT(L2872, 2) = "08", "Aug", LEFT(L2872, 2) = "09", "Sep", LEFT(L2872, 2) = "10", "Oct", LEFT(L2872, 2) = "11", "Nov", LEFT(L2872, 2) = "12", "Dec")</f>
        <v>Apr</v>
      </c>
      <c r="N2872" s="9" t="str">
        <f t="shared" si="312"/>
        <v>2014</v>
      </c>
      <c r="O2872" t="b">
        <v>0</v>
      </c>
      <c r="P2872">
        <v>9</v>
      </c>
      <c r="Q2872" t="b">
        <v>0</v>
      </c>
      <c r="R2872" t="s">
        <v>8270</v>
      </c>
      <c r="S2872" s="6">
        <f t="shared" si="308"/>
        <v>0.15</v>
      </c>
      <c r="T2872" s="8">
        <f t="shared" si="309"/>
        <v>83.333333333333329</v>
      </c>
      <c r="U2872" t="str">
        <f t="shared" si="313"/>
        <v>theater</v>
      </c>
      <c r="V2872" t="str">
        <f t="shared" si="314"/>
        <v>plays</v>
      </c>
    </row>
    <row r="2873" spans="1:22" ht="48" x14ac:dyDescent="0.2">
      <c r="A2873">
        <v>2871</v>
      </c>
      <c r="B2873" s="3" t="s">
        <v>2871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2">
        <f t="shared" si="310"/>
        <v>41994.738576388889</v>
      </c>
      <c r="K2873">
        <v>1417455813</v>
      </c>
      <c r="L2873" s="12" t="str">
        <f t="shared" si="311"/>
        <v>12/01/2014</v>
      </c>
      <c r="M2873" s="9" t="str" cm="1">
        <f t="array" ref="M2873">_xlfn.IFS(LEFT(L2873, 2) = "01", "Jan", LEFT(L2873, 2) = "02", "Feb", LEFT(L2873, 2) = "03", "Mar", LEFT(L2873, 2) = "04", "Apr", LEFT(L2873, 2) = "05", "May", LEFT(L2873, 2) = "06", "Jun", LEFT(L2873, 2) = "07", "Jul", LEFT(L2873, 2) = "08", "Aug", LEFT(L2873, 2) = "09", "Sep", LEFT(L2873, 2) = "10", "Oct", LEFT(L2873, 2) = "11", "Nov", LEFT(L2873, 2) = "12", "Dec")</f>
        <v>Dec</v>
      </c>
      <c r="N2873" s="9" t="str">
        <f t="shared" si="312"/>
        <v>2014</v>
      </c>
      <c r="O2873" t="b">
        <v>0</v>
      </c>
      <c r="P2873">
        <v>13</v>
      </c>
      <c r="Q2873" t="b">
        <v>0</v>
      </c>
      <c r="R2873" t="s">
        <v>8270</v>
      </c>
      <c r="S2873" s="6">
        <f t="shared" si="308"/>
        <v>4.6699999999999998E-2</v>
      </c>
      <c r="T2873" s="8">
        <f t="shared" si="309"/>
        <v>35.92307692307692</v>
      </c>
      <c r="U2873" t="str">
        <f t="shared" si="313"/>
        <v>theater</v>
      </c>
      <c r="V2873" t="str">
        <f t="shared" si="314"/>
        <v>plays</v>
      </c>
    </row>
    <row r="2874" spans="1:22" ht="32" x14ac:dyDescent="0.2">
      <c r="A2874">
        <v>2872</v>
      </c>
      <c r="B2874" s="3" t="s">
        <v>2872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2">
        <f t="shared" si="310"/>
        <v>42175.11618055556</v>
      </c>
      <c r="K2874">
        <v>1429584438</v>
      </c>
      <c r="L2874" s="12" t="str">
        <f t="shared" si="311"/>
        <v>04/21/2015</v>
      </c>
      <c r="M2874" s="9" t="str" cm="1">
        <f t="array" ref="M2874">_xlfn.IFS(LEFT(L2874, 2) = "01", "Jan", LEFT(L2874, 2) = "02", "Feb", LEFT(L2874, 2) = "03", "Mar", LEFT(L2874, 2) = "04", "Apr", LEFT(L2874, 2) = "05", "May", LEFT(L2874, 2) = "06", "Jun", LEFT(L2874, 2) = "07", "Jul", LEFT(L2874, 2) = "08", "Aug", LEFT(L2874, 2) = "09", "Sep", LEFT(L2874, 2) = "10", "Oct", LEFT(L2874, 2) = "11", "Nov", LEFT(L2874, 2) = "12", "Dec")</f>
        <v>Apr</v>
      </c>
      <c r="N2874" s="9" t="str">
        <f t="shared" si="312"/>
        <v>2015</v>
      </c>
      <c r="O2874" t="b">
        <v>0</v>
      </c>
      <c r="P2874">
        <v>0</v>
      </c>
      <c r="Q2874" t="b">
        <v>0</v>
      </c>
      <c r="R2874" t="s">
        <v>8270</v>
      </c>
      <c r="S2874" s="6">
        <f t="shared" si="308"/>
        <v>0</v>
      </c>
      <c r="T2874" s="8">
        <f t="shared" si="309"/>
        <v>0</v>
      </c>
      <c r="U2874" t="str">
        <f t="shared" si="313"/>
        <v>theater</v>
      </c>
      <c r="V2874" t="str">
        <f t="shared" si="314"/>
        <v>plays</v>
      </c>
    </row>
    <row r="2875" spans="1:22" ht="48" x14ac:dyDescent="0.2">
      <c r="A2875">
        <v>2873</v>
      </c>
      <c r="B2875" s="3" t="s">
        <v>2873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2">
        <f t="shared" si="310"/>
        <v>42032.817488425921</v>
      </c>
      <c r="K2875">
        <v>1419881831</v>
      </c>
      <c r="L2875" s="12" t="str">
        <f t="shared" si="311"/>
        <v>12/29/2014</v>
      </c>
      <c r="M2875" s="9" t="str" cm="1">
        <f t="array" ref="M2875">_xlfn.IFS(LEFT(L2875, 2) = "01", "Jan", LEFT(L2875, 2) = "02", "Feb", LEFT(L2875, 2) = "03", "Mar", LEFT(L2875, 2) = "04", "Apr", LEFT(L2875, 2) = "05", "May", LEFT(L2875, 2) = "06", "Jun", LEFT(L2875, 2) = "07", "Jul", LEFT(L2875, 2) = "08", "Aug", LEFT(L2875, 2) = "09", "Sep", LEFT(L2875, 2) = "10", "Oct", LEFT(L2875, 2) = "11", "Nov", LEFT(L2875, 2) = "12", "Dec")</f>
        <v>Dec</v>
      </c>
      <c r="N2875" s="9" t="str">
        <f t="shared" si="312"/>
        <v>2014</v>
      </c>
      <c r="O2875" t="b">
        <v>0</v>
      </c>
      <c r="P2875">
        <v>8</v>
      </c>
      <c r="Q2875" t="b">
        <v>0</v>
      </c>
      <c r="R2875" t="s">
        <v>8270</v>
      </c>
      <c r="S2875" s="6">
        <f t="shared" si="308"/>
        <v>0.38119999999999998</v>
      </c>
      <c r="T2875" s="8">
        <f t="shared" si="309"/>
        <v>119.125</v>
      </c>
      <c r="U2875" t="str">
        <f t="shared" si="313"/>
        <v>theater</v>
      </c>
      <c r="V2875" t="str">
        <f t="shared" si="314"/>
        <v>plays</v>
      </c>
    </row>
    <row r="2876" spans="1:22" ht="48" x14ac:dyDescent="0.2">
      <c r="A2876">
        <v>2874</v>
      </c>
      <c r="B2876" s="3" t="s">
        <v>2874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2">
        <f t="shared" si="310"/>
        <v>42752.84474537037</v>
      </c>
      <c r="K2876">
        <v>1482092186</v>
      </c>
      <c r="L2876" s="12" t="str">
        <f t="shared" si="311"/>
        <v>12/18/2016</v>
      </c>
      <c r="M2876" s="9" t="str" cm="1">
        <f t="array" ref="M2876">_xlfn.IFS(LEFT(L2876, 2) = "01", "Jan", LEFT(L2876, 2) = "02", "Feb", LEFT(L2876, 2) = "03", "Mar", LEFT(L2876, 2) = "04", "Apr", LEFT(L2876, 2) = "05", "May", LEFT(L2876, 2) = "06", "Jun", LEFT(L2876, 2) = "07", "Jul", LEFT(L2876, 2) = "08", "Aug", LEFT(L2876, 2) = "09", "Sep", LEFT(L2876, 2) = "10", "Oct", LEFT(L2876, 2) = "11", "Nov", LEFT(L2876, 2) = "12", "Dec")</f>
        <v>Dec</v>
      </c>
      <c r="N2876" s="9" t="str">
        <f t="shared" si="312"/>
        <v>2016</v>
      </c>
      <c r="O2876" t="b">
        <v>0</v>
      </c>
      <c r="P2876">
        <v>3</v>
      </c>
      <c r="Q2876" t="b">
        <v>0</v>
      </c>
      <c r="R2876" t="s">
        <v>8270</v>
      </c>
      <c r="S2876" s="6">
        <f t="shared" si="308"/>
        <v>5.4199999999999998E-2</v>
      </c>
      <c r="T2876" s="8">
        <f t="shared" si="309"/>
        <v>90.333333333333329</v>
      </c>
      <c r="U2876" t="str">
        <f t="shared" si="313"/>
        <v>theater</v>
      </c>
      <c r="V2876" t="str">
        <f t="shared" si="314"/>
        <v>plays</v>
      </c>
    </row>
    <row r="2877" spans="1:22" ht="48" x14ac:dyDescent="0.2">
      <c r="A2877">
        <v>2875</v>
      </c>
      <c r="B2877" s="3" t="s">
        <v>2875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2">
        <f t="shared" si="310"/>
        <v>42495.128391203703</v>
      </c>
      <c r="K2877">
        <v>1459825493</v>
      </c>
      <c r="L2877" s="12" t="str">
        <f t="shared" si="311"/>
        <v>04/05/2016</v>
      </c>
      <c r="M2877" s="9" t="str" cm="1">
        <f t="array" ref="M2877">_xlfn.IFS(LEFT(L2877, 2) = "01", "Jan", LEFT(L2877, 2) = "02", "Feb", LEFT(L2877, 2) = "03", "Mar", LEFT(L2877, 2) = "04", "Apr", LEFT(L2877, 2) = "05", "May", LEFT(L2877, 2) = "06", "Jun", LEFT(L2877, 2) = "07", "Jul", LEFT(L2877, 2) = "08", "Aug", LEFT(L2877, 2) = "09", "Sep", LEFT(L2877, 2) = "10", "Oct", LEFT(L2877, 2) = "11", "Nov", LEFT(L2877, 2) = "12", "Dec")</f>
        <v>Apr</v>
      </c>
      <c r="N2877" s="9" t="str">
        <f t="shared" si="312"/>
        <v>2016</v>
      </c>
      <c r="O2877" t="b">
        <v>0</v>
      </c>
      <c r="P2877">
        <v>3</v>
      </c>
      <c r="Q2877" t="b">
        <v>0</v>
      </c>
      <c r="R2877" t="s">
        <v>8270</v>
      </c>
      <c r="S2877" s="6">
        <f t="shared" si="308"/>
        <v>3.5E-4</v>
      </c>
      <c r="T2877" s="8">
        <f t="shared" si="309"/>
        <v>2.3333333333333335</v>
      </c>
      <c r="U2877" t="str">
        <f t="shared" si="313"/>
        <v>theater</v>
      </c>
      <c r="V2877" t="str">
        <f t="shared" si="314"/>
        <v>plays</v>
      </c>
    </row>
    <row r="2878" spans="1:22" ht="48" x14ac:dyDescent="0.2">
      <c r="A2878">
        <v>2876</v>
      </c>
      <c r="B2878" s="3" t="s">
        <v>2876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2">
        <f t="shared" si="310"/>
        <v>42201.743969907402</v>
      </c>
      <c r="K2878">
        <v>1434477079</v>
      </c>
      <c r="L2878" s="12" t="str">
        <f t="shared" si="311"/>
        <v>06/16/2015</v>
      </c>
      <c r="M2878" s="9" t="str" cm="1">
        <f t="array" ref="M2878">_xlfn.IFS(LEFT(L2878, 2) = "01", "Jan", LEFT(L2878, 2) = "02", "Feb", LEFT(L2878, 2) = "03", "Mar", LEFT(L2878, 2) = "04", "Apr", LEFT(L2878, 2) = "05", "May", LEFT(L2878, 2) = "06", "Jun", LEFT(L2878, 2) = "07", "Jul", LEFT(L2878, 2) = "08", "Aug", LEFT(L2878, 2) = "09", "Sep", LEFT(L2878, 2) = "10", "Oct", LEFT(L2878, 2) = "11", "Nov", LEFT(L2878, 2) = "12", "Dec")</f>
        <v>Jun</v>
      </c>
      <c r="N2878" s="9" t="str">
        <f t="shared" si="312"/>
        <v>2015</v>
      </c>
      <c r="O2878" t="b">
        <v>0</v>
      </c>
      <c r="P2878">
        <v>0</v>
      </c>
      <c r="Q2878" t="b">
        <v>0</v>
      </c>
      <c r="R2878" t="s">
        <v>8270</v>
      </c>
      <c r="S2878" s="6">
        <f t="shared" si="308"/>
        <v>0</v>
      </c>
      <c r="T2878" s="8">
        <f t="shared" si="309"/>
        <v>0</v>
      </c>
      <c r="U2878" t="str">
        <f t="shared" si="313"/>
        <v>theater</v>
      </c>
      <c r="V2878" t="str">
        <f t="shared" si="314"/>
        <v>plays</v>
      </c>
    </row>
    <row r="2879" spans="1:22" ht="48" x14ac:dyDescent="0.2">
      <c r="A2879">
        <v>2877</v>
      </c>
      <c r="B2879" s="3" t="s">
        <v>2877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2">
        <f t="shared" si="310"/>
        <v>42704.708333333328</v>
      </c>
      <c r="K2879">
        <v>1477781724</v>
      </c>
      <c r="L2879" s="12" t="str">
        <f t="shared" si="311"/>
        <v>10/29/2016</v>
      </c>
      <c r="M2879" s="9" t="str" cm="1">
        <f t="array" ref="M2879">_xlfn.IFS(LEFT(L2879, 2) = "01", "Jan", LEFT(L2879, 2) = "02", "Feb", LEFT(L2879, 2) = "03", "Mar", LEFT(L2879, 2) = "04", "Apr", LEFT(L2879, 2) = "05", "May", LEFT(L2879, 2) = "06", "Jun", LEFT(L2879, 2) = "07", "Jul", LEFT(L2879, 2) = "08", "Aug", LEFT(L2879, 2) = "09", "Sep", LEFT(L2879, 2) = "10", "Oct", LEFT(L2879, 2) = "11", "Nov", LEFT(L2879, 2) = "12", "Dec")</f>
        <v>Oct</v>
      </c>
      <c r="N2879" s="9" t="str">
        <f t="shared" si="312"/>
        <v>2016</v>
      </c>
      <c r="O2879" t="b">
        <v>0</v>
      </c>
      <c r="P2879">
        <v>6</v>
      </c>
      <c r="Q2879" t="b">
        <v>0</v>
      </c>
      <c r="R2879" t="s">
        <v>8270</v>
      </c>
      <c r="S2879" s="6">
        <f t="shared" si="308"/>
        <v>0.10833333333333334</v>
      </c>
      <c r="T2879" s="8">
        <f t="shared" si="309"/>
        <v>108.33333333333333</v>
      </c>
      <c r="U2879" t="str">
        <f t="shared" si="313"/>
        <v>theater</v>
      </c>
      <c r="V2879" t="str">
        <f t="shared" si="314"/>
        <v>plays</v>
      </c>
    </row>
    <row r="2880" spans="1:22" ht="48" x14ac:dyDescent="0.2">
      <c r="A2880">
        <v>2878</v>
      </c>
      <c r="B2880" s="3" t="s">
        <v>2878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2">
        <f t="shared" si="310"/>
        <v>42188.615682870368</v>
      </c>
      <c r="K2880">
        <v>1430750795</v>
      </c>
      <c r="L2880" s="12" t="str">
        <f t="shared" si="311"/>
        <v>05/04/2015</v>
      </c>
      <c r="M2880" s="9" t="str" cm="1">
        <f t="array" ref="M2880">_xlfn.IFS(LEFT(L2880, 2) = "01", "Jan", LEFT(L2880, 2) = "02", "Feb", LEFT(L2880, 2) = "03", "Mar", LEFT(L2880, 2) = "04", "Apr", LEFT(L2880, 2) = "05", "May", LEFT(L2880, 2) = "06", "Jun", LEFT(L2880, 2) = "07", "Jul", LEFT(L2880, 2) = "08", "Aug", LEFT(L2880, 2) = "09", "Sep", LEFT(L2880, 2) = "10", "Oct", LEFT(L2880, 2) = "11", "Nov", LEFT(L2880, 2) = "12", "Dec")</f>
        <v>May</v>
      </c>
      <c r="N2880" s="9" t="str">
        <f t="shared" si="312"/>
        <v>2015</v>
      </c>
      <c r="O2880" t="b">
        <v>0</v>
      </c>
      <c r="P2880">
        <v>4</v>
      </c>
      <c r="Q2880" t="b">
        <v>0</v>
      </c>
      <c r="R2880" t="s">
        <v>8270</v>
      </c>
      <c r="S2880" s="6">
        <f t="shared" si="308"/>
        <v>2.1000000000000001E-2</v>
      </c>
      <c r="T2880" s="8">
        <f t="shared" si="309"/>
        <v>15.75</v>
      </c>
      <c r="U2880" t="str">
        <f t="shared" si="313"/>
        <v>theater</v>
      </c>
      <c r="V2880" t="str">
        <f t="shared" si="314"/>
        <v>plays</v>
      </c>
    </row>
    <row r="2881" spans="1:22" ht="48" x14ac:dyDescent="0.2">
      <c r="A2881">
        <v>2879</v>
      </c>
      <c r="B2881" s="3" t="s">
        <v>2879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2">
        <f t="shared" si="310"/>
        <v>42389.725243055553</v>
      </c>
      <c r="K2881">
        <v>1450718661</v>
      </c>
      <c r="L2881" s="12" t="str">
        <f t="shared" si="311"/>
        <v>12/21/2015</v>
      </c>
      <c r="M2881" s="9" t="str" cm="1">
        <f t="array" ref="M2881">_xlfn.IFS(LEFT(L2881, 2) = "01", "Jan", LEFT(L2881, 2) = "02", "Feb", LEFT(L2881, 2) = "03", "Mar", LEFT(L2881, 2) = "04", "Apr", LEFT(L2881, 2) = "05", "May", LEFT(L2881, 2) = "06", "Jun", LEFT(L2881, 2) = "07", "Jul", LEFT(L2881, 2) = "08", "Aug", LEFT(L2881, 2) = "09", "Sep", LEFT(L2881, 2) = "10", "Oct", LEFT(L2881, 2) = "11", "Nov", LEFT(L2881, 2) = "12", "Dec")</f>
        <v>Dec</v>
      </c>
      <c r="N2881" s="9" t="str">
        <f t="shared" si="312"/>
        <v>2015</v>
      </c>
      <c r="O2881" t="b">
        <v>0</v>
      </c>
      <c r="P2881">
        <v>1</v>
      </c>
      <c r="Q2881" t="b">
        <v>0</v>
      </c>
      <c r="R2881" t="s">
        <v>8270</v>
      </c>
      <c r="S2881" s="6">
        <f t="shared" si="308"/>
        <v>2.5892857142857141E-3</v>
      </c>
      <c r="T2881" s="8">
        <f t="shared" si="309"/>
        <v>29</v>
      </c>
      <c r="U2881" t="str">
        <f t="shared" si="313"/>
        <v>theater</v>
      </c>
      <c r="V2881" t="str">
        <f t="shared" si="314"/>
        <v>plays</v>
      </c>
    </row>
    <row r="2882" spans="1:22" ht="48" x14ac:dyDescent="0.2">
      <c r="A2882">
        <v>2880</v>
      </c>
      <c r="B2882" s="3" t="s">
        <v>2880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2">
        <f t="shared" si="310"/>
        <v>42236.711805555555</v>
      </c>
      <c r="K2882">
        <v>1436305452</v>
      </c>
      <c r="L2882" s="12" t="str">
        <f t="shared" si="311"/>
        <v>07/07/2015</v>
      </c>
      <c r="M2882" s="9" t="str" cm="1">
        <f t="array" ref="M2882">_xlfn.IFS(LEFT(L2882, 2) = "01", "Jan", LEFT(L2882, 2) = "02", "Feb", LEFT(L2882, 2) = "03", "Mar", LEFT(L2882, 2) = "04", "Apr", LEFT(L2882, 2) = "05", "May", LEFT(L2882, 2) = "06", "Jun", LEFT(L2882, 2) = "07", "Jul", LEFT(L2882, 2) = "08", "Aug", LEFT(L2882, 2) = "09", "Sep", LEFT(L2882, 2) = "10", "Oct", LEFT(L2882, 2) = "11", "Nov", LEFT(L2882, 2) = "12", "Dec")</f>
        <v>Jul</v>
      </c>
      <c r="N2882" s="9" t="str">
        <f t="shared" si="312"/>
        <v>2015</v>
      </c>
      <c r="O2882" t="b">
        <v>0</v>
      </c>
      <c r="P2882">
        <v>29</v>
      </c>
      <c r="Q2882" t="b">
        <v>0</v>
      </c>
      <c r="R2882" t="s">
        <v>8270</v>
      </c>
      <c r="S2882" s="6">
        <f t="shared" ref="S2882:S2945" si="315">E2882/D2882</f>
        <v>0.23333333333333334</v>
      </c>
      <c r="T2882" s="8">
        <f t="shared" ref="T2882:T2945" si="316">IFERROR(E2882/P2882, 0)</f>
        <v>96.551724137931032</v>
      </c>
      <c r="U2882" t="str">
        <f t="shared" si="313"/>
        <v>theater</v>
      </c>
      <c r="V2882" t="str">
        <f t="shared" si="314"/>
        <v>plays</v>
      </c>
    </row>
    <row r="2883" spans="1:22" ht="48" x14ac:dyDescent="0.2">
      <c r="A2883">
        <v>2881</v>
      </c>
      <c r="B2883" s="3" t="s">
        <v>2881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2">
        <f t="shared" ref="J2883:J2946" si="317">(((I2883/60)/60)/24)+DATE(1970,1,1)</f>
        <v>41976.639305555553</v>
      </c>
      <c r="K2883">
        <v>1412432436</v>
      </c>
      <c r="L2883" s="12" t="str">
        <f t="shared" ref="L2883:L2946" si="318">TEXT((((K2883/60)/60)/24)+DATE(1970,1,1), "mm/dd/yyyy")</f>
        <v>10/04/2014</v>
      </c>
      <c r="M2883" s="9" t="str" cm="1">
        <f t="array" ref="M2883">_xlfn.IFS(LEFT(L2883, 2) = "01", "Jan", LEFT(L2883, 2) = "02", "Feb", LEFT(L2883, 2) = "03", "Mar", LEFT(L2883, 2) = "04", "Apr", LEFT(L2883, 2) = "05", "May", LEFT(L2883, 2) = "06", "Jun", LEFT(L2883, 2) = "07", "Jul", LEFT(L2883, 2) = "08", "Aug", LEFT(L2883, 2) = "09", "Sep", LEFT(L2883, 2) = "10", "Oct", LEFT(L2883, 2) = "11", "Nov", LEFT(L2883, 2) = "12", "Dec")</f>
        <v>Oct</v>
      </c>
      <c r="N2883" s="9" t="str">
        <f t="shared" ref="N2883:N2946" si="319">RIGHT(L2883, 4)</f>
        <v>2014</v>
      </c>
      <c r="O2883" t="b">
        <v>0</v>
      </c>
      <c r="P2883">
        <v>0</v>
      </c>
      <c r="Q2883" t="b">
        <v>0</v>
      </c>
      <c r="R2883" t="s">
        <v>8270</v>
      </c>
      <c r="S2883" s="6">
        <f t="shared" si="315"/>
        <v>0</v>
      </c>
      <c r="T2883" s="8">
        <f t="shared" si="316"/>
        <v>0</v>
      </c>
      <c r="U2883" t="str">
        <f t="shared" ref="U2883:U2946" si="320">LEFT(R2883, SEARCH("/", R2883) - 1)</f>
        <v>theater</v>
      </c>
      <c r="V2883" t="str">
        <f t="shared" ref="V2883:V2946" si="321">RIGHT(R2883, LEN(R2883) - SEARCH("/", R2883) )</f>
        <v>plays</v>
      </c>
    </row>
    <row r="2884" spans="1:22" ht="48" x14ac:dyDescent="0.2">
      <c r="A2884">
        <v>2882</v>
      </c>
      <c r="B2884" s="3" t="s">
        <v>2882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2">
        <f t="shared" si="317"/>
        <v>42491.596273148149</v>
      </c>
      <c r="K2884">
        <v>1459520318</v>
      </c>
      <c r="L2884" s="12" t="str">
        <f t="shared" si="318"/>
        <v>04/01/2016</v>
      </c>
      <c r="M2884" s="9" t="str" cm="1">
        <f t="array" ref="M2884">_xlfn.IFS(LEFT(L2884, 2) = "01", "Jan", LEFT(L2884, 2) = "02", "Feb", LEFT(L2884, 2) = "03", "Mar", LEFT(L2884, 2) = "04", "Apr", LEFT(L2884, 2) = "05", "May", LEFT(L2884, 2) = "06", "Jun", LEFT(L2884, 2) = "07", "Jul", LEFT(L2884, 2) = "08", "Aug", LEFT(L2884, 2) = "09", "Sep", LEFT(L2884, 2) = "10", "Oct", LEFT(L2884, 2) = "11", "Nov", LEFT(L2884, 2) = "12", "Dec")</f>
        <v>Apr</v>
      </c>
      <c r="N2884" s="9" t="str">
        <f t="shared" si="319"/>
        <v>2016</v>
      </c>
      <c r="O2884" t="b">
        <v>0</v>
      </c>
      <c r="P2884">
        <v>4</v>
      </c>
      <c r="Q2884" t="b">
        <v>0</v>
      </c>
      <c r="R2884" t="s">
        <v>8270</v>
      </c>
      <c r="S2884" s="6">
        <f t="shared" si="315"/>
        <v>0.33600000000000002</v>
      </c>
      <c r="T2884" s="8">
        <f t="shared" si="316"/>
        <v>63</v>
      </c>
      <c r="U2884" t="str">
        <f t="shared" si="320"/>
        <v>theater</v>
      </c>
      <c r="V2884" t="str">
        <f t="shared" si="321"/>
        <v>plays</v>
      </c>
    </row>
    <row r="2885" spans="1:22" ht="48" x14ac:dyDescent="0.2">
      <c r="A2885">
        <v>2883</v>
      </c>
      <c r="B2885" s="3" t="s">
        <v>2883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2">
        <f t="shared" si="317"/>
        <v>42406.207638888889</v>
      </c>
      <c r="K2885">
        <v>1451684437</v>
      </c>
      <c r="L2885" s="12" t="str">
        <f t="shared" si="318"/>
        <v>01/01/2016</v>
      </c>
      <c r="M2885" s="9" t="str" cm="1">
        <f t="array" ref="M2885">_xlfn.IFS(LEFT(L2885, 2) = "01", "Jan", LEFT(L2885, 2) = "02", "Feb", LEFT(L2885, 2) = "03", "Mar", LEFT(L2885, 2) = "04", "Apr", LEFT(L2885, 2) = "05", "May", LEFT(L2885, 2) = "06", "Jun", LEFT(L2885, 2) = "07", "Jul", LEFT(L2885, 2) = "08", "Aug", LEFT(L2885, 2) = "09", "Sep", LEFT(L2885, 2) = "10", "Oct", LEFT(L2885, 2) = "11", "Nov", LEFT(L2885, 2) = "12", "Dec")</f>
        <v>Jan</v>
      </c>
      <c r="N2885" s="9" t="str">
        <f t="shared" si="319"/>
        <v>2016</v>
      </c>
      <c r="O2885" t="b">
        <v>0</v>
      </c>
      <c r="P2885">
        <v>5</v>
      </c>
      <c r="Q2885" t="b">
        <v>0</v>
      </c>
      <c r="R2885" t="s">
        <v>8270</v>
      </c>
      <c r="S2885" s="6">
        <f t="shared" si="315"/>
        <v>0.1908</v>
      </c>
      <c r="T2885" s="8">
        <f t="shared" si="316"/>
        <v>381.6</v>
      </c>
      <c r="U2885" t="str">
        <f t="shared" si="320"/>
        <v>theater</v>
      </c>
      <c r="V2885" t="str">
        <f t="shared" si="321"/>
        <v>plays</v>
      </c>
    </row>
    <row r="2886" spans="1:22" ht="32" x14ac:dyDescent="0.2">
      <c r="A2886">
        <v>2884</v>
      </c>
      <c r="B2886" s="3" t="s">
        <v>2884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2">
        <f t="shared" si="317"/>
        <v>41978.727256944447</v>
      </c>
      <c r="K2886">
        <v>1415208435</v>
      </c>
      <c r="L2886" s="12" t="str">
        <f t="shared" si="318"/>
        <v>11/05/2014</v>
      </c>
      <c r="M2886" s="9" t="str" cm="1">
        <f t="array" ref="M2886">_xlfn.IFS(LEFT(L2886, 2) = "01", "Jan", LEFT(L2886, 2) = "02", "Feb", LEFT(L2886, 2) = "03", "Mar", LEFT(L2886, 2) = "04", "Apr", LEFT(L2886, 2) = "05", "May", LEFT(L2886, 2) = "06", "Jun", LEFT(L2886, 2) = "07", "Jul", LEFT(L2886, 2) = "08", "Aug", LEFT(L2886, 2) = "09", "Sep", LEFT(L2886, 2) = "10", "Oct", LEFT(L2886, 2) = "11", "Nov", LEFT(L2886, 2) = "12", "Dec")</f>
        <v>Nov</v>
      </c>
      <c r="N2886" s="9" t="str">
        <f t="shared" si="319"/>
        <v>2014</v>
      </c>
      <c r="O2886" t="b">
        <v>0</v>
      </c>
      <c r="P2886">
        <v>4</v>
      </c>
      <c r="Q2886" t="b">
        <v>0</v>
      </c>
      <c r="R2886" t="s">
        <v>8270</v>
      </c>
      <c r="S2886" s="6">
        <f t="shared" si="315"/>
        <v>4.1111111111111114E-3</v>
      </c>
      <c r="T2886" s="8">
        <f t="shared" si="316"/>
        <v>46.25</v>
      </c>
      <c r="U2886" t="str">
        <f t="shared" si="320"/>
        <v>theater</v>
      </c>
      <c r="V2886" t="str">
        <f t="shared" si="321"/>
        <v>plays</v>
      </c>
    </row>
    <row r="2887" spans="1:22" ht="32" x14ac:dyDescent="0.2">
      <c r="A2887">
        <v>2885</v>
      </c>
      <c r="B2887" s="3" t="s">
        <v>2885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2">
        <f t="shared" si="317"/>
        <v>42077.034733796296</v>
      </c>
      <c r="K2887">
        <v>1423705801</v>
      </c>
      <c r="L2887" s="12" t="str">
        <f t="shared" si="318"/>
        <v>02/12/2015</v>
      </c>
      <c r="M2887" s="9" t="str" cm="1">
        <f t="array" ref="M2887">_xlfn.IFS(LEFT(L2887, 2) = "01", "Jan", LEFT(L2887, 2) = "02", "Feb", LEFT(L2887, 2) = "03", "Mar", LEFT(L2887, 2) = "04", "Apr", LEFT(L2887, 2) = "05", "May", LEFT(L2887, 2) = "06", "Jun", LEFT(L2887, 2) = "07", "Jul", LEFT(L2887, 2) = "08", "Aug", LEFT(L2887, 2) = "09", "Sep", LEFT(L2887, 2) = "10", "Oct", LEFT(L2887, 2) = "11", "Nov", LEFT(L2887, 2) = "12", "Dec")</f>
        <v>Feb</v>
      </c>
      <c r="N2887" s="9" t="str">
        <f t="shared" si="319"/>
        <v>2015</v>
      </c>
      <c r="O2887" t="b">
        <v>0</v>
      </c>
      <c r="P2887">
        <v>5</v>
      </c>
      <c r="Q2887" t="b">
        <v>0</v>
      </c>
      <c r="R2887" t="s">
        <v>8270</v>
      </c>
      <c r="S2887" s="6">
        <f t="shared" si="315"/>
        <v>0.32500000000000001</v>
      </c>
      <c r="T2887" s="8">
        <f t="shared" si="316"/>
        <v>26</v>
      </c>
      <c r="U2887" t="str">
        <f t="shared" si="320"/>
        <v>theater</v>
      </c>
      <c r="V2887" t="str">
        <f t="shared" si="321"/>
        <v>plays</v>
      </c>
    </row>
    <row r="2888" spans="1:22" ht="48" x14ac:dyDescent="0.2">
      <c r="A2888">
        <v>2886</v>
      </c>
      <c r="B2888" s="3" t="s">
        <v>2886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2">
        <f t="shared" si="317"/>
        <v>42266.165972222225</v>
      </c>
      <c r="K2888">
        <v>1442243484</v>
      </c>
      <c r="L2888" s="12" t="str">
        <f t="shared" si="318"/>
        <v>09/14/2015</v>
      </c>
      <c r="M2888" s="9" t="str" cm="1">
        <f t="array" ref="M2888">_xlfn.IFS(LEFT(L2888, 2) = "01", "Jan", LEFT(L2888, 2) = "02", "Feb", LEFT(L2888, 2) = "03", "Mar", LEFT(L2888, 2) = "04", "Apr", LEFT(L2888, 2) = "05", "May", LEFT(L2888, 2) = "06", "Jun", LEFT(L2888, 2) = "07", "Jul", LEFT(L2888, 2) = "08", "Aug", LEFT(L2888, 2) = "09", "Sep", LEFT(L2888, 2) = "10", "Oct", LEFT(L2888, 2) = "11", "Nov", LEFT(L2888, 2) = "12", "Dec")</f>
        <v>Sep</v>
      </c>
      <c r="N2888" s="9" t="str">
        <f t="shared" si="319"/>
        <v>2015</v>
      </c>
      <c r="O2888" t="b">
        <v>0</v>
      </c>
      <c r="P2888">
        <v>1</v>
      </c>
      <c r="Q2888" t="b">
        <v>0</v>
      </c>
      <c r="R2888" t="s">
        <v>8270</v>
      </c>
      <c r="S2888" s="6">
        <f t="shared" si="315"/>
        <v>0.05</v>
      </c>
      <c r="T2888" s="8">
        <f t="shared" si="316"/>
        <v>10</v>
      </c>
      <c r="U2888" t="str">
        <f t="shared" si="320"/>
        <v>theater</v>
      </c>
      <c r="V2888" t="str">
        <f t="shared" si="321"/>
        <v>plays</v>
      </c>
    </row>
    <row r="2889" spans="1:22" ht="48" x14ac:dyDescent="0.2">
      <c r="A2889">
        <v>2887</v>
      </c>
      <c r="B2889" s="3" t="s">
        <v>2887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2">
        <f t="shared" si="317"/>
        <v>42015.427361111113</v>
      </c>
      <c r="K2889">
        <v>1418379324</v>
      </c>
      <c r="L2889" s="12" t="str">
        <f t="shared" si="318"/>
        <v>12/12/2014</v>
      </c>
      <c r="M2889" s="9" t="str" cm="1">
        <f t="array" ref="M2889">_xlfn.IFS(LEFT(L2889, 2) = "01", "Jan", LEFT(L2889, 2) = "02", "Feb", LEFT(L2889, 2) = "03", "Mar", LEFT(L2889, 2) = "04", "Apr", LEFT(L2889, 2) = "05", "May", LEFT(L2889, 2) = "06", "Jun", LEFT(L2889, 2) = "07", "Jul", LEFT(L2889, 2) = "08", "Aug", LEFT(L2889, 2) = "09", "Sep", LEFT(L2889, 2) = "10", "Oct", LEFT(L2889, 2) = "11", "Nov", LEFT(L2889, 2) = "12", "Dec")</f>
        <v>Dec</v>
      </c>
      <c r="N2889" s="9" t="str">
        <f t="shared" si="319"/>
        <v>2014</v>
      </c>
      <c r="O2889" t="b">
        <v>0</v>
      </c>
      <c r="P2889">
        <v>1</v>
      </c>
      <c r="Q2889" t="b">
        <v>0</v>
      </c>
      <c r="R2889" t="s">
        <v>8270</v>
      </c>
      <c r="S2889" s="6">
        <f t="shared" si="315"/>
        <v>1.6666666666666668E-3</v>
      </c>
      <c r="T2889" s="8">
        <f t="shared" si="316"/>
        <v>5</v>
      </c>
      <c r="U2889" t="str">
        <f t="shared" si="320"/>
        <v>theater</v>
      </c>
      <c r="V2889" t="str">
        <f t="shared" si="321"/>
        <v>plays</v>
      </c>
    </row>
    <row r="2890" spans="1:22" ht="48" x14ac:dyDescent="0.2">
      <c r="A2890">
        <v>2888</v>
      </c>
      <c r="B2890" s="3" t="s">
        <v>2888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2">
        <f t="shared" si="317"/>
        <v>41930.207638888889</v>
      </c>
      <c r="K2890">
        <v>1412945440</v>
      </c>
      <c r="L2890" s="12" t="str">
        <f t="shared" si="318"/>
        <v>10/10/2014</v>
      </c>
      <c r="M2890" s="9" t="str" cm="1">
        <f t="array" ref="M2890">_xlfn.IFS(LEFT(L2890, 2) = "01", "Jan", LEFT(L2890, 2) = "02", "Feb", LEFT(L2890, 2) = "03", "Mar", LEFT(L2890, 2) = "04", "Apr", LEFT(L2890, 2) = "05", "May", LEFT(L2890, 2) = "06", "Jun", LEFT(L2890, 2) = "07", "Jul", LEFT(L2890, 2) = "08", "Aug", LEFT(L2890, 2) = "09", "Sep", LEFT(L2890, 2) = "10", "Oct", LEFT(L2890, 2) = "11", "Nov", LEFT(L2890, 2) = "12", "Dec")</f>
        <v>Oct</v>
      </c>
      <c r="N2890" s="9" t="str">
        <f t="shared" si="319"/>
        <v>2014</v>
      </c>
      <c r="O2890" t="b">
        <v>0</v>
      </c>
      <c r="P2890">
        <v>0</v>
      </c>
      <c r="Q2890" t="b">
        <v>0</v>
      </c>
      <c r="R2890" t="s">
        <v>8270</v>
      </c>
      <c r="S2890" s="6">
        <f t="shared" si="315"/>
        <v>0</v>
      </c>
      <c r="T2890" s="8">
        <f t="shared" si="316"/>
        <v>0</v>
      </c>
      <c r="U2890" t="str">
        <f t="shared" si="320"/>
        <v>theater</v>
      </c>
      <c r="V2890" t="str">
        <f t="shared" si="321"/>
        <v>plays</v>
      </c>
    </row>
    <row r="2891" spans="1:22" ht="48" x14ac:dyDescent="0.2">
      <c r="A2891">
        <v>2889</v>
      </c>
      <c r="B2891" s="3" t="s">
        <v>2889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2">
        <f t="shared" si="317"/>
        <v>41880.863252314812</v>
      </c>
      <c r="K2891">
        <v>1406752985</v>
      </c>
      <c r="L2891" s="12" t="str">
        <f t="shared" si="318"/>
        <v>07/30/2014</v>
      </c>
      <c r="M2891" s="9" t="str" cm="1">
        <f t="array" ref="M2891">_xlfn.IFS(LEFT(L2891, 2) = "01", "Jan", LEFT(L2891, 2) = "02", "Feb", LEFT(L2891, 2) = "03", "Mar", LEFT(L2891, 2) = "04", "Apr", LEFT(L2891, 2) = "05", "May", LEFT(L2891, 2) = "06", "Jun", LEFT(L2891, 2) = "07", "Jul", LEFT(L2891, 2) = "08", "Aug", LEFT(L2891, 2) = "09", "Sep", LEFT(L2891, 2) = "10", "Oct", LEFT(L2891, 2) = "11", "Nov", LEFT(L2891, 2) = "12", "Dec")</f>
        <v>Jul</v>
      </c>
      <c r="N2891" s="9" t="str">
        <f t="shared" si="319"/>
        <v>2014</v>
      </c>
      <c r="O2891" t="b">
        <v>0</v>
      </c>
      <c r="P2891">
        <v>14</v>
      </c>
      <c r="Q2891" t="b">
        <v>0</v>
      </c>
      <c r="R2891" t="s">
        <v>8270</v>
      </c>
      <c r="S2891" s="6">
        <f t="shared" si="315"/>
        <v>0.38066666666666665</v>
      </c>
      <c r="T2891" s="8">
        <f t="shared" si="316"/>
        <v>81.571428571428569</v>
      </c>
      <c r="U2891" t="str">
        <f t="shared" si="320"/>
        <v>theater</v>
      </c>
      <c r="V2891" t="str">
        <f t="shared" si="321"/>
        <v>plays</v>
      </c>
    </row>
    <row r="2892" spans="1:22" ht="48" x14ac:dyDescent="0.2">
      <c r="A2892">
        <v>2890</v>
      </c>
      <c r="B2892" s="3" t="s">
        <v>2890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2">
        <f t="shared" si="317"/>
        <v>41860.125</v>
      </c>
      <c r="K2892">
        <v>1405100992</v>
      </c>
      <c r="L2892" s="12" t="str">
        <f t="shared" si="318"/>
        <v>07/11/2014</v>
      </c>
      <c r="M2892" s="9" t="str" cm="1">
        <f t="array" ref="M2892">_xlfn.IFS(LEFT(L2892, 2) = "01", "Jan", LEFT(L2892, 2) = "02", "Feb", LEFT(L2892, 2) = "03", "Mar", LEFT(L2892, 2) = "04", "Apr", LEFT(L2892, 2) = "05", "May", LEFT(L2892, 2) = "06", "Jun", LEFT(L2892, 2) = "07", "Jul", LEFT(L2892, 2) = "08", "Aug", LEFT(L2892, 2) = "09", "Sep", LEFT(L2892, 2) = "10", "Oct", LEFT(L2892, 2) = "11", "Nov", LEFT(L2892, 2) = "12", "Dec")</f>
        <v>Jul</v>
      </c>
      <c r="N2892" s="9" t="str">
        <f t="shared" si="319"/>
        <v>2014</v>
      </c>
      <c r="O2892" t="b">
        <v>0</v>
      </c>
      <c r="P2892">
        <v>3</v>
      </c>
      <c r="Q2892" t="b">
        <v>0</v>
      </c>
      <c r="R2892" t="s">
        <v>8270</v>
      </c>
      <c r="S2892" s="6">
        <f t="shared" si="315"/>
        <v>1.0500000000000001E-2</v>
      </c>
      <c r="T2892" s="8">
        <f t="shared" si="316"/>
        <v>7</v>
      </c>
      <c r="U2892" t="str">
        <f t="shared" si="320"/>
        <v>theater</v>
      </c>
      <c r="V2892" t="str">
        <f t="shared" si="321"/>
        <v>plays</v>
      </c>
    </row>
    <row r="2893" spans="1:22" ht="48" x14ac:dyDescent="0.2">
      <c r="A2893">
        <v>2891</v>
      </c>
      <c r="B2893" s="3" t="s">
        <v>2891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2">
        <f t="shared" si="317"/>
        <v>42475.84175925926</v>
      </c>
      <c r="K2893">
        <v>1455570728</v>
      </c>
      <c r="L2893" s="12" t="str">
        <f t="shared" si="318"/>
        <v>02/15/2016</v>
      </c>
      <c r="M2893" s="9" t="str" cm="1">
        <f t="array" ref="M2893">_xlfn.IFS(LEFT(L2893, 2) = "01", "Jan", LEFT(L2893, 2) = "02", "Feb", LEFT(L2893, 2) = "03", "Mar", LEFT(L2893, 2) = "04", "Apr", LEFT(L2893, 2) = "05", "May", LEFT(L2893, 2) = "06", "Jun", LEFT(L2893, 2) = "07", "Jul", LEFT(L2893, 2) = "08", "Aug", LEFT(L2893, 2) = "09", "Sep", LEFT(L2893, 2) = "10", "Oct", LEFT(L2893, 2) = "11", "Nov", LEFT(L2893, 2) = "12", "Dec")</f>
        <v>Feb</v>
      </c>
      <c r="N2893" s="9" t="str">
        <f t="shared" si="319"/>
        <v>2016</v>
      </c>
      <c r="O2893" t="b">
        <v>0</v>
      </c>
      <c r="P2893">
        <v>10</v>
      </c>
      <c r="Q2893" t="b">
        <v>0</v>
      </c>
      <c r="R2893" t="s">
        <v>8270</v>
      </c>
      <c r="S2893" s="6">
        <f t="shared" si="315"/>
        <v>2.7300000000000001E-2</v>
      </c>
      <c r="T2893" s="8">
        <f t="shared" si="316"/>
        <v>27.3</v>
      </c>
      <c r="U2893" t="str">
        <f t="shared" si="320"/>
        <v>theater</v>
      </c>
      <c r="V2893" t="str">
        <f t="shared" si="321"/>
        <v>plays</v>
      </c>
    </row>
    <row r="2894" spans="1:22" ht="48" x14ac:dyDescent="0.2">
      <c r="A2894">
        <v>2892</v>
      </c>
      <c r="B2894" s="3" t="s">
        <v>2892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2">
        <f t="shared" si="317"/>
        <v>41876.875</v>
      </c>
      <c r="K2894">
        <v>1408381704</v>
      </c>
      <c r="L2894" s="12" t="str">
        <f t="shared" si="318"/>
        <v>08/18/2014</v>
      </c>
      <c r="M2894" s="9" t="str" cm="1">
        <f t="array" ref="M2894">_xlfn.IFS(LEFT(L2894, 2) = "01", "Jan", LEFT(L2894, 2) = "02", "Feb", LEFT(L2894, 2) = "03", "Mar", LEFT(L2894, 2) = "04", "Apr", LEFT(L2894, 2) = "05", "May", LEFT(L2894, 2) = "06", "Jun", LEFT(L2894, 2) = "07", "Jul", LEFT(L2894, 2) = "08", "Aug", LEFT(L2894, 2) = "09", "Sep", LEFT(L2894, 2) = "10", "Oct", LEFT(L2894, 2) = "11", "Nov", LEFT(L2894, 2) = "12", "Dec")</f>
        <v>Aug</v>
      </c>
      <c r="N2894" s="9" t="str">
        <f t="shared" si="319"/>
        <v>2014</v>
      </c>
      <c r="O2894" t="b">
        <v>0</v>
      </c>
      <c r="P2894">
        <v>17</v>
      </c>
      <c r="Q2894" t="b">
        <v>0</v>
      </c>
      <c r="R2894" t="s">
        <v>8270</v>
      </c>
      <c r="S2894" s="6">
        <f t="shared" si="315"/>
        <v>9.0909090909090912E-2</v>
      </c>
      <c r="T2894" s="8">
        <f t="shared" si="316"/>
        <v>29.411764705882351</v>
      </c>
      <c r="U2894" t="str">
        <f t="shared" si="320"/>
        <v>theater</v>
      </c>
      <c r="V2894" t="str">
        <f t="shared" si="321"/>
        <v>plays</v>
      </c>
    </row>
    <row r="2895" spans="1:22" ht="16" x14ac:dyDescent="0.2">
      <c r="A2895">
        <v>2893</v>
      </c>
      <c r="B2895" s="3" t="s">
        <v>2893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2">
        <f t="shared" si="317"/>
        <v>42013.083333333328</v>
      </c>
      <c r="K2895">
        <v>1415644395</v>
      </c>
      <c r="L2895" s="12" t="str">
        <f t="shared" si="318"/>
        <v>11/10/2014</v>
      </c>
      <c r="M2895" s="9" t="str" cm="1">
        <f t="array" ref="M2895">_xlfn.IFS(LEFT(L2895, 2) = "01", "Jan", LEFT(L2895, 2) = "02", "Feb", LEFT(L2895, 2) = "03", "Mar", LEFT(L2895, 2) = "04", "Apr", LEFT(L2895, 2) = "05", "May", LEFT(L2895, 2) = "06", "Jun", LEFT(L2895, 2) = "07", "Jul", LEFT(L2895, 2) = "08", "Aug", LEFT(L2895, 2) = "09", "Sep", LEFT(L2895, 2) = "10", "Oct", LEFT(L2895, 2) = "11", "Nov", LEFT(L2895, 2) = "12", "Dec")</f>
        <v>Nov</v>
      </c>
      <c r="N2895" s="9" t="str">
        <f t="shared" si="319"/>
        <v>2014</v>
      </c>
      <c r="O2895" t="b">
        <v>0</v>
      </c>
      <c r="P2895">
        <v>2</v>
      </c>
      <c r="Q2895" t="b">
        <v>0</v>
      </c>
      <c r="R2895" t="s">
        <v>8270</v>
      </c>
      <c r="S2895" s="6">
        <f t="shared" si="315"/>
        <v>5.0000000000000001E-3</v>
      </c>
      <c r="T2895" s="8">
        <f t="shared" si="316"/>
        <v>12.5</v>
      </c>
      <c r="U2895" t="str">
        <f t="shared" si="320"/>
        <v>theater</v>
      </c>
      <c r="V2895" t="str">
        <f t="shared" si="321"/>
        <v>plays</v>
      </c>
    </row>
    <row r="2896" spans="1:22" ht="32" x14ac:dyDescent="0.2">
      <c r="A2896">
        <v>2894</v>
      </c>
      <c r="B2896" s="3" t="s">
        <v>2894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2">
        <f t="shared" si="317"/>
        <v>42097.944618055553</v>
      </c>
      <c r="K2896">
        <v>1422920415</v>
      </c>
      <c r="L2896" s="12" t="str">
        <f t="shared" si="318"/>
        <v>02/02/2015</v>
      </c>
      <c r="M2896" s="9" t="str" cm="1">
        <f t="array" ref="M2896">_xlfn.IFS(LEFT(L2896, 2) = "01", "Jan", LEFT(L2896, 2) = "02", "Feb", LEFT(L2896, 2) = "03", "Mar", LEFT(L2896, 2) = "04", "Apr", LEFT(L2896, 2) = "05", "May", LEFT(L2896, 2) = "06", "Jun", LEFT(L2896, 2) = "07", "Jul", LEFT(L2896, 2) = "08", "Aug", LEFT(L2896, 2) = "09", "Sep", LEFT(L2896, 2) = "10", "Oct", LEFT(L2896, 2) = "11", "Nov", LEFT(L2896, 2) = "12", "Dec")</f>
        <v>Feb</v>
      </c>
      <c r="N2896" s="9" t="str">
        <f t="shared" si="319"/>
        <v>2015</v>
      </c>
      <c r="O2896" t="b">
        <v>0</v>
      </c>
      <c r="P2896">
        <v>0</v>
      </c>
      <c r="Q2896" t="b">
        <v>0</v>
      </c>
      <c r="R2896" t="s">
        <v>8270</v>
      </c>
      <c r="S2896" s="6">
        <f t="shared" si="315"/>
        <v>0</v>
      </c>
      <c r="T2896" s="8">
        <f t="shared" si="316"/>
        <v>0</v>
      </c>
      <c r="U2896" t="str">
        <f t="shared" si="320"/>
        <v>theater</v>
      </c>
      <c r="V2896" t="str">
        <f t="shared" si="321"/>
        <v>plays</v>
      </c>
    </row>
    <row r="2897" spans="1:22" ht="48" x14ac:dyDescent="0.2">
      <c r="A2897">
        <v>2895</v>
      </c>
      <c r="B2897" s="3" t="s">
        <v>2895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2">
        <f t="shared" si="317"/>
        <v>41812.875</v>
      </c>
      <c r="K2897">
        <v>1403356792</v>
      </c>
      <c r="L2897" s="12" t="str">
        <f t="shared" si="318"/>
        <v>06/21/2014</v>
      </c>
      <c r="M2897" s="9" t="str" cm="1">
        <f t="array" ref="M2897">_xlfn.IFS(LEFT(L2897, 2) = "01", "Jan", LEFT(L2897, 2) = "02", "Feb", LEFT(L2897, 2) = "03", "Mar", LEFT(L2897, 2) = "04", "Apr", LEFT(L2897, 2) = "05", "May", LEFT(L2897, 2) = "06", "Jun", LEFT(L2897, 2) = "07", "Jul", LEFT(L2897, 2) = "08", "Aug", LEFT(L2897, 2) = "09", "Sep", LEFT(L2897, 2) = "10", "Oct", LEFT(L2897, 2) = "11", "Nov", LEFT(L2897, 2) = "12", "Dec")</f>
        <v>Jun</v>
      </c>
      <c r="N2897" s="9" t="str">
        <f t="shared" si="319"/>
        <v>2014</v>
      </c>
      <c r="O2897" t="b">
        <v>0</v>
      </c>
      <c r="P2897">
        <v>4</v>
      </c>
      <c r="Q2897" t="b">
        <v>0</v>
      </c>
      <c r="R2897" t="s">
        <v>8270</v>
      </c>
      <c r="S2897" s="6">
        <f t="shared" si="315"/>
        <v>4.5999999999999999E-2</v>
      </c>
      <c r="T2897" s="8">
        <f t="shared" si="316"/>
        <v>5.75</v>
      </c>
      <c r="U2897" t="str">
        <f t="shared" si="320"/>
        <v>theater</v>
      </c>
      <c r="V2897" t="str">
        <f t="shared" si="321"/>
        <v>plays</v>
      </c>
    </row>
    <row r="2898" spans="1:22" ht="48" x14ac:dyDescent="0.2">
      <c r="A2898">
        <v>2896</v>
      </c>
      <c r="B2898" s="3" t="s">
        <v>2896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2">
        <f t="shared" si="317"/>
        <v>42716.25</v>
      </c>
      <c r="K2898">
        <v>1480283321</v>
      </c>
      <c r="L2898" s="12" t="str">
        <f t="shared" si="318"/>
        <v>11/27/2016</v>
      </c>
      <c r="M2898" s="9" t="str" cm="1">
        <f t="array" ref="M2898">_xlfn.IFS(LEFT(L2898, 2) = "01", "Jan", LEFT(L2898, 2) = "02", "Feb", LEFT(L2898, 2) = "03", "Mar", LEFT(L2898, 2) = "04", "Apr", LEFT(L2898, 2) = "05", "May", LEFT(L2898, 2) = "06", "Jun", LEFT(L2898, 2) = "07", "Jul", LEFT(L2898, 2) = "08", "Aug", LEFT(L2898, 2) = "09", "Sep", LEFT(L2898, 2) = "10", "Oct", LEFT(L2898, 2) = "11", "Nov", LEFT(L2898, 2) = "12", "Dec")</f>
        <v>Nov</v>
      </c>
      <c r="N2898" s="9" t="str">
        <f t="shared" si="319"/>
        <v>2016</v>
      </c>
      <c r="O2898" t="b">
        <v>0</v>
      </c>
      <c r="P2898">
        <v>12</v>
      </c>
      <c r="Q2898" t="b">
        <v>0</v>
      </c>
      <c r="R2898" t="s">
        <v>8270</v>
      </c>
      <c r="S2898" s="6">
        <f t="shared" si="315"/>
        <v>0.20833333333333334</v>
      </c>
      <c r="T2898" s="8">
        <f t="shared" si="316"/>
        <v>52.083333333333336</v>
      </c>
      <c r="U2898" t="str">
        <f t="shared" si="320"/>
        <v>theater</v>
      </c>
      <c r="V2898" t="str">
        <f t="shared" si="321"/>
        <v>plays</v>
      </c>
    </row>
    <row r="2899" spans="1:22" ht="48" x14ac:dyDescent="0.2">
      <c r="A2899">
        <v>2897</v>
      </c>
      <c r="B2899" s="3" t="s">
        <v>2897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2">
        <f t="shared" si="317"/>
        <v>42288.645196759258</v>
      </c>
      <c r="K2899">
        <v>1441985458</v>
      </c>
      <c r="L2899" s="12" t="str">
        <f t="shared" si="318"/>
        <v>09/11/2015</v>
      </c>
      <c r="M2899" s="9" t="str" cm="1">
        <f t="array" ref="M2899">_xlfn.IFS(LEFT(L2899, 2) = "01", "Jan", LEFT(L2899, 2) = "02", "Feb", LEFT(L2899, 2) = "03", "Mar", LEFT(L2899, 2) = "04", "Apr", LEFT(L2899, 2) = "05", "May", LEFT(L2899, 2) = "06", "Jun", LEFT(L2899, 2) = "07", "Jul", LEFT(L2899, 2) = "08", "Aug", LEFT(L2899, 2) = "09", "Sep", LEFT(L2899, 2) = "10", "Oct", LEFT(L2899, 2) = "11", "Nov", LEFT(L2899, 2) = "12", "Dec")</f>
        <v>Sep</v>
      </c>
      <c r="N2899" s="9" t="str">
        <f t="shared" si="319"/>
        <v>2015</v>
      </c>
      <c r="O2899" t="b">
        <v>0</v>
      </c>
      <c r="P2899">
        <v>3</v>
      </c>
      <c r="Q2899" t="b">
        <v>0</v>
      </c>
      <c r="R2899" t="s">
        <v>8270</v>
      </c>
      <c r="S2899" s="6">
        <f t="shared" si="315"/>
        <v>4.583333333333333E-2</v>
      </c>
      <c r="T2899" s="8">
        <f t="shared" si="316"/>
        <v>183.33333333333334</v>
      </c>
      <c r="U2899" t="str">
        <f t="shared" si="320"/>
        <v>theater</v>
      </c>
      <c r="V2899" t="str">
        <f t="shared" si="321"/>
        <v>plays</v>
      </c>
    </row>
    <row r="2900" spans="1:22" ht="48" x14ac:dyDescent="0.2">
      <c r="A2900">
        <v>2898</v>
      </c>
      <c r="B2900" s="3" t="s">
        <v>2898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2">
        <f t="shared" si="317"/>
        <v>42308.664965277778</v>
      </c>
      <c r="K2900">
        <v>1443715053</v>
      </c>
      <c r="L2900" s="12" t="str">
        <f t="shared" si="318"/>
        <v>10/01/2015</v>
      </c>
      <c r="M2900" s="9" t="str" cm="1">
        <f t="array" ref="M2900">_xlfn.IFS(LEFT(L2900, 2) = "01", "Jan", LEFT(L2900, 2) = "02", "Feb", LEFT(L2900, 2) = "03", "Mar", LEFT(L2900, 2) = "04", "Apr", LEFT(L2900, 2) = "05", "May", LEFT(L2900, 2) = "06", "Jun", LEFT(L2900, 2) = "07", "Jul", LEFT(L2900, 2) = "08", "Aug", LEFT(L2900, 2) = "09", "Sep", LEFT(L2900, 2) = "10", "Oct", LEFT(L2900, 2) = "11", "Nov", LEFT(L2900, 2) = "12", "Dec")</f>
        <v>Oct</v>
      </c>
      <c r="N2900" s="9" t="str">
        <f t="shared" si="319"/>
        <v>2015</v>
      </c>
      <c r="O2900" t="b">
        <v>0</v>
      </c>
      <c r="P2900">
        <v>12</v>
      </c>
      <c r="Q2900" t="b">
        <v>0</v>
      </c>
      <c r="R2900" t="s">
        <v>8270</v>
      </c>
      <c r="S2900" s="6">
        <f t="shared" si="315"/>
        <v>4.2133333333333335E-2</v>
      </c>
      <c r="T2900" s="8">
        <f t="shared" si="316"/>
        <v>26.333333333333332</v>
      </c>
      <c r="U2900" t="str">
        <f t="shared" si="320"/>
        <v>theater</v>
      </c>
      <c r="V2900" t="str">
        <f t="shared" si="321"/>
        <v>plays</v>
      </c>
    </row>
    <row r="2901" spans="1:22" ht="48" x14ac:dyDescent="0.2">
      <c r="A2901">
        <v>2899</v>
      </c>
      <c r="B2901" s="3" t="s">
        <v>2899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2">
        <f t="shared" si="317"/>
        <v>42575.078217592592</v>
      </c>
      <c r="K2901">
        <v>1464141158</v>
      </c>
      <c r="L2901" s="12" t="str">
        <f t="shared" si="318"/>
        <v>05/25/2016</v>
      </c>
      <c r="M2901" s="9" t="str" cm="1">
        <f t="array" ref="M2901">_xlfn.IFS(LEFT(L2901, 2) = "01", "Jan", LEFT(L2901, 2) = "02", "Feb", LEFT(L2901, 2) = "03", "Mar", LEFT(L2901, 2) = "04", "Apr", LEFT(L2901, 2) = "05", "May", LEFT(L2901, 2) = "06", "Jun", LEFT(L2901, 2) = "07", "Jul", LEFT(L2901, 2) = "08", "Aug", LEFT(L2901, 2) = "09", "Sep", LEFT(L2901, 2) = "10", "Oct", LEFT(L2901, 2) = "11", "Nov", LEFT(L2901, 2) = "12", "Dec")</f>
        <v>May</v>
      </c>
      <c r="N2901" s="9" t="str">
        <f t="shared" si="319"/>
        <v>2016</v>
      </c>
      <c r="O2901" t="b">
        <v>0</v>
      </c>
      <c r="P2901">
        <v>0</v>
      </c>
      <c r="Q2901" t="b">
        <v>0</v>
      </c>
      <c r="R2901" t="s">
        <v>8270</v>
      </c>
      <c r="S2901" s="6">
        <f t="shared" si="315"/>
        <v>0</v>
      </c>
      <c r="T2901" s="8">
        <f t="shared" si="316"/>
        <v>0</v>
      </c>
      <c r="U2901" t="str">
        <f t="shared" si="320"/>
        <v>theater</v>
      </c>
      <c r="V2901" t="str">
        <f t="shared" si="321"/>
        <v>plays</v>
      </c>
    </row>
    <row r="2902" spans="1:22" ht="48" x14ac:dyDescent="0.2">
      <c r="A2902">
        <v>2900</v>
      </c>
      <c r="B2902" s="3" t="s">
        <v>2900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2">
        <f t="shared" si="317"/>
        <v>41860.234166666669</v>
      </c>
      <c r="K2902">
        <v>1404970632</v>
      </c>
      <c r="L2902" s="12" t="str">
        <f t="shared" si="318"/>
        <v>07/10/2014</v>
      </c>
      <c r="M2902" s="9" t="str" cm="1">
        <f t="array" ref="M2902">_xlfn.IFS(LEFT(L2902, 2) = "01", "Jan", LEFT(L2902, 2) = "02", "Feb", LEFT(L2902, 2) = "03", "Mar", LEFT(L2902, 2) = "04", "Apr", LEFT(L2902, 2) = "05", "May", LEFT(L2902, 2) = "06", "Jun", LEFT(L2902, 2) = "07", "Jul", LEFT(L2902, 2) = "08", "Aug", LEFT(L2902, 2) = "09", "Sep", LEFT(L2902, 2) = "10", "Oct", LEFT(L2902, 2) = "11", "Nov", LEFT(L2902, 2) = "12", "Dec")</f>
        <v>Jul</v>
      </c>
      <c r="N2902" s="9" t="str">
        <f t="shared" si="319"/>
        <v>2014</v>
      </c>
      <c r="O2902" t="b">
        <v>0</v>
      </c>
      <c r="P2902">
        <v>7</v>
      </c>
      <c r="Q2902" t="b">
        <v>0</v>
      </c>
      <c r="R2902" t="s">
        <v>8270</v>
      </c>
      <c r="S2902" s="6">
        <f t="shared" si="315"/>
        <v>0.61909090909090914</v>
      </c>
      <c r="T2902" s="8">
        <f t="shared" si="316"/>
        <v>486.42857142857144</v>
      </c>
      <c r="U2902" t="str">
        <f t="shared" si="320"/>
        <v>theater</v>
      </c>
      <c r="V2902" t="str">
        <f t="shared" si="321"/>
        <v>plays</v>
      </c>
    </row>
    <row r="2903" spans="1:22" ht="48" x14ac:dyDescent="0.2">
      <c r="A2903">
        <v>2901</v>
      </c>
      <c r="B2903" s="3" t="s">
        <v>2901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2">
        <f t="shared" si="317"/>
        <v>42042.904386574075</v>
      </c>
      <c r="K2903">
        <v>1418161339</v>
      </c>
      <c r="L2903" s="12" t="str">
        <f t="shared" si="318"/>
        <v>12/09/2014</v>
      </c>
      <c r="M2903" s="9" t="str" cm="1">
        <f t="array" ref="M2903">_xlfn.IFS(LEFT(L2903, 2) = "01", "Jan", LEFT(L2903, 2) = "02", "Feb", LEFT(L2903, 2) = "03", "Mar", LEFT(L2903, 2) = "04", "Apr", LEFT(L2903, 2) = "05", "May", LEFT(L2903, 2) = "06", "Jun", LEFT(L2903, 2) = "07", "Jul", LEFT(L2903, 2) = "08", "Aug", LEFT(L2903, 2) = "09", "Sep", LEFT(L2903, 2) = "10", "Oct", LEFT(L2903, 2) = "11", "Nov", LEFT(L2903, 2) = "12", "Dec")</f>
        <v>Dec</v>
      </c>
      <c r="N2903" s="9" t="str">
        <f t="shared" si="319"/>
        <v>2014</v>
      </c>
      <c r="O2903" t="b">
        <v>0</v>
      </c>
      <c r="P2903">
        <v>2</v>
      </c>
      <c r="Q2903" t="b">
        <v>0</v>
      </c>
      <c r="R2903" t="s">
        <v>8270</v>
      </c>
      <c r="S2903" s="6">
        <f t="shared" si="315"/>
        <v>8.0000000000000002E-3</v>
      </c>
      <c r="T2903" s="8">
        <f t="shared" si="316"/>
        <v>3</v>
      </c>
      <c r="U2903" t="str">
        <f t="shared" si="320"/>
        <v>theater</v>
      </c>
      <c r="V2903" t="str">
        <f t="shared" si="321"/>
        <v>plays</v>
      </c>
    </row>
    <row r="2904" spans="1:22" ht="32" x14ac:dyDescent="0.2">
      <c r="A2904">
        <v>2902</v>
      </c>
      <c r="B2904" s="3" t="s">
        <v>2902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2">
        <f t="shared" si="317"/>
        <v>42240.439768518518</v>
      </c>
      <c r="K2904">
        <v>1437820396</v>
      </c>
      <c r="L2904" s="12" t="str">
        <f t="shared" si="318"/>
        <v>07/25/2015</v>
      </c>
      <c r="M2904" s="9" t="str" cm="1">
        <f t="array" ref="M2904">_xlfn.IFS(LEFT(L2904, 2) = "01", "Jan", LEFT(L2904, 2) = "02", "Feb", LEFT(L2904, 2) = "03", "Mar", LEFT(L2904, 2) = "04", "Apr", LEFT(L2904, 2) = "05", "May", LEFT(L2904, 2) = "06", "Jun", LEFT(L2904, 2) = "07", "Jul", LEFT(L2904, 2) = "08", "Aug", LEFT(L2904, 2) = "09", "Sep", LEFT(L2904, 2) = "10", "Oct", LEFT(L2904, 2) = "11", "Nov", LEFT(L2904, 2) = "12", "Dec")</f>
        <v>Jul</v>
      </c>
      <c r="N2904" s="9" t="str">
        <f t="shared" si="319"/>
        <v>2015</v>
      </c>
      <c r="O2904" t="b">
        <v>0</v>
      </c>
      <c r="P2904">
        <v>1</v>
      </c>
      <c r="Q2904" t="b">
        <v>0</v>
      </c>
      <c r="R2904" t="s">
        <v>8270</v>
      </c>
      <c r="S2904" s="6">
        <f t="shared" si="315"/>
        <v>1.6666666666666666E-4</v>
      </c>
      <c r="T2904" s="8">
        <f t="shared" si="316"/>
        <v>25</v>
      </c>
      <c r="U2904" t="str">
        <f t="shared" si="320"/>
        <v>theater</v>
      </c>
      <c r="V2904" t="str">
        <f t="shared" si="321"/>
        <v>plays</v>
      </c>
    </row>
    <row r="2905" spans="1:22" ht="48" x14ac:dyDescent="0.2">
      <c r="A2905">
        <v>2903</v>
      </c>
      <c r="B2905" s="3" t="s">
        <v>2903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2">
        <f t="shared" si="317"/>
        <v>42256.166874999995</v>
      </c>
      <c r="K2905">
        <v>1436587218</v>
      </c>
      <c r="L2905" s="12" t="str">
        <f t="shared" si="318"/>
        <v>07/11/2015</v>
      </c>
      <c r="M2905" s="9" t="str" cm="1">
        <f t="array" ref="M2905">_xlfn.IFS(LEFT(L2905, 2) = "01", "Jan", LEFT(L2905, 2) = "02", "Feb", LEFT(L2905, 2) = "03", "Mar", LEFT(L2905, 2) = "04", "Apr", LEFT(L2905, 2) = "05", "May", LEFT(L2905, 2) = "06", "Jun", LEFT(L2905, 2) = "07", "Jul", LEFT(L2905, 2) = "08", "Aug", LEFT(L2905, 2) = "09", "Sep", LEFT(L2905, 2) = "10", "Oct", LEFT(L2905, 2) = "11", "Nov", LEFT(L2905, 2) = "12", "Dec")</f>
        <v>Jul</v>
      </c>
      <c r="N2905" s="9" t="str">
        <f t="shared" si="319"/>
        <v>2015</v>
      </c>
      <c r="O2905" t="b">
        <v>0</v>
      </c>
      <c r="P2905">
        <v>4</v>
      </c>
      <c r="Q2905" t="b">
        <v>0</v>
      </c>
      <c r="R2905" t="s">
        <v>8270</v>
      </c>
      <c r="S2905" s="6">
        <f t="shared" si="315"/>
        <v>7.7999999999999996E-3</v>
      </c>
      <c r="T2905" s="8">
        <f t="shared" si="316"/>
        <v>9.75</v>
      </c>
      <c r="U2905" t="str">
        <f t="shared" si="320"/>
        <v>theater</v>
      </c>
      <c r="V2905" t="str">
        <f t="shared" si="321"/>
        <v>plays</v>
      </c>
    </row>
    <row r="2906" spans="1:22" ht="48" x14ac:dyDescent="0.2">
      <c r="A2906">
        <v>2904</v>
      </c>
      <c r="B2906" s="3" t="s">
        <v>2904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2">
        <f t="shared" si="317"/>
        <v>41952.5</v>
      </c>
      <c r="K2906">
        <v>1414538031</v>
      </c>
      <c r="L2906" s="12" t="str">
        <f t="shared" si="318"/>
        <v>10/28/2014</v>
      </c>
      <c r="M2906" s="9" t="str" cm="1">
        <f t="array" ref="M2906">_xlfn.IFS(LEFT(L2906, 2) = "01", "Jan", LEFT(L2906, 2) = "02", "Feb", LEFT(L2906, 2) = "03", "Mar", LEFT(L2906, 2) = "04", "Apr", LEFT(L2906, 2) = "05", "May", LEFT(L2906, 2) = "06", "Jun", LEFT(L2906, 2) = "07", "Jul", LEFT(L2906, 2) = "08", "Aug", LEFT(L2906, 2) = "09", "Sep", LEFT(L2906, 2) = "10", "Oct", LEFT(L2906, 2) = "11", "Nov", LEFT(L2906, 2) = "12", "Dec")</f>
        <v>Oct</v>
      </c>
      <c r="N2906" s="9" t="str">
        <f t="shared" si="319"/>
        <v>2014</v>
      </c>
      <c r="O2906" t="b">
        <v>0</v>
      </c>
      <c r="P2906">
        <v>4</v>
      </c>
      <c r="Q2906" t="b">
        <v>0</v>
      </c>
      <c r="R2906" t="s">
        <v>8270</v>
      </c>
      <c r="S2906" s="6">
        <f t="shared" si="315"/>
        <v>0.05</v>
      </c>
      <c r="T2906" s="8">
        <f t="shared" si="316"/>
        <v>18.75</v>
      </c>
      <c r="U2906" t="str">
        <f t="shared" si="320"/>
        <v>theater</v>
      </c>
      <c r="V2906" t="str">
        <f t="shared" si="321"/>
        <v>plays</v>
      </c>
    </row>
    <row r="2907" spans="1:22" ht="48" x14ac:dyDescent="0.2">
      <c r="A2907">
        <v>2905</v>
      </c>
      <c r="B2907" s="3" t="s">
        <v>2905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2">
        <f t="shared" si="317"/>
        <v>42620.056863425925</v>
      </c>
      <c r="K2907">
        <v>1472001713</v>
      </c>
      <c r="L2907" s="12" t="str">
        <f t="shared" si="318"/>
        <v>08/24/2016</v>
      </c>
      <c r="M2907" s="9" t="str" cm="1">
        <f t="array" ref="M2907">_xlfn.IFS(LEFT(L2907, 2) = "01", "Jan", LEFT(L2907, 2) = "02", "Feb", LEFT(L2907, 2) = "03", "Mar", LEFT(L2907, 2) = "04", "Apr", LEFT(L2907, 2) = "05", "May", LEFT(L2907, 2) = "06", "Jun", LEFT(L2907, 2) = "07", "Jul", LEFT(L2907, 2) = "08", "Aug", LEFT(L2907, 2) = "09", "Sep", LEFT(L2907, 2) = "10", "Oct", LEFT(L2907, 2) = "11", "Nov", LEFT(L2907, 2) = "12", "Dec")</f>
        <v>Aug</v>
      </c>
      <c r="N2907" s="9" t="str">
        <f t="shared" si="319"/>
        <v>2016</v>
      </c>
      <c r="O2907" t="b">
        <v>0</v>
      </c>
      <c r="P2907">
        <v>17</v>
      </c>
      <c r="Q2907" t="b">
        <v>0</v>
      </c>
      <c r="R2907" t="s">
        <v>8270</v>
      </c>
      <c r="S2907" s="6">
        <f t="shared" si="315"/>
        <v>0.17771428571428571</v>
      </c>
      <c r="T2907" s="8">
        <f t="shared" si="316"/>
        <v>36.588235294117645</v>
      </c>
      <c r="U2907" t="str">
        <f t="shared" si="320"/>
        <v>theater</v>
      </c>
      <c r="V2907" t="str">
        <f t="shared" si="321"/>
        <v>plays</v>
      </c>
    </row>
    <row r="2908" spans="1:22" ht="48" x14ac:dyDescent="0.2">
      <c r="A2908">
        <v>2906</v>
      </c>
      <c r="B2908" s="3" t="s">
        <v>2906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2">
        <f t="shared" si="317"/>
        <v>42217.041666666672</v>
      </c>
      <c r="K2908">
        <v>1436888066</v>
      </c>
      <c r="L2908" s="12" t="str">
        <f t="shared" si="318"/>
        <v>07/14/2015</v>
      </c>
      <c r="M2908" s="9" t="str" cm="1">
        <f t="array" ref="M2908">_xlfn.IFS(LEFT(L2908, 2) = "01", "Jan", LEFT(L2908, 2) = "02", "Feb", LEFT(L2908, 2) = "03", "Mar", LEFT(L2908, 2) = "04", "Apr", LEFT(L2908, 2) = "05", "May", LEFT(L2908, 2) = "06", "Jun", LEFT(L2908, 2) = "07", "Jul", LEFT(L2908, 2) = "08", "Aug", LEFT(L2908, 2) = "09", "Sep", LEFT(L2908, 2) = "10", "Oct", LEFT(L2908, 2) = "11", "Nov", LEFT(L2908, 2) = "12", "Dec")</f>
        <v>Jul</v>
      </c>
      <c r="N2908" s="9" t="str">
        <f t="shared" si="319"/>
        <v>2015</v>
      </c>
      <c r="O2908" t="b">
        <v>0</v>
      </c>
      <c r="P2908">
        <v>7</v>
      </c>
      <c r="Q2908" t="b">
        <v>0</v>
      </c>
      <c r="R2908" t="s">
        <v>8270</v>
      </c>
      <c r="S2908" s="6">
        <f t="shared" si="315"/>
        <v>9.4166666666666662E-2</v>
      </c>
      <c r="T2908" s="8">
        <f t="shared" si="316"/>
        <v>80.714285714285708</v>
      </c>
      <c r="U2908" t="str">
        <f t="shared" si="320"/>
        <v>theater</v>
      </c>
      <c r="V2908" t="str">
        <f t="shared" si="321"/>
        <v>plays</v>
      </c>
    </row>
    <row r="2909" spans="1:22" ht="48" x14ac:dyDescent="0.2">
      <c r="A2909">
        <v>2907</v>
      </c>
      <c r="B2909" s="3" t="s">
        <v>2907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2">
        <f t="shared" si="317"/>
        <v>42504.877743055549</v>
      </c>
      <c r="K2909">
        <v>1458075837</v>
      </c>
      <c r="L2909" s="12" t="str">
        <f t="shared" si="318"/>
        <v>03/15/2016</v>
      </c>
      <c r="M2909" s="9" t="str" cm="1">
        <f t="array" ref="M2909">_xlfn.IFS(LEFT(L2909, 2) = "01", "Jan", LEFT(L2909, 2) = "02", "Feb", LEFT(L2909, 2) = "03", "Mar", LEFT(L2909, 2) = "04", "Apr", LEFT(L2909, 2) = "05", "May", LEFT(L2909, 2) = "06", "Jun", LEFT(L2909, 2) = "07", "Jul", LEFT(L2909, 2) = "08", "Aug", LEFT(L2909, 2) = "09", "Sep", LEFT(L2909, 2) = "10", "Oct", LEFT(L2909, 2) = "11", "Nov", LEFT(L2909, 2) = "12", "Dec")</f>
        <v>Mar</v>
      </c>
      <c r="N2909" s="9" t="str">
        <f t="shared" si="319"/>
        <v>2016</v>
      </c>
      <c r="O2909" t="b">
        <v>0</v>
      </c>
      <c r="P2909">
        <v>2</v>
      </c>
      <c r="Q2909" t="b">
        <v>0</v>
      </c>
      <c r="R2909" t="s">
        <v>8270</v>
      </c>
      <c r="S2909" s="6">
        <f t="shared" si="315"/>
        <v>8.0000000000000004E-4</v>
      </c>
      <c r="T2909" s="8">
        <f t="shared" si="316"/>
        <v>1</v>
      </c>
      <c r="U2909" t="str">
        <f t="shared" si="320"/>
        <v>theater</v>
      </c>
      <c r="V2909" t="str">
        <f t="shared" si="321"/>
        <v>plays</v>
      </c>
    </row>
    <row r="2910" spans="1:22" ht="64" x14ac:dyDescent="0.2">
      <c r="A2910">
        <v>2908</v>
      </c>
      <c r="B2910" s="3" t="s">
        <v>2908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2">
        <f t="shared" si="317"/>
        <v>42529.731701388882</v>
      </c>
      <c r="K2910">
        <v>1462815219</v>
      </c>
      <c r="L2910" s="12" t="str">
        <f t="shared" si="318"/>
        <v>05/09/2016</v>
      </c>
      <c r="M2910" s="9" t="str" cm="1">
        <f t="array" ref="M2910">_xlfn.IFS(LEFT(L2910, 2) = "01", "Jan", LEFT(L2910, 2) = "02", "Feb", LEFT(L2910, 2) = "03", "Mar", LEFT(L2910, 2) = "04", "Apr", LEFT(L2910, 2) = "05", "May", LEFT(L2910, 2) = "06", "Jun", LEFT(L2910, 2) = "07", "Jul", LEFT(L2910, 2) = "08", "Aug", LEFT(L2910, 2) = "09", "Sep", LEFT(L2910, 2) = "10", "Oct", LEFT(L2910, 2) = "11", "Nov", LEFT(L2910, 2) = "12", "Dec")</f>
        <v>May</v>
      </c>
      <c r="N2910" s="9" t="str">
        <f t="shared" si="319"/>
        <v>2016</v>
      </c>
      <c r="O2910" t="b">
        <v>0</v>
      </c>
      <c r="P2910">
        <v>5</v>
      </c>
      <c r="Q2910" t="b">
        <v>0</v>
      </c>
      <c r="R2910" t="s">
        <v>8270</v>
      </c>
      <c r="S2910" s="6">
        <f t="shared" si="315"/>
        <v>2.75E-2</v>
      </c>
      <c r="T2910" s="8">
        <f t="shared" si="316"/>
        <v>52.8</v>
      </c>
      <c r="U2910" t="str">
        <f t="shared" si="320"/>
        <v>theater</v>
      </c>
      <c r="V2910" t="str">
        <f t="shared" si="321"/>
        <v>plays</v>
      </c>
    </row>
    <row r="2911" spans="1:22" ht="48" x14ac:dyDescent="0.2">
      <c r="A2911">
        <v>2909</v>
      </c>
      <c r="B2911" s="3" t="s">
        <v>2909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2">
        <f t="shared" si="317"/>
        <v>41968.823611111111</v>
      </c>
      <c r="K2911">
        <v>1413527001</v>
      </c>
      <c r="L2911" s="12" t="str">
        <f t="shared" si="318"/>
        <v>10/17/2014</v>
      </c>
      <c r="M2911" s="9" t="str" cm="1">
        <f t="array" ref="M2911">_xlfn.IFS(LEFT(L2911, 2) = "01", "Jan", LEFT(L2911, 2) = "02", "Feb", LEFT(L2911, 2) = "03", "Mar", LEFT(L2911, 2) = "04", "Apr", LEFT(L2911, 2) = "05", "May", LEFT(L2911, 2) = "06", "Jun", LEFT(L2911, 2) = "07", "Jul", LEFT(L2911, 2) = "08", "Aug", LEFT(L2911, 2) = "09", "Sep", LEFT(L2911, 2) = "10", "Oct", LEFT(L2911, 2) = "11", "Nov", LEFT(L2911, 2) = "12", "Dec")</f>
        <v>Oct</v>
      </c>
      <c r="N2911" s="9" t="str">
        <f t="shared" si="319"/>
        <v>2014</v>
      </c>
      <c r="O2911" t="b">
        <v>0</v>
      </c>
      <c r="P2911">
        <v>1</v>
      </c>
      <c r="Q2911" t="b">
        <v>0</v>
      </c>
      <c r="R2911" t="s">
        <v>8270</v>
      </c>
      <c r="S2911" s="6">
        <f t="shared" si="315"/>
        <v>1.1111111111111112E-4</v>
      </c>
      <c r="T2911" s="8">
        <f t="shared" si="316"/>
        <v>20</v>
      </c>
      <c r="U2911" t="str">
        <f t="shared" si="320"/>
        <v>theater</v>
      </c>
      <c r="V2911" t="str">
        <f t="shared" si="321"/>
        <v>plays</v>
      </c>
    </row>
    <row r="2912" spans="1:22" ht="48" x14ac:dyDescent="0.2">
      <c r="A2912">
        <v>2910</v>
      </c>
      <c r="B2912" s="3" t="s">
        <v>2910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2">
        <f t="shared" si="317"/>
        <v>42167.841284722221</v>
      </c>
      <c r="K2912">
        <v>1428955887</v>
      </c>
      <c r="L2912" s="12" t="str">
        <f t="shared" si="318"/>
        <v>04/13/2015</v>
      </c>
      <c r="M2912" s="9" t="str" cm="1">
        <f t="array" ref="M2912">_xlfn.IFS(LEFT(L2912, 2) = "01", "Jan", LEFT(L2912, 2) = "02", "Feb", LEFT(L2912, 2) = "03", "Mar", LEFT(L2912, 2) = "04", "Apr", LEFT(L2912, 2) = "05", "May", LEFT(L2912, 2) = "06", "Jun", LEFT(L2912, 2) = "07", "Jul", LEFT(L2912, 2) = "08", "Aug", LEFT(L2912, 2) = "09", "Sep", LEFT(L2912, 2) = "10", "Oct", LEFT(L2912, 2) = "11", "Nov", LEFT(L2912, 2) = "12", "Dec")</f>
        <v>Apr</v>
      </c>
      <c r="N2912" s="9" t="str">
        <f t="shared" si="319"/>
        <v>2015</v>
      </c>
      <c r="O2912" t="b">
        <v>0</v>
      </c>
      <c r="P2912">
        <v>1</v>
      </c>
      <c r="Q2912" t="b">
        <v>0</v>
      </c>
      <c r="R2912" t="s">
        <v>8270</v>
      </c>
      <c r="S2912" s="6">
        <f t="shared" si="315"/>
        <v>3.3333333333333335E-5</v>
      </c>
      <c r="T2912" s="8">
        <f t="shared" si="316"/>
        <v>1</v>
      </c>
      <c r="U2912" t="str">
        <f t="shared" si="320"/>
        <v>theater</v>
      </c>
      <c r="V2912" t="str">
        <f t="shared" si="321"/>
        <v>plays</v>
      </c>
    </row>
    <row r="2913" spans="1:22" ht="48" x14ac:dyDescent="0.2">
      <c r="A2913">
        <v>2911</v>
      </c>
      <c r="B2913" s="3" t="s">
        <v>2911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2">
        <f t="shared" si="317"/>
        <v>42182.768819444449</v>
      </c>
      <c r="K2913">
        <v>1431973626</v>
      </c>
      <c r="L2913" s="12" t="str">
        <f t="shared" si="318"/>
        <v>05/18/2015</v>
      </c>
      <c r="M2913" s="9" t="str" cm="1">
        <f t="array" ref="M2913">_xlfn.IFS(LEFT(L2913, 2) = "01", "Jan", LEFT(L2913, 2) = "02", "Feb", LEFT(L2913, 2) = "03", "Mar", LEFT(L2913, 2) = "04", "Apr", LEFT(L2913, 2) = "05", "May", LEFT(L2913, 2) = "06", "Jun", LEFT(L2913, 2) = "07", "Jul", LEFT(L2913, 2) = "08", "Aug", LEFT(L2913, 2) = "09", "Sep", LEFT(L2913, 2) = "10", "Oct", LEFT(L2913, 2) = "11", "Nov", LEFT(L2913, 2) = "12", "Dec")</f>
        <v>May</v>
      </c>
      <c r="N2913" s="9" t="str">
        <f t="shared" si="319"/>
        <v>2015</v>
      </c>
      <c r="O2913" t="b">
        <v>0</v>
      </c>
      <c r="P2913">
        <v>14</v>
      </c>
      <c r="Q2913" t="b">
        <v>0</v>
      </c>
      <c r="R2913" t="s">
        <v>8270</v>
      </c>
      <c r="S2913" s="6">
        <f t="shared" si="315"/>
        <v>0.36499999999999999</v>
      </c>
      <c r="T2913" s="8">
        <f t="shared" si="316"/>
        <v>46.928571428571431</v>
      </c>
      <c r="U2913" t="str">
        <f t="shared" si="320"/>
        <v>theater</v>
      </c>
      <c r="V2913" t="str">
        <f t="shared" si="321"/>
        <v>plays</v>
      </c>
    </row>
    <row r="2914" spans="1:22" ht="48" x14ac:dyDescent="0.2">
      <c r="A2914">
        <v>2912</v>
      </c>
      <c r="B2914" s="3" t="s">
        <v>2912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2">
        <f t="shared" si="317"/>
        <v>42384.131643518514</v>
      </c>
      <c r="K2914">
        <v>1450235374</v>
      </c>
      <c r="L2914" s="12" t="str">
        <f t="shared" si="318"/>
        <v>12/16/2015</v>
      </c>
      <c r="M2914" s="9" t="str" cm="1">
        <f t="array" ref="M2914">_xlfn.IFS(LEFT(L2914, 2) = "01", "Jan", LEFT(L2914, 2) = "02", "Feb", LEFT(L2914, 2) = "03", "Mar", LEFT(L2914, 2) = "04", "Apr", LEFT(L2914, 2) = "05", "May", LEFT(L2914, 2) = "06", "Jun", LEFT(L2914, 2) = "07", "Jul", LEFT(L2914, 2) = "08", "Aug", LEFT(L2914, 2) = "09", "Sep", LEFT(L2914, 2) = "10", "Oct", LEFT(L2914, 2) = "11", "Nov", LEFT(L2914, 2) = "12", "Dec")</f>
        <v>Dec</v>
      </c>
      <c r="N2914" s="9" t="str">
        <f t="shared" si="319"/>
        <v>2015</v>
      </c>
      <c r="O2914" t="b">
        <v>0</v>
      </c>
      <c r="P2914">
        <v>26</v>
      </c>
      <c r="Q2914" t="b">
        <v>0</v>
      </c>
      <c r="R2914" t="s">
        <v>8270</v>
      </c>
      <c r="S2914" s="6">
        <f t="shared" si="315"/>
        <v>0.14058171745152354</v>
      </c>
      <c r="T2914" s="8">
        <f t="shared" si="316"/>
        <v>78.07692307692308</v>
      </c>
      <c r="U2914" t="str">
        <f t="shared" si="320"/>
        <v>theater</v>
      </c>
      <c r="V2914" t="str">
        <f t="shared" si="321"/>
        <v>plays</v>
      </c>
    </row>
    <row r="2915" spans="1:22" ht="48" x14ac:dyDescent="0.2">
      <c r="A2915">
        <v>2913</v>
      </c>
      <c r="B2915" s="3" t="s">
        <v>2913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2">
        <f t="shared" si="317"/>
        <v>41888.922905092593</v>
      </c>
      <c r="K2915">
        <v>1404857339</v>
      </c>
      <c r="L2915" s="12" t="str">
        <f t="shared" si="318"/>
        <v>07/08/2014</v>
      </c>
      <c r="M2915" s="9" t="str" cm="1">
        <f t="array" ref="M2915">_xlfn.IFS(LEFT(L2915, 2) = "01", "Jan", LEFT(L2915, 2) = "02", "Feb", LEFT(L2915, 2) = "03", "Mar", LEFT(L2915, 2) = "04", "Apr", LEFT(L2915, 2) = "05", "May", LEFT(L2915, 2) = "06", "Jun", LEFT(L2915, 2) = "07", "Jul", LEFT(L2915, 2) = "08", "Aug", LEFT(L2915, 2) = "09", "Sep", LEFT(L2915, 2) = "10", "Oct", LEFT(L2915, 2) = "11", "Nov", LEFT(L2915, 2) = "12", "Dec")</f>
        <v>Jul</v>
      </c>
      <c r="N2915" s="9" t="str">
        <f t="shared" si="319"/>
        <v>2014</v>
      </c>
      <c r="O2915" t="b">
        <v>0</v>
      </c>
      <c r="P2915">
        <v>2</v>
      </c>
      <c r="Q2915" t="b">
        <v>0</v>
      </c>
      <c r="R2915" t="s">
        <v>8270</v>
      </c>
      <c r="S2915" s="6">
        <f t="shared" si="315"/>
        <v>2.0000000000000001E-4</v>
      </c>
      <c r="T2915" s="8">
        <f t="shared" si="316"/>
        <v>1</v>
      </c>
      <c r="U2915" t="str">
        <f t="shared" si="320"/>
        <v>theater</v>
      </c>
      <c r="V2915" t="str">
        <f t="shared" si="321"/>
        <v>plays</v>
      </c>
    </row>
    <row r="2916" spans="1:22" ht="32" x14ac:dyDescent="0.2">
      <c r="A2916">
        <v>2914</v>
      </c>
      <c r="B2916" s="3" t="s">
        <v>2914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2">
        <f t="shared" si="317"/>
        <v>42077.865671296298</v>
      </c>
      <c r="K2916">
        <v>1421185594</v>
      </c>
      <c r="L2916" s="12" t="str">
        <f t="shared" si="318"/>
        <v>01/13/2015</v>
      </c>
      <c r="M2916" s="9" t="str" cm="1">
        <f t="array" ref="M2916">_xlfn.IFS(LEFT(L2916, 2) = "01", "Jan", LEFT(L2916, 2) = "02", "Feb", LEFT(L2916, 2) = "03", "Mar", LEFT(L2916, 2) = "04", "Apr", LEFT(L2916, 2) = "05", "May", LEFT(L2916, 2) = "06", "Jun", LEFT(L2916, 2) = "07", "Jul", LEFT(L2916, 2) = "08", "Aug", LEFT(L2916, 2) = "09", "Sep", LEFT(L2916, 2) = "10", "Oct", LEFT(L2916, 2) = "11", "Nov", LEFT(L2916, 2) = "12", "Dec")</f>
        <v>Jan</v>
      </c>
      <c r="N2916" s="9" t="str">
        <f t="shared" si="319"/>
        <v>2015</v>
      </c>
      <c r="O2916" t="b">
        <v>0</v>
      </c>
      <c r="P2916">
        <v>1</v>
      </c>
      <c r="Q2916" t="b">
        <v>0</v>
      </c>
      <c r="R2916" t="s">
        <v>8270</v>
      </c>
      <c r="S2916" s="6">
        <f t="shared" si="315"/>
        <v>4.0000000000000003E-5</v>
      </c>
      <c r="T2916" s="8">
        <f t="shared" si="316"/>
        <v>1</v>
      </c>
      <c r="U2916" t="str">
        <f t="shared" si="320"/>
        <v>theater</v>
      </c>
      <c r="V2916" t="str">
        <f t="shared" si="321"/>
        <v>plays</v>
      </c>
    </row>
    <row r="2917" spans="1:22" ht="48" x14ac:dyDescent="0.2">
      <c r="A2917">
        <v>2915</v>
      </c>
      <c r="B2917" s="3" t="s">
        <v>2915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2">
        <f t="shared" si="317"/>
        <v>42445.356365740736</v>
      </c>
      <c r="K2917">
        <v>1455528790</v>
      </c>
      <c r="L2917" s="12" t="str">
        <f t="shared" si="318"/>
        <v>02/15/2016</v>
      </c>
      <c r="M2917" s="9" t="str" cm="1">
        <f t="array" ref="M2917">_xlfn.IFS(LEFT(L2917, 2) = "01", "Jan", LEFT(L2917, 2) = "02", "Feb", LEFT(L2917, 2) = "03", "Mar", LEFT(L2917, 2) = "04", "Apr", LEFT(L2917, 2) = "05", "May", LEFT(L2917, 2) = "06", "Jun", LEFT(L2917, 2) = "07", "Jul", LEFT(L2917, 2) = "08", "Aug", LEFT(L2917, 2) = "09", "Sep", LEFT(L2917, 2) = "10", "Oct", LEFT(L2917, 2) = "11", "Nov", LEFT(L2917, 2) = "12", "Dec")</f>
        <v>Feb</v>
      </c>
      <c r="N2917" s="9" t="str">
        <f t="shared" si="319"/>
        <v>2016</v>
      </c>
      <c r="O2917" t="b">
        <v>0</v>
      </c>
      <c r="P2917">
        <v>3</v>
      </c>
      <c r="Q2917" t="b">
        <v>0</v>
      </c>
      <c r="R2917" t="s">
        <v>8270</v>
      </c>
      <c r="S2917" s="6">
        <f t="shared" si="315"/>
        <v>0.61099999999999999</v>
      </c>
      <c r="T2917" s="8">
        <f t="shared" si="316"/>
        <v>203.66666666666666</v>
      </c>
      <c r="U2917" t="str">
        <f t="shared" si="320"/>
        <v>theater</v>
      </c>
      <c r="V2917" t="str">
        <f t="shared" si="321"/>
        <v>plays</v>
      </c>
    </row>
    <row r="2918" spans="1:22" ht="32" x14ac:dyDescent="0.2">
      <c r="A2918">
        <v>2916</v>
      </c>
      <c r="B2918" s="3" t="s">
        <v>2916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2">
        <f t="shared" si="317"/>
        <v>41778.476724537039</v>
      </c>
      <c r="K2918">
        <v>1398511589</v>
      </c>
      <c r="L2918" s="12" t="str">
        <f t="shared" si="318"/>
        <v>04/26/2014</v>
      </c>
      <c r="M2918" s="9" t="str" cm="1">
        <f t="array" ref="M2918">_xlfn.IFS(LEFT(L2918, 2) = "01", "Jan", LEFT(L2918, 2) = "02", "Feb", LEFT(L2918, 2) = "03", "Mar", LEFT(L2918, 2) = "04", "Apr", LEFT(L2918, 2) = "05", "May", LEFT(L2918, 2) = "06", "Jun", LEFT(L2918, 2) = "07", "Jul", LEFT(L2918, 2) = "08", "Aug", LEFT(L2918, 2) = "09", "Sep", LEFT(L2918, 2) = "10", "Oct", LEFT(L2918, 2) = "11", "Nov", LEFT(L2918, 2) = "12", "Dec")</f>
        <v>Apr</v>
      </c>
      <c r="N2918" s="9" t="str">
        <f t="shared" si="319"/>
        <v>2014</v>
      </c>
      <c r="O2918" t="b">
        <v>0</v>
      </c>
      <c r="P2918">
        <v>7</v>
      </c>
      <c r="Q2918" t="b">
        <v>0</v>
      </c>
      <c r="R2918" t="s">
        <v>8270</v>
      </c>
      <c r="S2918" s="6">
        <f t="shared" si="315"/>
        <v>7.8378378378378383E-2</v>
      </c>
      <c r="T2918" s="8">
        <f t="shared" si="316"/>
        <v>20.714285714285715</v>
      </c>
      <c r="U2918" t="str">
        <f t="shared" si="320"/>
        <v>theater</v>
      </c>
      <c r="V2918" t="str">
        <f t="shared" si="321"/>
        <v>plays</v>
      </c>
    </row>
    <row r="2919" spans="1:22" ht="48" x14ac:dyDescent="0.2">
      <c r="A2919">
        <v>2917</v>
      </c>
      <c r="B2919" s="3" t="s">
        <v>2917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2">
        <f t="shared" si="317"/>
        <v>42263.234340277777</v>
      </c>
      <c r="K2919">
        <v>1440826647</v>
      </c>
      <c r="L2919" s="12" t="str">
        <f t="shared" si="318"/>
        <v>08/29/2015</v>
      </c>
      <c r="M2919" s="9" t="str" cm="1">
        <f t="array" ref="M2919">_xlfn.IFS(LEFT(L2919, 2) = "01", "Jan", LEFT(L2919, 2) = "02", "Feb", LEFT(L2919, 2) = "03", "Mar", LEFT(L2919, 2) = "04", "Apr", LEFT(L2919, 2) = "05", "May", LEFT(L2919, 2) = "06", "Jun", LEFT(L2919, 2) = "07", "Jul", LEFT(L2919, 2) = "08", "Aug", LEFT(L2919, 2) = "09", "Sep", LEFT(L2919, 2) = "10", "Oct", LEFT(L2919, 2) = "11", "Nov", LEFT(L2919, 2) = "12", "Dec")</f>
        <v>Aug</v>
      </c>
      <c r="N2919" s="9" t="str">
        <f t="shared" si="319"/>
        <v>2015</v>
      </c>
      <c r="O2919" t="b">
        <v>0</v>
      </c>
      <c r="P2919">
        <v>9</v>
      </c>
      <c r="Q2919" t="b">
        <v>0</v>
      </c>
      <c r="R2919" t="s">
        <v>8270</v>
      </c>
      <c r="S2919" s="6">
        <f t="shared" si="315"/>
        <v>0.2185</v>
      </c>
      <c r="T2919" s="8">
        <f t="shared" si="316"/>
        <v>48.555555555555557</v>
      </c>
      <c r="U2919" t="str">
        <f t="shared" si="320"/>
        <v>theater</v>
      </c>
      <c r="V2919" t="str">
        <f t="shared" si="321"/>
        <v>plays</v>
      </c>
    </row>
    <row r="2920" spans="1:22" ht="48" x14ac:dyDescent="0.2">
      <c r="A2920">
        <v>2918</v>
      </c>
      <c r="B2920" s="3" t="s">
        <v>2918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2">
        <f t="shared" si="317"/>
        <v>42306.629710648151</v>
      </c>
      <c r="K2920">
        <v>1443712007</v>
      </c>
      <c r="L2920" s="12" t="str">
        <f t="shared" si="318"/>
        <v>10/01/2015</v>
      </c>
      <c r="M2920" s="9" t="str" cm="1">
        <f t="array" ref="M2920">_xlfn.IFS(LEFT(L2920, 2) = "01", "Jan", LEFT(L2920, 2) = "02", "Feb", LEFT(L2920, 2) = "03", "Mar", LEFT(L2920, 2) = "04", "Apr", LEFT(L2920, 2) = "05", "May", LEFT(L2920, 2) = "06", "Jun", LEFT(L2920, 2) = "07", "Jul", LEFT(L2920, 2) = "08", "Aug", LEFT(L2920, 2) = "09", "Sep", LEFT(L2920, 2) = "10", "Oct", LEFT(L2920, 2) = "11", "Nov", LEFT(L2920, 2) = "12", "Dec")</f>
        <v>Oct</v>
      </c>
      <c r="N2920" s="9" t="str">
        <f t="shared" si="319"/>
        <v>2015</v>
      </c>
      <c r="O2920" t="b">
        <v>0</v>
      </c>
      <c r="P2920">
        <v>20</v>
      </c>
      <c r="Q2920" t="b">
        <v>0</v>
      </c>
      <c r="R2920" t="s">
        <v>8270</v>
      </c>
      <c r="S2920" s="6">
        <f t="shared" si="315"/>
        <v>0.27239999999999998</v>
      </c>
      <c r="T2920" s="8">
        <f t="shared" si="316"/>
        <v>68.099999999999994</v>
      </c>
      <c r="U2920" t="str">
        <f t="shared" si="320"/>
        <v>theater</v>
      </c>
      <c r="V2920" t="str">
        <f t="shared" si="321"/>
        <v>plays</v>
      </c>
    </row>
    <row r="2921" spans="1:22" ht="48" x14ac:dyDescent="0.2">
      <c r="A2921">
        <v>2919</v>
      </c>
      <c r="B2921" s="3" t="s">
        <v>2919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2">
        <f t="shared" si="317"/>
        <v>41856.61954861111</v>
      </c>
      <c r="K2921">
        <v>1404658329</v>
      </c>
      <c r="L2921" s="12" t="str">
        <f t="shared" si="318"/>
        <v>07/06/2014</v>
      </c>
      <c r="M2921" s="9" t="str" cm="1">
        <f t="array" ref="M2921">_xlfn.IFS(LEFT(L2921, 2) = "01", "Jan", LEFT(L2921, 2) = "02", "Feb", LEFT(L2921, 2) = "03", "Mar", LEFT(L2921, 2) = "04", "Apr", LEFT(L2921, 2) = "05", "May", LEFT(L2921, 2) = "06", "Jun", LEFT(L2921, 2) = "07", "Jul", LEFT(L2921, 2) = "08", "Aug", LEFT(L2921, 2) = "09", "Sep", LEFT(L2921, 2) = "10", "Oct", LEFT(L2921, 2) = "11", "Nov", LEFT(L2921, 2) = "12", "Dec")</f>
        <v>Jul</v>
      </c>
      <c r="N2921" s="9" t="str">
        <f t="shared" si="319"/>
        <v>2014</v>
      </c>
      <c r="O2921" t="b">
        <v>0</v>
      </c>
      <c r="P2921">
        <v>6</v>
      </c>
      <c r="Q2921" t="b">
        <v>0</v>
      </c>
      <c r="R2921" t="s">
        <v>8270</v>
      </c>
      <c r="S2921" s="6">
        <f t="shared" si="315"/>
        <v>8.5000000000000006E-2</v>
      </c>
      <c r="T2921" s="8">
        <f t="shared" si="316"/>
        <v>8.5</v>
      </c>
      <c r="U2921" t="str">
        <f t="shared" si="320"/>
        <v>theater</v>
      </c>
      <c r="V2921" t="str">
        <f t="shared" si="321"/>
        <v>plays</v>
      </c>
    </row>
    <row r="2922" spans="1:22" ht="48" x14ac:dyDescent="0.2">
      <c r="A2922">
        <v>2920</v>
      </c>
      <c r="B2922" s="3" t="s">
        <v>2920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2">
        <f t="shared" si="317"/>
        <v>42088.750810185185</v>
      </c>
      <c r="K2922">
        <v>1424718070</v>
      </c>
      <c r="L2922" s="12" t="str">
        <f t="shared" si="318"/>
        <v>02/23/2015</v>
      </c>
      <c r="M2922" s="9" t="str" cm="1">
        <f t="array" ref="M2922">_xlfn.IFS(LEFT(L2922, 2) = "01", "Jan", LEFT(L2922, 2) = "02", "Feb", LEFT(L2922, 2) = "03", "Mar", LEFT(L2922, 2) = "04", "Apr", LEFT(L2922, 2) = "05", "May", LEFT(L2922, 2) = "06", "Jun", LEFT(L2922, 2) = "07", "Jul", LEFT(L2922, 2) = "08", "Aug", LEFT(L2922, 2) = "09", "Sep", LEFT(L2922, 2) = "10", "Oct", LEFT(L2922, 2) = "11", "Nov", LEFT(L2922, 2) = "12", "Dec")</f>
        <v>Feb</v>
      </c>
      <c r="N2922" s="9" t="str">
        <f t="shared" si="319"/>
        <v>2015</v>
      </c>
      <c r="O2922" t="b">
        <v>0</v>
      </c>
      <c r="P2922">
        <v>13</v>
      </c>
      <c r="Q2922" t="b">
        <v>0</v>
      </c>
      <c r="R2922" t="s">
        <v>8270</v>
      </c>
      <c r="S2922" s="6">
        <f t="shared" si="315"/>
        <v>0.26840000000000003</v>
      </c>
      <c r="T2922" s="8">
        <f t="shared" si="316"/>
        <v>51.615384615384613</v>
      </c>
      <c r="U2922" t="str">
        <f t="shared" si="320"/>
        <v>theater</v>
      </c>
      <c r="V2922" t="str">
        <f t="shared" si="321"/>
        <v>plays</v>
      </c>
    </row>
    <row r="2923" spans="1:22" ht="32" x14ac:dyDescent="0.2">
      <c r="A2923">
        <v>2921</v>
      </c>
      <c r="B2923" s="3" t="s">
        <v>2921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2">
        <f t="shared" si="317"/>
        <v>41907.886620370373</v>
      </c>
      <c r="K2923">
        <v>1409087804</v>
      </c>
      <c r="L2923" s="12" t="str">
        <f t="shared" si="318"/>
        <v>08/26/2014</v>
      </c>
      <c r="M2923" s="9" t="str" cm="1">
        <f t="array" ref="M2923">_xlfn.IFS(LEFT(L2923, 2) = "01", "Jan", LEFT(L2923, 2) = "02", "Feb", LEFT(L2923, 2) = "03", "Mar", LEFT(L2923, 2) = "04", "Apr", LEFT(L2923, 2) = "05", "May", LEFT(L2923, 2) = "06", "Jun", LEFT(L2923, 2) = "07", "Jul", LEFT(L2923, 2) = "08", "Aug", LEFT(L2923, 2) = "09", "Sep", LEFT(L2923, 2) = "10", "Oct", LEFT(L2923, 2) = "11", "Nov", LEFT(L2923, 2) = "12", "Dec")</f>
        <v>Aug</v>
      </c>
      <c r="N2923" s="9" t="str">
        <f t="shared" si="319"/>
        <v>2014</v>
      </c>
      <c r="O2923" t="b">
        <v>0</v>
      </c>
      <c r="P2923">
        <v>3</v>
      </c>
      <c r="Q2923" t="b">
        <v>1</v>
      </c>
      <c r="R2923" t="s">
        <v>8304</v>
      </c>
      <c r="S2923" s="6">
        <f t="shared" si="315"/>
        <v>1.29</v>
      </c>
      <c r="T2923" s="8">
        <f t="shared" si="316"/>
        <v>43</v>
      </c>
      <c r="U2923" t="str">
        <f t="shared" si="320"/>
        <v>theater</v>
      </c>
      <c r="V2923" t="str">
        <f t="shared" si="321"/>
        <v>musical</v>
      </c>
    </row>
    <row r="2924" spans="1:22" ht="48" x14ac:dyDescent="0.2">
      <c r="A2924">
        <v>2922</v>
      </c>
      <c r="B2924" s="3" t="s">
        <v>2922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2">
        <f t="shared" si="317"/>
        <v>42142.874155092592</v>
      </c>
      <c r="K2924">
        <v>1428094727</v>
      </c>
      <c r="L2924" s="12" t="str">
        <f t="shared" si="318"/>
        <v>04/03/2015</v>
      </c>
      <c r="M2924" s="9" t="str" cm="1">
        <f t="array" ref="M2924">_xlfn.IFS(LEFT(L2924, 2) = "01", "Jan", LEFT(L2924, 2) = "02", "Feb", LEFT(L2924, 2) = "03", "Mar", LEFT(L2924, 2) = "04", "Apr", LEFT(L2924, 2) = "05", "May", LEFT(L2924, 2) = "06", "Jun", LEFT(L2924, 2) = "07", "Jul", LEFT(L2924, 2) = "08", "Aug", LEFT(L2924, 2) = "09", "Sep", LEFT(L2924, 2) = "10", "Oct", LEFT(L2924, 2) = "11", "Nov", LEFT(L2924, 2) = "12", "Dec")</f>
        <v>Apr</v>
      </c>
      <c r="N2924" s="9" t="str">
        <f t="shared" si="319"/>
        <v>2015</v>
      </c>
      <c r="O2924" t="b">
        <v>0</v>
      </c>
      <c r="P2924">
        <v>6</v>
      </c>
      <c r="Q2924" t="b">
        <v>1</v>
      </c>
      <c r="R2924" t="s">
        <v>8304</v>
      </c>
      <c r="S2924" s="6">
        <f t="shared" si="315"/>
        <v>1</v>
      </c>
      <c r="T2924" s="8">
        <f t="shared" si="316"/>
        <v>83.333333333333329</v>
      </c>
      <c r="U2924" t="str">
        <f t="shared" si="320"/>
        <v>theater</v>
      </c>
      <c r="V2924" t="str">
        <f t="shared" si="321"/>
        <v>musical</v>
      </c>
    </row>
    <row r="2925" spans="1:22" ht="48" x14ac:dyDescent="0.2">
      <c r="A2925">
        <v>2923</v>
      </c>
      <c r="B2925" s="3" t="s">
        <v>2923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2">
        <f t="shared" si="317"/>
        <v>42028.125</v>
      </c>
      <c r="K2925">
        <v>1420774779</v>
      </c>
      <c r="L2925" s="12" t="str">
        <f t="shared" si="318"/>
        <v>01/09/2015</v>
      </c>
      <c r="M2925" s="9" t="str" cm="1">
        <f t="array" ref="M2925">_xlfn.IFS(LEFT(L2925, 2) = "01", "Jan", LEFT(L2925, 2) = "02", "Feb", LEFT(L2925, 2) = "03", "Mar", LEFT(L2925, 2) = "04", "Apr", LEFT(L2925, 2) = "05", "May", LEFT(L2925, 2) = "06", "Jun", LEFT(L2925, 2) = "07", "Jul", LEFT(L2925, 2) = "08", "Aug", LEFT(L2925, 2) = "09", "Sep", LEFT(L2925, 2) = "10", "Oct", LEFT(L2925, 2) = "11", "Nov", LEFT(L2925, 2) = "12", "Dec")</f>
        <v>Jan</v>
      </c>
      <c r="N2925" s="9" t="str">
        <f t="shared" si="319"/>
        <v>2015</v>
      </c>
      <c r="O2925" t="b">
        <v>0</v>
      </c>
      <c r="P2925">
        <v>10</v>
      </c>
      <c r="Q2925" t="b">
        <v>1</v>
      </c>
      <c r="R2925" t="s">
        <v>8304</v>
      </c>
      <c r="S2925" s="6">
        <f t="shared" si="315"/>
        <v>1</v>
      </c>
      <c r="T2925" s="8">
        <f t="shared" si="316"/>
        <v>30</v>
      </c>
      <c r="U2925" t="str">
        <f t="shared" si="320"/>
        <v>theater</v>
      </c>
      <c r="V2925" t="str">
        <f t="shared" si="321"/>
        <v>musical</v>
      </c>
    </row>
    <row r="2926" spans="1:22" ht="48" x14ac:dyDescent="0.2">
      <c r="A2926">
        <v>2924</v>
      </c>
      <c r="B2926" s="3" t="s">
        <v>2924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2">
        <f t="shared" si="317"/>
        <v>42133.165972222225</v>
      </c>
      <c r="K2926">
        <v>1428585710</v>
      </c>
      <c r="L2926" s="12" t="str">
        <f t="shared" si="318"/>
        <v>04/09/2015</v>
      </c>
      <c r="M2926" s="9" t="str" cm="1">
        <f t="array" ref="M2926">_xlfn.IFS(LEFT(L2926, 2) = "01", "Jan", LEFT(L2926, 2) = "02", "Feb", LEFT(L2926, 2) = "03", "Mar", LEFT(L2926, 2) = "04", "Apr", LEFT(L2926, 2) = "05", "May", LEFT(L2926, 2) = "06", "Jun", LEFT(L2926, 2) = "07", "Jul", LEFT(L2926, 2) = "08", "Aug", LEFT(L2926, 2) = "09", "Sep", LEFT(L2926, 2) = "10", "Oct", LEFT(L2926, 2) = "11", "Nov", LEFT(L2926, 2) = "12", "Dec")</f>
        <v>Apr</v>
      </c>
      <c r="N2926" s="9" t="str">
        <f t="shared" si="319"/>
        <v>2015</v>
      </c>
      <c r="O2926" t="b">
        <v>0</v>
      </c>
      <c r="P2926">
        <v>147</v>
      </c>
      <c r="Q2926" t="b">
        <v>1</v>
      </c>
      <c r="R2926" t="s">
        <v>8304</v>
      </c>
      <c r="S2926" s="6">
        <f t="shared" si="315"/>
        <v>1.032</v>
      </c>
      <c r="T2926" s="8">
        <f t="shared" si="316"/>
        <v>175.51020408163265</v>
      </c>
      <c r="U2926" t="str">
        <f t="shared" si="320"/>
        <v>theater</v>
      </c>
      <c r="V2926" t="str">
        <f t="shared" si="321"/>
        <v>musical</v>
      </c>
    </row>
    <row r="2927" spans="1:22" ht="48" x14ac:dyDescent="0.2">
      <c r="A2927">
        <v>2925</v>
      </c>
      <c r="B2927" s="3" t="s">
        <v>2925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2">
        <f t="shared" si="317"/>
        <v>41893.584120370368</v>
      </c>
      <c r="K2927">
        <v>1407852068</v>
      </c>
      <c r="L2927" s="12" t="str">
        <f t="shared" si="318"/>
        <v>08/12/2014</v>
      </c>
      <c r="M2927" s="9" t="str" cm="1">
        <f t="array" ref="M2927">_xlfn.IFS(LEFT(L2927, 2) = "01", "Jan", LEFT(L2927, 2) = "02", "Feb", LEFT(L2927, 2) = "03", "Mar", LEFT(L2927, 2) = "04", "Apr", LEFT(L2927, 2) = "05", "May", LEFT(L2927, 2) = "06", "Jun", LEFT(L2927, 2) = "07", "Jul", LEFT(L2927, 2) = "08", "Aug", LEFT(L2927, 2) = "09", "Sep", LEFT(L2927, 2) = "10", "Oct", LEFT(L2927, 2) = "11", "Nov", LEFT(L2927, 2) = "12", "Dec")</f>
        <v>Aug</v>
      </c>
      <c r="N2927" s="9" t="str">
        <f t="shared" si="319"/>
        <v>2014</v>
      </c>
      <c r="O2927" t="b">
        <v>0</v>
      </c>
      <c r="P2927">
        <v>199</v>
      </c>
      <c r="Q2927" t="b">
        <v>1</v>
      </c>
      <c r="R2927" t="s">
        <v>8304</v>
      </c>
      <c r="S2927" s="6">
        <f t="shared" si="315"/>
        <v>1.0244597777777777</v>
      </c>
      <c r="T2927" s="8">
        <f t="shared" si="316"/>
        <v>231.66175879396985</v>
      </c>
      <c r="U2927" t="str">
        <f t="shared" si="320"/>
        <v>theater</v>
      </c>
      <c r="V2927" t="str">
        <f t="shared" si="321"/>
        <v>musical</v>
      </c>
    </row>
    <row r="2928" spans="1:22" ht="48" x14ac:dyDescent="0.2">
      <c r="A2928">
        <v>2926</v>
      </c>
      <c r="B2928" s="3" t="s">
        <v>2926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2">
        <f t="shared" si="317"/>
        <v>42058.765960648147</v>
      </c>
      <c r="K2928">
        <v>1423506179</v>
      </c>
      <c r="L2928" s="12" t="str">
        <f t="shared" si="318"/>
        <v>02/09/2015</v>
      </c>
      <c r="M2928" s="9" t="str" cm="1">
        <f t="array" ref="M2928">_xlfn.IFS(LEFT(L2928, 2) = "01", "Jan", LEFT(L2928, 2) = "02", "Feb", LEFT(L2928, 2) = "03", "Mar", LEFT(L2928, 2) = "04", "Apr", LEFT(L2928, 2) = "05", "May", LEFT(L2928, 2) = "06", "Jun", LEFT(L2928, 2) = "07", "Jul", LEFT(L2928, 2) = "08", "Aug", LEFT(L2928, 2) = "09", "Sep", LEFT(L2928, 2) = "10", "Oct", LEFT(L2928, 2) = "11", "Nov", LEFT(L2928, 2) = "12", "Dec")</f>
        <v>Feb</v>
      </c>
      <c r="N2928" s="9" t="str">
        <f t="shared" si="319"/>
        <v>2015</v>
      </c>
      <c r="O2928" t="b">
        <v>0</v>
      </c>
      <c r="P2928">
        <v>50</v>
      </c>
      <c r="Q2928" t="b">
        <v>1</v>
      </c>
      <c r="R2928" t="s">
        <v>8304</v>
      </c>
      <c r="S2928" s="6">
        <f t="shared" si="315"/>
        <v>1.25</v>
      </c>
      <c r="T2928" s="8">
        <f t="shared" si="316"/>
        <v>75</v>
      </c>
      <c r="U2928" t="str">
        <f t="shared" si="320"/>
        <v>theater</v>
      </c>
      <c r="V2928" t="str">
        <f t="shared" si="321"/>
        <v>musical</v>
      </c>
    </row>
    <row r="2929" spans="1:22" ht="48" x14ac:dyDescent="0.2">
      <c r="A2929">
        <v>2927</v>
      </c>
      <c r="B2929" s="3" t="s">
        <v>2927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2">
        <f t="shared" si="317"/>
        <v>41835.208333333336</v>
      </c>
      <c r="K2929">
        <v>1402934629</v>
      </c>
      <c r="L2929" s="12" t="str">
        <f t="shared" si="318"/>
        <v>06/16/2014</v>
      </c>
      <c r="M2929" s="9" t="str" cm="1">
        <f t="array" ref="M2929">_xlfn.IFS(LEFT(L2929, 2) = "01", "Jan", LEFT(L2929, 2) = "02", "Feb", LEFT(L2929, 2) = "03", "Mar", LEFT(L2929, 2) = "04", "Apr", LEFT(L2929, 2) = "05", "May", LEFT(L2929, 2) = "06", "Jun", LEFT(L2929, 2) = "07", "Jul", LEFT(L2929, 2) = "08", "Aug", LEFT(L2929, 2) = "09", "Sep", LEFT(L2929, 2) = "10", "Oct", LEFT(L2929, 2) = "11", "Nov", LEFT(L2929, 2) = "12", "Dec")</f>
        <v>Jun</v>
      </c>
      <c r="N2929" s="9" t="str">
        <f t="shared" si="319"/>
        <v>2014</v>
      </c>
      <c r="O2929" t="b">
        <v>0</v>
      </c>
      <c r="P2929">
        <v>21</v>
      </c>
      <c r="Q2929" t="b">
        <v>1</v>
      </c>
      <c r="R2929" t="s">
        <v>8304</v>
      </c>
      <c r="S2929" s="6">
        <f t="shared" si="315"/>
        <v>1.3083333333333333</v>
      </c>
      <c r="T2929" s="8">
        <f t="shared" si="316"/>
        <v>112.14285714285714</v>
      </c>
      <c r="U2929" t="str">
        <f t="shared" si="320"/>
        <v>theater</v>
      </c>
      <c r="V2929" t="str">
        <f t="shared" si="321"/>
        <v>musical</v>
      </c>
    </row>
    <row r="2930" spans="1:22" ht="32" x14ac:dyDescent="0.2">
      <c r="A2930">
        <v>2928</v>
      </c>
      <c r="B2930" s="3" t="s">
        <v>2928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2">
        <f t="shared" si="317"/>
        <v>42433.998217592598</v>
      </c>
      <c r="K2930">
        <v>1454543846</v>
      </c>
      <c r="L2930" s="12" t="str">
        <f t="shared" si="318"/>
        <v>02/03/2016</v>
      </c>
      <c r="M2930" s="9" t="str" cm="1">
        <f t="array" ref="M2930">_xlfn.IFS(LEFT(L2930, 2) = "01", "Jan", LEFT(L2930, 2) = "02", "Feb", LEFT(L2930, 2) = "03", "Mar", LEFT(L2930, 2) = "04", "Apr", LEFT(L2930, 2) = "05", "May", LEFT(L2930, 2) = "06", "Jun", LEFT(L2930, 2) = "07", "Jul", LEFT(L2930, 2) = "08", "Aug", LEFT(L2930, 2) = "09", "Sep", LEFT(L2930, 2) = "10", "Oct", LEFT(L2930, 2) = "11", "Nov", LEFT(L2930, 2) = "12", "Dec")</f>
        <v>Feb</v>
      </c>
      <c r="N2930" s="9" t="str">
        <f t="shared" si="319"/>
        <v>2016</v>
      </c>
      <c r="O2930" t="b">
        <v>0</v>
      </c>
      <c r="P2930">
        <v>24</v>
      </c>
      <c r="Q2930" t="b">
        <v>1</v>
      </c>
      <c r="R2930" t="s">
        <v>8304</v>
      </c>
      <c r="S2930" s="6">
        <f t="shared" si="315"/>
        <v>1</v>
      </c>
      <c r="T2930" s="8">
        <f t="shared" si="316"/>
        <v>41.666666666666664</v>
      </c>
      <c r="U2930" t="str">
        <f t="shared" si="320"/>
        <v>theater</v>
      </c>
      <c r="V2930" t="str">
        <f t="shared" si="321"/>
        <v>musical</v>
      </c>
    </row>
    <row r="2931" spans="1:22" ht="48" x14ac:dyDescent="0.2">
      <c r="A2931">
        <v>2929</v>
      </c>
      <c r="B2931" s="3" t="s">
        <v>2929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2">
        <f t="shared" si="317"/>
        <v>41784.564328703702</v>
      </c>
      <c r="K2931">
        <v>1398432758</v>
      </c>
      <c r="L2931" s="12" t="str">
        <f t="shared" si="318"/>
        <v>04/25/2014</v>
      </c>
      <c r="M2931" s="9" t="str" cm="1">
        <f t="array" ref="M2931">_xlfn.IFS(LEFT(L2931, 2) = "01", "Jan", LEFT(L2931, 2) = "02", "Feb", LEFT(L2931, 2) = "03", "Mar", LEFT(L2931, 2) = "04", "Apr", LEFT(L2931, 2) = "05", "May", LEFT(L2931, 2) = "06", "Jun", LEFT(L2931, 2) = "07", "Jul", LEFT(L2931, 2) = "08", "Aug", LEFT(L2931, 2) = "09", "Sep", LEFT(L2931, 2) = "10", "Oct", LEFT(L2931, 2) = "11", "Nov", LEFT(L2931, 2) = "12", "Dec")</f>
        <v>Apr</v>
      </c>
      <c r="N2931" s="9" t="str">
        <f t="shared" si="319"/>
        <v>2014</v>
      </c>
      <c r="O2931" t="b">
        <v>0</v>
      </c>
      <c r="P2931">
        <v>32</v>
      </c>
      <c r="Q2931" t="b">
        <v>1</v>
      </c>
      <c r="R2931" t="s">
        <v>8304</v>
      </c>
      <c r="S2931" s="6">
        <f t="shared" si="315"/>
        <v>1.02069375</v>
      </c>
      <c r="T2931" s="8">
        <f t="shared" si="316"/>
        <v>255.17343750000001</v>
      </c>
      <c r="U2931" t="str">
        <f t="shared" si="320"/>
        <v>theater</v>
      </c>
      <c r="V2931" t="str">
        <f t="shared" si="321"/>
        <v>musical</v>
      </c>
    </row>
    <row r="2932" spans="1:22" ht="48" x14ac:dyDescent="0.2">
      <c r="A2932">
        <v>2930</v>
      </c>
      <c r="B2932" s="3" t="s">
        <v>2930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2">
        <f t="shared" si="317"/>
        <v>42131.584074074075</v>
      </c>
      <c r="K2932">
        <v>1428415264</v>
      </c>
      <c r="L2932" s="12" t="str">
        <f t="shared" si="318"/>
        <v>04/07/2015</v>
      </c>
      <c r="M2932" s="9" t="str" cm="1">
        <f t="array" ref="M2932">_xlfn.IFS(LEFT(L2932, 2) = "01", "Jan", LEFT(L2932, 2) = "02", "Feb", LEFT(L2932, 2) = "03", "Mar", LEFT(L2932, 2) = "04", "Apr", LEFT(L2932, 2) = "05", "May", LEFT(L2932, 2) = "06", "Jun", LEFT(L2932, 2) = "07", "Jul", LEFT(L2932, 2) = "08", "Aug", LEFT(L2932, 2) = "09", "Sep", LEFT(L2932, 2) = "10", "Oct", LEFT(L2932, 2) = "11", "Nov", LEFT(L2932, 2) = "12", "Dec")</f>
        <v>Apr</v>
      </c>
      <c r="N2932" s="9" t="str">
        <f t="shared" si="319"/>
        <v>2015</v>
      </c>
      <c r="O2932" t="b">
        <v>0</v>
      </c>
      <c r="P2932">
        <v>62</v>
      </c>
      <c r="Q2932" t="b">
        <v>1</v>
      </c>
      <c r="R2932" t="s">
        <v>8304</v>
      </c>
      <c r="S2932" s="6">
        <f t="shared" si="315"/>
        <v>1.0092000000000001</v>
      </c>
      <c r="T2932" s="8">
        <f t="shared" si="316"/>
        <v>162.7741935483871</v>
      </c>
      <c r="U2932" t="str">
        <f t="shared" si="320"/>
        <v>theater</v>
      </c>
      <c r="V2932" t="str">
        <f t="shared" si="321"/>
        <v>musical</v>
      </c>
    </row>
    <row r="2933" spans="1:22" ht="48" x14ac:dyDescent="0.2">
      <c r="A2933">
        <v>2931</v>
      </c>
      <c r="B2933" s="3" t="s">
        <v>2931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2">
        <f t="shared" si="317"/>
        <v>41897.255555555559</v>
      </c>
      <c r="K2933">
        <v>1408604363</v>
      </c>
      <c r="L2933" s="12" t="str">
        <f t="shared" si="318"/>
        <v>08/21/2014</v>
      </c>
      <c r="M2933" s="9" t="str" cm="1">
        <f t="array" ref="M2933">_xlfn.IFS(LEFT(L2933, 2) = "01", "Jan", LEFT(L2933, 2) = "02", "Feb", LEFT(L2933, 2) = "03", "Mar", LEFT(L2933, 2) = "04", "Apr", LEFT(L2933, 2) = "05", "May", LEFT(L2933, 2) = "06", "Jun", LEFT(L2933, 2) = "07", "Jul", LEFT(L2933, 2) = "08", "Aug", LEFT(L2933, 2) = "09", "Sep", LEFT(L2933, 2) = "10", "Oct", LEFT(L2933, 2) = "11", "Nov", LEFT(L2933, 2) = "12", "Dec")</f>
        <v>Aug</v>
      </c>
      <c r="N2933" s="9" t="str">
        <f t="shared" si="319"/>
        <v>2014</v>
      </c>
      <c r="O2933" t="b">
        <v>0</v>
      </c>
      <c r="P2933">
        <v>9</v>
      </c>
      <c r="Q2933" t="b">
        <v>1</v>
      </c>
      <c r="R2933" t="s">
        <v>8304</v>
      </c>
      <c r="S2933" s="6">
        <f t="shared" si="315"/>
        <v>1.06</v>
      </c>
      <c r="T2933" s="8">
        <f t="shared" si="316"/>
        <v>88.333333333333329</v>
      </c>
      <c r="U2933" t="str">
        <f t="shared" si="320"/>
        <v>theater</v>
      </c>
      <c r="V2933" t="str">
        <f t="shared" si="321"/>
        <v>musical</v>
      </c>
    </row>
    <row r="2934" spans="1:22" ht="48" x14ac:dyDescent="0.2">
      <c r="A2934">
        <v>2932</v>
      </c>
      <c r="B2934" s="3" t="s">
        <v>2932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2">
        <f t="shared" si="317"/>
        <v>42056.458333333328</v>
      </c>
      <c r="K2934">
        <v>1421812637</v>
      </c>
      <c r="L2934" s="12" t="str">
        <f t="shared" si="318"/>
        <v>01/21/2015</v>
      </c>
      <c r="M2934" s="9" t="str" cm="1">
        <f t="array" ref="M2934">_xlfn.IFS(LEFT(L2934, 2) = "01", "Jan", LEFT(L2934, 2) = "02", "Feb", LEFT(L2934, 2) = "03", "Mar", LEFT(L2934, 2) = "04", "Apr", LEFT(L2934, 2) = "05", "May", LEFT(L2934, 2) = "06", "Jun", LEFT(L2934, 2) = "07", "Jul", LEFT(L2934, 2) = "08", "Aug", LEFT(L2934, 2) = "09", "Sep", LEFT(L2934, 2) = "10", "Oct", LEFT(L2934, 2) = "11", "Nov", LEFT(L2934, 2) = "12", "Dec")</f>
        <v>Jan</v>
      </c>
      <c r="N2934" s="9" t="str">
        <f t="shared" si="319"/>
        <v>2015</v>
      </c>
      <c r="O2934" t="b">
        <v>0</v>
      </c>
      <c r="P2934">
        <v>38</v>
      </c>
      <c r="Q2934" t="b">
        <v>1</v>
      </c>
      <c r="R2934" t="s">
        <v>8304</v>
      </c>
      <c r="S2934" s="6">
        <f t="shared" si="315"/>
        <v>1.0509677419354839</v>
      </c>
      <c r="T2934" s="8">
        <f t="shared" si="316"/>
        <v>85.736842105263165</v>
      </c>
      <c r="U2934" t="str">
        <f t="shared" si="320"/>
        <v>theater</v>
      </c>
      <c r="V2934" t="str">
        <f t="shared" si="321"/>
        <v>musical</v>
      </c>
    </row>
    <row r="2935" spans="1:22" ht="48" x14ac:dyDescent="0.2">
      <c r="A2935">
        <v>2933</v>
      </c>
      <c r="B2935" s="3" t="s">
        <v>2933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2">
        <f t="shared" si="317"/>
        <v>42525.956631944442</v>
      </c>
      <c r="K2935">
        <v>1462489053</v>
      </c>
      <c r="L2935" s="12" t="str">
        <f t="shared" si="318"/>
        <v>05/05/2016</v>
      </c>
      <c r="M2935" s="9" t="str" cm="1">
        <f t="array" ref="M2935">_xlfn.IFS(LEFT(L2935, 2) = "01", "Jan", LEFT(L2935, 2) = "02", "Feb", LEFT(L2935, 2) = "03", "Mar", LEFT(L2935, 2) = "04", "Apr", LEFT(L2935, 2) = "05", "May", LEFT(L2935, 2) = "06", "Jun", LEFT(L2935, 2) = "07", "Jul", LEFT(L2935, 2) = "08", "Aug", LEFT(L2935, 2) = "09", "Sep", LEFT(L2935, 2) = "10", "Oct", LEFT(L2935, 2) = "11", "Nov", LEFT(L2935, 2) = "12", "Dec")</f>
        <v>May</v>
      </c>
      <c r="N2935" s="9" t="str">
        <f t="shared" si="319"/>
        <v>2016</v>
      </c>
      <c r="O2935" t="b">
        <v>0</v>
      </c>
      <c r="P2935">
        <v>54</v>
      </c>
      <c r="Q2935" t="b">
        <v>1</v>
      </c>
      <c r="R2935" t="s">
        <v>8304</v>
      </c>
      <c r="S2935" s="6">
        <f t="shared" si="315"/>
        <v>1.0276000000000001</v>
      </c>
      <c r="T2935" s="8">
        <f t="shared" si="316"/>
        <v>47.574074074074076</v>
      </c>
      <c r="U2935" t="str">
        <f t="shared" si="320"/>
        <v>theater</v>
      </c>
      <c r="V2935" t="str">
        <f t="shared" si="321"/>
        <v>musical</v>
      </c>
    </row>
    <row r="2936" spans="1:22" ht="48" x14ac:dyDescent="0.2">
      <c r="A2936">
        <v>2934</v>
      </c>
      <c r="B2936" s="3" t="s">
        <v>2934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2">
        <f t="shared" si="317"/>
        <v>41805.636157407411</v>
      </c>
      <c r="K2936">
        <v>1400253364</v>
      </c>
      <c r="L2936" s="12" t="str">
        <f t="shared" si="318"/>
        <v>05/16/2014</v>
      </c>
      <c r="M2936" s="9" t="str" cm="1">
        <f t="array" ref="M2936">_xlfn.IFS(LEFT(L2936, 2) = "01", "Jan", LEFT(L2936, 2) = "02", "Feb", LEFT(L2936, 2) = "03", "Mar", LEFT(L2936, 2) = "04", "Apr", LEFT(L2936, 2) = "05", "May", LEFT(L2936, 2) = "06", "Jun", LEFT(L2936, 2) = "07", "Jul", LEFT(L2936, 2) = "08", "Aug", LEFT(L2936, 2) = "09", "Sep", LEFT(L2936, 2) = "10", "Oct", LEFT(L2936, 2) = "11", "Nov", LEFT(L2936, 2) = "12", "Dec")</f>
        <v>May</v>
      </c>
      <c r="N2936" s="9" t="str">
        <f t="shared" si="319"/>
        <v>2014</v>
      </c>
      <c r="O2936" t="b">
        <v>0</v>
      </c>
      <c r="P2936">
        <v>37</v>
      </c>
      <c r="Q2936" t="b">
        <v>1</v>
      </c>
      <c r="R2936" t="s">
        <v>8304</v>
      </c>
      <c r="S2936" s="6">
        <f t="shared" si="315"/>
        <v>1.08</v>
      </c>
      <c r="T2936" s="8">
        <f t="shared" si="316"/>
        <v>72.972972972972968</v>
      </c>
      <c r="U2936" t="str">
        <f t="shared" si="320"/>
        <v>theater</v>
      </c>
      <c r="V2936" t="str">
        <f t="shared" si="321"/>
        <v>musical</v>
      </c>
    </row>
    <row r="2937" spans="1:22" ht="48" x14ac:dyDescent="0.2">
      <c r="A2937">
        <v>2935</v>
      </c>
      <c r="B2937" s="3" t="s">
        <v>2935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2">
        <f t="shared" si="317"/>
        <v>42611.708333333328</v>
      </c>
      <c r="K2937">
        <v>1467468008</v>
      </c>
      <c r="L2937" s="12" t="str">
        <f t="shared" si="318"/>
        <v>07/02/2016</v>
      </c>
      <c r="M2937" s="9" t="str" cm="1">
        <f t="array" ref="M2937">_xlfn.IFS(LEFT(L2937, 2) = "01", "Jan", LEFT(L2937, 2) = "02", "Feb", LEFT(L2937, 2) = "03", "Mar", LEFT(L2937, 2) = "04", "Apr", LEFT(L2937, 2) = "05", "May", LEFT(L2937, 2) = "06", "Jun", LEFT(L2937, 2) = "07", "Jul", LEFT(L2937, 2) = "08", "Aug", LEFT(L2937, 2) = "09", "Sep", LEFT(L2937, 2) = "10", "Oct", LEFT(L2937, 2) = "11", "Nov", LEFT(L2937, 2) = "12", "Dec")</f>
        <v>Jul</v>
      </c>
      <c r="N2937" s="9" t="str">
        <f t="shared" si="319"/>
        <v>2016</v>
      </c>
      <c r="O2937" t="b">
        <v>0</v>
      </c>
      <c r="P2937">
        <v>39</v>
      </c>
      <c r="Q2937" t="b">
        <v>1</v>
      </c>
      <c r="R2937" t="s">
        <v>8304</v>
      </c>
      <c r="S2937" s="6">
        <f t="shared" si="315"/>
        <v>1.0088571428571429</v>
      </c>
      <c r="T2937" s="8">
        <f t="shared" si="316"/>
        <v>90.538461538461533</v>
      </c>
      <c r="U2937" t="str">
        <f t="shared" si="320"/>
        <v>theater</v>
      </c>
      <c r="V2937" t="str">
        <f t="shared" si="321"/>
        <v>musical</v>
      </c>
    </row>
    <row r="2938" spans="1:22" ht="48" x14ac:dyDescent="0.2">
      <c r="A2938">
        <v>2936</v>
      </c>
      <c r="B2938" s="3" t="s">
        <v>2936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2">
        <f t="shared" si="317"/>
        <v>41925.207638888889</v>
      </c>
      <c r="K2938">
        <v>1412091423</v>
      </c>
      <c r="L2938" s="12" t="str">
        <f t="shared" si="318"/>
        <v>09/30/2014</v>
      </c>
      <c r="M2938" s="9" t="str" cm="1">
        <f t="array" ref="M2938">_xlfn.IFS(LEFT(L2938, 2) = "01", "Jan", LEFT(L2938, 2) = "02", "Feb", LEFT(L2938, 2) = "03", "Mar", LEFT(L2938, 2) = "04", "Apr", LEFT(L2938, 2) = "05", "May", LEFT(L2938, 2) = "06", "Jun", LEFT(L2938, 2) = "07", "Jul", LEFT(L2938, 2) = "08", "Aug", LEFT(L2938, 2) = "09", "Sep", LEFT(L2938, 2) = "10", "Oct", LEFT(L2938, 2) = "11", "Nov", LEFT(L2938, 2) = "12", "Dec")</f>
        <v>Sep</v>
      </c>
      <c r="N2938" s="9" t="str">
        <f t="shared" si="319"/>
        <v>2014</v>
      </c>
      <c r="O2938" t="b">
        <v>0</v>
      </c>
      <c r="P2938">
        <v>34</v>
      </c>
      <c r="Q2938" t="b">
        <v>1</v>
      </c>
      <c r="R2938" t="s">
        <v>8304</v>
      </c>
      <c r="S2938" s="6">
        <f t="shared" si="315"/>
        <v>1.28</v>
      </c>
      <c r="T2938" s="8">
        <f t="shared" si="316"/>
        <v>37.647058823529413</v>
      </c>
      <c r="U2938" t="str">
        <f t="shared" si="320"/>
        <v>theater</v>
      </c>
      <c r="V2938" t="str">
        <f t="shared" si="321"/>
        <v>musical</v>
      </c>
    </row>
    <row r="2939" spans="1:22" ht="32" x14ac:dyDescent="0.2">
      <c r="A2939">
        <v>2937</v>
      </c>
      <c r="B2939" s="3" t="s">
        <v>2937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2">
        <f t="shared" si="317"/>
        <v>41833.457326388889</v>
      </c>
      <c r="K2939">
        <v>1402657113</v>
      </c>
      <c r="L2939" s="12" t="str">
        <f t="shared" si="318"/>
        <v>06/13/2014</v>
      </c>
      <c r="M2939" s="9" t="str" cm="1">
        <f t="array" ref="M2939">_xlfn.IFS(LEFT(L2939, 2) = "01", "Jan", LEFT(L2939, 2) = "02", "Feb", LEFT(L2939, 2) = "03", "Mar", LEFT(L2939, 2) = "04", "Apr", LEFT(L2939, 2) = "05", "May", LEFT(L2939, 2) = "06", "Jun", LEFT(L2939, 2) = "07", "Jul", LEFT(L2939, 2) = "08", "Aug", LEFT(L2939, 2) = "09", "Sep", LEFT(L2939, 2) = "10", "Oct", LEFT(L2939, 2) = "11", "Nov", LEFT(L2939, 2) = "12", "Dec")</f>
        <v>Jun</v>
      </c>
      <c r="N2939" s="9" t="str">
        <f t="shared" si="319"/>
        <v>2014</v>
      </c>
      <c r="O2939" t="b">
        <v>0</v>
      </c>
      <c r="P2939">
        <v>55</v>
      </c>
      <c r="Q2939" t="b">
        <v>1</v>
      </c>
      <c r="R2939" t="s">
        <v>8304</v>
      </c>
      <c r="S2939" s="6">
        <f t="shared" si="315"/>
        <v>1.3333333333333333</v>
      </c>
      <c r="T2939" s="8">
        <f t="shared" si="316"/>
        <v>36.363636363636367</v>
      </c>
      <c r="U2939" t="str">
        <f t="shared" si="320"/>
        <v>theater</v>
      </c>
      <c r="V2939" t="str">
        <f t="shared" si="321"/>
        <v>musical</v>
      </c>
    </row>
    <row r="2940" spans="1:22" ht="48" x14ac:dyDescent="0.2">
      <c r="A2940">
        <v>2938</v>
      </c>
      <c r="B2940" s="3" t="s">
        <v>2938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2">
        <f t="shared" si="317"/>
        <v>42034.703865740739</v>
      </c>
      <c r="K2940">
        <v>1420044814</v>
      </c>
      <c r="L2940" s="12" t="str">
        <f t="shared" si="318"/>
        <v>12/31/2014</v>
      </c>
      <c r="M2940" s="9" t="str" cm="1">
        <f t="array" ref="M2940">_xlfn.IFS(LEFT(L2940, 2) = "01", "Jan", LEFT(L2940, 2) = "02", "Feb", LEFT(L2940, 2) = "03", "Mar", LEFT(L2940, 2) = "04", "Apr", LEFT(L2940, 2) = "05", "May", LEFT(L2940, 2) = "06", "Jun", LEFT(L2940, 2) = "07", "Jul", LEFT(L2940, 2) = "08", "Aug", LEFT(L2940, 2) = "09", "Sep", LEFT(L2940, 2) = "10", "Oct", LEFT(L2940, 2) = "11", "Nov", LEFT(L2940, 2) = "12", "Dec")</f>
        <v>Dec</v>
      </c>
      <c r="N2940" s="9" t="str">
        <f t="shared" si="319"/>
        <v>2014</v>
      </c>
      <c r="O2940" t="b">
        <v>0</v>
      </c>
      <c r="P2940">
        <v>32</v>
      </c>
      <c r="Q2940" t="b">
        <v>1</v>
      </c>
      <c r="R2940" t="s">
        <v>8304</v>
      </c>
      <c r="S2940" s="6">
        <f t="shared" si="315"/>
        <v>1.0137499999999999</v>
      </c>
      <c r="T2940" s="8">
        <f t="shared" si="316"/>
        <v>126.71875</v>
      </c>
      <c r="U2940" t="str">
        <f t="shared" si="320"/>
        <v>theater</v>
      </c>
      <c r="V2940" t="str">
        <f t="shared" si="321"/>
        <v>musical</v>
      </c>
    </row>
    <row r="2941" spans="1:22" ht="48" x14ac:dyDescent="0.2">
      <c r="A2941">
        <v>2939</v>
      </c>
      <c r="B2941" s="3" t="s">
        <v>2939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2">
        <f t="shared" si="317"/>
        <v>41879.041666666664</v>
      </c>
      <c r="K2941">
        <v>1406316312</v>
      </c>
      <c r="L2941" s="12" t="str">
        <f t="shared" si="318"/>
        <v>07/25/2014</v>
      </c>
      <c r="M2941" s="9" t="str" cm="1">
        <f t="array" ref="M2941">_xlfn.IFS(LEFT(L2941, 2) = "01", "Jan", LEFT(L2941, 2) = "02", "Feb", LEFT(L2941, 2) = "03", "Mar", LEFT(L2941, 2) = "04", "Apr", LEFT(L2941, 2) = "05", "May", LEFT(L2941, 2) = "06", "Jun", LEFT(L2941, 2) = "07", "Jul", LEFT(L2941, 2) = "08", "Aug", LEFT(L2941, 2) = "09", "Sep", LEFT(L2941, 2) = "10", "Oct", LEFT(L2941, 2) = "11", "Nov", LEFT(L2941, 2) = "12", "Dec")</f>
        <v>Jul</v>
      </c>
      <c r="N2941" s="9" t="str">
        <f t="shared" si="319"/>
        <v>2014</v>
      </c>
      <c r="O2941" t="b">
        <v>0</v>
      </c>
      <c r="P2941">
        <v>25</v>
      </c>
      <c r="Q2941" t="b">
        <v>1</v>
      </c>
      <c r="R2941" t="s">
        <v>8304</v>
      </c>
      <c r="S2941" s="6">
        <f t="shared" si="315"/>
        <v>1.0287500000000001</v>
      </c>
      <c r="T2941" s="8">
        <f t="shared" si="316"/>
        <v>329.2</v>
      </c>
      <c r="U2941" t="str">
        <f t="shared" si="320"/>
        <v>theater</v>
      </c>
      <c r="V2941" t="str">
        <f t="shared" si="321"/>
        <v>musical</v>
      </c>
    </row>
    <row r="2942" spans="1:22" ht="48" x14ac:dyDescent="0.2">
      <c r="A2942">
        <v>2940</v>
      </c>
      <c r="B2942" s="3" t="s">
        <v>2940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2">
        <f t="shared" si="317"/>
        <v>42022.773356481484</v>
      </c>
      <c r="K2942">
        <v>1418150018</v>
      </c>
      <c r="L2942" s="12" t="str">
        <f t="shared" si="318"/>
        <v>12/09/2014</v>
      </c>
      <c r="M2942" s="9" t="str" cm="1">
        <f t="array" ref="M2942">_xlfn.IFS(LEFT(L2942, 2) = "01", "Jan", LEFT(L2942, 2) = "02", "Feb", LEFT(L2942, 2) = "03", "Mar", LEFT(L2942, 2) = "04", "Apr", LEFT(L2942, 2) = "05", "May", LEFT(L2942, 2) = "06", "Jun", LEFT(L2942, 2) = "07", "Jul", LEFT(L2942, 2) = "08", "Aug", LEFT(L2942, 2) = "09", "Sep", LEFT(L2942, 2) = "10", "Oct", LEFT(L2942, 2) = "11", "Nov", LEFT(L2942, 2) = "12", "Dec")</f>
        <v>Dec</v>
      </c>
      <c r="N2942" s="9" t="str">
        <f t="shared" si="319"/>
        <v>2014</v>
      </c>
      <c r="O2942" t="b">
        <v>0</v>
      </c>
      <c r="P2942">
        <v>33</v>
      </c>
      <c r="Q2942" t="b">
        <v>1</v>
      </c>
      <c r="R2942" t="s">
        <v>8304</v>
      </c>
      <c r="S2942" s="6">
        <f t="shared" si="315"/>
        <v>1.0724</v>
      </c>
      <c r="T2942" s="8">
        <f t="shared" si="316"/>
        <v>81.242424242424249</v>
      </c>
      <c r="U2942" t="str">
        <f t="shared" si="320"/>
        <v>theater</v>
      </c>
      <c r="V2942" t="str">
        <f t="shared" si="321"/>
        <v>musical</v>
      </c>
    </row>
    <row r="2943" spans="1:22" ht="48" x14ac:dyDescent="0.2">
      <c r="A2943">
        <v>2941</v>
      </c>
      <c r="B2943" s="3" t="s">
        <v>2941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2">
        <f t="shared" si="317"/>
        <v>42064.960127314815</v>
      </c>
      <c r="K2943">
        <v>1422658955</v>
      </c>
      <c r="L2943" s="12" t="str">
        <f t="shared" si="318"/>
        <v>01/30/2015</v>
      </c>
      <c r="M2943" s="9" t="str" cm="1">
        <f t="array" ref="M2943">_xlfn.IFS(LEFT(L2943, 2) = "01", "Jan", LEFT(L2943, 2) = "02", "Feb", LEFT(L2943, 2) = "03", "Mar", LEFT(L2943, 2) = "04", "Apr", LEFT(L2943, 2) = "05", "May", LEFT(L2943, 2) = "06", "Jun", LEFT(L2943, 2) = "07", "Jul", LEFT(L2943, 2) = "08", "Aug", LEFT(L2943, 2) = "09", "Sep", LEFT(L2943, 2) = "10", "Oct", LEFT(L2943, 2) = "11", "Nov", LEFT(L2943, 2) = "12", "Dec")</f>
        <v>Jan</v>
      </c>
      <c r="N2943" s="9" t="str">
        <f t="shared" si="319"/>
        <v>2015</v>
      </c>
      <c r="O2943" t="b">
        <v>0</v>
      </c>
      <c r="P2943">
        <v>1</v>
      </c>
      <c r="Q2943" t="b">
        <v>0</v>
      </c>
      <c r="R2943" t="s">
        <v>8302</v>
      </c>
      <c r="S2943" s="6">
        <f t="shared" si="315"/>
        <v>4.0000000000000003E-5</v>
      </c>
      <c r="T2943" s="8">
        <f t="shared" si="316"/>
        <v>1</v>
      </c>
      <c r="U2943" t="str">
        <f t="shared" si="320"/>
        <v>theater</v>
      </c>
      <c r="V2943" t="str">
        <f t="shared" si="321"/>
        <v>spaces</v>
      </c>
    </row>
    <row r="2944" spans="1:22" ht="48" x14ac:dyDescent="0.2">
      <c r="A2944">
        <v>2942</v>
      </c>
      <c r="B2944" s="3" t="s">
        <v>2942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2">
        <f t="shared" si="317"/>
        <v>42354.845833333333</v>
      </c>
      <c r="K2944">
        <v>1448565459</v>
      </c>
      <c r="L2944" s="12" t="str">
        <f t="shared" si="318"/>
        <v>11/26/2015</v>
      </c>
      <c r="M2944" s="9" t="str" cm="1">
        <f t="array" ref="M2944">_xlfn.IFS(LEFT(L2944, 2) = "01", "Jan", LEFT(L2944, 2) = "02", "Feb", LEFT(L2944, 2) = "03", "Mar", LEFT(L2944, 2) = "04", "Apr", LEFT(L2944, 2) = "05", "May", LEFT(L2944, 2) = "06", "Jun", LEFT(L2944, 2) = "07", "Jul", LEFT(L2944, 2) = "08", "Aug", LEFT(L2944, 2) = "09", "Sep", LEFT(L2944, 2) = "10", "Oct", LEFT(L2944, 2) = "11", "Nov", LEFT(L2944, 2) = "12", "Dec")</f>
        <v>Nov</v>
      </c>
      <c r="N2944" s="9" t="str">
        <f t="shared" si="319"/>
        <v>2015</v>
      </c>
      <c r="O2944" t="b">
        <v>0</v>
      </c>
      <c r="P2944">
        <v>202</v>
      </c>
      <c r="Q2944" t="b">
        <v>0</v>
      </c>
      <c r="R2944" t="s">
        <v>8302</v>
      </c>
      <c r="S2944" s="6">
        <f t="shared" si="315"/>
        <v>0.20424999999999999</v>
      </c>
      <c r="T2944" s="8">
        <f t="shared" si="316"/>
        <v>202.22772277227722</v>
      </c>
      <c r="U2944" t="str">
        <f t="shared" si="320"/>
        <v>theater</v>
      </c>
      <c r="V2944" t="str">
        <f t="shared" si="321"/>
        <v>spaces</v>
      </c>
    </row>
    <row r="2945" spans="1:22" ht="48" x14ac:dyDescent="0.2">
      <c r="A2945">
        <v>2943</v>
      </c>
      <c r="B2945" s="3" t="s">
        <v>2943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2">
        <f t="shared" si="317"/>
        <v>42107.129398148143</v>
      </c>
      <c r="K2945">
        <v>1426302380</v>
      </c>
      <c r="L2945" s="12" t="str">
        <f t="shared" si="318"/>
        <v>03/14/2015</v>
      </c>
      <c r="M2945" s="9" t="str" cm="1">
        <f t="array" ref="M2945">_xlfn.IFS(LEFT(L2945, 2) = "01", "Jan", LEFT(L2945, 2) = "02", "Feb", LEFT(L2945, 2) = "03", "Mar", LEFT(L2945, 2) = "04", "Apr", LEFT(L2945, 2) = "05", "May", LEFT(L2945, 2) = "06", "Jun", LEFT(L2945, 2) = "07", "Jul", LEFT(L2945, 2) = "08", "Aug", LEFT(L2945, 2) = "09", "Sep", LEFT(L2945, 2) = "10", "Oct", LEFT(L2945, 2) = "11", "Nov", LEFT(L2945, 2) = "12", "Dec")</f>
        <v>Mar</v>
      </c>
      <c r="N2945" s="9" t="str">
        <f t="shared" si="319"/>
        <v>2015</v>
      </c>
      <c r="O2945" t="b">
        <v>0</v>
      </c>
      <c r="P2945">
        <v>0</v>
      </c>
      <c r="Q2945" t="b">
        <v>0</v>
      </c>
      <c r="R2945" t="s">
        <v>8302</v>
      </c>
      <c r="S2945" s="6">
        <f t="shared" si="315"/>
        <v>0</v>
      </c>
      <c r="T2945" s="8">
        <f t="shared" si="316"/>
        <v>0</v>
      </c>
      <c r="U2945" t="str">
        <f t="shared" si="320"/>
        <v>theater</v>
      </c>
      <c r="V2945" t="str">
        <f t="shared" si="321"/>
        <v>spaces</v>
      </c>
    </row>
    <row r="2946" spans="1:22" ht="32" x14ac:dyDescent="0.2">
      <c r="A2946">
        <v>2944</v>
      </c>
      <c r="B2946" s="3" t="s">
        <v>2944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2">
        <f t="shared" si="317"/>
        <v>42162.9143287037</v>
      </c>
      <c r="K2946">
        <v>1431122198</v>
      </c>
      <c r="L2946" s="12" t="str">
        <f t="shared" si="318"/>
        <v>05/08/2015</v>
      </c>
      <c r="M2946" s="9" t="str" cm="1">
        <f t="array" ref="M2946">_xlfn.IFS(LEFT(L2946, 2) = "01", "Jan", LEFT(L2946, 2) = "02", "Feb", LEFT(L2946, 2) = "03", "Mar", LEFT(L2946, 2) = "04", "Apr", LEFT(L2946, 2) = "05", "May", LEFT(L2946, 2) = "06", "Jun", LEFT(L2946, 2) = "07", "Jul", LEFT(L2946, 2) = "08", "Aug", LEFT(L2946, 2) = "09", "Sep", LEFT(L2946, 2) = "10", "Oct", LEFT(L2946, 2) = "11", "Nov", LEFT(L2946, 2) = "12", "Dec")</f>
        <v>May</v>
      </c>
      <c r="N2946" s="9" t="str">
        <f t="shared" si="319"/>
        <v>2015</v>
      </c>
      <c r="O2946" t="b">
        <v>0</v>
      </c>
      <c r="P2946">
        <v>1</v>
      </c>
      <c r="Q2946" t="b">
        <v>0</v>
      </c>
      <c r="R2946" t="s">
        <v>8302</v>
      </c>
      <c r="S2946" s="6">
        <f t="shared" ref="S2946:S3009" si="322">E2946/D2946</f>
        <v>0.01</v>
      </c>
      <c r="T2946" s="8">
        <f t="shared" ref="T2946:T3009" si="323">IFERROR(E2946/P2946, 0)</f>
        <v>100</v>
      </c>
      <c r="U2946" t="str">
        <f t="shared" si="320"/>
        <v>theater</v>
      </c>
      <c r="V2946" t="str">
        <f t="shared" si="321"/>
        <v>spaces</v>
      </c>
    </row>
    <row r="2947" spans="1:22" ht="48" x14ac:dyDescent="0.2">
      <c r="A2947">
        <v>2945</v>
      </c>
      <c r="B2947" s="3" t="s">
        <v>2945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2">
        <f t="shared" ref="J2947:J3010" si="324">(((I2947/60)/60)/24)+DATE(1970,1,1)</f>
        <v>42148.139583333337</v>
      </c>
      <c r="K2947">
        <v>1429845660</v>
      </c>
      <c r="L2947" s="12" t="str">
        <f t="shared" ref="L2947:L3010" si="325">TEXT((((K2947/60)/60)/24)+DATE(1970,1,1), "mm/dd/yyyy")</f>
        <v>04/24/2015</v>
      </c>
      <c r="M2947" s="9" t="str" cm="1">
        <f t="array" ref="M2947">_xlfn.IFS(LEFT(L2947, 2) = "01", "Jan", LEFT(L2947, 2) = "02", "Feb", LEFT(L2947, 2) = "03", "Mar", LEFT(L2947, 2) = "04", "Apr", LEFT(L2947, 2) = "05", "May", LEFT(L2947, 2) = "06", "Jun", LEFT(L2947, 2) = "07", "Jul", LEFT(L2947, 2) = "08", "Aug", LEFT(L2947, 2) = "09", "Sep", LEFT(L2947, 2) = "10", "Oct", LEFT(L2947, 2) = "11", "Nov", LEFT(L2947, 2) = "12", "Dec")</f>
        <v>Apr</v>
      </c>
      <c r="N2947" s="9" t="str">
        <f t="shared" ref="N2947:N3010" si="326">RIGHT(L2947, 4)</f>
        <v>2015</v>
      </c>
      <c r="O2947" t="b">
        <v>0</v>
      </c>
      <c r="P2947">
        <v>0</v>
      </c>
      <c r="Q2947" t="b">
        <v>0</v>
      </c>
      <c r="R2947" t="s">
        <v>8302</v>
      </c>
      <c r="S2947" s="6">
        <f t="shared" si="322"/>
        <v>0</v>
      </c>
      <c r="T2947" s="8">
        <f t="shared" si="323"/>
        <v>0</v>
      </c>
      <c r="U2947" t="str">
        <f t="shared" ref="U2947:U3010" si="327">LEFT(R2947, SEARCH("/", R2947) - 1)</f>
        <v>theater</v>
      </c>
      <c r="V2947" t="str">
        <f t="shared" ref="V2947:V3010" si="328">RIGHT(R2947, LEN(R2947) - SEARCH("/", R2947) )</f>
        <v>spaces</v>
      </c>
    </row>
    <row r="2948" spans="1:22" ht="48" x14ac:dyDescent="0.2">
      <c r="A2948">
        <v>2946</v>
      </c>
      <c r="B2948" s="3" t="s">
        <v>2946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2">
        <f t="shared" si="324"/>
        <v>42597.531157407408</v>
      </c>
      <c r="K2948">
        <v>1468673092</v>
      </c>
      <c r="L2948" s="12" t="str">
        <f t="shared" si="325"/>
        <v>07/16/2016</v>
      </c>
      <c r="M2948" s="9" t="str" cm="1">
        <f t="array" ref="M2948">_xlfn.IFS(LEFT(L2948, 2) = "01", "Jan", LEFT(L2948, 2) = "02", "Feb", LEFT(L2948, 2) = "03", "Mar", LEFT(L2948, 2) = "04", "Apr", LEFT(L2948, 2) = "05", "May", LEFT(L2948, 2) = "06", "Jun", LEFT(L2948, 2) = "07", "Jul", LEFT(L2948, 2) = "08", "Aug", LEFT(L2948, 2) = "09", "Sep", LEFT(L2948, 2) = "10", "Oct", LEFT(L2948, 2) = "11", "Nov", LEFT(L2948, 2) = "12", "Dec")</f>
        <v>Jul</v>
      </c>
      <c r="N2948" s="9" t="str">
        <f t="shared" si="326"/>
        <v>2016</v>
      </c>
      <c r="O2948" t="b">
        <v>0</v>
      </c>
      <c r="P2948">
        <v>2</v>
      </c>
      <c r="Q2948" t="b">
        <v>0</v>
      </c>
      <c r="R2948" t="s">
        <v>8302</v>
      </c>
      <c r="S2948" s="6">
        <f t="shared" si="322"/>
        <v>1E-3</v>
      </c>
      <c r="T2948" s="8">
        <f t="shared" si="323"/>
        <v>1</v>
      </c>
      <c r="U2948" t="str">
        <f t="shared" si="327"/>
        <v>theater</v>
      </c>
      <c r="V2948" t="str">
        <f t="shared" si="328"/>
        <v>spaces</v>
      </c>
    </row>
    <row r="2949" spans="1:22" ht="48" x14ac:dyDescent="0.2">
      <c r="A2949">
        <v>2947</v>
      </c>
      <c r="B2949" s="3" t="s">
        <v>2947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2">
        <f t="shared" si="324"/>
        <v>42698.715972222228</v>
      </c>
      <c r="K2949">
        <v>1475760567</v>
      </c>
      <c r="L2949" s="12" t="str">
        <f t="shared" si="325"/>
        <v>10/06/2016</v>
      </c>
      <c r="M2949" s="9" t="str" cm="1">
        <f t="array" ref="M2949">_xlfn.IFS(LEFT(L2949, 2) = "01", "Jan", LEFT(L2949, 2) = "02", "Feb", LEFT(L2949, 2) = "03", "Mar", LEFT(L2949, 2) = "04", "Apr", LEFT(L2949, 2) = "05", "May", LEFT(L2949, 2) = "06", "Jun", LEFT(L2949, 2) = "07", "Jul", LEFT(L2949, 2) = "08", "Aug", LEFT(L2949, 2) = "09", "Sep", LEFT(L2949, 2) = "10", "Oct", LEFT(L2949, 2) = "11", "Nov", LEFT(L2949, 2) = "12", "Dec")</f>
        <v>Oct</v>
      </c>
      <c r="N2949" s="9" t="str">
        <f t="shared" si="326"/>
        <v>2016</v>
      </c>
      <c r="O2949" t="b">
        <v>0</v>
      </c>
      <c r="P2949">
        <v>13</v>
      </c>
      <c r="Q2949" t="b">
        <v>0</v>
      </c>
      <c r="R2949" t="s">
        <v>8302</v>
      </c>
      <c r="S2949" s="6">
        <f t="shared" si="322"/>
        <v>4.2880000000000001E-2</v>
      </c>
      <c r="T2949" s="8">
        <f t="shared" si="323"/>
        <v>82.461538461538467</v>
      </c>
      <c r="U2949" t="str">
        <f t="shared" si="327"/>
        <v>theater</v>
      </c>
      <c r="V2949" t="str">
        <f t="shared" si="328"/>
        <v>spaces</v>
      </c>
    </row>
    <row r="2950" spans="1:22" ht="48" x14ac:dyDescent="0.2">
      <c r="A2950">
        <v>2948</v>
      </c>
      <c r="B2950" s="3" t="s">
        <v>2948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2">
        <f t="shared" si="324"/>
        <v>42157.649224537032</v>
      </c>
      <c r="K2950">
        <v>1428075293</v>
      </c>
      <c r="L2950" s="12" t="str">
        <f t="shared" si="325"/>
        <v>04/03/2015</v>
      </c>
      <c r="M2950" s="9" t="str" cm="1">
        <f t="array" ref="M2950">_xlfn.IFS(LEFT(L2950, 2) = "01", "Jan", LEFT(L2950, 2) = "02", "Feb", LEFT(L2950, 2) = "03", "Mar", LEFT(L2950, 2) = "04", "Apr", LEFT(L2950, 2) = "05", "May", LEFT(L2950, 2) = "06", "Jun", LEFT(L2950, 2) = "07", "Jul", LEFT(L2950, 2) = "08", "Aug", LEFT(L2950, 2) = "09", "Sep", LEFT(L2950, 2) = "10", "Oct", LEFT(L2950, 2) = "11", "Nov", LEFT(L2950, 2) = "12", "Dec")</f>
        <v>Apr</v>
      </c>
      <c r="N2950" s="9" t="str">
        <f t="shared" si="326"/>
        <v>2015</v>
      </c>
      <c r="O2950" t="b">
        <v>0</v>
      </c>
      <c r="P2950">
        <v>9</v>
      </c>
      <c r="Q2950" t="b">
        <v>0</v>
      </c>
      <c r="R2950" t="s">
        <v>8302</v>
      </c>
      <c r="S2950" s="6">
        <f t="shared" si="322"/>
        <v>4.8000000000000001E-5</v>
      </c>
      <c r="T2950" s="8">
        <f t="shared" si="323"/>
        <v>2.6666666666666665</v>
      </c>
      <c r="U2950" t="str">
        <f t="shared" si="327"/>
        <v>theater</v>
      </c>
      <c r="V2950" t="str">
        <f t="shared" si="328"/>
        <v>spaces</v>
      </c>
    </row>
    <row r="2951" spans="1:22" ht="48" x14ac:dyDescent="0.2">
      <c r="A2951">
        <v>2949</v>
      </c>
      <c r="B2951" s="3" t="s">
        <v>2949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2">
        <f t="shared" si="324"/>
        <v>42327.864780092597</v>
      </c>
      <c r="K2951">
        <v>1445370317</v>
      </c>
      <c r="L2951" s="12" t="str">
        <f t="shared" si="325"/>
        <v>10/20/2015</v>
      </c>
      <c r="M2951" s="9" t="str" cm="1">
        <f t="array" ref="M2951">_xlfn.IFS(LEFT(L2951, 2) = "01", "Jan", LEFT(L2951, 2) = "02", "Feb", LEFT(L2951, 2) = "03", "Mar", LEFT(L2951, 2) = "04", "Apr", LEFT(L2951, 2) = "05", "May", LEFT(L2951, 2) = "06", "Jun", LEFT(L2951, 2) = "07", "Jul", LEFT(L2951, 2) = "08", "Aug", LEFT(L2951, 2) = "09", "Sep", LEFT(L2951, 2) = "10", "Oct", LEFT(L2951, 2) = "11", "Nov", LEFT(L2951, 2) = "12", "Dec")</f>
        <v>Oct</v>
      </c>
      <c r="N2951" s="9" t="str">
        <f t="shared" si="326"/>
        <v>2015</v>
      </c>
      <c r="O2951" t="b">
        <v>0</v>
      </c>
      <c r="P2951">
        <v>2</v>
      </c>
      <c r="Q2951" t="b">
        <v>0</v>
      </c>
      <c r="R2951" t="s">
        <v>8302</v>
      </c>
      <c r="S2951" s="6">
        <f t="shared" si="322"/>
        <v>2.5000000000000001E-2</v>
      </c>
      <c r="T2951" s="8">
        <f t="shared" si="323"/>
        <v>12.5</v>
      </c>
      <c r="U2951" t="str">
        <f t="shared" si="327"/>
        <v>theater</v>
      </c>
      <c r="V2951" t="str">
        <f t="shared" si="328"/>
        <v>spaces</v>
      </c>
    </row>
    <row r="2952" spans="1:22" ht="48" x14ac:dyDescent="0.2">
      <c r="A2952">
        <v>2950</v>
      </c>
      <c r="B2952" s="3" t="s">
        <v>2950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2">
        <f t="shared" si="324"/>
        <v>42392.36518518519</v>
      </c>
      <c r="K2952">
        <v>1450946752</v>
      </c>
      <c r="L2952" s="12" t="str">
        <f t="shared" si="325"/>
        <v>12/24/2015</v>
      </c>
      <c r="M2952" s="9" t="str" cm="1">
        <f t="array" ref="M2952">_xlfn.IFS(LEFT(L2952, 2) = "01", "Jan", LEFT(L2952, 2) = "02", "Feb", LEFT(L2952, 2) = "03", "Mar", LEFT(L2952, 2) = "04", "Apr", LEFT(L2952, 2) = "05", "May", LEFT(L2952, 2) = "06", "Jun", LEFT(L2952, 2) = "07", "Jul", LEFT(L2952, 2) = "08", "Aug", LEFT(L2952, 2) = "09", "Sep", LEFT(L2952, 2) = "10", "Oct", LEFT(L2952, 2) = "11", "Nov", LEFT(L2952, 2) = "12", "Dec")</f>
        <v>Dec</v>
      </c>
      <c r="N2952" s="9" t="str">
        <f t="shared" si="326"/>
        <v>2015</v>
      </c>
      <c r="O2952" t="b">
        <v>0</v>
      </c>
      <c r="P2952">
        <v>0</v>
      </c>
      <c r="Q2952" t="b">
        <v>0</v>
      </c>
      <c r="R2952" t="s">
        <v>8302</v>
      </c>
      <c r="S2952" s="6">
        <f t="shared" si="322"/>
        <v>0</v>
      </c>
      <c r="T2952" s="8">
        <f t="shared" si="323"/>
        <v>0</v>
      </c>
      <c r="U2952" t="str">
        <f t="shared" si="327"/>
        <v>theater</v>
      </c>
      <c r="V2952" t="str">
        <f t="shared" si="328"/>
        <v>spaces</v>
      </c>
    </row>
    <row r="2953" spans="1:22" ht="64" x14ac:dyDescent="0.2">
      <c r="A2953">
        <v>2951</v>
      </c>
      <c r="B2953" s="3" t="s">
        <v>2951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2">
        <f t="shared" si="324"/>
        <v>41917.802928240737</v>
      </c>
      <c r="K2953">
        <v>1408648573</v>
      </c>
      <c r="L2953" s="12" t="str">
        <f t="shared" si="325"/>
        <v>08/21/2014</v>
      </c>
      <c r="M2953" s="9" t="str" cm="1">
        <f t="array" ref="M2953">_xlfn.IFS(LEFT(L2953, 2) = "01", "Jan", LEFT(L2953, 2) = "02", "Feb", LEFT(L2953, 2) = "03", "Mar", LEFT(L2953, 2) = "04", "Apr", LEFT(L2953, 2) = "05", "May", LEFT(L2953, 2) = "06", "Jun", LEFT(L2953, 2) = "07", "Jul", LEFT(L2953, 2) = "08", "Aug", LEFT(L2953, 2) = "09", "Sep", LEFT(L2953, 2) = "10", "Oct", LEFT(L2953, 2) = "11", "Nov", LEFT(L2953, 2) = "12", "Dec")</f>
        <v>Aug</v>
      </c>
      <c r="N2953" s="9" t="str">
        <f t="shared" si="326"/>
        <v>2014</v>
      </c>
      <c r="O2953" t="b">
        <v>0</v>
      </c>
      <c r="P2953">
        <v>58</v>
      </c>
      <c r="Q2953" t="b">
        <v>0</v>
      </c>
      <c r="R2953" t="s">
        <v>8302</v>
      </c>
      <c r="S2953" s="6">
        <f t="shared" si="322"/>
        <v>2.1919999999999999E-2</v>
      </c>
      <c r="T2953" s="8">
        <f t="shared" si="323"/>
        <v>18.896551724137932</v>
      </c>
      <c r="U2953" t="str">
        <f t="shared" si="327"/>
        <v>theater</v>
      </c>
      <c r="V2953" t="str">
        <f t="shared" si="328"/>
        <v>spaces</v>
      </c>
    </row>
    <row r="2954" spans="1:22" ht="48" x14ac:dyDescent="0.2">
      <c r="A2954">
        <v>2952</v>
      </c>
      <c r="B2954" s="3" t="s">
        <v>2952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2">
        <f t="shared" si="324"/>
        <v>42660.166666666672</v>
      </c>
      <c r="K2954">
        <v>1473957239</v>
      </c>
      <c r="L2954" s="12" t="str">
        <f t="shared" si="325"/>
        <v>09/15/2016</v>
      </c>
      <c r="M2954" s="9" t="str" cm="1">
        <f t="array" ref="M2954">_xlfn.IFS(LEFT(L2954, 2) = "01", "Jan", LEFT(L2954, 2) = "02", "Feb", LEFT(L2954, 2) = "03", "Mar", LEFT(L2954, 2) = "04", "Apr", LEFT(L2954, 2) = "05", "May", LEFT(L2954, 2) = "06", "Jun", LEFT(L2954, 2) = "07", "Jul", LEFT(L2954, 2) = "08", "Aug", LEFT(L2954, 2) = "09", "Sep", LEFT(L2954, 2) = "10", "Oct", LEFT(L2954, 2) = "11", "Nov", LEFT(L2954, 2) = "12", "Dec")</f>
        <v>Sep</v>
      </c>
      <c r="N2954" s="9" t="str">
        <f t="shared" si="326"/>
        <v>2016</v>
      </c>
      <c r="O2954" t="b">
        <v>0</v>
      </c>
      <c r="P2954">
        <v>8</v>
      </c>
      <c r="Q2954" t="b">
        <v>0</v>
      </c>
      <c r="R2954" t="s">
        <v>8302</v>
      </c>
      <c r="S2954" s="6">
        <f t="shared" si="322"/>
        <v>8.0250000000000002E-2</v>
      </c>
      <c r="T2954" s="8">
        <f t="shared" si="323"/>
        <v>200.625</v>
      </c>
      <c r="U2954" t="str">
        <f t="shared" si="327"/>
        <v>theater</v>
      </c>
      <c r="V2954" t="str">
        <f t="shared" si="328"/>
        <v>spaces</v>
      </c>
    </row>
    <row r="2955" spans="1:22" ht="48" x14ac:dyDescent="0.2">
      <c r="A2955">
        <v>2953</v>
      </c>
      <c r="B2955" s="3" t="s">
        <v>2953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2">
        <f t="shared" si="324"/>
        <v>42285.791909722218</v>
      </c>
      <c r="K2955">
        <v>1441738821</v>
      </c>
      <c r="L2955" s="12" t="str">
        <f t="shared" si="325"/>
        <v>09/08/2015</v>
      </c>
      <c r="M2955" s="9" t="str" cm="1">
        <f t="array" ref="M2955">_xlfn.IFS(LEFT(L2955, 2) = "01", "Jan", LEFT(L2955, 2) = "02", "Feb", LEFT(L2955, 2) = "03", "Mar", LEFT(L2955, 2) = "04", "Apr", LEFT(L2955, 2) = "05", "May", LEFT(L2955, 2) = "06", "Jun", LEFT(L2955, 2) = "07", "Jul", LEFT(L2955, 2) = "08", "Aug", LEFT(L2955, 2) = "09", "Sep", LEFT(L2955, 2) = "10", "Oct", LEFT(L2955, 2) = "11", "Nov", LEFT(L2955, 2) = "12", "Dec")</f>
        <v>Sep</v>
      </c>
      <c r="N2955" s="9" t="str">
        <f t="shared" si="326"/>
        <v>2015</v>
      </c>
      <c r="O2955" t="b">
        <v>0</v>
      </c>
      <c r="P2955">
        <v>3</v>
      </c>
      <c r="Q2955" t="b">
        <v>0</v>
      </c>
      <c r="R2955" t="s">
        <v>8302</v>
      </c>
      <c r="S2955" s="6">
        <f t="shared" si="322"/>
        <v>1.5125E-3</v>
      </c>
      <c r="T2955" s="8">
        <f t="shared" si="323"/>
        <v>201.66666666666666</v>
      </c>
      <c r="U2955" t="str">
        <f t="shared" si="327"/>
        <v>theater</v>
      </c>
      <c r="V2955" t="str">
        <f t="shared" si="328"/>
        <v>spaces</v>
      </c>
    </row>
    <row r="2956" spans="1:22" ht="48" x14ac:dyDescent="0.2">
      <c r="A2956">
        <v>2954</v>
      </c>
      <c r="B2956" s="3" t="s">
        <v>2954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2">
        <f t="shared" si="324"/>
        <v>42810.541701388895</v>
      </c>
      <c r="K2956">
        <v>1487944803</v>
      </c>
      <c r="L2956" s="12" t="str">
        <f t="shared" si="325"/>
        <v>02/24/2017</v>
      </c>
      <c r="M2956" s="9" t="str" cm="1">
        <f t="array" ref="M2956">_xlfn.IFS(LEFT(L2956, 2) = "01", "Jan", LEFT(L2956, 2) = "02", "Feb", LEFT(L2956, 2) = "03", "Mar", LEFT(L2956, 2) = "04", "Apr", LEFT(L2956, 2) = "05", "May", LEFT(L2956, 2) = "06", "Jun", LEFT(L2956, 2) = "07", "Jul", LEFT(L2956, 2) = "08", "Aug", LEFT(L2956, 2) = "09", "Sep", LEFT(L2956, 2) = "10", "Oct", LEFT(L2956, 2) = "11", "Nov", LEFT(L2956, 2) = "12", "Dec")</f>
        <v>Feb</v>
      </c>
      <c r="N2956" s="9" t="str">
        <f t="shared" si="326"/>
        <v>2017</v>
      </c>
      <c r="O2956" t="b">
        <v>0</v>
      </c>
      <c r="P2956">
        <v>0</v>
      </c>
      <c r="Q2956" t="b">
        <v>0</v>
      </c>
      <c r="R2956" t="s">
        <v>8302</v>
      </c>
      <c r="S2956" s="6">
        <f t="shared" si="322"/>
        <v>0</v>
      </c>
      <c r="T2956" s="8">
        <f t="shared" si="323"/>
        <v>0</v>
      </c>
      <c r="U2956" t="str">
        <f t="shared" si="327"/>
        <v>theater</v>
      </c>
      <c r="V2956" t="str">
        <f t="shared" si="328"/>
        <v>spaces</v>
      </c>
    </row>
    <row r="2957" spans="1:22" ht="32" x14ac:dyDescent="0.2">
      <c r="A2957">
        <v>2955</v>
      </c>
      <c r="B2957" s="3" t="s">
        <v>2955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2">
        <f t="shared" si="324"/>
        <v>42171.741307870368</v>
      </c>
      <c r="K2957">
        <v>1431884849</v>
      </c>
      <c r="L2957" s="12" t="str">
        <f t="shared" si="325"/>
        <v>05/17/2015</v>
      </c>
      <c r="M2957" s="9" t="str" cm="1">
        <f t="array" ref="M2957">_xlfn.IFS(LEFT(L2957, 2) = "01", "Jan", LEFT(L2957, 2) = "02", "Feb", LEFT(L2957, 2) = "03", "Mar", LEFT(L2957, 2) = "04", "Apr", LEFT(L2957, 2) = "05", "May", LEFT(L2957, 2) = "06", "Jun", LEFT(L2957, 2) = "07", "Jul", LEFT(L2957, 2) = "08", "Aug", LEFT(L2957, 2) = "09", "Sep", LEFT(L2957, 2) = "10", "Oct", LEFT(L2957, 2) = "11", "Nov", LEFT(L2957, 2) = "12", "Dec")</f>
        <v>May</v>
      </c>
      <c r="N2957" s="9" t="str">
        <f t="shared" si="326"/>
        <v>2015</v>
      </c>
      <c r="O2957" t="b">
        <v>0</v>
      </c>
      <c r="P2957">
        <v>11</v>
      </c>
      <c r="Q2957" t="b">
        <v>0</v>
      </c>
      <c r="R2957" t="s">
        <v>8302</v>
      </c>
      <c r="S2957" s="6">
        <f t="shared" si="322"/>
        <v>0.59583333333333333</v>
      </c>
      <c r="T2957" s="8">
        <f t="shared" si="323"/>
        <v>65</v>
      </c>
      <c r="U2957" t="str">
        <f t="shared" si="327"/>
        <v>theater</v>
      </c>
      <c r="V2957" t="str">
        <f t="shared" si="328"/>
        <v>spaces</v>
      </c>
    </row>
    <row r="2958" spans="1:22" ht="48" x14ac:dyDescent="0.2">
      <c r="A2958">
        <v>2956</v>
      </c>
      <c r="B2958" s="3" t="s">
        <v>2956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2">
        <f t="shared" si="324"/>
        <v>42494.958912037036</v>
      </c>
      <c r="K2958">
        <v>1459810850</v>
      </c>
      <c r="L2958" s="12" t="str">
        <f t="shared" si="325"/>
        <v>04/04/2016</v>
      </c>
      <c r="M2958" s="9" t="str" cm="1">
        <f t="array" ref="M2958">_xlfn.IFS(LEFT(L2958, 2) = "01", "Jan", LEFT(L2958, 2) = "02", "Feb", LEFT(L2958, 2) = "03", "Mar", LEFT(L2958, 2) = "04", "Apr", LEFT(L2958, 2) = "05", "May", LEFT(L2958, 2) = "06", "Jun", LEFT(L2958, 2) = "07", "Jul", LEFT(L2958, 2) = "08", "Aug", LEFT(L2958, 2) = "09", "Sep", LEFT(L2958, 2) = "10", "Oct", LEFT(L2958, 2) = "11", "Nov", LEFT(L2958, 2) = "12", "Dec")</f>
        <v>Apr</v>
      </c>
      <c r="N2958" s="9" t="str">
        <f t="shared" si="326"/>
        <v>2016</v>
      </c>
      <c r="O2958" t="b">
        <v>0</v>
      </c>
      <c r="P2958">
        <v>20</v>
      </c>
      <c r="Q2958" t="b">
        <v>0</v>
      </c>
      <c r="R2958" t="s">
        <v>8302</v>
      </c>
      <c r="S2958" s="6">
        <f t="shared" si="322"/>
        <v>0.16734177215189874</v>
      </c>
      <c r="T2958" s="8">
        <f t="shared" si="323"/>
        <v>66.099999999999994</v>
      </c>
      <c r="U2958" t="str">
        <f t="shared" si="327"/>
        <v>theater</v>
      </c>
      <c r="V2958" t="str">
        <f t="shared" si="328"/>
        <v>spaces</v>
      </c>
    </row>
    <row r="2959" spans="1:22" ht="48" x14ac:dyDescent="0.2">
      <c r="A2959">
        <v>2957</v>
      </c>
      <c r="B2959" s="3" t="s">
        <v>2957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2">
        <f t="shared" si="324"/>
        <v>42090.969583333332</v>
      </c>
      <c r="K2959">
        <v>1422317772</v>
      </c>
      <c r="L2959" s="12" t="str">
        <f t="shared" si="325"/>
        <v>01/27/2015</v>
      </c>
      <c r="M2959" s="9" t="str" cm="1">
        <f t="array" ref="M2959">_xlfn.IFS(LEFT(L2959, 2) = "01", "Jan", LEFT(L2959, 2) = "02", "Feb", LEFT(L2959, 2) = "03", "Mar", LEFT(L2959, 2) = "04", "Apr", LEFT(L2959, 2) = "05", "May", LEFT(L2959, 2) = "06", "Jun", LEFT(L2959, 2) = "07", "Jul", LEFT(L2959, 2) = "08", "Aug", LEFT(L2959, 2) = "09", "Sep", LEFT(L2959, 2) = "10", "Oct", LEFT(L2959, 2) = "11", "Nov", LEFT(L2959, 2) = "12", "Dec")</f>
        <v>Jan</v>
      </c>
      <c r="N2959" s="9" t="str">
        <f t="shared" si="326"/>
        <v>2015</v>
      </c>
      <c r="O2959" t="b">
        <v>0</v>
      </c>
      <c r="P2959">
        <v>3</v>
      </c>
      <c r="Q2959" t="b">
        <v>0</v>
      </c>
      <c r="R2959" t="s">
        <v>8302</v>
      </c>
      <c r="S2959" s="6">
        <f t="shared" si="322"/>
        <v>1.8666666666666668E-2</v>
      </c>
      <c r="T2959" s="8">
        <f t="shared" si="323"/>
        <v>93.333333333333329</v>
      </c>
      <c r="U2959" t="str">
        <f t="shared" si="327"/>
        <v>theater</v>
      </c>
      <c r="V2959" t="str">
        <f t="shared" si="328"/>
        <v>spaces</v>
      </c>
    </row>
    <row r="2960" spans="1:22" ht="48" x14ac:dyDescent="0.2">
      <c r="A2960">
        <v>2958</v>
      </c>
      <c r="B2960" s="3" t="s">
        <v>2958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2">
        <f t="shared" si="324"/>
        <v>42498.73746527778</v>
      </c>
      <c r="K2960">
        <v>1457548917</v>
      </c>
      <c r="L2960" s="12" t="str">
        <f t="shared" si="325"/>
        <v>03/09/2016</v>
      </c>
      <c r="M2960" s="9" t="str" cm="1">
        <f t="array" ref="M2960">_xlfn.IFS(LEFT(L2960, 2) = "01", "Jan", LEFT(L2960, 2) = "02", "Feb", LEFT(L2960, 2) = "03", "Mar", LEFT(L2960, 2) = "04", "Apr", LEFT(L2960, 2) = "05", "May", LEFT(L2960, 2) = "06", "Jun", LEFT(L2960, 2) = "07", "Jul", LEFT(L2960, 2) = "08", "Aug", LEFT(L2960, 2) = "09", "Sep", LEFT(L2960, 2) = "10", "Oct", LEFT(L2960, 2) = "11", "Nov", LEFT(L2960, 2) = "12", "Dec")</f>
        <v>Mar</v>
      </c>
      <c r="N2960" s="9" t="str">
        <f t="shared" si="326"/>
        <v>2016</v>
      </c>
      <c r="O2960" t="b">
        <v>0</v>
      </c>
      <c r="P2960">
        <v>0</v>
      </c>
      <c r="Q2960" t="b">
        <v>0</v>
      </c>
      <c r="R2960" t="s">
        <v>8302</v>
      </c>
      <c r="S2960" s="6">
        <f t="shared" si="322"/>
        <v>0</v>
      </c>
      <c r="T2960" s="8">
        <f t="shared" si="323"/>
        <v>0</v>
      </c>
      <c r="U2960" t="str">
        <f t="shared" si="327"/>
        <v>theater</v>
      </c>
      <c r="V2960" t="str">
        <f t="shared" si="328"/>
        <v>spaces</v>
      </c>
    </row>
    <row r="2961" spans="1:22" ht="48" x14ac:dyDescent="0.2">
      <c r="A2961">
        <v>2959</v>
      </c>
      <c r="B2961" s="3" t="s">
        <v>2959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2">
        <f t="shared" si="324"/>
        <v>42528.008391203708</v>
      </c>
      <c r="K2961">
        <v>1462666325</v>
      </c>
      <c r="L2961" s="12" t="str">
        <f t="shared" si="325"/>
        <v>05/08/2016</v>
      </c>
      <c r="M2961" s="9" t="str" cm="1">
        <f t="array" ref="M2961">_xlfn.IFS(LEFT(L2961, 2) = "01", "Jan", LEFT(L2961, 2) = "02", "Feb", LEFT(L2961, 2) = "03", "Mar", LEFT(L2961, 2) = "04", "Apr", LEFT(L2961, 2) = "05", "May", LEFT(L2961, 2) = "06", "Jun", LEFT(L2961, 2) = "07", "Jul", LEFT(L2961, 2) = "08", "Aug", LEFT(L2961, 2) = "09", "Sep", LEFT(L2961, 2) = "10", "Oct", LEFT(L2961, 2) = "11", "Nov", LEFT(L2961, 2) = "12", "Dec")</f>
        <v>May</v>
      </c>
      <c r="N2961" s="9" t="str">
        <f t="shared" si="326"/>
        <v>2016</v>
      </c>
      <c r="O2961" t="b">
        <v>0</v>
      </c>
      <c r="P2961">
        <v>0</v>
      </c>
      <c r="Q2961" t="b">
        <v>0</v>
      </c>
      <c r="R2961" t="s">
        <v>8302</v>
      </c>
      <c r="S2961" s="6">
        <f t="shared" si="322"/>
        <v>0</v>
      </c>
      <c r="T2961" s="8">
        <f t="shared" si="323"/>
        <v>0</v>
      </c>
      <c r="U2961" t="str">
        <f t="shared" si="327"/>
        <v>theater</v>
      </c>
      <c r="V2961" t="str">
        <f t="shared" si="328"/>
        <v>spaces</v>
      </c>
    </row>
    <row r="2962" spans="1:22" ht="48" x14ac:dyDescent="0.2">
      <c r="A2962">
        <v>2960</v>
      </c>
      <c r="B2962" s="3" t="s">
        <v>2960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2">
        <f t="shared" si="324"/>
        <v>41893.757210648146</v>
      </c>
      <c r="K2962">
        <v>1407867023</v>
      </c>
      <c r="L2962" s="12" t="str">
        <f t="shared" si="325"/>
        <v>08/12/2014</v>
      </c>
      <c r="M2962" s="9" t="str" cm="1">
        <f t="array" ref="M2962">_xlfn.IFS(LEFT(L2962, 2) = "01", "Jan", LEFT(L2962, 2) = "02", "Feb", LEFT(L2962, 2) = "03", "Mar", LEFT(L2962, 2) = "04", "Apr", LEFT(L2962, 2) = "05", "May", LEFT(L2962, 2) = "06", "Jun", LEFT(L2962, 2) = "07", "Jul", LEFT(L2962, 2) = "08", "Aug", LEFT(L2962, 2) = "09", "Sep", LEFT(L2962, 2) = "10", "Oct", LEFT(L2962, 2) = "11", "Nov", LEFT(L2962, 2) = "12", "Dec")</f>
        <v>Aug</v>
      </c>
      <c r="N2962" s="9" t="str">
        <f t="shared" si="326"/>
        <v>2014</v>
      </c>
      <c r="O2962" t="b">
        <v>0</v>
      </c>
      <c r="P2962">
        <v>0</v>
      </c>
      <c r="Q2962" t="b">
        <v>0</v>
      </c>
      <c r="R2962" t="s">
        <v>8302</v>
      </c>
      <c r="S2962" s="6">
        <f t="shared" si="322"/>
        <v>0</v>
      </c>
      <c r="T2962" s="8">
        <f t="shared" si="323"/>
        <v>0</v>
      </c>
      <c r="U2962" t="str">
        <f t="shared" si="327"/>
        <v>theater</v>
      </c>
      <c r="V2962" t="str">
        <f t="shared" si="328"/>
        <v>spaces</v>
      </c>
    </row>
    <row r="2963" spans="1:22" ht="48" x14ac:dyDescent="0.2">
      <c r="A2963">
        <v>2961</v>
      </c>
      <c r="B2963" s="3" t="s">
        <v>2961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2">
        <f t="shared" si="324"/>
        <v>42089.166666666672</v>
      </c>
      <c r="K2963">
        <v>1424927159</v>
      </c>
      <c r="L2963" s="12" t="str">
        <f t="shared" si="325"/>
        <v>02/26/2015</v>
      </c>
      <c r="M2963" s="9" t="str" cm="1">
        <f t="array" ref="M2963">_xlfn.IFS(LEFT(L2963, 2) = "01", "Jan", LEFT(L2963, 2) = "02", "Feb", LEFT(L2963, 2) = "03", "Mar", LEFT(L2963, 2) = "04", "Apr", LEFT(L2963, 2) = "05", "May", LEFT(L2963, 2) = "06", "Jun", LEFT(L2963, 2) = "07", "Jul", LEFT(L2963, 2) = "08", "Aug", LEFT(L2963, 2) = "09", "Sep", LEFT(L2963, 2) = "10", "Oct", LEFT(L2963, 2) = "11", "Nov", LEFT(L2963, 2) = "12", "Dec")</f>
        <v>Feb</v>
      </c>
      <c r="N2963" s="9" t="str">
        <f t="shared" si="326"/>
        <v>2015</v>
      </c>
      <c r="O2963" t="b">
        <v>0</v>
      </c>
      <c r="P2963">
        <v>108</v>
      </c>
      <c r="Q2963" t="b">
        <v>1</v>
      </c>
      <c r="R2963" t="s">
        <v>8270</v>
      </c>
      <c r="S2963" s="6">
        <f t="shared" si="322"/>
        <v>1.0962000000000001</v>
      </c>
      <c r="T2963" s="8">
        <f t="shared" si="323"/>
        <v>50.75</v>
      </c>
      <c r="U2963" t="str">
        <f t="shared" si="327"/>
        <v>theater</v>
      </c>
      <c r="V2963" t="str">
        <f t="shared" si="328"/>
        <v>plays</v>
      </c>
    </row>
    <row r="2964" spans="1:22" ht="48" x14ac:dyDescent="0.2">
      <c r="A2964">
        <v>2962</v>
      </c>
      <c r="B2964" s="3" t="s">
        <v>2962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2">
        <f t="shared" si="324"/>
        <v>42064.290972222225</v>
      </c>
      <c r="K2964">
        <v>1422769906</v>
      </c>
      <c r="L2964" s="12" t="str">
        <f t="shared" si="325"/>
        <v>02/01/2015</v>
      </c>
      <c r="M2964" s="9" t="str" cm="1">
        <f t="array" ref="M2964">_xlfn.IFS(LEFT(L2964, 2) = "01", "Jan", LEFT(L2964, 2) = "02", "Feb", LEFT(L2964, 2) = "03", "Mar", LEFT(L2964, 2) = "04", "Apr", LEFT(L2964, 2) = "05", "May", LEFT(L2964, 2) = "06", "Jun", LEFT(L2964, 2) = "07", "Jul", LEFT(L2964, 2) = "08", "Aug", LEFT(L2964, 2) = "09", "Sep", LEFT(L2964, 2) = "10", "Oct", LEFT(L2964, 2) = "11", "Nov", LEFT(L2964, 2) = "12", "Dec")</f>
        <v>Feb</v>
      </c>
      <c r="N2964" s="9" t="str">
        <f t="shared" si="326"/>
        <v>2015</v>
      </c>
      <c r="O2964" t="b">
        <v>0</v>
      </c>
      <c r="P2964">
        <v>20</v>
      </c>
      <c r="Q2964" t="b">
        <v>1</v>
      </c>
      <c r="R2964" t="s">
        <v>8270</v>
      </c>
      <c r="S2964" s="6">
        <f t="shared" si="322"/>
        <v>1.218</v>
      </c>
      <c r="T2964" s="8">
        <f t="shared" si="323"/>
        <v>60.9</v>
      </c>
      <c r="U2964" t="str">
        <f t="shared" si="327"/>
        <v>theater</v>
      </c>
      <c r="V2964" t="str">
        <f t="shared" si="328"/>
        <v>plays</v>
      </c>
    </row>
    <row r="2965" spans="1:22" ht="64" x14ac:dyDescent="0.2">
      <c r="A2965">
        <v>2963</v>
      </c>
      <c r="B2965" s="3" t="s">
        <v>2963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2">
        <f t="shared" si="324"/>
        <v>42187.470185185186</v>
      </c>
      <c r="K2965">
        <v>1433243824</v>
      </c>
      <c r="L2965" s="12" t="str">
        <f t="shared" si="325"/>
        <v>06/02/2015</v>
      </c>
      <c r="M2965" s="9" t="str" cm="1">
        <f t="array" ref="M2965">_xlfn.IFS(LEFT(L2965, 2) = "01", "Jan", LEFT(L2965, 2) = "02", "Feb", LEFT(L2965, 2) = "03", "Mar", LEFT(L2965, 2) = "04", "Apr", LEFT(L2965, 2) = "05", "May", LEFT(L2965, 2) = "06", "Jun", LEFT(L2965, 2) = "07", "Jul", LEFT(L2965, 2) = "08", "Aug", LEFT(L2965, 2) = "09", "Sep", LEFT(L2965, 2) = "10", "Oct", LEFT(L2965, 2) = "11", "Nov", LEFT(L2965, 2) = "12", "Dec")</f>
        <v>Jun</v>
      </c>
      <c r="N2965" s="9" t="str">
        <f t="shared" si="326"/>
        <v>2015</v>
      </c>
      <c r="O2965" t="b">
        <v>0</v>
      </c>
      <c r="P2965">
        <v>98</v>
      </c>
      <c r="Q2965" t="b">
        <v>1</v>
      </c>
      <c r="R2965" t="s">
        <v>8270</v>
      </c>
      <c r="S2965" s="6">
        <f t="shared" si="322"/>
        <v>1.0685</v>
      </c>
      <c r="T2965" s="8">
        <f t="shared" si="323"/>
        <v>109.03061224489795</v>
      </c>
      <c r="U2965" t="str">
        <f t="shared" si="327"/>
        <v>theater</v>
      </c>
      <c r="V2965" t="str">
        <f t="shared" si="328"/>
        <v>plays</v>
      </c>
    </row>
    <row r="2966" spans="1:22" ht="48" x14ac:dyDescent="0.2">
      <c r="A2966">
        <v>2964</v>
      </c>
      <c r="B2966" s="3" t="s">
        <v>2964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2">
        <f t="shared" si="324"/>
        <v>41857.897222222222</v>
      </c>
      <c r="K2966">
        <v>1404769819</v>
      </c>
      <c r="L2966" s="12" t="str">
        <f t="shared" si="325"/>
        <v>07/07/2014</v>
      </c>
      <c r="M2966" s="9" t="str" cm="1">
        <f t="array" ref="M2966">_xlfn.IFS(LEFT(L2966, 2) = "01", "Jan", LEFT(L2966, 2) = "02", "Feb", LEFT(L2966, 2) = "03", "Mar", LEFT(L2966, 2) = "04", "Apr", LEFT(L2966, 2) = "05", "May", LEFT(L2966, 2) = "06", "Jun", LEFT(L2966, 2) = "07", "Jul", LEFT(L2966, 2) = "08", "Aug", LEFT(L2966, 2) = "09", "Sep", LEFT(L2966, 2) = "10", "Oct", LEFT(L2966, 2) = "11", "Nov", LEFT(L2966, 2) = "12", "Dec")</f>
        <v>Jul</v>
      </c>
      <c r="N2966" s="9" t="str">
        <f t="shared" si="326"/>
        <v>2014</v>
      </c>
      <c r="O2966" t="b">
        <v>0</v>
      </c>
      <c r="P2966">
        <v>196</v>
      </c>
      <c r="Q2966" t="b">
        <v>1</v>
      </c>
      <c r="R2966" t="s">
        <v>8270</v>
      </c>
      <c r="S2966" s="6">
        <f t="shared" si="322"/>
        <v>1.0071379999999999</v>
      </c>
      <c r="T2966" s="8">
        <f t="shared" si="323"/>
        <v>25.692295918367346</v>
      </c>
      <c r="U2966" t="str">
        <f t="shared" si="327"/>
        <v>theater</v>
      </c>
      <c r="V2966" t="str">
        <f t="shared" si="328"/>
        <v>plays</v>
      </c>
    </row>
    <row r="2967" spans="1:22" ht="48" x14ac:dyDescent="0.2">
      <c r="A2967">
        <v>2965</v>
      </c>
      <c r="B2967" s="3" t="s">
        <v>2965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2">
        <f t="shared" si="324"/>
        <v>42192.729548611111</v>
      </c>
      <c r="K2967">
        <v>1433698233</v>
      </c>
      <c r="L2967" s="12" t="str">
        <f t="shared" si="325"/>
        <v>06/07/2015</v>
      </c>
      <c r="M2967" s="9" t="str" cm="1">
        <f t="array" ref="M2967">_xlfn.IFS(LEFT(L2967, 2) = "01", "Jan", LEFT(L2967, 2) = "02", "Feb", LEFT(L2967, 2) = "03", "Mar", LEFT(L2967, 2) = "04", "Apr", LEFT(L2967, 2) = "05", "May", LEFT(L2967, 2) = "06", "Jun", LEFT(L2967, 2) = "07", "Jul", LEFT(L2967, 2) = "08", "Aug", LEFT(L2967, 2) = "09", "Sep", LEFT(L2967, 2) = "10", "Oct", LEFT(L2967, 2) = "11", "Nov", LEFT(L2967, 2) = "12", "Dec")</f>
        <v>Jun</v>
      </c>
      <c r="N2967" s="9" t="str">
        <f t="shared" si="326"/>
        <v>2015</v>
      </c>
      <c r="O2967" t="b">
        <v>0</v>
      </c>
      <c r="P2967">
        <v>39</v>
      </c>
      <c r="Q2967" t="b">
        <v>1</v>
      </c>
      <c r="R2967" t="s">
        <v>8270</v>
      </c>
      <c r="S2967" s="6">
        <f t="shared" si="322"/>
        <v>1.0900000000000001</v>
      </c>
      <c r="T2967" s="8">
        <f t="shared" si="323"/>
        <v>41.92307692307692</v>
      </c>
      <c r="U2967" t="str">
        <f t="shared" si="327"/>
        <v>theater</v>
      </c>
      <c r="V2967" t="str">
        <f t="shared" si="328"/>
        <v>plays</v>
      </c>
    </row>
    <row r="2968" spans="1:22" ht="48" x14ac:dyDescent="0.2">
      <c r="A2968">
        <v>2966</v>
      </c>
      <c r="B2968" s="3" t="s">
        <v>2966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2">
        <f t="shared" si="324"/>
        <v>42263.738564814819</v>
      </c>
      <c r="K2968">
        <v>1439833412</v>
      </c>
      <c r="L2968" s="12" t="str">
        <f t="shared" si="325"/>
        <v>08/17/2015</v>
      </c>
      <c r="M2968" s="9" t="str" cm="1">
        <f t="array" ref="M2968">_xlfn.IFS(LEFT(L2968, 2) = "01", "Jan", LEFT(L2968, 2) = "02", "Feb", LEFT(L2968, 2) = "03", "Mar", LEFT(L2968, 2) = "04", "Apr", LEFT(L2968, 2) = "05", "May", LEFT(L2968, 2) = "06", "Jun", LEFT(L2968, 2) = "07", "Jul", LEFT(L2968, 2) = "08", "Aug", LEFT(L2968, 2) = "09", "Sep", LEFT(L2968, 2) = "10", "Oct", LEFT(L2968, 2) = "11", "Nov", LEFT(L2968, 2) = "12", "Dec")</f>
        <v>Aug</v>
      </c>
      <c r="N2968" s="9" t="str">
        <f t="shared" si="326"/>
        <v>2015</v>
      </c>
      <c r="O2968" t="b">
        <v>0</v>
      </c>
      <c r="P2968">
        <v>128</v>
      </c>
      <c r="Q2968" t="b">
        <v>1</v>
      </c>
      <c r="R2968" t="s">
        <v>8270</v>
      </c>
      <c r="S2968" s="6">
        <f t="shared" si="322"/>
        <v>1.1363000000000001</v>
      </c>
      <c r="T2968" s="8">
        <f t="shared" si="323"/>
        <v>88.7734375</v>
      </c>
      <c r="U2968" t="str">
        <f t="shared" si="327"/>
        <v>theater</v>
      </c>
      <c r="V2968" t="str">
        <f t="shared" si="328"/>
        <v>plays</v>
      </c>
    </row>
    <row r="2969" spans="1:22" ht="48" x14ac:dyDescent="0.2">
      <c r="A2969">
        <v>2967</v>
      </c>
      <c r="B2969" s="3" t="s">
        <v>2967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2">
        <f t="shared" si="324"/>
        <v>42072.156157407408</v>
      </c>
      <c r="K2969">
        <v>1423284292</v>
      </c>
      <c r="L2969" s="12" t="str">
        <f t="shared" si="325"/>
        <v>02/07/2015</v>
      </c>
      <c r="M2969" s="9" t="str" cm="1">
        <f t="array" ref="M2969">_xlfn.IFS(LEFT(L2969, 2) = "01", "Jan", LEFT(L2969, 2) = "02", "Feb", LEFT(L2969, 2) = "03", "Mar", LEFT(L2969, 2) = "04", "Apr", LEFT(L2969, 2) = "05", "May", LEFT(L2969, 2) = "06", "Jun", LEFT(L2969, 2) = "07", "Jul", LEFT(L2969, 2) = "08", "Aug", LEFT(L2969, 2) = "09", "Sep", LEFT(L2969, 2) = "10", "Oct", LEFT(L2969, 2) = "11", "Nov", LEFT(L2969, 2) = "12", "Dec")</f>
        <v>Feb</v>
      </c>
      <c r="N2969" s="9" t="str">
        <f t="shared" si="326"/>
        <v>2015</v>
      </c>
      <c r="O2969" t="b">
        <v>0</v>
      </c>
      <c r="P2969">
        <v>71</v>
      </c>
      <c r="Q2969" t="b">
        <v>1</v>
      </c>
      <c r="R2969" t="s">
        <v>8270</v>
      </c>
      <c r="S2969" s="6">
        <f t="shared" si="322"/>
        <v>1.1392</v>
      </c>
      <c r="T2969" s="8">
        <f t="shared" si="323"/>
        <v>80.225352112676063</v>
      </c>
      <c r="U2969" t="str">
        <f t="shared" si="327"/>
        <v>theater</v>
      </c>
      <c r="V2969" t="str">
        <f t="shared" si="328"/>
        <v>plays</v>
      </c>
    </row>
    <row r="2970" spans="1:22" ht="32" x14ac:dyDescent="0.2">
      <c r="A2970">
        <v>2968</v>
      </c>
      <c r="B2970" s="3" t="s">
        <v>2968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2">
        <f t="shared" si="324"/>
        <v>42599.165972222225</v>
      </c>
      <c r="K2970">
        <v>1470227660</v>
      </c>
      <c r="L2970" s="12" t="str">
        <f t="shared" si="325"/>
        <v>08/03/2016</v>
      </c>
      <c r="M2970" s="9" t="str" cm="1">
        <f t="array" ref="M2970">_xlfn.IFS(LEFT(L2970, 2) = "01", "Jan", LEFT(L2970, 2) = "02", "Feb", LEFT(L2970, 2) = "03", "Mar", LEFT(L2970, 2) = "04", "Apr", LEFT(L2970, 2) = "05", "May", LEFT(L2970, 2) = "06", "Jun", LEFT(L2970, 2) = "07", "Jul", LEFT(L2970, 2) = "08", "Aug", LEFT(L2970, 2) = "09", "Sep", LEFT(L2970, 2) = "10", "Oct", LEFT(L2970, 2) = "11", "Nov", LEFT(L2970, 2) = "12", "Dec")</f>
        <v>Aug</v>
      </c>
      <c r="N2970" s="9" t="str">
        <f t="shared" si="326"/>
        <v>2016</v>
      </c>
      <c r="O2970" t="b">
        <v>0</v>
      </c>
      <c r="P2970">
        <v>47</v>
      </c>
      <c r="Q2970" t="b">
        <v>1</v>
      </c>
      <c r="R2970" t="s">
        <v>8270</v>
      </c>
      <c r="S2970" s="6">
        <f t="shared" si="322"/>
        <v>1.06</v>
      </c>
      <c r="T2970" s="8">
        <f t="shared" si="323"/>
        <v>78.936170212765958</v>
      </c>
      <c r="U2970" t="str">
        <f t="shared" si="327"/>
        <v>theater</v>
      </c>
      <c r="V2970" t="str">
        <f t="shared" si="328"/>
        <v>plays</v>
      </c>
    </row>
    <row r="2971" spans="1:22" ht="48" x14ac:dyDescent="0.2">
      <c r="A2971">
        <v>2969</v>
      </c>
      <c r="B2971" s="3" t="s">
        <v>2969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2">
        <f t="shared" si="324"/>
        <v>42127.952083333337</v>
      </c>
      <c r="K2971">
        <v>1428087153</v>
      </c>
      <c r="L2971" s="12" t="str">
        <f t="shared" si="325"/>
        <v>04/03/2015</v>
      </c>
      <c r="M2971" s="9" t="str" cm="1">
        <f t="array" ref="M2971">_xlfn.IFS(LEFT(L2971, 2) = "01", "Jan", LEFT(L2971, 2) = "02", "Feb", LEFT(L2971, 2) = "03", "Mar", LEFT(L2971, 2) = "04", "Apr", LEFT(L2971, 2) = "05", "May", LEFT(L2971, 2) = "06", "Jun", LEFT(L2971, 2) = "07", "Jul", LEFT(L2971, 2) = "08", "Aug", LEFT(L2971, 2) = "09", "Sep", LEFT(L2971, 2) = "10", "Oct", LEFT(L2971, 2) = "11", "Nov", LEFT(L2971, 2) = "12", "Dec")</f>
        <v>Apr</v>
      </c>
      <c r="N2971" s="9" t="str">
        <f t="shared" si="326"/>
        <v>2015</v>
      </c>
      <c r="O2971" t="b">
        <v>0</v>
      </c>
      <c r="P2971">
        <v>17</v>
      </c>
      <c r="Q2971" t="b">
        <v>1</v>
      </c>
      <c r="R2971" t="s">
        <v>8270</v>
      </c>
      <c r="S2971" s="6">
        <f t="shared" si="322"/>
        <v>1.625</v>
      </c>
      <c r="T2971" s="8">
        <f t="shared" si="323"/>
        <v>95.588235294117652</v>
      </c>
      <c r="U2971" t="str">
        <f t="shared" si="327"/>
        <v>theater</v>
      </c>
      <c r="V2971" t="str">
        <f t="shared" si="328"/>
        <v>plays</v>
      </c>
    </row>
    <row r="2972" spans="1:22" ht="48" x14ac:dyDescent="0.2">
      <c r="A2972">
        <v>2970</v>
      </c>
      <c r="B2972" s="3" t="s">
        <v>2970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2">
        <f t="shared" si="324"/>
        <v>41838.669571759259</v>
      </c>
      <c r="K2972">
        <v>1403107451</v>
      </c>
      <c r="L2972" s="12" t="str">
        <f t="shared" si="325"/>
        <v>06/18/2014</v>
      </c>
      <c r="M2972" s="9" t="str" cm="1">
        <f t="array" ref="M2972">_xlfn.IFS(LEFT(L2972, 2) = "01", "Jan", LEFT(L2972, 2) = "02", "Feb", LEFT(L2972, 2) = "03", "Mar", LEFT(L2972, 2) = "04", "Apr", LEFT(L2972, 2) = "05", "May", LEFT(L2972, 2) = "06", "Jun", LEFT(L2972, 2) = "07", "Jul", LEFT(L2972, 2) = "08", "Aug", LEFT(L2972, 2) = "09", "Sep", LEFT(L2972, 2) = "10", "Oct", LEFT(L2972, 2) = "11", "Nov", LEFT(L2972, 2) = "12", "Dec")</f>
        <v>Jun</v>
      </c>
      <c r="N2972" s="9" t="str">
        <f t="shared" si="326"/>
        <v>2014</v>
      </c>
      <c r="O2972" t="b">
        <v>0</v>
      </c>
      <c r="P2972">
        <v>91</v>
      </c>
      <c r="Q2972" t="b">
        <v>1</v>
      </c>
      <c r="R2972" t="s">
        <v>8270</v>
      </c>
      <c r="S2972" s="6">
        <f t="shared" si="322"/>
        <v>1.06</v>
      </c>
      <c r="T2972" s="8">
        <f t="shared" si="323"/>
        <v>69.890109890109883</v>
      </c>
      <c r="U2972" t="str">
        <f t="shared" si="327"/>
        <v>theater</v>
      </c>
      <c r="V2972" t="str">
        <f t="shared" si="328"/>
        <v>plays</v>
      </c>
    </row>
    <row r="2973" spans="1:22" ht="48" x14ac:dyDescent="0.2">
      <c r="A2973">
        <v>2971</v>
      </c>
      <c r="B2973" s="3" t="s">
        <v>2971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2">
        <f t="shared" si="324"/>
        <v>41882.658310185187</v>
      </c>
      <c r="K2973">
        <v>1406908078</v>
      </c>
      <c r="L2973" s="12" t="str">
        <f t="shared" si="325"/>
        <v>08/01/2014</v>
      </c>
      <c r="M2973" s="9" t="str" cm="1">
        <f t="array" ref="M2973">_xlfn.IFS(LEFT(L2973, 2) = "01", "Jan", LEFT(L2973, 2) = "02", "Feb", LEFT(L2973, 2) = "03", "Mar", LEFT(L2973, 2) = "04", "Apr", LEFT(L2973, 2) = "05", "May", LEFT(L2973, 2) = "06", "Jun", LEFT(L2973, 2) = "07", "Jul", LEFT(L2973, 2) = "08", "Aug", LEFT(L2973, 2) = "09", "Sep", LEFT(L2973, 2) = "10", "Oct", LEFT(L2973, 2) = "11", "Nov", LEFT(L2973, 2) = "12", "Dec")</f>
        <v>Aug</v>
      </c>
      <c r="N2973" s="9" t="str">
        <f t="shared" si="326"/>
        <v>2014</v>
      </c>
      <c r="O2973" t="b">
        <v>0</v>
      </c>
      <c r="P2973">
        <v>43</v>
      </c>
      <c r="Q2973" t="b">
        <v>1</v>
      </c>
      <c r="R2973" t="s">
        <v>8270</v>
      </c>
      <c r="S2973" s="6">
        <f t="shared" si="322"/>
        <v>1.0015624999999999</v>
      </c>
      <c r="T2973" s="8">
        <f t="shared" si="323"/>
        <v>74.534883720930239</v>
      </c>
      <c r="U2973" t="str">
        <f t="shared" si="327"/>
        <v>theater</v>
      </c>
      <c r="V2973" t="str">
        <f t="shared" si="328"/>
        <v>plays</v>
      </c>
    </row>
    <row r="2974" spans="1:22" ht="32" x14ac:dyDescent="0.2">
      <c r="A2974">
        <v>2972</v>
      </c>
      <c r="B2974" s="3" t="s">
        <v>2972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2">
        <f t="shared" si="324"/>
        <v>42709.041666666672</v>
      </c>
      <c r="K2974">
        <v>1479609520</v>
      </c>
      <c r="L2974" s="12" t="str">
        <f t="shared" si="325"/>
        <v>11/20/2016</v>
      </c>
      <c r="M2974" s="9" t="str" cm="1">
        <f t="array" ref="M2974">_xlfn.IFS(LEFT(L2974, 2) = "01", "Jan", LEFT(L2974, 2) = "02", "Feb", LEFT(L2974, 2) = "03", "Mar", LEFT(L2974, 2) = "04", "Apr", LEFT(L2974, 2) = "05", "May", LEFT(L2974, 2) = "06", "Jun", LEFT(L2974, 2) = "07", "Jul", LEFT(L2974, 2) = "08", "Aug", LEFT(L2974, 2) = "09", "Sep", LEFT(L2974, 2) = "10", "Oct", LEFT(L2974, 2) = "11", "Nov", LEFT(L2974, 2) = "12", "Dec")</f>
        <v>Nov</v>
      </c>
      <c r="N2974" s="9" t="str">
        <f t="shared" si="326"/>
        <v>2016</v>
      </c>
      <c r="O2974" t="b">
        <v>0</v>
      </c>
      <c r="P2974">
        <v>17</v>
      </c>
      <c r="Q2974" t="b">
        <v>1</v>
      </c>
      <c r="R2974" t="s">
        <v>8270</v>
      </c>
      <c r="S2974" s="6">
        <f t="shared" si="322"/>
        <v>1.0535000000000001</v>
      </c>
      <c r="T2974" s="8">
        <f t="shared" si="323"/>
        <v>123.94117647058823</v>
      </c>
      <c r="U2974" t="str">
        <f t="shared" si="327"/>
        <v>theater</v>
      </c>
      <c r="V2974" t="str">
        <f t="shared" si="328"/>
        <v>plays</v>
      </c>
    </row>
    <row r="2975" spans="1:22" ht="48" x14ac:dyDescent="0.2">
      <c r="A2975">
        <v>2973</v>
      </c>
      <c r="B2975" s="3" t="s">
        <v>2973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2">
        <f t="shared" si="324"/>
        <v>42370.166666666672</v>
      </c>
      <c r="K2975">
        <v>1449171508</v>
      </c>
      <c r="L2975" s="12" t="str">
        <f t="shared" si="325"/>
        <v>12/03/2015</v>
      </c>
      <c r="M2975" s="9" t="str" cm="1">
        <f t="array" ref="M2975">_xlfn.IFS(LEFT(L2975, 2) = "01", "Jan", LEFT(L2975, 2) = "02", "Feb", LEFT(L2975, 2) = "03", "Mar", LEFT(L2975, 2) = "04", "Apr", LEFT(L2975, 2) = "05", "May", LEFT(L2975, 2) = "06", "Jun", LEFT(L2975, 2) = "07", "Jul", LEFT(L2975, 2) = "08", "Aug", LEFT(L2975, 2) = "09", "Sep", LEFT(L2975, 2) = "10", "Oct", LEFT(L2975, 2) = "11", "Nov", LEFT(L2975, 2) = "12", "Dec")</f>
        <v>Dec</v>
      </c>
      <c r="N2975" s="9" t="str">
        <f t="shared" si="326"/>
        <v>2015</v>
      </c>
      <c r="O2975" t="b">
        <v>0</v>
      </c>
      <c r="P2975">
        <v>33</v>
      </c>
      <c r="Q2975" t="b">
        <v>1</v>
      </c>
      <c r="R2975" t="s">
        <v>8270</v>
      </c>
      <c r="S2975" s="6">
        <f t="shared" si="322"/>
        <v>1.748</v>
      </c>
      <c r="T2975" s="8">
        <f t="shared" si="323"/>
        <v>264.84848484848487</v>
      </c>
      <c r="U2975" t="str">
        <f t="shared" si="327"/>
        <v>theater</v>
      </c>
      <c r="V2975" t="str">
        <f t="shared" si="328"/>
        <v>plays</v>
      </c>
    </row>
    <row r="2976" spans="1:22" ht="48" x14ac:dyDescent="0.2">
      <c r="A2976">
        <v>2974</v>
      </c>
      <c r="B2976" s="3" t="s">
        <v>2974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2">
        <f t="shared" si="324"/>
        <v>41908.065972222219</v>
      </c>
      <c r="K2976">
        <v>1409275671</v>
      </c>
      <c r="L2976" s="12" t="str">
        <f t="shared" si="325"/>
        <v>08/29/2014</v>
      </c>
      <c r="M2976" s="9" t="str" cm="1">
        <f t="array" ref="M2976">_xlfn.IFS(LEFT(L2976, 2) = "01", "Jan", LEFT(L2976, 2) = "02", "Feb", LEFT(L2976, 2) = "03", "Mar", LEFT(L2976, 2) = "04", "Apr", LEFT(L2976, 2) = "05", "May", LEFT(L2976, 2) = "06", "Jun", LEFT(L2976, 2) = "07", "Jul", LEFT(L2976, 2) = "08", "Aug", LEFT(L2976, 2) = "09", "Sep", LEFT(L2976, 2) = "10", "Oct", LEFT(L2976, 2) = "11", "Nov", LEFT(L2976, 2) = "12", "Dec")</f>
        <v>Aug</v>
      </c>
      <c r="N2976" s="9" t="str">
        <f t="shared" si="326"/>
        <v>2014</v>
      </c>
      <c r="O2976" t="b">
        <v>0</v>
      </c>
      <c r="P2976">
        <v>87</v>
      </c>
      <c r="Q2976" t="b">
        <v>1</v>
      </c>
      <c r="R2976" t="s">
        <v>8270</v>
      </c>
      <c r="S2976" s="6">
        <f t="shared" si="322"/>
        <v>1.02</v>
      </c>
      <c r="T2976" s="8">
        <f t="shared" si="323"/>
        <v>58.620689655172413</v>
      </c>
      <c r="U2976" t="str">
        <f t="shared" si="327"/>
        <v>theater</v>
      </c>
      <c r="V2976" t="str">
        <f t="shared" si="328"/>
        <v>plays</v>
      </c>
    </row>
    <row r="2977" spans="1:22" ht="48" x14ac:dyDescent="0.2">
      <c r="A2977">
        <v>2975</v>
      </c>
      <c r="B2977" s="3" t="s">
        <v>2975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2">
        <f t="shared" si="324"/>
        <v>41970.125</v>
      </c>
      <c r="K2977">
        <v>1414599886</v>
      </c>
      <c r="L2977" s="12" t="str">
        <f t="shared" si="325"/>
        <v>10/29/2014</v>
      </c>
      <c r="M2977" s="9" t="str" cm="1">
        <f t="array" ref="M2977">_xlfn.IFS(LEFT(L2977, 2) = "01", "Jan", LEFT(L2977, 2) = "02", "Feb", LEFT(L2977, 2) = "03", "Mar", LEFT(L2977, 2) = "04", "Apr", LEFT(L2977, 2) = "05", "May", LEFT(L2977, 2) = "06", "Jun", LEFT(L2977, 2) = "07", "Jul", LEFT(L2977, 2) = "08", "Aug", LEFT(L2977, 2) = "09", "Sep", LEFT(L2977, 2) = "10", "Oct", LEFT(L2977, 2) = "11", "Nov", LEFT(L2977, 2) = "12", "Dec")</f>
        <v>Oct</v>
      </c>
      <c r="N2977" s="9" t="str">
        <f t="shared" si="326"/>
        <v>2014</v>
      </c>
      <c r="O2977" t="b">
        <v>0</v>
      </c>
      <c r="P2977">
        <v>113</v>
      </c>
      <c r="Q2977" t="b">
        <v>1</v>
      </c>
      <c r="R2977" t="s">
        <v>8270</v>
      </c>
      <c r="S2977" s="6">
        <f t="shared" si="322"/>
        <v>1.00125</v>
      </c>
      <c r="T2977" s="8">
        <f t="shared" si="323"/>
        <v>70.884955752212392</v>
      </c>
      <c r="U2977" t="str">
        <f t="shared" si="327"/>
        <v>theater</v>
      </c>
      <c r="V2977" t="str">
        <f t="shared" si="328"/>
        <v>plays</v>
      </c>
    </row>
    <row r="2978" spans="1:22" ht="48" x14ac:dyDescent="0.2">
      <c r="A2978">
        <v>2976</v>
      </c>
      <c r="B2978" s="3" t="s">
        <v>2976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2">
        <f t="shared" si="324"/>
        <v>42442.5</v>
      </c>
      <c r="K2978">
        <v>1456421530</v>
      </c>
      <c r="L2978" s="12" t="str">
        <f t="shared" si="325"/>
        <v>02/25/2016</v>
      </c>
      <c r="M2978" s="9" t="str" cm="1">
        <f t="array" ref="M2978">_xlfn.IFS(LEFT(L2978, 2) = "01", "Jan", LEFT(L2978, 2) = "02", "Feb", LEFT(L2978, 2) = "03", "Mar", LEFT(L2978, 2) = "04", "Apr", LEFT(L2978, 2) = "05", "May", LEFT(L2978, 2) = "06", "Jun", LEFT(L2978, 2) = "07", "Jul", LEFT(L2978, 2) = "08", "Aug", LEFT(L2978, 2) = "09", "Sep", LEFT(L2978, 2) = "10", "Oct", LEFT(L2978, 2) = "11", "Nov", LEFT(L2978, 2) = "12", "Dec")</f>
        <v>Feb</v>
      </c>
      <c r="N2978" s="9" t="str">
        <f t="shared" si="326"/>
        <v>2016</v>
      </c>
      <c r="O2978" t="b">
        <v>0</v>
      </c>
      <c r="P2978">
        <v>14</v>
      </c>
      <c r="Q2978" t="b">
        <v>1</v>
      </c>
      <c r="R2978" t="s">
        <v>8270</v>
      </c>
      <c r="S2978" s="6">
        <f t="shared" si="322"/>
        <v>1.7142857142857142</v>
      </c>
      <c r="T2978" s="8">
        <f t="shared" si="323"/>
        <v>8.5714285714285712</v>
      </c>
      <c r="U2978" t="str">
        <f t="shared" si="327"/>
        <v>theater</v>
      </c>
      <c r="V2978" t="str">
        <f t="shared" si="328"/>
        <v>plays</v>
      </c>
    </row>
    <row r="2979" spans="1:22" ht="64" x14ac:dyDescent="0.2">
      <c r="A2979">
        <v>2977</v>
      </c>
      <c r="B2979" s="3" t="s">
        <v>2977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2">
        <f t="shared" si="324"/>
        <v>42086.093055555553</v>
      </c>
      <c r="K2979">
        <v>1421960934</v>
      </c>
      <c r="L2979" s="12" t="str">
        <f t="shared" si="325"/>
        <v>01/22/2015</v>
      </c>
      <c r="M2979" s="9" t="str" cm="1">
        <f t="array" ref="M2979">_xlfn.IFS(LEFT(L2979, 2) = "01", "Jan", LEFT(L2979, 2) = "02", "Feb", LEFT(L2979, 2) = "03", "Mar", LEFT(L2979, 2) = "04", "Apr", LEFT(L2979, 2) = "05", "May", LEFT(L2979, 2) = "06", "Jun", LEFT(L2979, 2) = "07", "Jul", LEFT(L2979, 2) = "08", "Aug", LEFT(L2979, 2) = "09", "Sep", LEFT(L2979, 2) = "10", "Oct", LEFT(L2979, 2) = "11", "Nov", LEFT(L2979, 2) = "12", "Dec")</f>
        <v>Jan</v>
      </c>
      <c r="N2979" s="9" t="str">
        <f t="shared" si="326"/>
        <v>2015</v>
      </c>
      <c r="O2979" t="b">
        <v>0</v>
      </c>
      <c r="P2979">
        <v>30</v>
      </c>
      <c r="Q2979" t="b">
        <v>1</v>
      </c>
      <c r="R2979" t="s">
        <v>8270</v>
      </c>
      <c r="S2979" s="6">
        <f t="shared" si="322"/>
        <v>1.1356666666666666</v>
      </c>
      <c r="T2979" s="8">
        <f t="shared" si="323"/>
        <v>113.56666666666666</v>
      </c>
      <c r="U2979" t="str">
        <f t="shared" si="327"/>
        <v>theater</v>
      </c>
      <c r="V2979" t="str">
        <f t="shared" si="328"/>
        <v>plays</v>
      </c>
    </row>
    <row r="2980" spans="1:22" ht="48" x14ac:dyDescent="0.2">
      <c r="A2980">
        <v>2978</v>
      </c>
      <c r="B2980" s="3" t="s">
        <v>2978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2">
        <f t="shared" si="324"/>
        <v>41932.249305555553</v>
      </c>
      <c r="K2980">
        <v>1412954547</v>
      </c>
      <c r="L2980" s="12" t="str">
        <f t="shared" si="325"/>
        <v>10/10/2014</v>
      </c>
      <c r="M2980" s="9" t="str" cm="1">
        <f t="array" ref="M2980">_xlfn.IFS(LEFT(L2980, 2) = "01", "Jan", LEFT(L2980, 2) = "02", "Feb", LEFT(L2980, 2) = "03", "Mar", LEFT(L2980, 2) = "04", "Apr", LEFT(L2980, 2) = "05", "May", LEFT(L2980, 2) = "06", "Jun", LEFT(L2980, 2) = "07", "Jul", LEFT(L2980, 2) = "08", "Aug", LEFT(L2980, 2) = "09", "Sep", LEFT(L2980, 2) = "10", "Oct", LEFT(L2980, 2) = "11", "Nov", LEFT(L2980, 2) = "12", "Dec")</f>
        <v>Oct</v>
      </c>
      <c r="N2980" s="9" t="str">
        <f t="shared" si="326"/>
        <v>2014</v>
      </c>
      <c r="O2980" t="b">
        <v>0</v>
      </c>
      <c r="P2980">
        <v>16</v>
      </c>
      <c r="Q2980" t="b">
        <v>1</v>
      </c>
      <c r="R2980" t="s">
        <v>8270</v>
      </c>
      <c r="S2980" s="6">
        <f t="shared" si="322"/>
        <v>1.2946666666666666</v>
      </c>
      <c r="T2980" s="8">
        <f t="shared" si="323"/>
        <v>60.6875</v>
      </c>
      <c r="U2980" t="str">
        <f t="shared" si="327"/>
        <v>theater</v>
      </c>
      <c r="V2980" t="str">
        <f t="shared" si="328"/>
        <v>plays</v>
      </c>
    </row>
    <row r="2981" spans="1:22" ht="48" x14ac:dyDescent="0.2">
      <c r="A2981">
        <v>2979</v>
      </c>
      <c r="B2981" s="3" t="s">
        <v>2979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2">
        <f t="shared" si="324"/>
        <v>42010.25</v>
      </c>
      <c r="K2981">
        <v>1419104823</v>
      </c>
      <c r="L2981" s="12" t="str">
        <f t="shared" si="325"/>
        <v>12/20/2014</v>
      </c>
      <c r="M2981" s="9" t="str" cm="1">
        <f t="array" ref="M2981">_xlfn.IFS(LEFT(L2981, 2) = "01", "Jan", LEFT(L2981, 2) = "02", "Feb", LEFT(L2981, 2) = "03", "Mar", LEFT(L2981, 2) = "04", "Apr", LEFT(L2981, 2) = "05", "May", LEFT(L2981, 2) = "06", "Jun", LEFT(L2981, 2) = "07", "Jul", LEFT(L2981, 2) = "08", "Aug", LEFT(L2981, 2) = "09", "Sep", LEFT(L2981, 2) = "10", "Oct", LEFT(L2981, 2) = "11", "Nov", LEFT(L2981, 2) = "12", "Dec")</f>
        <v>Dec</v>
      </c>
      <c r="N2981" s="9" t="str">
        <f t="shared" si="326"/>
        <v>2014</v>
      </c>
      <c r="O2981" t="b">
        <v>0</v>
      </c>
      <c r="P2981">
        <v>46</v>
      </c>
      <c r="Q2981" t="b">
        <v>1</v>
      </c>
      <c r="R2981" t="s">
        <v>8270</v>
      </c>
      <c r="S2981" s="6">
        <f t="shared" si="322"/>
        <v>1.014</v>
      </c>
      <c r="T2981" s="8">
        <f t="shared" si="323"/>
        <v>110.21739130434783</v>
      </c>
      <c r="U2981" t="str">
        <f t="shared" si="327"/>
        <v>theater</v>
      </c>
      <c r="V2981" t="str">
        <f t="shared" si="328"/>
        <v>plays</v>
      </c>
    </row>
    <row r="2982" spans="1:22" ht="48" x14ac:dyDescent="0.2">
      <c r="A2982">
        <v>2980</v>
      </c>
      <c r="B2982" s="3" t="s">
        <v>2980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2">
        <f t="shared" si="324"/>
        <v>42240.083333333328</v>
      </c>
      <c r="K2982">
        <v>1438639130</v>
      </c>
      <c r="L2982" s="12" t="str">
        <f t="shared" si="325"/>
        <v>08/03/2015</v>
      </c>
      <c r="M2982" s="9" t="str" cm="1">
        <f t="array" ref="M2982">_xlfn.IFS(LEFT(L2982, 2) = "01", "Jan", LEFT(L2982, 2) = "02", "Feb", LEFT(L2982, 2) = "03", "Mar", LEFT(L2982, 2) = "04", "Apr", LEFT(L2982, 2) = "05", "May", LEFT(L2982, 2) = "06", "Jun", LEFT(L2982, 2) = "07", "Jul", LEFT(L2982, 2) = "08", "Aug", LEFT(L2982, 2) = "09", "Sep", LEFT(L2982, 2) = "10", "Oct", LEFT(L2982, 2) = "11", "Nov", LEFT(L2982, 2) = "12", "Dec")</f>
        <v>Aug</v>
      </c>
      <c r="N2982" s="9" t="str">
        <f t="shared" si="326"/>
        <v>2015</v>
      </c>
      <c r="O2982" t="b">
        <v>0</v>
      </c>
      <c r="P2982">
        <v>24</v>
      </c>
      <c r="Q2982" t="b">
        <v>1</v>
      </c>
      <c r="R2982" t="s">
        <v>8270</v>
      </c>
      <c r="S2982" s="6">
        <f t="shared" si="322"/>
        <v>1.0916666666666666</v>
      </c>
      <c r="T2982" s="8">
        <f t="shared" si="323"/>
        <v>136.45833333333334</v>
      </c>
      <c r="U2982" t="str">
        <f t="shared" si="327"/>
        <v>theater</v>
      </c>
      <c r="V2982" t="str">
        <f t="shared" si="328"/>
        <v>plays</v>
      </c>
    </row>
    <row r="2983" spans="1:22" ht="48" x14ac:dyDescent="0.2">
      <c r="A2983">
        <v>2981</v>
      </c>
      <c r="B2983" s="3" t="s">
        <v>2981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2">
        <f t="shared" si="324"/>
        <v>42270.559675925921</v>
      </c>
      <c r="K2983">
        <v>1439126756</v>
      </c>
      <c r="L2983" s="12" t="str">
        <f t="shared" si="325"/>
        <v>08/09/2015</v>
      </c>
      <c r="M2983" s="9" t="str" cm="1">
        <f t="array" ref="M2983">_xlfn.IFS(LEFT(L2983, 2) = "01", "Jan", LEFT(L2983, 2) = "02", "Feb", LEFT(L2983, 2) = "03", "Mar", LEFT(L2983, 2) = "04", "Apr", LEFT(L2983, 2) = "05", "May", LEFT(L2983, 2) = "06", "Jun", LEFT(L2983, 2) = "07", "Jul", LEFT(L2983, 2) = "08", "Aug", LEFT(L2983, 2) = "09", "Sep", LEFT(L2983, 2) = "10", "Oct", LEFT(L2983, 2) = "11", "Nov", LEFT(L2983, 2) = "12", "Dec")</f>
        <v>Aug</v>
      </c>
      <c r="N2983" s="9" t="str">
        <f t="shared" si="326"/>
        <v>2015</v>
      </c>
      <c r="O2983" t="b">
        <v>1</v>
      </c>
      <c r="P2983">
        <v>97</v>
      </c>
      <c r="Q2983" t="b">
        <v>1</v>
      </c>
      <c r="R2983" t="s">
        <v>8302</v>
      </c>
      <c r="S2983" s="6">
        <f t="shared" si="322"/>
        <v>1.28925</v>
      </c>
      <c r="T2983" s="8">
        <f t="shared" si="323"/>
        <v>53.164948453608247</v>
      </c>
      <c r="U2983" t="str">
        <f t="shared" si="327"/>
        <v>theater</v>
      </c>
      <c r="V2983" t="str">
        <f t="shared" si="328"/>
        <v>spaces</v>
      </c>
    </row>
    <row r="2984" spans="1:22" ht="32" x14ac:dyDescent="0.2">
      <c r="A2984">
        <v>2982</v>
      </c>
      <c r="B2984" s="3" t="s">
        <v>2982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2">
        <f t="shared" si="324"/>
        <v>42411.686840277776</v>
      </c>
      <c r="K2984">
        <v>1452616143</v>
      </c>
      <c r="L2984" s="12" t="str">
        <f t="shared" si="325"/>
        <v>01/12/2016</v>
      </c>
      <c r="M2984" s="9" t="str" cm="1">
        <f t="array" ref="M2984">_xlfn.IFS(LEFT(L2984, 2) = "01", "Jan", LEFT(L2984, 2) = "02", "Feb", LEFT(L2984, 2) = "03", "Mar", LEFT(L2984, 2) = "04", "Apr", LEFT(L2984, 2) = "05", "May", LEFT(L2984, 2) = "06", "Jun", LEFT(L2984, 2) = "07", "Jul", LEFT(L2984, 2) = "08", "Aug", LEFT(L2984, 2) = "09", "Sep", LEFT(L2984, 2) = "10", "Oct", LEFT(L2984, 2) = "11", "Nov", LEFT(L2984, 2) = "12", "Dec")</f>
        <v>Jan</v>
      </c>
      <c r="N2984" s="9" t="str">
        <f t="shared" si="326"/>
        <v>2016</v>
      </c>
      <c r="O2984" t="b">
        <v>1</v>
      </c>
      <c r="P2984">
        <v>59</v>
      </c>
      <c r="Q2984" t="b">
        <v>1</v>
      </c>
      <c r="R2984" t="s">
        <v>8302</v>
      </c>
      <c r="S2984" s="6">
        <f t="shared" si="322"/>
        <v>1.0206</v>
      </c>
      <c r="T2984" s="8">
        <f t="shared" si="323"/>
        <v>86.491525423728817</v>
      </c>
      <c r="U2984" t="str">
        <f t="shared" si="327"/>
        <v>theater</v>
      </c>
      <c r="V2984" t="str">
        <f t="shared" si="328"/>
        <v>spaces</v>
      </c>
    </row>
    <row r="2985" spans="1:22" ht="48" x14ac:dyDescent="0.2">
      <c r="A2985">
        <v>2983</v>
      </c>
      <c r="B2985" s="3" t="s">
        <v>2983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2">
        <f t="shared" si="324"/>
        <v>41954.674027777779</v>
      </c>
      <c r="K2985">
        <v>1410534636</v>
      </c>
      <c r="L2985" s="12" t="str">
        <f t="shared" si="325"/>
        <v>09/12/2014</v>
      </c>
      <c r="M2985" s="9" t="str" cm="1">
        <f t="array" ref="M2985">_xlfn.IFS(LEFT(L2985, 2) = "01", "Jan", LEFT(L2985, 2) = "02", "Feb", LEFT(L2985, 2) = "03", "Mar", LEFT(L2985, 2) = "04", "Apr", LEFT(L2985, 2) = "05", "May", LEFT(L2985, 2) = "06", "Jun", LEFT(L2985, 2) = "07", "Jul", LEFT(L2985, 2) = "08", "Aug", LEFT(L2985, 2) = "09", "Sep", LEFT(L2985, 2) = "10", "Oct", LEFT(L2985, 2) = "11", "Nov", LEFT(L2985, 2) = "12", "Dec")</f>
        <v>Sep</v>
      </c>
      <c r="N2985" s="9" t="str">
        <f t="shared" si="326"/>
        <v>2014</v>
      </c>
      <c r="O2985" t="b">
        <v>1</v>
      </c>
      <c r="P2985">
        <v>1095</v>
      </c>
      <c r="Q2985" t="b">
        <v>1</v>
      </c>
      <c r="R2985" t="s">
        <v>8302</v>
      </c>
      <c r="S2985" s="6">
        <f t="shared" si="322"/>
        <v>1.465395775862069</v>
      </c>
      <c r="T2985" s="8">
        <f t="shared" si="323"/>
        <v>155.23827397260274</v>
      </c>
      <c r="U2985" t="str">
        <f t="shared" si="327"/>
        <v>theater</v>
      </c>
      <c r="V2985" t="str">
        <f t="shared" si="328"/>
        <v>spaces</v>
      </c>
    </row>
    <row r="2986" spans="1:22" ht="48" x14ac:dyDescent="0.2">
      <c r="A2986">
        <v>2984</v>
      </c>
      <c r="B2986" s="3" t="s">
        <v>2984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2">
        <f t="shared" si="324"/>
        <v>42606.278715277775</v>
      </c>
      <c r="K2986">
        <v>1469428881</v>
      </c>
      <c r="L2986" s="12" t="str">
        <f t="shared" si="325"/>
        <v>07/25/2016</v>
      </c>
      <c r="M2986" s="9" t="str" cm="1">
        <f t="array" ref="M2986">_xlfn.IFS(LEFT(L2986, 2) = "01", "Jan", LEFT(L2986, 2) = "02", "Feb", LEFT(L2986, 2) = "03", "Mar", LEFT(L2986, 2) = "04", "Apr", LEFT(L2986, 2) = "05", "May", LEFT(L2986, 2) = "06", "Jun", LEFT(L2986, 2) = "07", "Jul", LEFT(L2986, 2) = "08", "Aug", LEFT(L2986, 2) = "09", "Sep", LEFT(L2986, 2) = "10", "Oct", LEFT(L2986, 2) = "11", "Nov", LEFT(L2986, 2) = "12", "Dec")</f>
        <v>Jul</v>
      </c>
      <c r="N2986" s="9" t="str">
        <f t="shared" si="326"/>
        <v>2016</v>
      </c>
      <c r="O2986" t="b">
        <v>1</v>
      </c>
      <c r="P2986">
        <v>218</v>
      </c>
      <c r="Q2986" t="b">
        <v>1</v>
      </c>
      <c r="R2986" t="s">
        <v>8302</v>
      </c>
      <c r="S2986" s="6">
        <f t="shared" si="322"/>
        <v>1.00352</v>
      </c>
      <c r="T2986" s="8">
        <f t="shared" si="323"/>
        <v>115.08256880733946</v>
      </c>
      <c r="U2986" t="str">
        <f t="shared" si="327"/>
        <v>theater</v>
      </c>
      <c r="V2986" t="str">
        <f t="shared" si="328"/>
        <v>spaces</v>
      </c>
    </row>
    <row r="2987" spans="1:22" ht="48" x14ac:dyDescent="0.2">
      <c r="A2987">
        <v>2985</v>
      </c>
      <c r="B2987" s="3" t="s">
        <v>2985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2">
        <f t="shared" si="324"/>
        <v>42674.166666666672</v>
      </c>
      <c r="K2987">
        <v>1476228128</v>
      </c>
      <c r="L2987" s="12" t="str">
        <f t="shared" si="325"/>
        <v>10/11/2016</v>
      </c>
      <c r="M2987" s="9" t="str" cm="1">
        <f t="array" ref="M2987">_xlfn.IFS(LEFT(L2987, 2) = "01", "Jan", LEFT(L2987, 2) = "02", "Feb", LEFT(L2987, 2) = "03", "Mar", LEFT(L2987, 2) = "04", "Apr", LEFT(L2987, 2) = "05", "May", LEFT(L2987, 2) = "06", "Jun", LEFT(L2987, 2) = "07", "Jul", LEFT(L2987, 2) = "08", "Aug", LEFT(L2987, 2) = "09", "Sep", LEFT(L2987, 2) = "10", "Oct", LEFT(L2987, 2) = "11", "Nov", LEFT(L2987, 2) = "12", "Dec")</f>
        <v>Oct</v>
      </c>
      <c r="N2987" s="9" t="str">
        <f t="shared" si="326"/>
        <v>2016</v>
      </c>
      <c r="O2987" t="b">
        <v>0</v>
      </c>
      <c r="P2987">
        <v>111</v>
      </c>
      <c r="Q2987" t="b">
        <v>1</v>
      </c>
      <c r="R2987" t="s">
        <v>8302</v>
      </c>
      <c r="S2987" s="6">
        <f t="shared" si="322"/>
        <v>1.2164999999999999</v>
      </c>
      <c r="T2987" s="8">
        <f t="shared" si="323"/>
        <v>109.5945945945946</v>
      </c>
      <c r="U2987" t="str">
        <f t="shared" si="327"/>
        <v>theater</v>
      </c>
      <c r="V2987" t="str">
        <f t="shared" si="328"/>
        <v>spaces</v>
      </c>
    </row>
    <row r="2988" spans="1:22" ht="48" x14ac:dyDescent="0.2">
      <c r="A2988">
        <v>2986</v>
      </c>
      <c r="B2988" s="3" t="s">
        <v>2986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2">
        <f t="shared" si="324"/>
        <v>42491.458402777775</v>
      </c>
      <c r="K2988">
        <v>1456920006</v>
      </c>
      <c r="L2988" s="12" t="str">
        <f t="shared" si="325"/>
        <v>03/02/2016</v>
      </c>
      <c r="M2988" s="9" t="str" cm="1">
        <f t="array" ref="M2988">_xlfn.IFS(LEFT(L2988, 2) = "01", "Jan", LEFT(L2988, 2) = "02", "Feb", LEFT(L2988, 2) = "03", "Mar", LEFT(L2988, 2) = "04", "Apr", LEFT(L2988, 2) = "05", "May", LEFT(L2988, 2) = "06", "Jun", LEFT(L2988, 2) = "07", "Jul", LEFT(L2988, 2) = "08", "Aug", LEFT(L2988, 2) = "09", "Sep", LEFT(L2988, 2) = "10", "Oct", LEFT(L2988, 2) = "11", "Nov", LEFT(L2988, 2) = "12", "Dec")</f>
        <v>Mar</v>
      </c>
      <c r="N2988" s="9" t="str">
        <f t="shared" si="326"/>
        <v>2016</v>
      </c>
      <c r="O2988" t="b">
        <v>0</v>
      </c>
      <c r="P2988">
        <v>56</v>
      </c>
      <c r="Q2988" t="b">
        <v>1</v>
      </c>
      <c r="R2988" t="s">
        <v>8302</v>
      </c>
      <c r="S2988" s="6">
        <f t="shared" si="322"/>
        <v>1.0549999999999999</v>
      </c>
      <c r="T2988" s="8">
        <f t="shared" si="323"/>
        <v>45.214285714285715</v>
      </c>
      <c r="U2988" t="str">
        <f t="shared" si="327"/>
        <v>theater</v>
      </c>
      <c r="V2988" t="str">
        <f t="shared" si="328"/>
        <v>spaces</v>
      </c>
    </row>
    <row r="2989" spans="1:22" ht="48" x14ac:dyDescent="0.2">
      <c r="A2989">
        <v>2987</v>
      </c>
      <c r="B2989" s="3" t="s">
        <v>2987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2">
        <f t="shared" si="324"/>
        <v>42656</v>
      </c>
      <c r="K2989">
        <v>1473837751</v>
      </c>
      <c r="L2989" s="12" t="str">
        <f t="shared" si="325"/>
        <v>09/14/2016</v>
      </c>
      <c r="M2989" s="9" t="str" cm="1">
        <f t="array" ref="M2989">_xlfn.IFS(LEFT(L2989, 2) = "01", "Jan", LEFT(L2989, 2) = "02", "Feb", LEFT(L2989, 2) = "03", "Mar", LEFT(L2989, 2) = "04", "Apr", LEFT(L2989, 2) = "05", "May", LEFT(L2989, 2) = "06", "Jun", LEFT(L2989, 2) = "07", "Jul", LEFT(L2989, 2) = "08", "Aug", LEFT(L2989, 2) = "09", "Sep", LEFT(L2989, 2) = "10", "Oct", LEFT(L2989, 2) = "11", "Nov", LEFT(L2989, 2) = "12", "Dec")</f>
        <v>Sep</v>
      </c>
      <c r="N2989" s="9" t="str">
        <f t="shared" si="326"/>
        <v>2016</v>
      </c>
      <c r="O2989" t="b">
        <v>0</v>
      </c>
      <c r="P2989">
        <v>265</v>
      </c>
      <c r="Q2989" t="b">
        <v>1</v>
      </c>
      <c r="R2989" t="s">
        <v>8302</v>
      </c>
      <c r="S2989" s="6">
        <f t="shared" si="322"/>
        <v>1.1040080000000001</v>
      </c>
      <c r="T2989" s="8">
        <f t="shared" si="323"/>
        <v>104.15169811320754</v>
      </c>
      <c r="U2989" t="str">
        <f t="shared" si="327"/>
        <v>theater</v>
      </c>
      <c r="V2989" t="str">
        <f t="shared" si="328"/>
        <v>spaces</v>
      </c>
    </row>
    <row r="2990" spans="1:22" ht="48" x14ac:dyDescent="0.2">
      <c r="A2990">
        <v>2988</v>
      </c>
      <c r="B2990" s="3" t="s">
        <v>2988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2">
        <f t="shared" si="324"/>
        <v>42541.362048611118</v>
      </c>
      <c r="K2990">
        <v>1463820081</v>
      </c>
      <c r="L2990" s="12" t="str">
        <f t="shared" si="325"/>
        <v>05/21/2016</v>
      </c>
      <c r="M2990" s="9" t="str" cm="1">
        <f t="array" ref="M2990">_xlfn.IFS(LEFT(L2990, 2) = "01", "Jan", LEFT(L2990, 2) = "02", "Feb", LEFT(L2990, 2) = "03", "Mar", LEFT(L2990, 2) = "04", "Apr", LEFT(L2990, 2) = "05", "May", LEFT(L2990, 2) = "06", "Jun", LEFT(L2990, 2) = "07", "Jul", LEFT(L2990, 2) = "08", "Aug", LEFT(L2990, 2) = "09", "Sep", LEFT(L2990, 2) = "10", "Oct", LEFT(L2990, 2) = "11", "Nov", LEFT(L2990, 2) = "12", "Dec")</f>
        <v>May</v>
      </c>
      <c r="N2990" s="9" t="str">
        <f t="shared" si="326"/>
        <v>2016</v>
      </c>
      <c r="O2990" t="b">
        <v>0</v>
      </c>
      <c r="P2990">
        <v>28</v>
      </c>
      <c r="Q2990" t="b">
        <v>1</v>
      </c>
      <c r="R2990" t="s">
        <v>8302</v>
      </c>
      <c r="S2990" s="6">
        <f t="shared" si="322"/>
        <v>1</v>
      </c>
      <c r="T2990" s="8">
        <f t="shared" si="323"/>
        <v>35.714285714285715</v>
      </c>
      <c r="U2990" t="str">
        <f t="shared" si="327"/>
        <v>theater</v>
      </c>
      <c r="V2990" t="str">
        <f t="shared" si="328"/>
        <v>spaces</v>
      </c>
    </row>
    <row r="2991" spans="1:22" ht="16" x14ac:dyDescent="0.2">
      <c r="A2991">
        <v>2989</v>
      </c>
      <c r="B2991" s="3" t="s">
        <v>2989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2">
        <f t="shared" si="324"/>
        <v>42359.207638888889</v>
      </c>
      <c r="K2991">
        <v>1448756962</v>
      </c>
      <c r="L2991" s="12" t="str">
        <f t="shared" si="325"/>
        <v>11/29/2015</v>
      </c>
      <c r="M2991" s="9" t="str" cm="1">
        <f t="array" ref="M2991">_xlfn.IFS(LEFT(L2991, 2) = "01", "Jan", LEFT(L2991, 2) = "02", "Feb", LEFT(L2991, 2) = "03", "Mar", LEFT(L2991, 2) = "04", "Apr", LEFT(L2991, 2) = "05", "May", LEFT(L2991, 2) = "06", "Jun", LEFT(L2991, 2) = "07", "Jul", LEFT(L2991, 2) = "08", "Aug", LEFT(L2991, 2) = "09", "Sep", LEFT(L2991, 2) = "10", "Oct", LEFT(L2991, 2) = "11", "Nov", LEFT(L2991, 2) = "12", "Dec")</f>
        <v>Nov</v>
      </c>
      <c r="N2991" s="9" t="str">
        <f t="shared" si="326"/>
        <v>2015</v>
      </c>
      <c r="O2991" t="b">
        <v>0</v>
      </c>
      <c r="P2991">
        <v>364</v>
      </c>
      <c r="Q2991" t="b">
        <v>1</v>
      </c>
      <c r="R2991" t="s">
        <v>8302</v>
      </c>
      <c r="S2991" s="6">
        <f t="shared" si="322"/>
        <v>1.76535</v>
      </c>
      <c r="T2991" s="8">
        <f t="shared" si="323"/>
        <v>96.997252747252745</v>
      </c>
      <c r="U2991" t="str">
        <f t="shared" si="327"/>
        <v>theater</v>
      </c>
      <c r="V2991" t="str">
        <f t="shared" si="328"/>
        <v>spaces</v>
      </c>
    </row>
    <row r="2992" spans="1:22" ht="48" x14ac:dyDescent="0.2">
      <c r="A2992">
        <v>2990</v>
      </c>
      <c r="B2992" s="3" t="s">
        <v>2990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2">
        <f t="shared" si="324"/>
        <v>42376.57430555555</v>
      </c>
      <c r="K2992">
        <v>1449150420</v>
      </c>
      <c r="L2992" s="12" t="str">
        <f t="shared" si="325"/>
        <v>12/03/2015</v>
      </c>
      <c r="M2992" s="9" t="str" cm="1">
        <f t="array" ref="M2992">_xlfn.IFS(LEFT(L2992, 2) = "01", "Jan", LEFT(L2992, 2) = "02", "Feb", LEFT(L2992, 2) = "03", "Mar", LEFT(L2992, 2) = "04", "Apr", LEFT(L2992, 2) = "05", "May", LEFT(L2992, 2) = "06", "Jun", LEFT(L2992, 2) = "07", "Jul", LEFT(L2992, 2) = "08", "Aug", LEFT(L2992, 2) = "09", "Sep", LEFT(L2992, 2) = "10", "Oct", LEFT(L2992, 2) = "11", "Nov", LEFT(L2992, 2) = "12", "Dec")</f>
        <v>Dec</v>
      </c>
      <c r="N2992" s="9" t="str">
        <f t="shared" si="326"/>
        <v>2015</v>
      </c>
      <c r="O2992" t="b">
        <v>0</v>
      </c>
      <c r="P2992">
        <v>27</v>
      </c>
      <c r="Q2992" t="b">
        <v>1</v>
      </c>
      <c r="R2992" t="s">
        <v>8302</v>
      </c>
      <c r="S2992" s="6">
        <f t="shared" si="322"/>
        <v>1</v>
      </c>
      <c r="T2992" s="8">
        <f t="shared" si="323"/>
        <v>370.37037037037038</v>
      </c>
      <c r="U2992" t="str">
        <f t="shared" si="327"/>
        <v>theater</v>
      </c>
      <c r="V2992" t="str">
        <f t="shared" si="328"/>
        <v>spaces</v>
      </c>
    </row>
    <row r="2993" spans="1:22" ht="48" x14ac:dyDescent="0.2">
      <c r="A2993">
        <v>2991</v>
      </c>
      <c r="B2993" s="3" t="s">
        <v>2991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2">
        <f t="shared" si="324"/>
        <v>42762.837152777778</v>
      </c>
      <c r="K2993">
        <v>1483646730</v>
      </c>
      <c r="L2993" s="12" t="str">
        <f t="shared" si="325"/>
        <v>01/05/2017</v>
      </c>
      <c r="M2993" s="9" t="str" cm="1">
        <f t="array" ref="M2993">_xlfn.IFS(LEFT(L2993, 2) = "01", "Jan", LEFT(L2993, 2) = "02", "Feb", LEFT(L2993, 2) = "03", "Mar", LEFT(L2993, 2) = "04", "Apr", LEFT(L2993, 2) = "05", "May", LEFT(L2993, 2) = "06", "Jun", LEFT(L2993, 2) = "07", "Jul", LEFT(L2993, 2) = "08", "Aug", LEFT(L2993, 2) = "09", "Sep", LEFT(L2993, 2) = "10", "Oct", LEFT(L2993, 2) = "11", "Nov", LEFT(L2993, 2) = "12", "Dec")</f>
        <v>Jan</v>
      </c>
      <c r="N2993" s="9" t="str">
        <f t="shared" si="326"/>
        <v>2017</v>
      </c>
      <c r="O2993" t="b">
        <v>0</v>
      </c>
      <c r="P2993">
        <v>93</v>
      </c>
      <c r="Q2993" t="b">
        <v>1</v>
      </c>
      <c r="R2993" t="s">
        <v>8302</v>
      </c>
      <c r="S2993" s="6">
        <f t="shared" si="322"/>
        <v>1.0329411764705883</v>
      </c>
      <c r="T2993" s="8">
        <f t="shared" si="323"/>
        <v>94.408602150537632</v>
      </c>
      <c r="U2993" t="str">
        <f t="shared" si="327"/>
        <v>theater</v>
      </c>
      <c r="V2993" t="str">
        <f t="shared" si="328"/>
        <v>spaces</v>
      </c>
    </row>
    <row r="2994" spans="1:22" ht="48" x14ac:dyDescent="0.2">
      <c r="A2994">
        <v>2992</v>
      </c>
      <c r="B2994" s="3" t="s">
        <v>2992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2">
        <f t="shared" si="324"/>
        <v>42652.767476851848</v>
      </c>
      <c r="K2994">
        <v>1473445510</v>
      </c>
      <c r="L2994" s="12" t="str">
        <f t="shared" si="325"/>
        <v>09/09/2016</v>
      </c>
      <c r="M2994" s="9" t="str" cm="1">
        <f t="array" ref="M2994">_xlfn.IFS(LEFT(L2994, 2) = "01", "Jan", LEFT(L2994, 2) = "02", "Feb", LEFT(L2994, 2) = "03", "Mar", LEFT(L2994, 2) = "04", "Apr", LEFT(L2994, 2) = "05", "May", LEFT(L2994, 2) = "06", "Jun", LEFT(L2994, 2) = "07", "Jul", LEFT(L2994, 2) = "08", "Aug", LEFT(L2994, 2) = "09", "Sep", LEFT(L2994, 2) = "10", "Oct", LEFT(L2994, 2) = "11", "Nov", LEFT(L2994, 2) = "12", "Dec")</f>
        <v>Sep</v>
      </c>
      <c r="N2994" s="9" t="str">
        <f t="shared" si="326"/>
        <v>2016</v>
      </c>
      <c r="O2994" t="b">
        <v>0</v>
      </c>
      <c r="P2994">
        <v>64</v>
      </c>
      <c r="Q2994" t="b">
        <v>1</v>
      </c>
      <c r="R2994" t="s">
        <v>8302</v>
      </c>
      <c r="S2994" s="6">
        <f t="shared" si="322"/>
        <v>1.0449999999999999</v>
      </c>
      <c r="T2994" s="8">
        <f t="shared" si="323"/>
        <v>48.984375</v>
      </c>
      <c r="U2994" t="str">
        <f t="shared" si="327"/>
        <v>theater</v>
      </c>
      <c r="V2994" t="str">
        <f t="shared" si="328"/>
        <v>spaces</v>
      </c>
    </row>
    <row r="2995" spans="1:22" ht="16" x14ac:dyDescent="0.2">
      <c r="A2995">
        <v>2993</v>
      </c>
      <c r="B2995" s="3" t="s">
        <v>2993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2">
        <f t="shared" si="324"/>
        <v>42420.838738425926</v>
      </c>
      <c r="K2995">
        <v>1453406867</v>
      </c>
      <c r="L2995" s="12" t="str">
        <f t="shared" si="325"/>
        <v>01/21/2016</v>
      </c>
      <c r="M2995" s="9" t="str" cm="1">
        <f t="array" ref="M2995">_xlfn.IFS(LEFT(L2995, 2) = "01", "Jan", LEFT(L2995, 2) = "02", "Feb", LEFT(L2995, 2) = "03", "Mar", LEFT(L2995, 2) = "04", "Apr", LEFT(L2995, 2) = "05", "May", LEFT(L2995, 2) = "06", "Jun", LEFT(L2995, 2) = "07", "Jul", LEFT(L2995, 2) = "08", "Aug", LEFT(L2995, 2) = "09", "Sep", LEFT(L2995, 2) = "10", "Oct", LEFT(L2995, 2) = "11", "Nov", LEFT(L2995, 2) = "12", "Dec")</f>
        <v>Jan</v>
      </c>
      <c r="N2995" s="9" t="str">
        <f t="shared" si="326"/>
        <v>2016</v>
      </c>
      <c r="O2995" t="b">
        <v>0</v>
      </c>
      <c r="P2995">
        <v>22</v>
      </c>
      <c r="Q2995" t="b">
        <v>1</v>
      </c>
      <c r="R2995" t="s">
        <v>8302</v>
      </c>
      <c r="S2995" s="6">
        <f t="shared" si="322"/>
        <v>1.0029999999999999</v>
      </c>
      <c r="T2995" s="8">
        <f t="shared" si="323"/>
        <v>45.590909090909093</v>
      </c>
      <c r="U2995" t="str">
        <f t="shared" si="327"/>
        <v>theater</v>
      </c>
      <c r="V2995" t="str">
        <f t="shared" si="328"/>
        <v>spaces</v>
      </c>
    </row>
    <row r="2996" spans="1:22" ht="48" x14ac:dyDescent="0.2">
      <c r="A2996">
        <v>2994</v>
      </c>
      <c r="B2996" s="3" t="s">
        <v>2994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2">
        <f t="shared" si="324"/>
        <v>41915.478842592594</v>
      </c>
      <c r="K2996">
        <v>1409743772</v>
      </c>
      <c r="L2996" s="12" t="str">
        <f t="shared" si="325"/>
        <v>09/03/2014</v>
      </c>
      <c r="M2996" s="9" t="str" cm="1">
        <f t="array" ref="M2996">_xlfn.IFS(LEFT(L2996, 2) = "01", "Jan", LEFT(L2996, 2) = "02", "Feb", LEFT(L2996, 2) = "03", "Mar", LEFT(L2996, 2) = "04", "Apr", LEFT(L2996, 2) = "05", "May", LEFT(L2996, 2) = "06", "Jun", LEFT(L2996, 2) = "07", "Jul", LEFT(L2996, 2) = "08", "Aug", LEFT(L2996, 2) = "09", "Sep", LEFT(L2996, 2) = "10", "Oct", LEFT(L2996, 2) = "11", "Nov", LEFT(L2996, 2) = "12", "Dec")</f>
        <v>Sep</v>
      </c>
      <c r="N2996" s="9" t="str">
        <f t="shared" si="326"/>
        <v>2014</v>
      </c>
      <c r="O2996" t="b">
        <v>0</v>
      </c>
      <c r="P2996">
        <v>59</v>
      </c>
      <c r="Q2996" t="b">
        <v>1</v>
      </c>
      <c r="R2996" t="s">
        <v>8302</v>
      </c>
      <c r="S2996" s="6">
        <f t="shared" si="322"/>
        <v>4.577466666666667</v>
      </c>
      <c r="T2996" s="8">
        <f t="shared" si="323"/>
        <v>23.275254237288134</v>
      </c>
      <c r="U2996" t="str">
        <f t="shared" si="327"/>
        <v>theater</v>
      </c>
      <c r="V2996" t="str">
        <f t="shared" si="328"/>
        <v>spaces</v>
      </c>
    </row>
    <row r="2997" spans="1:22" ht="48" x14ac:dyDescent="0.2">
      <c r="A2997">
        <v>2995</v>
      </c>
      <c r="B2997" s="3" t="s">
        <v>2995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2">
        <f t="shared" si="324"/>
        <v>42754.665173611109</v>
      </c>
      <c r="K2997">
        <v>1482249471</v>
      </c>
      <c r="L2997" s="12" t="str">
        <f t="shared" si="325"/>
        <v>12/20/2016</v>
      </c>
      <c r="M2997" s="9" t="str" cm="1">
        <f t="array" ref="M2997">_xlfn.IFS(LEFT(L2997, 2) = "01", "Jan", LEFT(L2997, 2) = "02", "Feb", LEFT(L2997, 2) = "03", "Mar", LEFT(L2997, 2) = "04", "Apr", LEFT(L2997, 2) = "05", "May", LEFT(L2997, 2) = "06", "Jun", LEFT(L2997, 2) = "07", "Jul", LEFT(L2997, 2) = "08", "Aug", LEFT(L2997, 2) = "09", "Sep", LEFT(L2997, 2) = "10", "Oct", LEFT(L2997, 2) = "11", "Nov", LEFT(L2997, 2) = "12", "Dec")</f>
        <v>Dec</v>
      </c>
      <c r="N2997" s="9" t="str">
        <f t="shared" si="326"/>
        <v>2016</v>
      </c>
      <c r="O2997" t="b">
        <v>0</v>
      </c>
      <c r="P2997">
        <v>249</v>
      </c>
      <c r="Q2997" t="b">
        <v>1</v>
      </c>
      <c r="R2997" t="s">
        <v>8302</v>
      </c>
      <c r="S2997" s="6">
        <f t="shared" si="322"/>
        <v>1.0496000000000001</v>
      </c>
      <c r="T2997" s="8">
        <f t="shared" si="323"/>
        <v>63.2289156626506</v>
      </c>
      <c r="U2997" t="str">
        <f t="shared" si="327"/>
        <v>theater</v>
      </c>
      <c r="V2997" t="str">
        <f t="shared" si="328"/>
        <v>spaces</v>
      </c>
    </row>
    <row r="2998" spans="1:22" ht="32" x14ac:dyDescent="0.2">
      <c r="A2998">
        <v>2996</v>
      </c>
      <c r="B2998" s="3" t="s">
        <v>2996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2">
        <f t="shared" si="324"/>
        <v>42150.912500000006</v>
      </c>
      <c r="K2998">
        <v>1427493240</v>
      </c>
      <c r="L2998" s="12" t="str">
        <f t="shared" si="325"/>
        <v>03/27/2015</v>
      </c>
      <c r="M2998" s="9" t="str" cm="1">
        <f t="array" ref="M2998">_xlfn.IFS(LEFT(L2998, 2) = "01", "Jan", LEFT(L2998, 2) = "02", "Feb", LEFT(L2998, 2) = "03", "Mar", LEFT(L2998, 2) = "04", "Apr", LEFT(L2998, 2) = "05", "May", LEFT(L2998, 2) = "06", "Jun", LEFT(L2998, 2) = "07", "Jul", LEFT(L2998, 2) = "08", "Aug", LEFT(L2998, 2) = "09", "Sep", LEFT(L2998, 2) = "10", "Oct", LEFT(L2998, 2) = "11", "Nov", LEFT(L2998, 2) = "12", "Dec")</f>
        <v>Mar</v>
      </c>
      <c r="N2998" s="9" t="str">
        <f t="shared" si="326"/>
        <v>2015</v>
      </c>
      <c r="O2998" t="b">
        <v>0</v>
      </c>
      <c r="P2998">
        <v>392</v>
      </c>
      <c r="Q2998" t="b">
        <v>1</v>
      </c>
      <c r="R2998" t="s">
        <v>8302</v>
      </c>
      <c r="S2998" s="6">
        <f t="shared" si="322"/>
        <v>1.7194285714285715</v>
      </c>
      <c r="T2998" s="8">
        <f t="shared" si="323"/>
        <v>153.5204081632653</v>
      </c>
      <c r="U2998" t="str">
        <f t="shared" si="327"/>
        <v>theater</v>
      </c>
      <c r="V2998" t="str">
        <f t="shared" si="328"/>
        <v>spaces</v>
      </c>
    </row>
    <row r="2999" spans="1:22" ht="48" x14ac:dyDescent="0.2">
      <c r="A2999">
        <v>2997</v>
      </c>
      <c r="B2999" s="3" t="s">
        <v>2997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2">
        <f t="shared" si="324"/>
        <v>42793.207638888889</v>
      </c>
      <c r="K2999">
        <v>1486661793</v>
      </c>
      <c r="L2999" s="12" t="str">
        <f t="shared" si="325"/>
        <v>02/09/2017</v>
      </c>
      <c r="M2999" s="9" t="str" cm="1">
        <f t="array" ref="M2999">_xlfn.IFS(LEFT(L2999, 2) = "01", "Jan", LEFT(L2999, 2) = "02", "Feb", LEFT(L2999, 2) = "03", "Mar", LEFT(L2999, 2) = "04", "Apr", LEFT(L2999, 2) = "05", "May", LEFT(L2999, 2) = "06", "Jun", LEFT(L2999, 2) = "07", "Jul", LEFT(L2999, 2) = "08", "Aug", LEFT(L2999, 2) = "09", "Sep", LEFT(L2999, 2) = "10", "Oct", LEFT(L2999, 2) = "11", "Nov", LEFT(L2999, 2) = "12", "Dec")</f>
        <v>Feb</v>
      </c>
      <c r="N2999" s="9" t="str">
        <f t="shared" si="326"/>
        <v>2017</v>
      </c>
      <c r="O2999" t="b">
        <v>0</v>
      </c>
      <c r="P2999">
        <v>115</v>
      </c>
      <c r="Q2999" t="b">
        <v>1</v>
      </c>
      <c r="R2999" t="s">
        <v>8302</v>
      </c>
      <c r="S2999" s="6">
        <f t="shared" si="322"/>
        <v>1.0373000000000001</v>
      </c>
      <c r="T2999" s="8">
        <f t="shared" si="323"/>
        <v>90.2</v>
      </c>
      <c r="U2999" t="str">
        <f t="shared" si="327"/>
        <v>theater</v>
      </c>
      <c r="V2999" t="str">
        <f t="shared" si="328"/>
        <v>spaces</v>
      </c>
    </row>
    <row r="3000" spans="1:22" ht="48" x14ac:dyDescent="0.2">
      <c r="A3000">
        <v>2998</v>
      </c>
      <c r="B3000" s="3" t="s">
        <v>2998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2">
        <f t="shared" si="324"/>
        <v>41806.184027777781</v>
      </c>
      <c r="K3000">
        <v>1400474329</v>
      </c>
      <c r="L3000" s="12" t="str">
        <f t="shared" si="325"/>
        <v>05/19/2014</v>
      </c>
      <c r="M3000" s="9" t="str" cm="1">
        <f t="array" ref="M3000">_xlfn.IFS(LEFT(L3000, 2) = "01", "Jan", LEFT(L3000, 2) = "02", "Feb", LEFT(L3000, 2) = "03", "Mar", LEFT(L3000, 2) = "04", "Apr", LEFT(L3000, 2) = "05", "May", LEFT(L3000, 2) = "06", "Jun", LEFT(L3000, 2) = "07", "Jul", LEFT(L3000, 2) = "08", "Aug", LEFT(L3000, 2) = "09", "Sep", LEFT(L3000, 2) = "10", "Oct", LEFT(L3000, 2) = "11", "Nov", LEFT(L3000, 2) = "12", "Dec")</f>
        <v>May</v>
      </c>
      <c r="N3000" s="9" t="str">
        <f t="shared" si="326"/>
        <v>2014</v>
      </c>
      <c r="O3000" t="b">
        <v>0</v>
      </c>
      <c r="P3000">
        <v>433</v>
      </c>
      <c r="Q3000" t="b">
        <v>1</v>
      </c>
      <c r="R3000" t="s">
        <v>8302</v>
      </c>
      <c r="S3000" s="6">
        <f t="shared" si="322"/>
        <v>1.0302899999999999</v>
      </c>
      <c r="T3000" s="8">
        <f t="shared" si="323"/>
        <v>118.97113163972287</v>
      </c>
      <c r="U3000" t="str">
        <f t="shared" si="327"/>
        <v>theater</v>
      </c>
      <c r="V3000" t="str">
        <f t="shared" si="328"/>
        <v>spaces</v>
      </c>
    </row>
    <row r="3001" spans="1:22" ht="48" x14ac:dyDescent="0.2">
      <c r="A3001">
        <v>2999</v>
      </c>
      <c r="B3001" s="3" t="s">
        <v>2999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2">
        <f t="shared" si="324"/>
        <v>42795.083333333328</v>
      </c>
      <c r="K3001">
        <v>1487094360</v>
      </c>
      <c r="L3001" s="12" t="str">
        <f t="shared" si="325"/>
        <v>02/14/2017</v>
      </c>
      <c r="M3001" s="9" t="str" cm="1">
        <f t="array" ref="M3001">_xlfn.IFS(LEFT(L3001, 2) = "01", "Jan", LEFT(L3001, 2) = "02", "Feb", LEFT(L3001, 2) = "03", "Mar", LEFT(L3001, 2) = "04", "Apr", LEFT(L3001, 2) = "05", "May", LEFT(L3001, 2) = "06", "Jun", LEFT(L3001, 2) = "07", "Jul", LEFT(L3001, 2) = "08", "Aug", LEFT(L3001, 2) = "09", "Sep", LEFT(L3001, 2) = "10", "Oct", LEFT(L3001, 2) = "11", "Nov", LEFT(L3001, 2) = "12", "Dec")</f>
        <v>Feb</v>
      </c>
      <c r="N3001" s="9" t="str">
        <f t="shared" si="326"/>
        <v>2017</v>
      </c>
      <c r="O3001" t="b">
        <v>0</v>
      </c>
      <c r="P3001">
        <v>20</v>
      </c>
      <c r="Q3001" t="b">
        <v>1</v>
      </c>
      <c r="R3001" t="s">
        <v>8302</v>
      </c>
      <c r="S3001" s="6">
        <f t="shared" si="322"/>
        <v>1.1888888888888889</v>
      </c>
      <c r="T3001" s="8">
        <f t="shared" si="323"/>
        <v>80.25</v>
      </c>
      <c r="U3001" t="str">
        <f t="shared" si="327"/>
        <v>theater</v>
      </c>
      <c r="V3001" t="str">
        <f t="shared" si="328"/>
        <v>spaces</v>
      </c>
    </row>
    <row r="3002" spans="1:22" ht="48" x14ac:dyDescent="0.2">
      <c r="A3002">
        <v>3000</v>
      </c>
      <c r="B3002" s="3" t="s">
        <v>3000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2">
        <f t="shared" si="324"/>
        <v>42766.75</v>
      </c>
      <c r="K3002">
        <v>1484682670</v>
      </c>
      <c r="L3002" s="12" t="str">
        <f t="shared" si="325"/>
        <v>01/17/2017</v>
      </c>
      <c r="M3002" s="9" t="str" cm="1">
        <f t="array" ref="M3002">_xlfn.IFS(LEFT(L3002, 2) = "01", "Jan", LEFT(L3002, 2) = "02", "Feb", LEFT(L3002, 2) = "03", "Mar", LEFT(L3002, 2) = "04", "Apr", LEFT(L3002, 2) = "05", "May", LEFT(L3002, 2) = "06", "Jun", LEFT(L3002, 2) = "07", "Jul", LEFT(L3002, 2) = "08", "Aug", LEFT(L3002, 2) = "09", "Sep", LEFT(L3002, 2) = "10", "Oct", LEFT(L3002, 2) = "11", "Nov", LEFT(L3002, 2) = "12", "Dec")</f>
        <v>Jan</v>
      </c>
      <c r="N3002" s="9" t="str">
        <f t="shared" si="326"/>
        <v>2017</v>
      </c>
      <c r="O3002" t="b">
        <v>0</v>
      </c>
      <c r="P3002">
        <v>8</v>
      </c>
      <c r="Q3002" t="b">
        <v>1</v>
      </c>
      <c r="R3002" t="s">
        <v>8302</v>
      </c>
      <c r="S3002" s="6">
        <f t="shared" si="322"/>
        <v>1</v>
      </c>
      <c r="T3002" s="8">
        <f t="shared" si="323"/>
        <v>62.5</v>
      </c>
      <c r="U3002" t="str">
        <f t="shared" si="327"/>
        <v>theater</v>
      </c>
      <c r="V3002" t="str">
        <f t="shared" si="328"/>
        <v>spaces</v>
      </c>
    </row>
    <row r="3003" spans="1:22" ht="48" x14ac:dyDescent="0.2">
      <c r="A3003">
        <v>3001</v>
      </c>
      <c r="B3003" s="3" t="s">
        <v>3001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2">
        <f t="shared" si="324"/>
        <v>42564.895625000005</v>
      </c>
      <c r="K3003">
        <v>1465853382</v>
      </c>
      <c r="L3003" s="12" t="str">
        <f t="shared" si="325"/>
        <v>06/13/2016</v>
      </c>
      <c r="M3003" s="9" t="str" cm="1">
        <f t="array" ref="M3003">_xlfn.IFS(LEFT(L3003, 2) = "01", "Jan", LEFT(L3003, 2) = "02", "Feb", LEFT(L3003, 2) = "03", "Mar", LEFT(L3003, 2) = "04", "Apr", LEFT(L3003, 2) = "05", "May", LEFT(L3003, 2) = "06", "Jun", LEFT(L3003, 2) = "07", "Jul", LEFT(L3003, 2) = "08", "Aug", LEFT(L3003, 2) = "09", "Sep", LEFT(L3003, 2) = "10", "Oct", LEFT(L3003, 2) = "11", "Nov", LEFT(L3003, 2) = "12", "Dec")</f>
        <v>Jun</v>
      </c>
      <c r="N3003" s="9" t="str">
        <f t="shared" si="326"/>
        <v>2016</v>
      </c>
      <c r="O3003" t="b">
        <v>0</v>
      </c>
      <c r="P3003">
        <v>175</v>
      </c>
      <c r="Q3003" t="b">
        <v>1</v>
      </c>
      <c r="R3003" t="s">
        <v>8302</v>
      </c>
      <c r="S3003" s="6">
        <f t="shared" si="322"/>
        <v>3.1869988910451896</v>
      </c>
      <c r="T3003" s="8">
        <f t="shared" si="323"/>
        <v>131.37719999999999</v>
      </c>
      <c r="U3003" t="str">
        <f t="shared" si="327"/>
        <v>theater</v>
      </c>
      <c r="V3003" t="str">
        <f t="shared" si="328"/>
        <v>spaces</v>
      </c>
    </row>
    <row r="3004" spans="1:22" ht="32" x14ac:dyDescent="0.2">
      <c r="A3004">
        <v>3002</v>
      </c>
      <c r="B3004" s="3" t="s">
        <v>3002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2">
        <f t="shared" si="324"/>
        <v>41269.83625</v>
      </c>
      <c r="K3004">
        <v>1353960252</v>
      </c>
      <c r="L3004" s="12" t="str">
        <f t="shared" si="325"/>
        <v>11/26/2012</v>
      </c>
      <c r="M3004" s="9" t="str" cm="1">
        <f t="array" ref="M3004">_xlfn.IFS(LEFT(L3004, 2) = "01", "Jan", LEFT(L3004, 2) = "02", "Feb", LEFT(L3004, 2) = "03", "Mar", LEFT(L3004, 2) = "04", "Apr", LEFT(L3004, 2) = "05", "May", LEFT(L3004, 2) = "06", "Jun", LEFT(L3004, 2) = "07", "Jul", LEFT(L3004, 2) = "08", "Aug", LEFT(L3004, 2) = "09", "Sep", LEFT(L3004, 2) = "10", "Oct", LEFT(L3004, 2) = "11", "Nov", LEFT(L3004, 2) = "12", "Dec")</f>
        <v>Nov</v>
      </c>
      <c r="N3004" s="9" t="str">
        <f t="shared" si="326"/>
        <v>2012</v>
      </c>
      <c r="O3004" t="b">
        <v>0</v>
      </c>
      <c r="P3004">
        <v>104</v>
      </c>
      <c r="Q3004" t="b">
        <v>1</v>
      </c>
      <c r="R3004" t="s">
        <v>8302</v>
      </c>
      <c r="S3004" s="6">
        <f t="shared" si="322"/>
        <v>1.0850614285714286</v>
      </c>
      <c r="T3004" s="8">
        <f t="shared" si="323"/>
        <v>73.032980769230775</v>
      </c>
      <c r="U3004" t="str">
        <f t="shared" si="327"/>
        <v>theater</v>
      </c>
      <c r="V3004" t="str">
        <f t="shared" si="328"/>
        <v>spaces</v>
      </c>
    </row>
    <row r="3005" spans="1:22" ht="48" x14ac:dyDescent="0.2">
      <c r="A3005">
        <v>3003</v>
      </c>
      <c r="B3005" s="3" t="s">
        <v>3003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2">
        <f t="shared" si="324"/>
        <v>42430.249305555553</v>
      </c>
      <c r="K3005">
        <v>1454098976</v>
      </c>
      <c r="L3005" s="12" t="str">
        <f t="shared" si="325"/>
        <v>01/29/2016</v>
      </c>
      <c r="M3005" s="9" t="str" cm="1">
        <f t="array" ref="M3005">_xlfn.IFS(LEFT(L3005, 2) = "01", "Jan", LEFT(L3005, 2) = "02", "Feb", LEFT(L3005, 2) = "03", "Mar", LEFT(L3005, 2) = "04", "Apr", LEFT(L3005, 2) = "05", "May", LEFT(L3005, 2) = "06", "Jun", LEFT(L3005, 2) = "07", "Jul", LEFT(L3005, 2) = "08", "Aug", LEFT(L3005, 2) = "09", "Sep", LEFT(L3005, 2) = "10", "Oct", LEFT(L3005, 2) = "11", "Nov", LEFT(L3005, 2) = "12", "Dec")</f>
        <v>Jan</v>
      </c>
      <c r="N3005" s="9" t="str">
        <f t="shared" si="326"/>
        <v>2016</v>
      </c>
      <c r="O3005" t="b">
        <v>0</v>
      </c>
      <c r="P3005">
        <v>17</v>
      </c>
      <c r="Q3005" t="b">
        <v>1</v>
      </c>
      <c r="R3005" t="s">
        <v>8302</v>
      </c>
      <c r="S3005" s="6">
        <f t="shared" si="322"/>
        <v>1.0116666666666667</v>
      </c>
      <c r="T3005" s="8">
        <f t="shared" si="323"/>
        <v>178.52941176470588</v>
      </c>
      <c r="U3005" t="str">
        <f t="shared" si="327"/>
        <v>theater</v>
      </c>
      <c r="V3005" t="str">
        <f t="shared" si="328"/>
        <v>spaces</v>
      </c>
    </row>
    <row r="3006" spans="1:22" ht="48" x14ac:dyDescent="0.2">
      <c r="A3006">
        <v>3004</v>
      </c>
      <c r="B3006" s="3" t="s">
        <v>3004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2">
        <f t="shared" si="324"/>
        <v>41958.922731481478</v>
      </c>
      <c r="K3006">
        <v>1413493724</v>
      </c>
      <c r="L3006" s="12" t="str">
        <f t="shared" si="325"/>
        <v>10/16/2014</v>
      </c>
      <c r="M3006" s="9" t="str" cm="1">
        <f t="array" ref="M3006">_xlfn.IFS(LEFT(L3006, 2) = "01", "Jan", LEFT(L3006, 2) = "02", "Feb", LEFT(L3006, 2) = "03", "Mar", LEFT(L3006, 2) = "04", "Apr", LEFT(L3006, 2) = "05", "May", LEFT(L3006, 2) = "06", "Jun", LEFT(L3006, 2) = "07", "Jul", LEFT(L3006, 2) = "08", "Aug", LEFT(L3006, 2) = "09", "Sep", LEFT(L3006, 2) = "10", "Oct", LEFT(L3006, 2) = "11", "Nov", LEFT(L3006, 2) = "12", "Dec")</f>
        <v>Oct</v>
      </c>
      <c r="N3006" s="9" t="str">
        <f t="shared" si="326"/>
        <v>2014</v>
      </c>
      <c r="O3006" t="b">
        <v>0</v>
      </c>
      <c r="P3006">
        <v>277</v>
      </c>
      <c r="Q3006" t="b">
        <v>1</v>
      </c>
      <c r="R3006" t="s">
        <v>8302</v>
      </c>
      <c r="S3006" s="6">
        <f t="shared" si="322"/>
        <v>1.12815</v>
      </c>
      <c r="T3006" s="8">
        <f t="shared" si="323"/>
        <v>162.90974729241879</v>
      </c>
      <c r="U3006" t="str">
        <f t="shared" si="327"/>
        <v>theater</v>
      </c>
      <c r="V3006" t="str">
        <f t="shared" si="328"/>
        <v>spaces</v>
      </c>
    </row>
    <row r="3007" spans="1:22" ht="48" x14ac:dyDescent="0.2">
      <c r="A3007">
        <v>3005</v>
      </c>
      <c r="B3007" s="3" t="s">
        <v>3005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2">
        <f t="shared" si="324"/>
        <v>41918.674826388888</v>
      </c>
      <c r="K3007">
        <v>1410019905</v>
      </c>
      <c r="L3007" s="12" t="str">
        <f t="shared" si="325"/>
        <v>09/06/2014</v>
      </c>
      <c r="M3007" s="9" t="str" cm="1">
        <f t="array" ref="M3007">_xlfn.IFS(LEFT(L3007, 2) = "01", "Jan", LEFT(L3007, 2) = "02", "Feb", LEFT(L3007, 2) = "03", "Mar", LEFT(L3007, 2) = "04", "Apr", LEFT(L3007, 2) = "05", "May", LEFT(L3007, 2) = "06", "Jun", LEFT(L3007, 2) = "07", "Jul", LEFT(L3007, 2) = "08", "Aug", LEFT(L3007, 2) = "09", "Sep", LEFT(L3007, 2) = "10", "Oct", LEFT(L3007, 2) = "11", "Nov", LEFT(L3007, 2) = "12", "Dec")</f>
        <v>Sep</v>
      </c>
      <c r="N3007" s="9" t="str">
        <f t="shared" si="326"/>
        <v>2014</v>
      </c>
      <c r="O3007" t="b">
        <v>0</v>
      </c>
      <c r="P3007">
        <v>118</v>
      </c>
      <c r="Q3007" t="b">
        <v>1</v>
      </c>
      <c r="R3007" t="s">
        <v>8302</v>
      </c>
      <c r="S3007" s="6">
        <f t="shared" si="322"/>
        <v>1.2049622641509434</v>
      </c>
      <c r="T3007" s="8">
        <f t="shared" si="323"/>
        <v>108.24237288135593</v>
      </c>
      <c r="U3007" t="str">
        <f t="shared" si="327"/>
        <v>theater</v>
      </c>
      <c r="V3007" t="str">
        <f t="shared" si="328"/>
        <v>spaces</v>
      </c>
    </row>
    <row r="3008" spans="1:22" ht="32" x14ac:dyDescent="0.2">
      <c r="A3008">
        <v>3006</v>
      </c>
      <c r="B3008" s="3" t="s">
        <v>3006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2">
        <f t="shared" si="324"/>
        <v>41987.756840277783</v>
      </c>
      <c r="K3008">
        <v>1415988591</v>
      </c>
      <c r="L3008" s="12" t="str">
        <f t="shared" si="325"/>
        <v>11/14/2014</v>
      </c>
      <c r="M3008" s="9" t="str" cm="1">
        <f t="array" ref="M3008">_xlfn.IFS(LEFT(L3008, 2) = "01", "Jan", LEFT(L3008, 2) = "02", "Feb", LEFT(L3008, 2) = "03", "Mar", LEFT(L3008, 2) = "04", "Apr", LEFT(L3008, 2) = "05", "May", LEFT(L3008, 2) = "06", "Jun", LEFT(L3008, 2) = "07", "Jul", LEFT(L3008, 2) = "08", "Aug", LEFT(L3008, 2) = "09", "Sep", LEFT(L3008, 2) = "10", "Oct", LEFT(L3008, 2) = "11", "Nov", LEFT(L3008, 2) = "12", "Dec")</f>
        <v>Nov</v>
      </c>
      <c r="N3008" s="9" t="str">
        <f t="shared" si="326"/>
        <v>2014</v>
      </c>
      <c r="O3008" t="b">
        <v>0</v>
      </c>
      <c r="P3008">
        <v>97</v>
      </c>
      <c r="Q3008" t="b">
        <v>1</v>
      </c>
      <c r="R3008" t="s">
        <v>8302</v>
      </c>
      <c r="S3008" s="6">
        <f t="shared" si="322"/>
        <v>1.0774999999999999</v>
      </c>
      <c r="T3008" s="8">
        <f t="shared" si="323"/>
        <v>88.865979381443296</v>
      </c>
      <c r="U3008" t="str">
        <f t="shared" si="327"/>
        <v>theater</v>
      </c>
      <c r="V3008" t="str">
        <f t="shared" si="328"/>
        <v>spaces</v>
      </c>
    </row>
    <row r="3009" spans="1:22" ht="32" x14ac:dyDescent="0.2">
      <c r="A3009">
        <v>3007</v>
      </c>
      <c r="B3009" s="3" t="s">
        <v>3007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2">
        <f t="shared" si="324"/>
        <v>42119.216238425928</v>
      </c>
      <c r="K3009">
        <v>1428124283</v>
      </c>
      <c r="L3009" s="12" t="str">
        <f t="shared" si="325"/>
        <v>04/04/2015</v>
      </c>
      <c r="M3009" s="9" t="str" cm="1">
        <f t="array" ref="M3009">_xlfn.IFS(LEFT(L3009, 2) = "01", "Jan", LEFT(L3009, 2) = "02", "Feb", LEFT(L3009, 2) = "03", "Mar", LEFT(L3009, 2) = "04", "Apr", LEFT(L3009, 2) = "05", "May", LEFT(L3009, 2) = "06", "Jun", LEFT(L3009, 2) = "07", "Jul", LEFT(L3009, 2) = "08", "Aug", LEFT(L3009, 2) = "09", "Sep", LEFT(L3009, 2) = "10", "Oct", LEFT(L3009, 2) = "11", "Nov", LEFT(L3009, 2) = "12", "Dec")</f>
        <v>Apr</v>
      </c>
      <c r="N3009" s="9" t="str">
        <f t="shared" si="326"/>
        <v>2015</v>
      </c>
      <c r="O3009" t="b">
        <v>0</v>
      </c>
      <c r="P3009">
        <v>20</v>
      </c>
      <c r="Q3009" t="b">
        <v>1</v>
      </c>
      <c r="R3009" t="s">
        <v>8302</v>
      </c>
      <c r="S3009" s="6">
        <f t="shared" si="322"/>
        <v>1.8</v>
      </c>
      <c r="T3009" s="8">
        <f t="shared" si="323"/>
        <v>54</v>
      </c>
      <c r="U3009" t="str">
        <f t="shared" si="327"/>
        <v>theater</v>
      </c>
      <c r="V3009" t="str">
        <f t="shared" si="328"/>
        <v>spaces</v>
      </c>
    </row>
    <row r="3010" spans="1:22" ht="48" x14ac:dyDescent="0.2">
      <c r="A3010">
        <v>3008</v>
      </c>
      <c r="B3010" s="3" t="s">
        <v>3008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2">
        <f t="shared" si="324"/>
        <v>42390.212025462963</v>
      </c>
      <c r="K3010">
        <v>1450760719</v>
      </c>
      <c r="L3010" s="12" t="str">
        <f t="shared" si="325"/>
        <v>12/22/2015</v>
      </c>
      <c r="M3010" s="9" t="str" cm="1">
        <f t="array" ref="M3010">_xlfn.IFS(LEFT(L3010, 2) = "01", "Jan", LEFT(L3010, 2) = "02", "Feb", LEFT(L3010, 2) = "03", "Mar", LEFT(L3010, 2) = "04", "Apr", LEFT(L3010, 2) = "05", "May", LEFT(L3010, 2) = "06", "Jun", LEFT(L3010, 2) = "07", "Jul", LEFT(L3010, 2) = "08", "Aug", LEFT(L3010, 2) = "09", "Sep", LEFT(L3010, 2) = "10", "Oct", LEFT(L3010, 2) = "11", "Nov", LEFT(L3010, 2) = "12", "Dec")</f>
        <v>Dec</v>
      </c>
      <c r="N3010" s="9" t="str">
        <f t="shared" si="326"/>
        <v>2015</v>
      </c>
      <c r="O3010" t="b">
        <v>0</v>
      </c>
      <c r="P3010">
        <v>26</v>
      </c>
      <c r="Q3010" t="b">
        <v>1</v>
      </c>
      <c r="R3010" t="s">
        <v>8302</v>
      </c>
      <c r="S3010" s="6">
        <f t="shared" ref="S3010:S3073" si="329">E3010/D3010</f>
        <v>1.0116666666666667</v>
      </c>
      <c r="T3010" s="8">
        <f t="shared" ref="T3010:T3073" si="330">IFERROR(E3010/P3010, 0)</f>
        <v>116.73076923076923</v>
      </c>
      <c r="U3010" t="str">
        <f t="shared" si="327"/>
        <v>theater</v>
      </c>
      <c r="V3010" t="str">
        <f t="shared" si="328"/>
        <v>spaces</v>
      </c>
    </row>
    <row r="3011" spans="1:22" ht="48" x14ac:dyDescent="0.2">
      <c r="A3011">
        <v>3009</v>
      </c>
      <c r="B3011" s="3" t="s">
        <v>3009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2">
        <f t="shared" ref="J3011:J3074" si="331">(((I3011/60)/60)/24)+DATE(1970,1,1)</f>
        <v>41969.611574074079</v>
      </c>
      <c r="K3011">
        <v>1414417240</v>
      </c>
      <c r="L3011" s="12" t="str">
        <f t="shared" ref="L3011:L3074" si="332">TEXT((((K3011/60)/60)/24)+DATE(1970,1,1), "mm/dd/yyyy")</f>
        <v>10/27/2014</v>
      </c>
      <c r="M3011" s="9" t="str" cm="1">
        <f t="array" ref="M3011">_xlfn.IFS(LEFT(L3011, 2) = "01", "Jan", LEFT(L3011, 2) = "02", "Feb", LEFT(L3011, 2) = "03", "Mar", LEFT(L3011, 2) = "04", "Apr", LEFT(L3011, 2) = "05", "May", LEFT(L3011, 2) = "06", "Jun", LEFT(L3011, 2) = "07", "Jul", LEFT(L3011, 2) = "08", "Aug", LEFT(L3011, 2) = "09", "Sep", LEFT(L3011, 2) = "10", "Oct", LEFT(L3011, 2) = "11", "Nov", LEFT(L3011, 2) = "12", "Dec")</f>
        <v>Oct</v>
      </c>
      <c r="N3011" s="9" t="str">
        <f t="shared" ref="N3011:N3074" si="333">RIGHT(L3011, 4)</f>
        <v>2014</v>
      </c>
      <c r="O3011" t="b">
        <v>0</v>
      </c>
      <c r="P3011">
        <v>128</v>
      </c>
      <c r="Q3011" t="b">
        <v>1</v>
      </c>
      <c r="R3011" t="s">
        <v>8302</v>
      </c>
      <c r="S3011" s="6">
        <f t="shared" si="329"/>
        <v>1.19756</v>
      </c>
      <c r="T3011" s="8">
        <f t="shared" si="330"/>
        <v>233.8984375</v>
      </c>
      <c r="U3011" t="str">
        <f t="shared" ref="U3011:U3074" si="334">LEFT(R3011, SEARCH("/", R3011) - 1)</f>
        <v>theater</v>
      </c>
      <c r="V3011" t="str">
        <f t="shared" ref="V3011:V3074" si="335">RIGHT(R3011, LEN(R3011) - SEARCH("/", R3011) )</f>
        <v>spaces</v>
      </c>
    </row>
    <row r="3012" spans="1:22" ht="48" x14ac:dyDescent="0.2">
      <c r="A3012">
        <v>3010</v>
      </c>
      <c r="B3012" s="3" t="s">
        <v>3010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2">
        <f t="shared" si="331"/>
        <v>42056.832395833335</v>
      </c>
      <c r="K3012">
        <v>1419364719</v>
      </c>
      <c r="L3012" s="12" t="str">
        <f t="shared" si="332"/>
        <v>12/23/2014</v>
      </c>
      <c r="M3012" s="9" t="str" cm="1">
        <f t="array" ref="M3012">_xlfn.IFS(LEFT(L3012, 2) = "01", "Jan", LEFT(L3012, 2) = "02", "Feb", LEFT(L3012, 2) = "03", "Mar", LEFT(L3012, 2) = "04", "Apr", LEFT(L3012, 2) = "05", "May", LEFT(L3012, 2) = "06", "Jun", LEFT(L3012, 2) = "07", "Jul", LEFT(L3012, 2) = "08", "Aug", LEFT(L3012, 2) = "09", "Sep", LEFT(L3012, 2) = "10", "Oct", LEFT(L3012, 2) = "11", "Nov", LEFT(L3012, 2) = "12", "Dec")</f>
        <v>Dec</v>
      </c>
      <c r="N3012" s="9" t="str">
        <f t="shared" si="333"/>
        <v>2014</v>
      </c>
      <c r="O3012" t="b">
        <v>0</v>
      </c>
      <c r="P3012">
        <v>15</v>
      </c>
      <c r="Q3012" t="b">
        <v>1</v>
      </c>
      <c r="R3012" t="s">
        <v>8302</v>
      </c>
      <c r="S3012" s="6">
        <f t="shared" si="329"/>
        <v>1.58</v>
      </c>
      <c r="T3012" s="8">
        <f t="shared" si="330"/>
        <v>158</v>
      </c>
      <c r="U3012" t="str">
        <f t="shared" si="334"/>
        <v>theater</v>
      </c>
      <c r="V3012" t="str">
        <f t="shared" si="335"/>
        <v>spaces</v>
      </c>
    </row>
    <row r="3013" spans="1:22" ht="48" x14ac:dyDescent="0.2">
      <c r="A3013">
        <v>3011</v>
      </c>
      <c r="B3013" s="3" t="s">
        <v>3011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2">
        <f t="shared" si="331"/>
        <v>42361.957638888889</v>
      </c>
      <c r="K3013">
        <v>1448536516</v>
      </c>
      <c r="L3013" s="12" t="str">
        <f t="shared" si="332"/>
        <v>11/26/2015</v>
      </c>
      <c r="M3013" s="9" t="str" cm="1">
        <f t="array" ref="M3013">_xlfn.IFS(LEFT(L3013, 2) = "01", "Jan", LEFT(L3013, 2) = "02", "Feb", LEFT(L3013, 2) = "03", "Mar", LEFT(L3013, 2) = "04", "Apr", LEFT(L3013, 2) = "05", "May", LEFT(L3013, 2) = "06", "Jun", LEFT(L3013, 2) = "07", "Jul", LEFT(L3013, 2) = "08", "Aug", LEFT(L3013, 2) = "09", "Sep", LEFT(L3013, 2) = "10", "Oct", LEFT(L3013, 2) = "11", "Nov", LEFT(L3013, 2) = "12", "Dec")</f>
        <v>Nov</v>
      </c>
      <c r="N3013" s="9" t="str">
        <f t="shared" si="333"/>
        <v>2015</v>
      </c>
      <c r="O3013" t="b">
        <v>0</v>
      </c>
      <c r="P3013">
        <v>25</v>
      </c>
      <c r="Q3013" t="b">
        <v>1</v>
      </c>
      <c r="R3013" t="s">
        <v>8302</v>
      </c>
      <c r="S3013" s="6">
        <f t="shared" si="329"/>
        <v>1.2366666666666666</v>
      </c>
      <c r="T3013" s="8">
        <f t="shared" si="330"/>
        <v>14.84</v>
      </c>
      <c r="U3013" t="str">
        <f t="shared" si="334"/>
        <v>theater</v>
      </c>
      <c r="V3013" t="str">
        <f t="shared" si="335"/>
        <v>spaces</v>
      </c>
    </row>
    <row r="3014" spans="1:22" ht="48" x14ac:dyDescent="0.2">
      <c r="A3014">
        <v>3012</v>
      </c>
      <c r="B3014" s="3" t="s">
        <v>3012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2">
        <f t="shared" si="331"/>
        <v>42045.702893518523</v>
      </c>
      <c r="K3014">
        <v>1421772730</v>
      </c>
      <c r="L3014" s="12" t="str">
        <f t="shared" si="332"/>
        <v>01/20/2015</v>
      </c>
      <c r="M3014" s="9" t="str" cm="1">
        <f t="array" ref="M3014">_xlfn.IFS(LEFT(L3014, 2) = "01", "Jan", LEFT(L3014, 2) = "02", "Feb", LEFT(L3014, 2) = "03", "Mar", LEFT(L3014, 2) = "04", "Apr", LEFT(L3014, 2) = "05", "May", LEFT(L3014, 2) = "06", "Jun", LEFT(L3014, 2) = "07", "Jul", LEFT(L3014, 2) = "08", "Aug", LEFT(L3014, 2) = "09", "Sep", LEFT(L3014, 2) = "10", "Oct", LEFT(L3014, 2) = "11", "Nov", LEFT(L3014, 2) = "12", "Dec")</f>
        <v>Jan</v>
      </c>
      <c r="N3014" s="9" t="str">
        <f t="shared" si="333"/>
        <v>2015</v>
      </c>
      <c r="O3014" t="b">
        <v>0</v>
      </c>
      <c r="P3014">
        <v>55</v>
      </c>
      <c r="Q3014" t="b">
        <v>1</v>
      </c>
      <c r="R3014" t="s">
        <v>8302</v>
      </c>
      <c r="S3014" s="6">
        <f t="shared" si="329"/>
        <v>1.1712499999999999</v>
      </c>
      <c r="T3014" s="8">
        <f t="shared" si="330"/>
        <v>85.181818181818187</v>
      </c>
      <c r="U3014" t="str">
        <f t="shared" si="334"/>
        <v>theater</v>
      </c>
      <c r="V3014" t="str">
        <f t="shared" si="335"/>
        <v>spaces</v>
      </c>
    </row>
    <row r="3015" spans="1:22" ht="48" x14ac:dyDescent="0.2">
      <c r="A3015">
        <v>3013</v>
      </c>
      <c r="B3015" s="3" t="s">
        <v>3013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2">
        <f t="shared" si="331"/>
        <v>42176.836215277777</v>
      </c>
      <c r="K3015">
        <v>1432325049</v>
      </c>
      <c r="L3015" s="12" t="str">
        <f t="shared" si="332"/>
        <v>05/22/2015</v>
      </c>
      <c r="M3015" s="9" t="str" cm="1">
        <f t="array" ref="M3015">_xlfn.IFS(LEFT(L3015, 2) = "01", "Jan", LEFT(L3015, 2) = "02", "Feb", LEFT(L3015, 2) = "03", "Mar", LEFT(L3015, 2) = "04", "Apr", LEFT(L3015, 2) = "05", "May", LEFT(L3015, 2) = "06", "Jun", LEFT(L3015, 2) = "07", "Jul", LEFT(L3015, 2) = "08", "Aug", LEFT(L3015, 2) = "09", "Sep", LEFT(L3015, 2) = "10", "Oct", LEFT(L3015, 2) = "11", "Nov", LEFT(L3015, 2) = "12", "Dec")</f>
        <v>May</v>
      </c>
      <c r="N3015" s="9" t="str">
        <f t="shared" si="333"/>
        <v>2015</v>
      </c>
      <c r="O3015" t="b">
        <v>0</v>
      </c>
      <c r="P3015">
        <v>107</v>
      </c>
      <c r="Q3015" t="b">
        <v>1</v>
      </c>
      <c r="R3015" t="s">
        <v>8302</v>
      </c>
      <c r="S3015" s="6">
        <f t="shared" si="329"/>
        <v>1.5696000000000001</v>
      </c>
      <c r="T3015" s="8">
        <f t="shared" si="330"/>
        <v>146.69158878504672</v>
      </c>
      <c r="U3015" t="str">
        <f t="shared" si="334"/>
        <v>theater</v>
      </c>
      <c r="V3015" t="str">
        <f t="shared" si="335"/>
        <v>spaces</v>
      </c>
    </row>
    <row r="3016" spans="1:22" ht="48" x14ac:dyDescent="0.2">
      <c r="A3016">
        <v>3014</v>
      </c>
      <c r="B3016" s="3" t="s">
        <v>3014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2">
        <f t="shared" si="331"/>
        <v>41948.208333333336</v>
      </c>
      <c r="K3016">
        <v>1412737080</v>
      </c>
      <c r="L3016" s="12" t="str">
        <f t="shared" si="332"/>
        <v>10/08/2014</v>
      </c>
      <c r="M3016" s="9" t="str" cm="1">
        <f t="array" ref="M3016">_xlfn.IFS(LEFT(L3016, 2) = "01", "Jan", LEFT(L3016, 2) = "02", "Feb", LEFT(L3016, 2) = "03", "Mar", LEFT(L3016, 2) = "04", "Apr", LEFT(L3016, 2) = "05", "May", LEFT(L3016, 2) = "06", "Jun", LEFT(L3016, 2) = "07", "Jul", LEFT(L3016, 2) = "08", "Aug", LEFT(L3016, 2) = "09", "Sep", LEFT(L3016, 2) = "10", "Oct", LEFT(L3016, 2) = "11", "Nov", LEFT(L3016, 2) = "12", "Dec")</f>
        <v>Oct</v>
      </c>
      <c r="N3016" s="9" t="str">
        <f t="shared" si="333"/>
        <v>2014</v>
      </c>
      <c r="O3016" t="b">
        <v>0</v>
      </c>
      <c r="P3016">
        <v>557</v>
      </c>
      <c r="Q3016" t="b">
        <v>1</v>
      </c>
      <c r="R3016" t="s">
        <v>8302</v>
      </c>
      <c r="S3016" s="6">
        <f t="shared" si="329"/>
        <v>1.13104</v>
      </c>
      <c r="T3016" s="8">
        <f t="shared" si="330"/>
        <v>50.764811490125673</v>
      </c>
      <c r="U3016" t="str">
        <f t="shared" si="334"/>
        <v>theater</v>
      </c>
      <c r="V3016" t="str">
        <f t="shared" si="335"/>
        <v>spaces</v>
      </c>
    </row>
    <row r="3017" spans="1:22" ht="48" x14ac:dyDescent="0.2">
      <c r="A3017">
        <v>3015</v>
      </c>
      <c r="B3017" s="3" t="s">
        <v>3015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2">
        <f t="shared" si="331"/>
        <v>41801.166666666664</v>
      </c>
      <c r="K3017">
        <v>1401125238</v>
      </c>
      <c r="L3017" s="12" t="str">
        <f t="shared" si="332"/>
        <v>05/26/2014</v>
      </c>
      <c r="M3017" s="9" t="str" cm="1">
        <f t="array" ref="M3017">_xlfn.IFS(LEFT(L3017, 2) = "01", "Jan", LEFT(L3017, 2) = "02", "Feb", LEFT(L3017, 2) = "03", "Mar", LEFT(L3017, 2) = "04", "Apr", LEFT(L3017, 2) = "05", "May", LEFT(L3017, 2) = "06", "Jun", LEFT(L3017, 2) = "07", "Jul", LEFT(L3017, 2) = "08", "Aug", LEFT(L3017, 2) = "09", "Sep", LEFT(L3017, 2) = "10", "Oct", LEFT(L3017, 2) = "11", "Nov", LEFT(L3017, 2) = "12", "Dec")</f>
        <v>May</v>
      </c>
      <c r="N3017" s="9" t="str">
        <f t="shared" si="333"/>
        <v>2014</v>
      </c>
      <c r="O3017" t="b">
        <v>0</v>
      </c>
      <c r="P3017">
        <v>40</v>
      </c>
      <c r="Q3017" t="b">
        <v>1</v>
      </c>
      <c r="R3017" t="s">
        <v>8302</v>
      </c>
      <c r="S3017" s="6">
        <f t="shared" si="329"/>
        <v>1.0317647058823529</v>
      </c>
      <c r="T3017" s="8">
        <f t="shared" si="330"/>
        <v>87.7</v>
      </c>
      <c r="U3017" t="str">
        <f t="shared" si="334"/>
        <v>theater</v>
      </c>
      <c r="V3017" t="str">
        <f t="shared" si="335"/>
        <v>spaces</v>
      </c>
    </row>
    <row r="3018" spans="1:22" ht="48" x14ac:dyDescent="0.2">
      <c r="A3018">
        <v>3016</v>
      </c>
      <c r="B3018" s="3" t="s">
        <v>3016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2">
        <f t="shared" si="331"/>
        <v>41838.548055555555</v>
      </c>
      <c r="K3018">
        <v>1400504952</v>
      </c>
      <c r="L3018" s="12" t="str">
        <f t="shared" si="332"/>
        <v>05/19/2014</v>
      </c>
      <c r="M3018" s="9" t="str" cm="1">
        <f t="array" ref="M3018">_xlfn.IFS(LEFT(L3018, 2) = "01", "Jan", LEFT(L3018, 2) = "02", "Feb", LEFT(L3018, 2) = "03", "Mar", LEFT(L3018, 2) = "04", "Apr", LEFT(L3018, 2) = "05", "May", LEFT(L3018, 2) = "06", "Jun", LEFT(L3018, 2) = "07", "Jul", LEFT(L3018, 2) = "08", "Aug", LEFT(L3018, 2) = "09", "Sep", LEFT(L3018, 2) = "10", "Oct", LEFT(L3018, 2) = "11", "Nov", LEFT(L3018, 2) = "12", "Dec")</f>
        <v>May</v>
      </c>
      <c r="N3018" s="9" t="str">
        <f t="shared" si="333"/>
        <v>2014</v>
      </c>
      <c r="O3018" t="b">
        <v>0</v>
      </c>
      <c r="P3018">
        <v>36</v>
      </c>
      <c r="Q3018" t="b">
        <v>1</v>
      </c>
      <c r="R3018" t="s">
        <v>8302</v>
      </c>
      <c r="S3018" s="6">
        <f t="shared" si="329"/>
        <v>1.0261176470588236</v>
      </c>
      <c r="T3018" s="8">
        <f t="shared" si="330"/>
        <v>242.27777777777777</v>
      </c>
      <c r="U3018" t="str">
        <f t="shared" si="334"/>
        <v>theater</v>
      </c>
      <c r="V3018" t="str">
        <f t="shared" si="335"/>
        <v>spaces</v>
      </c>
    </row>
    <row r="3019" spans="1:22" ht="48" x14ac:dyDescent="0.2">
      <c r="A3019">
        <v>3017</v>
      </c>
      <c r="B3019" s="3" t="s">
        <v>3017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2">
        <f t="shared" si="331"/>
        <v>41871.850034722222</v>
      </c>
      <c r="K3019">
        <v>1405974243</v>
      </c>
      <c r="L3019" s="12" t="str">
        <f t="shared" si="332"/>
        <v>07/21/2014</v>
      </c>
      <c r="M3019" s="9" t="str" cm="1">
        <f t="array" ref="M3019">_xlfn.IFS(LEFT(L3019, 2) = "01", "Jan", LEFT(L3019, 2) = "02", "Feb", LEFT(L3019, 2) = "03", "Mar", LEFT(L3019, 2) = "04", "Apr", LEFT(L3019, 2) = "05", "May", LEFT(L3019, 2) = "06", "Jun", LEFT(L3019, 2) = "07", "Jul", LEFT(L3019, 2) = "08", "Aug", LEFT(L3019, 2) = "09", "Sep", LEFT(L3019, 2) = "10", "Oct", LEFT(L3019, 2) = "11", "Nov", LEFT(L3019, 2) = "12", "Dec")</f>
        <v>Jul</v>
      </c>
      <c r="N3019" s="9" t="str">
        <f t="shared" si="333"/>
        <v>2014</v>
      </c>
      <c r="O3019" t="b">
        <v>0</v>
      </c>
      <c r="P3019">
        <v>159</v>
      </c>
      <c r="Q3019" t="b">
        <v>1</v>
      </c>
      <c r="R3019" t="s">
        <v>8302</v>
      </c>
      <c r="S3019" s="6">
        <f t="shared" si="329"/>
        <v>1.0584090909090909</v>
      </c>
      <c r="T3019" s="8">
        <f t="shared" si="330"/>
        <v>146.44654088050314</v>
      </c>
      <c r="U3019" t="str">
        <f t="shared" si="334"/>
        <v>theater</v>
      </c>
      <c r="V3019" t="str">
        <f t="shared" si="335"/>
        <v>spaces</v>
      </c>
    </row>
    <row r="3020" spans="1:22" ht="48" x14ac:dyDescent="0.2">
      <c r="A3020">
        <v>3018</v>
      </c>
      <c r="B3020" s="3" t="s">
        <v>3018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2">
        <f t="shared" si="331"/>
        <v>42205.916666666672</v>
      </c>
      <c r="K3020">
        <v>1433747376</v>
      </c>
      <c r="L3020" s="12" t="str">
        <f t="shared" si="332"/>
        <v>06/08/2015</v>
      </c>
      <c r="M3020" s="9" t="str" cm="1">
        <f t="array" ref="M3020">_xlfn.IFS(LEFT(L3020, 2) = "01", "Jan", LEFT(L3020, 2) = "02", "Feb", LEFT(L3020, 2) = "03", "Mar", LEFT(L3020, 2) = "04", "Apr", LEFT(L3020, 2) = "05", "May", LEFT(L3020, 2) = "06", "Jun", LEFT(L3020, 2) = "07", "Jul", LEFT(L3020, 2) = "08", "Aug", LEFT(L3020, 2) = "09", "Sep", LEFT(L3020, 2) = "10", "Oct", LEFT(L3020, 2) = "11", "Nov", LEFT(L3020, 2) = "12", "Dec")</f>
        <v>Jun</v>
      </c>
      <c r="N3020" s="9" t="str">
        <f t="shared" si="333"/>
        <v>2015</v>
      </c>
      <c r="O3020" t="b">
        <v>0</v>
      </c>
      <c r="P3020">
        <v>41</v>
      </c>
      <c r="Q3020" t="b">
        <v>1</v>
      </c>
      <c r="R3020" t="s">
        <v>8302</v>
      </c>
      <c r="S3020" s="6">
        <f t="shared" si="329"/>
        <v>1.0071428571428571</v>
      </c>
      <c r="T3020" s="8">
        <f t="shared" si="330"/>
        <v>103.17073170731707</v>
      </c>
      <c r="U3020" t="str">
        <f t="shared" si="334"/>
        <v>theater</v>
      </c>
      <c r="V3020" t="str">
        <f t="shared" si="335"/>
        <v>spaces</v>
      </c>
    </row>
    <row r="3021" spans="1:22" ht="48" x14ac:dyDescent="0.2">
      <c r="A3021">
        <v>3019</v>
      </c>
      <c r="B3021" s="3" t="s">
        <v>3019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2">
        <f t="shared" si="331"/>
        <v>41786.125</v>
      </c>
      <c r="K3021">
        <v>1398801620</v>
      </c>
      <c r="L3021" s="12" t="str">
        <f t="shared" si="332"/>
        <v>04/29/2014</v>
      </c>
      <c r="M3021" s="9" t="str" cm="1">
        <f t="array" ref="M3021">_xlfn.IFS(LEFT(L3021, 2) = "01", "Jan", LEFT(L3021, 2) = "02", "Feb", LEFT(L3021, 2) = "03", "Mar", LEFT(L3021, 2) = "04", "Apr", LEFT(L3021, 2) = "05", "May", LEFT(L3021, 2) = "06", "Jun", LEFT(L3021, 2) = "07", "Jul", LEFT(L3021, 2) = "08", "Aug", LEFT(L3021, 2) = "09", "Sep", LEFT(L3021, 2) = "10", "Oct", LEFT(L3021, 2) = "11", "Nov", LEFT(L3021, 2) = "12", "Dec")</f>
        <v>Apr</v>
      </c>
      <c r="N3021" s="9" t="str">
        <f t="shared" si="333"/>
        <v>2014</v>
      </c>
      <c r="O3021" t="b">
        <v>0</v>
      </c>
      <c r="P3021">
        <v>226</v>
      </c>
      <c r="Q3021" t="b">
        <v>1</v>
      </c>
      <c r="R3021" t="s">
        <v>8302</v>
      </c>
      <c r="S3021" s="6">
        <f t="shared" si="329"/>
        <v>1.2123333333333333</v>
      </c>
      <c r="T3021" s="8">
        <f t="shared" si="330"/>
        <v>80.464601769911511</v>
      </c>
      <c r="U3021" t="str">
        <f t="shared" si="334"/>
        <v>theater</v>
      </c>
      <c r="V3021" t="str">
        <f t="shared" si="335"/>
        <v>spaces</v>
      </c>
    </row>
    <row r="3022" spans="1:22" ht="48" x14ac:dyDescent="0.2">
      <c r="A3022">
        <v>3020</v>
      </c>
      <c r="B3022" s="3" t="s">
        <v>3020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2">
        <f t="shared" si="331"/>
        <v>42230.846446759257</v>
      </c>
      <c r="K3022">
        <v>1434399533</v>
      </c>
      <c r="L3022" s="12" t="str">
        <f t="shared" si="332"/>
        <v>06/15/2015</v>
      </c>
      <c r="M3022" s="9" t="str" cm="1">
        <f t="array" ref="M3022">_xlfn.IFS(LEFT(L3022, 2) = "01", "Jan", LEFT(L3022, 2) = "02", "Feb", LEFT(L3022, 2) = "03", "Mar", LEFT(L3022, 2) = "04", "Apr", LEFT(L3022, 2) = "05", "May", LEFT(L3022, 2) = "06", "Jun", LEFT(L3022, 2) = "07", "Jul", LEFT(L3022, 2) = "08", "Aug", LEFT(L3022, 2) = "09", "Sep", LEFT(L3022, 2) = "10", "Oct", LEFT(L3022, 2) = "11", "Nov", LEFT(L3022, 2) = "12", "Dec")</f>
        <v>Jun</v>
      </c>
      <c r="N3022" s="9" t="str">
        <f t="shared" si="333"/>
        <v>2015</v>
      </c>
      <c r="O3022" t="b">
        <v>0</v>
      </c>
      <c r="P3022">
        <v>30</v>
      </c>
      <c r="Q3022" t="b">
        <v>1</v>
      </c>
      <c r="R3022" t="s">
        <v>8302</v>
      </c>
      <c r="S3022" s="6">
        <f t="shared" si="329"/>
        <v>1.0057142857142858</v>
      </c>
      <c r="T3022" s="8">
        <f t="shared" si="330"/>
        <v>234.66666666666666</v>
      </c>
      <c r="U3022" t="str">
        <f t="shared" si="334"/>
        <v>theater</v>
      </c>
      <c r="V3022" t="str">
        <f t="shared" si="335"/>
        <v>spaces</v>
      </c>
    </row>
    <row r="3023" spans="1:22" ht="48" x14ac:dyDescent="0.2">
      <c r="A3023">
        <v>3021</v>
      </c>
      <c r="B3023" s="3" t="s">
        <v>3021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2">
        <f t="shared" si="331"/>
        <v>42696.249305555553</v>
      </c>
      <c r="K3023">
        <v>1476715869</v>
      </c>
      <c r="L3023" s="12" t="str">
        <f t="shared" si="332"/>
        <v>10/17/2016</v>
      </c>
      <c r="M3023" s="9" t="str" cm="1">
        <f t="array" ref="M3023">_xlfn.IFS(LEFT(L3023, 2) = "01", "Jan", LEFT(L3023, 2) = "02", "Feb", LEFT(L3023, 2) = "03", "Mar", LEFT(L3023, 2) = "04", "Apr", LEFT(L3023, 2) = "05", "May", LEFT(L3023, 2) = "06", "Jun", LEFT(L3023, 2) = "07", "Jul", LEFT(L3023, 2) = "08", "Aug", LEFT(L3023, 2) = "09", "Sep", LEFT(L3023, 2) = "10", "Oct", LEFT(L3023, 2) = "11", "Nov", LEFT(L3023, 2) = "12", "Dec")</f>
        <v>Oct</v>
      </c>
      <c r="N3023" s="9" t="str">
        <f t="shared" si="333"/>
        <v>2016</v>
      </c>
      <c r="O3023" t="b">
        <v>0</v>
      </c>
      <c r="P3023">
        <v>103</v>
      </c>
      <c r="Q3023" t="b">
        <v>1</v>
      </c>
      <c r="R3023" t="s">
        <v>8302</v>
      </c>
      <c r="S3023" s="6">
        <f t="shared" si="329"/>
        <v>1.1602222222222223</v>
      </c>
      <c r="T3023" s="8">
        <f t="shared" si="330"/>
        <v>50.689320388349515</v>
      </c>
      <c r="U3023" t="str">
        <f t="shared" si="334"/>
        <v>theater</v>
      </c>
      <c r="V3023" t="str">
        <f t="shared" si="335"/>
        <v>spaces</v>
      </c>
    </row>
    <row r="3024" spans="1:22" ht="48" x14ac:dyDescent="0.2">
      <c r="A3024">
        <v>3022</v>
      </c>
      <c r="B3024" s="3" t="s">
        <v>3022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2">
        <f t="shared" si="331"/>
        <v>42609.95380787037</v>
      </c>
      <c r="K3024">
        <v>1468450409</v>
      </c>
      <c r="L3024" s="12" t="str">
        <f t="shared" si="332"/>
        <v>07/13/2016</v>
      </c>
      <c r="M3024" s="9" t="str" cm="1">
        <f t="array" ref="M3024">_xlfn.IFS(LEFT(L3024, 2) = "01", "Jan", LEFT(L3024, 2) = "02", "Feb", LEFT(L3024, 2) = "03", "Mar", LEFT(L3024, 2) = "04", "Apr", LEFT(L3024, 2) = "05", "May", LEFT(L3024, 2) = "06", "Jun", LEFT(L3024, 2) = "07", "Jul", LEFT(L3024, 2) = "08", "Aug", LEFT(L3024, 2) = "09", "Sep", LEFT(L3024, 2) = "10", "Oct", LEFT(L3024, 2) = "11", "Nov", LEFT(L3024, 2) = "12", "Dec")</f>
        <v>Jul</v>
      </c>
      <c r="N3024" s="9" t="str">
        <f t="shared" si="333"/>
        <v>2016</v>
      </c>
      <c r="O3024" t="b">
        <v>0</v>
      </c>
      <c r="P3024">
        <v>62</v>
      </c>
      <c r="Q3024" t="b">
        <v>1</v>
      </c>
      <c r="R3024" t="s">
        <v>8302</v>
      </c>
      <c r="S3024" s="6">
        <f t="shared" si="329"/>
        <v>1.0087999999999999</v>
      </c>
      <c r="T3024" s="8">
        <f t="shared" si="330"/>
        <v>162.70967741935485</v>
      </c>
      <c r="U3024" t="str">
        <f t="shared" si="334"/>
        <v>theater</v>
      </c>
      <c r="V3024" t="str">
        <f t="shared" si="335"/>
        <v>spaces</v>
      </c>
    </row>
    <row r="3025" spans="1:22" ht="48" x14ac:dyDescent="0.2">
      <c r="A3025">
        <v>3023</v>
      </c>
      <c r="B3025" s="3" t="s">
        <v>3023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2">
        <f t="shared" si="331"/>
        <v>42166.675763888896</v>
      </c>
      <c r="K3025">
        <v>1430151186</v>
      </c>
      <c r="L3025" s="12" t="str">
        <f t="shared" si="332"/>
        <v>04/27/2015</v>
      </c>
      <c r="M3025" s="9" t="str" cm="1">
        <f t="array" ref="M3025">_xlfn.IFS(LEFT(L3025, 2) = "01", "Jan", LEFT(L3025, 2) = "02", "Feb", LEFT(L3025, 2) = "03", "Mar", LEFT(L3025, 2) = "04", "Apr", LEFT(L3025, 2) = "05", "May", LEFT(L3025, 2) = "06", "Jun", LEFT(L3025, 2) = "07", "Jul", LEFT(L3025, 2) = "08", "Aug", LEFT(L3025, 2) = "09", "Sep", LEFT(L3025, 2) = "10", "Oct", LEFT(L3025, 2) = "11", "Nov", LEFT(L3025, 2) = "12", "Dec")</f>
        <v>Apr</v>
      </c>
      <c r="N3025" s="9" t="str">
        <f t="shared" si="333"/>
        <v>2015</v>
      </c>
      <c r="O3025" t="b">
        <v>0</v>
      </c>
      <c r="P3025">
        <v>6</v>
      </c>
      <c r="Q3025" t="b">
        <v>1</v>
      </c>
      <c r="R3025" t="s">
        <v>8302</v>
      </c>
      <c r="S3025" s="6">
        <f t="shared" si="329"/>
        <v>1.03</v>
      </c>
      <c r="T3025" s="8">
        <f t="shared" si="330"/>
        <v>120.16666666666667</v>
      </c>
      <c r="U3025" t="str">
        <f t="shared" si="334"/>
        <v>theater</v>
      </c>
      <c r="V3025" t="str">
        <f t="shared" si="335"/>
        <v>spaces</v>
      </c>
    </row>
    <row r="3026" spans="1:22" ht="48" x14ac:dyDescent="0.2">
      <c r="A3026">
        <v>3024</v>
      </c>
      <c r="B3026" s="3" t="s">
        <v>3024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2">
        <f t="shared" si="331"/>
        <v>41188.993923611109</v>
      </c>
      <c r="K3026">
        <v>1346975475</v>
      </c>
      <c r="L3026" s="12" t="str">
        <f t="shared" si="332"/>
        <v>09/06/2012</v>
      </c>
      <c r="M3026" s="9" t="str" cm="1">
        <f t="array" ref="M3026">_xlfn.IFS(LEFT(L3026, 2) = "01", "Jan", LEFT(L3026, 2) = "02", "Feb", LEFT(L3026, 2) = "03", "Mar", LEFT(L3026, 2) = "04", "Apr", LEFT(L3026, 2) = "05", "May", LEFT(L3026, 2) = "06", "Jun", LEFT(L3026, 2) = "07", "Jul", LEFT(L3026, 2) = "08", "Aug", LEFT(L3026, 2) = "09", "Sep", LEFT(L3026, 2) = "10", "Oct", LEFT(L3026, 2) = "11", "Nov", LEFT(L3026, 2) = "12", "Dec")</f>
        <v>Sep</v>
      </c>
      <c r="N3026" s="9" t="str">
        <f t="shared" si="333"/>
        <v>2012</v>
      </c>
      <c r="O3026" t="b">
        <v>0</v>
      </c>
      <c r="P3026">
        <v>182</v>
      </c>
      <c r="Q3026" t="b">
        <v>1</v>
      </c>
      <c r="R3026" t="s">
        <v>8302</v>
      </c>
      <c r="S3026" s="6">
        <f t="shared" si="329"/>
        <v>2.4641999999999999</v>
      </c>
      <c r="T3026" s="8">
        <f t="shared" si="330"/>
        <v>67.697802197802204</v>
      </c>
      <c r="U3026" t="str">
        <f t="shared" si="334"/>
        <v>theater</v>
      </c>
      <c r="V3026" t="str">
        <f t="shared" si="335"/>
        <v>spaces</v>
      </c>
    </row>
    <row r="3027" spans="1:22" ht="48" x14ac:dyDescent="0.2">
      <c r="A3027">
        <v>3025</v>
      </c>
      <c r="B3027" s="3" t="s">
        <v>3025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2">
        <f t="shared" si="331"/>
        <v>41789.666666666664</v>
      </c>
      <c r="K3027">
        <v>1399032813</v>
      </c>
      <c r="L3027" s="12" t="str">
        <f t="shared" si="332"/>
        <v>05/02/2014</v>
      </c>
      <c r="M3027" s="9" t="str" cm="1">
        <f t="array" ref="M3027">_xlfn.IFS(LEFT(L3027, 2) = "01", "Jan", LEFT(L3027, 2) = "02", "Feb", LEFT(L3027, 2) = "03", "Mar", LEFT(L3027, 2) = "04", "Apr", LEFT(L3027, 2) = "05", "May", LEFT(L3027, 2) = "06", "Jun", LEFT(L3027, 2) = "07", "Jul", LEFT(L3027, 2) = "08", "Aug", LEFT(L3027, 2) = "09", "Sep", LEFT(L3027, 2) = "10", "Oct", LEFT(L3027, 2) = "11", "Nov", LEFT(L3027, 2) = "12", "Dec")</f>
        <v>May</v>
      </c>
      <c r="N3027" s="9" t="str">
        <f t="shared" si="333"/>
        <v>2014</v>
      </c>
      <c r="O3027" t="b">
        <v>0</v>
      </c>
      <c r="P3027">
        <v>145</v>
      </c>
      <c r="Q3027" t="b">
        <v>1</v>
      </c>
      <c r="R3027" t="s">
        <v>8302</v>
      </c>
      <c r="S3027" s="6">
        <f t="shared" si="329"/>
        <v>3.0219999999999998</v>
      </c>
      <c r="T3027" s="8">
        <f t="shared" si="330"/>
        <v>52.103448275862071</v>
      </c>
      <c r="U3027" t="str">
        <f t="shared" si="334"/>
        <v>theater</v>
      </c>
      <c r="V3027" t="str">
        <f t="shared" si="335"/>
        <v>spaces</v>
      </c>
    </row>
    <row r="3028" spans="1:22" ht="48" x14ac:dyDescent="0.2">
      <c r="A3028">
        <v>3026</v>
      </c>
      <c r="B3028" s="3" t="s">
        <v>3026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2">
        <f t="shared" si="331"/>
        <v>42797.459398148145</v>
      </c>
      <c r="K3028">
        <v>1487329292</v>
      </c>
      <c r="L3028" s="12" t="str">
        <f t="shared" si="332"/>
        <v>02/17/2017</v>
      </c>
      <c r="M3028" s="9" t="str" cm="1">
        <f t="array" ref="M3028">_xlfn.IFS(LEFT(L3028, 2) = "01", "Jan", LEFT(L3028, 2) = "02", "Feb", LEFT(L3028, 2) = "03", "Mar", LEFT(L3028, 2) = "04", "Apr", LEFT(L3028, 2) = "05", "May", LEFT(L3028, 2) = "06", "Jun", LEFT(L3028, 2) = "07", "Jul", LEFT(L3028, 2) = "08", "Aug", LEFT(L3028, 2) = "09", "Sep", LEFT(L3028, 2) = "10", "Oct", LEFT(L3028, 2) = "11", "Nov", LEFT(L3028, 2) = "12", "Dec")</f>
        <v>Feb</v>
      </c>
      <c r="N3028" s="9" t="str">
        <f t="shared" si="333"/>
        <v>2017</v>
      </c>
      <c r="O3028" t="b">
        <v>0</v>
      </c>
      <c r="P3028">
        <v>25</v>
      </c>
      <c r="Q3028" t="b">
        <v>1</v>
      </c>
      <c r="R3028" t="s">
        <v>8302</v>
      </c>
      <c r="S3028" s="6">
        <f t="shared" si="329"/>
        <v>1.4333333333333333</v>
      </c>
      <c r="T3028" s="8">
        <f t="shared" si="330"/>
        <v>51.6</v>
      </c>
      <c r="U3028" t="str">
        <f t="shared" si="334"/>
        <v>theater</v>
      </c>
      <c r="V3028" t="str">
        <f t="shared" si="335"/>
        <v>spaces</v>
      </c>
    </row>
    <row r="3029" spans="1:22" ht="32" x14ac:dyDescent="0.2">
      <c r="A3029">
        <v>3027</v>
      </c>
      <c r="B3029" s="3" t="s">
        <v>3027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2">
        <f t="shared" si="331"/>
        <v>42083.662627314814</v>
      </c>
      <c r="K3029">
        <v>1424278451</v>
      </c>
      <c r="L3029" s="12" t="str">
        <f t="shared" si="332"/>
        <v>02/18/2015</v>
      </c>
      <c r="M3029" s="9" t="str" cm="1">
        <f t="array" ref="M3029">_xlfn.IFS(LEFT(L3029, 2) = "01", "Jan", LEFT(L3029, 2) = "02", "Feb", LEFT(L3029, 2) = "03", "Mar", LEFT(L3029, 2) = "04", "Apr", LEFT(L3029, 2) = "05", "May", LEFT(L3029, 2) = "06", "Jun", LEFT(L3029, 2) = "07", "Jul", LEFT(L3029, 2) = "08", "Aug", LEFT(L3029, 2) = "09", "Sep", LEFT(L3029, 2) = "10", "Oct", LEFT(L3029, 2) = "11", "Nov", LEFT(L3029, 2) = "12", "Dec")</f>
        <v>Feb</v>
      </c>
      <c r="N3029" s="9" t="str">
        <f t="shared" si="333"/>
        <v>2015</v>
      </c>
      <c r="O3029" t="b">
        <v>0</v>
      </c>
      <c r="P3029">
        <v>320</v>
      </c>
      <c r="Q3029" t="b">
        <v>1</v>
      </c>
      <c r="R3029" t="s">
        <v>8302</v>
      </c>
      <c r="S3029" s="6">
        <f t="shared" si="329"/>
        <v>1.3144</v>
      </c>
      <c r="T3029" s="8">
        <f t="shared" si="330"/>
        <v>164.3</v>
      </c>
      <c r="U3029" t="str">
        <f t="shared" si="334"/>
        <v>theater</v>
      </c>
      <c r="V3029" t="str">
        <f t="shared" si="335"/>
        <v>spaces</v>
      </c>
    </row>
    <row r="3030" spans="1:22" ht="32" x14ac:dyDescent="0.2">
      <c r="A3030">
        <v>3028</v>
      </c>
      <c r="B3030" s="3" t="s">
        <v>3028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2">
        <f t="shared" si="331"/>
        <v>42597.264178240745</v>
      </c>
      <c r="K3030">
        <v>1468650025</v>
      </c>
      <c r="L3030" s="12" t="str">
        <f t="shared" si="332"/>
        <v>07/16/2016</v>
      </c>
      <c r="M3030" s="9" t="str" cm="1">
        <f t="array" ref="M3030">_xlfn.IFS(LEFT(L3030, 2) = "01", "Jan", LEFT(L3030, 2) = "02", "Feb", LEFT(L3030, 2) = "03", "Mar", LEFT(L3030, 2) = "04", "Apr", LEFT(L3030, 2) = "05", "May", LEFT(L3030, 2) = "06", "Jun", LEFT(L3030, 2) = "07", "Jul", LEFT(L3030, 2) = "08", "Aug", LEFT(L3030, 2) = "09", "Sep", LEFT(L3030, 2) = "10", "Oct", LEFT(L3030, 2) = "11", "Nov", LEFT(L3030, 2) = "12", "Dec")</f>
        <v>Jul</v>
      </c>
      <c r="N3030" s="9" t="str">
        <f t="shared" si="333"/>
        <v>2016</v>
      </c>
      <c r="O3030" t="b">
        <v>0</v>
      </c>
      <c r="P3030">
        <v>99</v>
      </c>
      <c r="Q3030" t="b">
        <v>1</v>
      </c>
      <c r="R3030" t="s">
        <v>8302</v>
      </c>
      <c r="S3030" s="6">
        <f t="shared" si="329"/>
        <v>1.6801999999999999</v>
      </c>
      <c r="T3030" s="8">
        <f t="shared" si="330"/>
        <v>84.858585858585855</v>
      </c>
      <c r="U3030" t="str">
        <f t="shared" si="334"/>
        <v>theater</v>
      </c>
      <c r="V3030" t="str">
        <f t="shared" si="335"/>
        <v>spaces</v>
      </c>
    </row>
    <row r="3031" spans="1:22" ht="48" x14ac:dyDescent="0.2">
      <c r="A3031">
        <v>3029</v>
      </c>
      <c r="B3031" s="3" t="s">
        <v>3029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2">
        <f t="shared" si="331"/>
        <v>41961.190972222219</v>
      </c>
      <c r="K3031">
        <v>1413824447</v>
      </c>
      <c r="L3031" s="12" t="str">
        <f t="shared" si="332"/>
        <v>10/20/2014</v>
      </c>
      <c r="M3031" s="9" t="str" cm="1">
        <f t="array" ref="M3031">_xlfn.IFS(LEFT(L3031, 2) = "01", "Jan", LEFT(L3031, 2) = "02", "Feb", LEFT(L3031, 2) = "03", "Mar", LEFT(L3031, 2) = "04", "Apr", LEFT(L3031, 2) = "05", "May", LEFT(L3031, 2) = "06", "Jun", LEFT(L3031, 2) = "07", "Jul", LEFT(L3031, 2) = "08", "Aug", LEFT(L3031, 2) = "09", "Sep", LEFT(L3031, 2) = "10", "Oct", LEFT(L3031, 2) = "11", "Nov", LEFT(L3031, 2) = "12", "Dec")</f>
        <v>Oct</v>
      </c>
      <c r="N3031" s="9" t="str">
        <f t="shared" si="333"/>
        <v>2014</v>
      </c>
      <c r="O3031" t="b">
        <v>0</v>
      </c>
      <c r="P3031">
        <v>348</v>
      </c>
      <c r="Q3031" t="b">
        <v>1</v>
      </c>
      <c r="R3031" t="s">
        <v>8302</v>
      </c>
      <c r="S3031" s="6">
        <f t="shared" si="329"/>
        <v>1.0967666666666667</v>
      </c>
      <c r="T3031" s="8">
        <f t="shared" si="330"/>
        <v>94.548850574712645</v>
      </c>
      <c r="U3031" t="str">
        <f t="shared" si="334"/>
        <v>theater</v>
      </c>
      <c r="V3031" t="str">
        <f t="shared" si="335"/>
        <v>spaces</v>
      </c>
    </row>
    <row r="3032" spans="1:22" ht="48" x14ac:dyDescent="0.2">
      <c r="A3032">
        <v>3030</v>
      </c>
      <c r="B3032" s="3" t="s">
        <v>3030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2">
        <f t="shared" si="331"/>
        <v>42263.747349537036</v>
      </c>
      <c r="K3032">
        <v>1439834171</v>
      </c>
      <c r="L3032" s="12" t="str">
        <f t="shared" si="332"/>
        <v>08/17/2015</v>
      </c>
      <c r="M3032" s="9" t="str" cm="1">
        <f t="array" ref="M3032">_xlfn.IFS(LEFT(L3032, 2) = "01", "Jan", LEFT(L3032, 2) = "02", "Feb", LEFT(L3032, 2) = "03", "Mar", LEFT(L3032, 2) = "04", "Apr", LEFT(L3032, 2) = "05", "May", LEFT(L3032, 2) = "06", "Jun", LEFT(L3032, 2) = "07", "Jul", LEFT(L3032, 2) = "08", "Aug", LEFT(L3032, 2) = "09", "Sep", LEFT(L3032, 2) = "10", "Oct", LEFT(L3032, 2) = "11", "Nov", LEFT(L3032, 2) = "12", "Dec")</f>
        <v>Aug</v>
      </c>
      <c r="N3032" s="9" t="str">
        <f t="shared" si="333"/>
        <v>2015</v>
      </c>
      <c r="O3032" t="b">
        <v>0</v>
      </c>
      <c r="P3032">
        <v>41</v>
      </c>
      <c r="Q3032" t="b">
        <v>1</v>
      </c>
      <c r="R3032" t="s">
        <v>8302</v>
      </c>
      <c r="S3032" s="6">
        <f t="shared" si="329"/>
        <v>1.0668571428571429</v>
      </c>
      <c r="T3032" s="8">
        <f t="shared" si="330"/>
        <v>45.536585365853661</v>
      </c>
      <c r="U3032" t="str">
        <f t="shared" si="334"/>
        <v>theater</v>
      </c>
      <c r="V3032" t="str">
        <f t="shared" si="335"/>
        <v>spaces</v>
      </c>
    </row>
    <row r="3033" spans="1:22" ht="80" x14ac:dyDescent="0.2">
      <c r="A3033">
        <v>3031</v>
      </c>
      <c r="B3033" s="3" t="s">
        <v>3031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2">
        <f t="shared" si="331"/>
        <v>42657.882488425923</v>
      </c>
      <c r="K3033">
        <v>1471295447</v>
      </c>
      <c r="L3033" s="12" t="str">
        <f t="shared" si="332"/>
        <v>08/15/2016</v>
      </c>
      <c r="M3033" s="9" t="str" cm="1">
        <f t="array" ref="M3033">_xlfn.IFS(LEFT(L3033, 2) = "01", "Jan", LEFT(L3033, 2) = "02", "Feb", LEFT(L3033, 2) = "03", "Mar", LEFT(L3033, 2) = "04", "Apr", LEFT(L3033, 2) = "05", "May", LEFT(L3033, 2) = "06", "Jun", LEFT(L3033, 2) = "07", "Jul", LEFT(L3033, 2) = "08", "Aug", LEFT(L3033, 2) = "09", "Sep", LEFT(L3033, 2) = "10", "Oct", LEFT(L3033, 2) = "11", "Nov", LEFT(L3033, 2) = "12", "Dec")</f>
        <v>Aug</v>
      </c>
      <c r="N3033" s="9" t="str">
        <f t="shared" si="333"/>
        <v>2016</v>
      </c>
      <c r="O3033" t="b">
        <v>0</v>
      </c>
      <c r="P3033">
        <v>29</v>
      </c>
      <c r="Q3033" t="b">
        <v>1</v>
      </c>
      <c r="R3033" t="s">
        <v>8302</v>
      </c>
      <c r="S3033" s="6">
        <f t="shared" si="329"/>
        <v>1</v>
      </c>
      <c r="T3033" s="8">
        <f t="shared" si="330"/>
        <v>51.724137931034484</v>
      </c>
      <c r="U3033" t="str">
        <f t="shared" si="334"/>
        <v>theater</v>
      </c>
      <c r="V3033" t="str">
        <f t="shared" si="335"/>
        <v>spaces</v>
      </c>
    </row>
    <row r="3034" spans="1:22" ht="48" x14ac:dyDescent="0.2">
      <c r="A3034">
        <v>3032</v>
      </c>
      <c r="B3034" s="3" t="s">
        <v>3032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2">
        <f t="shared" si="331"/>
        <v>42258.044664351852</v>
      </c>
      <c r="K3034">
        <v>1439341459</v>
      </c>
      <c r="L3034" s="12" t="str">
        <f t="shared" si="332"/>
        <v>08/12/2015</v>
      </c>
      <c r="M3034" s="9" t="str" cm="1">
        <f t="array" ref="M3034">_xlfn.IFS(LEFT(L3034, 2) = "01", "Jan", LEFT(L3034, 2) = "02", "Feb", LEFT(L3034, 2) = "03", "Mar", LEFT(L3034, 2) = "04", "Apr", LEFT(L3034, 2) = "05", "May", LEFT(L3034, 2) = "06", "Jun", LEFT(L3034, 2) = "07", "Jul", LEFT(L3034, 2) = "08", "Aug", LEFT(L3034, 2) = "09", "Sep", LEFT(L3034, 2) = "10", "Oct", LEFT(L3034, 2) = "11", "Nov", LEFT(L3034, 2) = "12", "Dec")</f>
        <v>Aug</v>
      </c>
      <c r="N3034" s="9" t="str">
        <f t="shared" si="333"/>
        <v>2015</v>
      </c>
      <c r="O3034" t="b">
        <v>0</v>
      </c>
      <c r="P3034">
        <v>25</v>
      </c>
      <c r="Q3034" t="b">
        <v>1</v>
      </c>
      <c r="R3034" t="s">
        <v>8302</v>
      </c>
      <c r="S3034" s="6">
        <f t="shared" si="329"/>
        <v>1.272</v>
      </c>
      <c r="T3034" s="8">
        <f t="shared" si="330"/>
        <v>50.88</v>
      </c>
      <c r="U3034" t="str">
        <f t="shared" si="334"/>
        <v>theater</v>
      </c>
      <c r="V3034" t="str">
        <f t="shared" si="335"/>
        <v>spaces</v>
      </c>
    </row>
    <row r="3035" spans="1:22" ht="48" x14ac:dyDescent="0.2">
      <c r="A3035">
        <v>3033</v>
      </c>
      <c r="B3035" s="3" t="s">
        <v>3033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2">
        <f t="shared" si="331"/>
        <v>42600.110243055555</v>
      </c>
      <c r="K3035">
        <v>1468895925</v>
      </c>
      <c r="L3035" s="12" t="str">
        <f t="shared" si="332"/>
        <v>07/19/2016</v>
      </c>
      <c r="M3035" s="9" t="str" cm="1">
        <f t="array" ref="M3035">_xlfn.IFS(LEFT(L3035, 2) = "01", "Jan", LEFT(L3035, 2) = "02", "Feb", LEFT(L3035, 2) = "03", "Mar", LEFT(L3035, 2) = "04", "Apr", LEFT(L3035, 2) = "05", "May", LEFT(L3035, 2) = "06", "Jun", LEFT(L3035, 2) = "07", "Jul", LEFT(L3035, 2) = "08", "Aug", LEFT(L3035, 2) = "09", "Sep", LEFT(L3035, 2) = "10", "Oct", LEFT(L3035, 2) = "11", "Nov", LEFT(L3035, 2) = "12", "Dec")</f>
        <v>Jul</v>
      </c>
      <c r="N3035" s="9" t="str">
        <f t="shared" si="333"/>
        <v>2016</v>
      </c>
      <c r="O3035" t="b">
        <v>0</v>
      </c>
      <c r="P3035">
        <v>23</v>
      </c>
      <c r="Q3035" t="b">
        <v>1</v>
      </c>
      <c r="R3035" t="s">
        <v>8302</v>
      </c>
      <c r="S3035" s="6">
        <f t="shared" si="329"/>
        <v>1.4653333333333334</v>
      </c>
      <c r="T3035" s="8">
        <f t="shared" si="330"/>
        <v>191.13043478260869</v>
      </c>
      <c r="U3035" t="str">
        <f t="shared" si="334"/>
        <v>theater</v>
      </c>
      <c r="V3035" t="str">
        <f t="shared" si="335"/>
        <v>spaces</v>
      </c>
    </row>
    <row r="3036" spans="1:22" ht="64" x14ac:dyDescent="0.2">
      <c r="A3036">
        <v>3034</v>
      </c>
      <c r="B3036" s="3" t="s">
        <v>3034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2">
        <f t="shared" si="331"/>
        <v>42675.165972222225</v>
      </c>
      <c r="K3036">
        <v>1475326255</v>
      </c>
      <c r="L3036" s="12" t="str">
        <f t="shared" si="332"/>
        <v>10/01/2016</v>
      </c>
      <c r="M3036" s="9" t="str" cm="1">
        <f t="array" ref="M3036">_xlfn.IFS(LEFT(L3036, 2) = "01", "Jan", LEFT(L3036, 2) = "02", "Feb", LEFT(L3036, 2) = "03", "Mar", LEFT(L3036, 2) = "04", "Apr", LEFT(L3036, 2) = "05", "May", LEFT(L3036, 2) = "06", "Jun", LEFT(L3036, 2) = "07", "Jul", LEFT(L3036, 2) = "08", "Aug", LEFT(L3036, 2) = "09", "Sep", LEFT(L3036, 2) = "10", "Oct", LEFT(L3036, 2) = "11", "Nov", LEFT(L3036, 2) = "12", "Dec")</f>
        <v>Oct</v>
      </c>
      <c r="N3036" s="9" t="str">
        <f t="shared" si="333"/>
        <v>2016</v>
      </c>
      <c r="O3036" t="b">
        <v>0</v>
      </c>
      <c r="P3036">
        <v>1260</v>
      </c>
      <c r="Q3036" t="b">
        <v>1</v>
      </c>
      <c r="R3036" t="s">
        <v>8302</v>
      </c>
      <c r="S3036" s="6">
        <f t="shared" si="329"/>
        <v>1.1253599999999999</v>
      </c>
      <c r="T3036" s="8">
        <f t="shared" si="330"/>
        <v>89.314285714285717</v>
      </c>
      <c r="U3036" t="str">
        <f t="shared" si="334"/>
        <v>theater</v>
      </c>
      <c r="V3036" t="str">
        <f t="shared" si="335"/>
        <v>spaces</v>
      </c>
    </row>
    <row r="3037" spans="1:22" ht="32" x14ac:dyDescent="0.2">
      <c r="A3037">
        <v>3035</v>
      </c>
      <c r="B3037" s="3" t="s">
        <v>3035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2">
        <f t="shared" si="331"/>
        <v>41398.560289351852</v>
      </c>
      <c r="K3037">
        <v>1365082009</v>
      </c>
      <c r="L3037" s="12" t="str">
        <f t="shared" si="332"/>
        <v>04/04/2013</v>
      </c>
      <c r="M3037" s="9" t="str" cm="1">
        <f t="array" ref="M3037">_xlfn.IFS(LEFT(L3037, 2) = "01", "Jan", LEFT(L3037, 2) = "02", "Feb", LEFT(L3037, 2) = "03", "Mar", LEFT(L3037, 2) = "04", "Apr", LEFT(L3037, 2) = "05", "May", LEFT(L3037, 2) = "06", "Jun", LEFT(L3037, 2) = "07", "Jul", LEFT(L3037, 2) = "08", "Aug", LEFT(L3037, 2) = "09", "Sep", LEFT(L3037, 2) = "10", "Oct", LEFT(L3037, 2) = "11", "Nov", LEFT(L3037, 2) = "12", "Dec")</f>
        <v>Apr</v>
      </c>
      <c r="N3037" s="9" t="str">
        <f t="shared" si="333"/>
        <v>2013</v>
      </c>
      <c r="O3037" t="b">
        <v>0</v>
      </c>
      <c r="P3037">
        <v>307</v>
      </c>
      <c r="Q3037" t="b">
        <v>1</v>
      </c>
      <c r="R3037" t="s">
        <v>8302</v>
      </c>
      <c r="S3037" s="6">
        <f t="shared" si="329"/>
        <v>1.0878684000000001</v>
      </c>
      <c r="T3037" s="8">
        <f t="shared" si="330"/>
        <v>88.588631921824103</v>
      </c>
      <c r="U3037" t="str">
        <f t="shared" si="334"/>
        <v>theater</v>
      </c>
      <c r="V3037" t="str">
        <f t="shared" si="335"/>
        <v>spaces</v>
      </c>
    </row>
    <row r="3038" spans="1:22" ht="48" x14ac:dyDescent="0.2">
      <c r="A3038">
        <v>3036</v>
      </c>
      <c r="B3038" s="3" t="s">
        <v>3036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2">
        <f t="shared" si="331"/>
        <v>41502.499305555553</v>
      </c>
      <c r="K3038">
        <v>1373568644</v>
      </c>
      <c r="L3038" s="12" t="str">
        <f t="shared" si="332"/>
        <v>07/11/2013</v>
      </c>
      <c r="M3038" s="9" t="str" cm="1">
        <f t="array" ref="M3038">_xlfn.IFS(LEFT(L3038, 2) = "01", "Jan", LEFT(L3038, 2) = "02", "Feb", LEFT(L3038, 2) = "03", "Mar", LEFT(L3038, 2) = "04", "Apr", LEFT(L3038, 2) = "05", "May", LEFT(L3038, 2) = "06", "Jun", LEFT(L3038, 2) = "07", "Jul", LEFT(L3038, 2) = "08", "Aug", LEFT(L3038, 2) = "09", "Sep", LEFT(L3038, 2) = "10", "Oct", LEFT(L3038, 2) = "11", "Nov", LEFT(L3038, 2) = "12", "Dec")</f>
        <v>Jul</v>
      </c>
      <c r="N3038" s="9" t="str">
        <f t="shared" si="333"/>
        <v>2013</v>
      </c>
      <c r="O3038" t="b">
        <v>0</v>
      </c>
      <c r="P3038">
        <v>329</v>
      </c>
      <c r="Q3038" t="b">
        <v>1</v>
      </c>
      <c r="R3038" t="s">
        <v>8302</v>
      </c>
      <c r="S3038" s="6">
        <f t="shared" si="329"/>
        <v>1.26732</v>
      </c>
      <c r="T3038" s="8">
        <f t="shared" si="330"/>
        <v>96.300911854103347</v>
      </c>
      <c r="U3038" t="str">
        <f t="shared" si="334"/>
        <v>theater</v>
      </c>
      <c r="V3038" t="str">
        <f t="shared" si="335"/>
        <v>spaces</v>
      </c>
    </row>
    <row r="3039" spans="1:22" ht="64" x14ac:dyDescent="0.2">
      <c r="A3039">
        <v>3037</v>
      </c>
      <c r="B3039" s="3" t="s">
        <v>3037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2">
        <f t="shared" si="331"/>
        <v>40453.207638888889</v>
      </c>
      <c r="K3039">
        <v>1279574773</v>
      </c>
      <c r="L3039" s="12" t="str">
        <f t="shared" si="332"/>
        <v>07/19/2010</v>
      </c>
      <c r="M3039" s="9" t="str" cm="1">
        <f t="array" ref="M3039">_xlfn.IFS(LEFT(L3039, 2) = "01", "Jan", LEFT(L3039, 2) = "02", "Feb", LEFT(L3039, 2) = "03", "Mar", LEFT(L3039, 2) = "04", "Apr", LEFT(L3039, 2) = "05", "May", LEFT(L3039, 2) = "06", "Jun", LEFT(L3039, 2) = "07", "Jul", LEFT(L3039, 2) = "08", "Aug", LEFT(L3039, 2) = "09", "Sep", LEFT(L3039, 2) = "10", "Oct", LEFT(L3039, 2) = "11", "Nov", LEFT(L3039, 2) = "12", "Dec")</f>
        <v>Jul</v>
      </c>
      <c r="N3039" s="9" t="str">
        <f t="shared" si="333"/>
        <v>2010</v>
      </c>
      <c r="O3039" t="b">
        <v>0</v>
      </c>
      <c r="P3039">
        <v>32</v>
      </c>
      <c r="Q3039" t="b">
        <v>1</v>
      </c>
      <c r="R3039" t="s">
        <v>8302</v>
      </c>
      <c r="S3039" s="6">
        <f t="shared" si="329"/>
        <v>2.1320000000000001</v>
      </c>
      <c r="T3039" s="8">
        <f t="shared" si="330"/>
        <v>33.3125</v>
      </c>
      <c r="U3039" t="str">
        <f t="shared" si="334"/>
        <v>theater</v>
      </c>
      <c r="V3039" t="str">
        <f t="shared" si="335"/>
        <v>spaces</v>
      </c>
    </row>
    <row r="3040" spans="1:22" ht="48" x14ac:dyDescent="0.2">
      <c r="A3040">
        <v>3038</v>
      </c>
      <c r="B3040" s="3" t="s">
        <v>3038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2">
        <f t="shared" si="331"/>
        <v>42433.252280092594</v>
      </c>
      <c r="K3040">
        <v>1451887397</v>
      </c>
      <c r="L3040" s="12" t="str">
        <f t="shared" si="332"/>
        <v>01/04/2016</v>
      </c>
      <c r="M3040" s="9" t="str" cm="1">
        <f t="array" ref="M3040">_xlfn.IFS(LEFT(L3040, 2) = "01", "Jan", LEFT(L3040, 2) = "02", "Feb", LEFT(L3040, 2) = "03", "Mar", LEFT(L3040, 2) = "04", "Apr", LEFT(L3040, 2) = "05", "May", LEFT(L3040, 2) = "06", "Jun", LEFT(L3040, 2) = "07", "Jul", LEFT(L3040, 2) = "08", "Aug", LEFT(L3040, 2) = "09", "Sep", LEFT(L3040, 2) = "10", "Oct", LEFT(L3040, 2) = "11", "Nov", LEFT(L3040, 2) = "12", "Dec")</f>
        <v>Jan</v>
      </c>
      <c r="N3040" s="9" t="str">
        <f t="shared" si="333"/>
        <v>2016</v>
      </c>
      <c r="O3040" t="b">
        <v>0</v>
      </c>
      <c r="P3040">
        <v>27</v>
      </c>
      <c r="Q3040" t="b">
        <v>1</v>
      </c>
      <c r="R3040" t="s">
        <v>8302</v>
      </c>
      <c r="S3040" s="6">
        <f t="shared" si="329"/>
        <v>1.0049999999999999</v>
      </c>
      <c r="T3040" s="8">
        <f t="shared" si="330"/>
        <v>37.222222222222221</v>
      </c>
      <c r="U3040" t="str">
        <f t="shared" si="334"/>
        <v>theater</v>
      </c>
      <c r="V3040" t="str">
        <f t="shared" si="335"/>
        <v>spaces</v>
      </c>
    </row>
    <row r="3041" spans="1:22" ht="48" x14ac:dyDescent="0.2">
      <c r="A3041">
        <v>3039</v>
      </c>
      <c r="B3041" s="3" t="s">
        <v>3039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2">
        <f t="shared" si="331"/>
        <v>41637.332638888889</v>
      </c>
      <c r="K3041">
        <v>1386011038</v>
      </c>
      <c r="L3041" s="12" t="str">
        <f t="shared" si="332"/>
        <v>12/02/2013</v>
      </c>
      <c r="M3041" s="9" t="str" cm="1">
        <f t="array" ref="M3041">_xlfn.IFS(LEFT(L3041, 2) = "01", "Jan", LEFT(L3041, 2) = "02", "Feb", LEFT(L3041, 2) = "03", "Mar", LEFT(L3041, 2) = "04", "Apr", LEFT(L3041, 2) = "05", "May", LEFT(L3041, 2) = "06", "Jun", LEFT(L3041, 2) = "07", "Jul", LEFT(L3041, 2) = "08", "Aug", LEFT(L3041, 2) = "09", "Sep", LEFT(L3041, 2) = "10", "Oct", LEFT(L3041, 2) = "11", "Nov", LEFT(L3041, 2) = "12", "Dec")</f>
        <v>Dec</v>
      </c>
      <c r="N3041" s="9" t="str">
        <f t="shared" si="333"/>
        <v>2013</v>
      </c>
      <c r="O3041" t="b">
        <v>0</v>
      </c>
      <c r="P3041">
        <v>236</v>
      </c>
      <c r="Q3041" t="b">
        <v>1</v>
      </c>
      <c r="R3041" t="s">
        <v>8302</v>
      </c>
      <c r="S3041" s="6">
        <f t="shared" si="329"/>
        <v>1.0871389999999999</v>
      </c>
      <c r="T3041" s="8">
        <f t="shared" si="330"/>
        <v>92.130423728813554</v>
      </c>
      <c r="U3041" t="str">
        <f t="shared" si="334"/>
        <v>theater</v>
      </c>
      <c r="V3041" t="str">
        <f t="shared" si="335"/>
        <v>spaces</v>
      </c>
    </row>
    <row r="3042" spans="1:22" ht="48" x14ac:dyDescent="0.2">
      <c r="A3042">
        <v>3040</v>
      </c>
      <c r="B3042" s="3" t="s">
        <v>3040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2">
        <f t="shared" si="331"/>
        <v>42181.958333333328</v>
      </c>
      <c r="K3042">
        <v>1434999621</v>
      </c>
      <c r="L3042" s="12" t="str">
        <f t="shared" si="332"/>
        <v>06/22/2015</v>
      </c>
      <c r="M3042" s="9" t="str" cm="1">
        <f t="array" ref="M3042">_xlfn.IFS(LEFT(L3042, 2) = "01", "Jan", LEFT(L3042, 2) = "02", "Feb", LEFT(L3042, 2) = "03", "Mar", LEFT(L3042, 2) = "04", "Apr", LEFT(L3042, 2) = "05", "May", LEFT(L3042, 2) = "06", "Jun", LEFT(L3042, 2) = "07", "Jul", LEFT(L3042, 2) = "08", "Aug", LEFT(L3042, 2) = "09", "Sep", LEFT(L3042, 2) = "10", "Oct", LEFT(L3042, 2) = "11", "Nov", LEFT(L3042, 2) = "12", "Dec")</f>
        <v>Jun</v>
      </c>
      <c r="N3042" s="9" t="str">
        <f t="shared" si="333"/>
        <v>2015</v>
      </c>
      <c r="O3042" t="b">
        <v>0</v>
      </c>
      <c r="P3042">
        <v>42</v>
      </c>
      <c r="Q3042" t="b">
        <v>1</v>
      </c>
      <c r="R3042" t="s">
        <v>8302</v>
      </c>
      <c r="S3042" s="6">
        <f t="shared" si="329"/>
        <v>1.075</v>
      </c>
      <c r="T3042" s="8">
        <f t="shared" si="330"/>
        <v>76.785714285714292</v>
      </c>
      <c r="U3042" t="str">
        <f t="shared" si="334"/>
        <v>theater</v>
      </c>
      <c r="V3042" t="str">
        <f t="shared" si="335"/>
        <v>spaces</v>
      </c>
    </row>
    <row r="3043" spans="1:22" ht="32" x14ac:dyDescent="0.2">
      <c r="A3043">
        <v>3041</v>
      </c>
      <c r="B3043" s="3" t="s">
        <v>3041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2">
        <f t="shared" si="331"/>
        <v>42389.868611111116</v>
      </c>
      <c r="K3043">
        <v>1450731048</v>
      </c>
      <c r="L3043" s="12" t="str">
        <f t="shared" si="332"/>
        <v>12/21/2015</v>
      </c>
      <c r="M3043" s="9" t="str" cm="1">
        <f t="array" ref="M3043">_xlfn.IFS(LEFT(L3043, 2) = "01", "Jan", LEFT(L3043, 2) = "02", "Feb", LEFT(L3043, 2) = "03", "Mar", LEFT(L3043, 2) = "04", "Apr", LEFT(L3043, 2) = "05", "May", LEFT(L3043, 2) = "06", "Jun", LEFT(L3043, 2) = "07", "Jul", LEFT(L3043, 2) = "08", "Aug", LEFT(L3043, 2) = "09", "Sep", LEFT(L3043, 2) = "10", "Oct", LEFT(L3043, 2) = "11", "Nov", LEFT(L3043, 2) = "12", "Dec")</f>
        <v>Dec</v>
      </c>
      <c r="N3043" s="9" t="str">
        <f t="shared" si="333"/>
        <v>2015</v>
      </c>
      <c r="O3043" t="b">
        <v>0</v>
      </c>
      <c r="P3043">
        <v>95</v>
      </c>
      <c r="Q3043" t="b">
        <v>1</v>
      </c>
      <c r="R3043" t="s">
        <v>8302</v>
      </c>
      <c r="S3043" s="6">
        <f t="shared" si="329"/>
        <v>1.1048192771084338</v>
      </c>
      <c r="T3043" s="8">
        <f t="shared" si="330"/>
        <v>96.526315789473685</v>
      </c>
      <c r="U3043" t="str">
        <f t="shared" si="334"/>
        <v>theater</v>
      </c>
      <c r="V3043" t="str">
        <f t="shared" si="335"/>
        <v>spaces</v>
      </c>
    </row>
    <row r="3044" spans="1:22" ht="48" x14ac:dyDescent="0.2">
      <c r="A3044">
        <v>3042</v>
      </c>
      <c r="B3044" s="3" t="s">
        <v>3042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2">
        <f t="shared" si="331"/>
        <v>42283.688043981485</v>
      </c>
      <c r="K3044">
        <v>1441557047</v>
      </c>
      <c r="L3044" s="12" t="str">
        <f t="shared" si="332"/>
        <v>09/06/2015</v>
      </c>
      <c r="M3044" s="9" t="str" cm="1">
        <f t="array" ref="M3044">_xlfn.IFS(LEFT(L3044, 2) = "01", "Jan", LEFT(L3044, 2) = "02", "Feb", LEFT(L3044, 2) = "03", "Mar", LEFT(L3044, 2) = "04", "Apr", LEFT(L3044, 2) = "05", "May", LEFT(L3044, 2) = "06", "Jun", LEFT(L3044, 2) = "07", "Jul", LEFT(L3044, 2) = "08", "Aug", LEFT(L3044, 2) = "09", "Sep", LEFT(L3044, 2) = "10", "Oct", LEFT(L3044, 2) = "11", "Nov", LEFT(L3044, 2) = "12", "Dec")</f>
        <v>Sep</v>
      </c>
      <c r="N3044" s="9" t="str">
        <f t="shared" si="333"/>
        <v>2015</v>
      </c>
      <c r="O3044" t="b">
        <v>0</v>
      </c>
      <c r="P3044">
        <v>37</v>
      </c>
      <c r="Q3044" t="b">
        <v>1</v>
      </c>
      <c r="R3044" t="s">
        <v>8302</v>
      </c>
      <c r="S3044" s="6">
        <f t="shared" si="329"/>
        <v>1.28</v>
      </c>
      <c r="T3044" s="8">
        <f t="shared" si="330"/>
        <v>51.891891891891895</v>
      </c>
      <c r="U3044" t="str">
        <f t="shared" si="334"/>
        <v>theater</v>
      </c>
      <c r="V3044" t="str">
        <f t="shared" si="335"/>
        <v>spaces</v>
      </c>
    </row>
    <row r="3045" spans="1:22" ht="48" x14ac:dyDescent="0.2">
      <c r="A3045">
        <v>3043</v>
      </c>
      <c r="B3045" s="3" t="s">
        <v>3043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2">
        <f t="shared" si="331"/>
        <v>42110.118055555555</v>
      </c>
      <c r="K3045">
        <v>1426815699</v>
      </c>
      <c r="L3045" s="12" t="str">
        <f t="shared" si="332"/>
        <v>03/20/2015</v>
      </c>
      <c r="M3045" s="9" t="str" cm="1">
        <f t="array" ref="M3045">_xlfn.IFS(LEFT(L3045, 2) = "01", "Jan", LEFT(L3045, 2) = "02", "Feb", LEFT(L3045, 2) = "03", "Mar", LEFT(L3045, 2) = "04", "Apr", LEFT(L3045, 2) = "05", "May", LEFT(L3045, 2) = "06", "Jun", LEFT(L3045, 2) = "07", "Jul", LEFT(L3045, 2) = "08", "Aug", LEFT(L3045, 2) = "09", "Sep", LEFT(L3045, 2) = "10", "Oct", LEFT(L3045, 2) = "11", "Nov", LEFT(L3045, 2) = "12", "Dec")</f>
        <v>Mar</v>
      </c>
      <c r="N3045" s="9" t="str">
        <f t="shared" si="333"/>
        <v>2015</v>
      </c>
      <c r="O3045" t="b">
        <v>0</v>
      </c>
      <c r="P3045">
        <v>128</v>
      </c>
      <c r="Q3045" t="b">
        <v>1</v>
      </c>
      <c r="R3045" t="s">
        <v>8302</v>
      </c>
      <c r="S3045" s="6">
        <f t="shared" si="329"/>
        <v>1.1000666666666667</v>
      </c>
      <c r="T3045" s="8">
        <f t="shared" si="330"/>
        <v>128.9140625</v>
      </c>
      <c r="U3045" t="str">
        <f t="shared" si="334"/>
        <v>theater</v>
      </c>
      <c r="V3045" t="str">
        <f t="shared" si="335"/>
        <v>spaces</v>
      </c>
    </row>
    <row r="3046" spans="1:22" ht="48" x14ac:dyDescent="0.2">
      <c r="A3046">
        <v>3044</v>
      </c>
      <c r="B3046" s="3" t="s">
        <v>3044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2">
        <f t="shared" si="331"/>
        <v>42402.7268287037</v>
      </c>
      <c r="K3046">
        <v>1453137998</v>
      </c>
      <c r="L3046" s="12" t="str">
        <f t="shared" si="332"/>
        <v>01/18/2016</v>
      </c>
      <c r="M3046" s="9" t="str" cm="1">
        <f t="array" ref="M3046">_xlfn.IFS(LEFT(L3046, 2) = "01", "Jan", LEFT(L3046, 2) = "02", "Feb", LEFT(L3046, 2) = "03", "Mar", LEFT(L3046, 2) = "04", "Apr", LEFT(L3046, 2) = "05", "May", LEFT(L3046, 2) = "06", "Jun", LEFT(L3046, 2) = "07", "Jul", LEFT(L3046, 2) = "08", "Aug", LEFT(L3046, 2) = "09", "Sep", LEFT(L3046, 2) = "10", "Oct", LEFT(L3046, 2) = "11", "Nov", LEFT(L3046, 2) = "12", "Dec")</f>
        <v>Jan</v>
      </c>
      <c r="N3046" s="9" t="str">
        <f t="shared" si="333"/>
        <v>2016</v>
      </c>
      <c r="O3046" t="b">
        <v>0</v>
      </c>
      <c r="P3046">
        <v>156</v>
      </c>
      <c r="Q3046" t="b">
        <v>1</v>
      </c>
      <c r="R3046" t="s">
        <v>8302</v>
      </c>
      <c r="S3046" s="6">
        <f t="shared" si="329"/>
        <v>1.0934166666666667</v>
      </c>
      <c r="T3046" s="8">
        <f t="shared" si="330"/>
        <v>84.108974358974365</v>
      </c>
      <c r="U3046" t="str">
        <f t="shared" si="334"/>
        <v>theater</v>
      </c>
      <c r="V3046" t="str">
        <f t="shared" si="335"/>
        <v>spaces</v>
      </c>
    </row>
    <row r="3047" spans="1:22" ht="48" x14ac:dyDescent="0.2">
      <c r="A3047">
        <v>3045</v>
      </c>
      <c r="B3047" s="3" t="s">
        <v>3045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2">
        <f t="shared" si="331"/>
        <v>41873.155729166669</v>
      </c>
      <c r="K3047">
        <v>1406087055</v>
      </c>
      <c r="L3047" s="12" t="str">
        <f t="shared" si="332"/>
        <v>07/23/2014</v>
      </c>
      <c r="M3047" s="9" t="str" cm="1">
        <f t="array" ref="M3047">_xlfn.IFS(LEFT(L3047, 2) = "01", "Jan", LEFT(L3047, 2) = "02", "Feb", LEFT(L3047, 2) = "03", "Mar", LEFT(L3047, 2) = "04", "Apr", LEFT(L3047, 2) = "05", "May", LEFT(L3047, 2) = "06", "Jun", LEFT(L3047, 2) = "07", "Jul", LEFT(L3047, 2) = "08", "Aug", LEFT(L3047, 2) = "09", "Sep", LEFT(L3047, 2) = "10", "Oct", LEFT(L3047, 2) = "11", "Nov", LEFT(L3047, 2) = "12", "Dec")</f>
        <v>Jul</v>
      </c>
      <c r="N3047" s="9" t="str">
        <f t="shared" si="333"/>
        <v>2014</v>
      </c>
      <c r="O3047" t="b">
        <v>0</v>
      </c>
      <c r="P3047">
        <v>64</v>
      </c>
      <c r="Q3047" t="b">
        <v>1</v>
      </c>
      <c r="R3047" t="s">
        <v>8302</v>
      </c>
      <c r="S3047" s="6">
        <f t="shared" si="329"/>
        <v>1.3270650000000002</v>
      </c>
      <c r="T3047" s="8">
        <f t="shared" si="330"/>
        <v>82.941562500000003</v>
      </c>
      <c r="U3047" t="str">
        <f t="shared" si="334"/>
        <v>theater</v>
      </c>
      <c r="V3047" t="str">
        <f t="shared" si="335"/>
        <v>spaces</v>
      </c>
    </row>
    <row r="3048" spans="1:22" ht="48" x14ac:dyDescent="0.2">
      <c r="A3048">
        <v>3046</v>
      </c>
      <c r="B3048" s="3" t="s">
        <v>3046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2">
        <f t="shared" si="331"/>
        <v>41892.202777777777</v>
      </c>
      <c r="K3048">
        <v>1407784586</v>
      </c>
      <c r="L3048" s="12" t="str">
        <f t="shared" si="332"/>
        <v>08/11/2014</v>
      </c>
      <c r="M3048" s="9" t="str" cm="1">
        <f t="array" ref="M3048">_xlfn.IFS(LEFT(L3048, 2) = "01", "Jan", LEFT(L3048, 2) = "02", "Feb", LEFT(L3048, 2) = "03", "Mar", LEFT(L3048, 2) = "04", "Apr", LEFT(L3048, 2) = "05", "May", LEFT(L3048, 2) = "06", "Jun", LEFT(L3048, 2) = "07", "Jul", LEFT(L3048, 2) = "08", "Aug", LEFT(L3048, 2) = "09", "Sep", LEFT(L3048, 2) = "10", "Oct", LEFT(L3048, 2) = "11", "Nov", LEFT(L3048, 2) = "12", "Dec")</f>
        <v>Aug</v>
      </c>
      <c r="N3048" s="9" t="str">
        <f t="shared" si="333"/>
        <v>2014</v>
      </c>
      <c r="O3048" t="b">
        <v>0</v>
      </c>
      <c r="P3048">
        <v>58</v>
      </c>
      <c r="Q3048" t="b">
        <v>1</v>
      </c>
      <c r="R3048" t="s">
        <v>8302</v>
      </c>
      <c r="S3048" s="6">
        <f t="shared" si="329"/>
        <v>1.9084810126582279</v>
      </c>
      <c r="T3048" s="8">
        <f t="shared" si="330"/>
        <v>259.94827586206895</v>
      </c>
      <c r="U3048" t="str">
        <f t="shared" si="334"/>
        <v>theater</v>
      </c>
      <c r="V3048" t="str">
        <f t="shared" si="335"/>
        <v>spaces</v>
      </c>
    </row>
    <row r="3049" spans="1:22" ht="48" x14ac:dyDescent="0.2">
      <c r="A3049">
        <v>3047</v>
      </c>
      <c r="B3049" s="3" t="s">
        <v>3047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2">
        <f t="shared" si="331"/>
        <v>42487.552777777775</v>
      </c>
      <c r="K3049">
        <v>1457999054</v>
      </c>
      <c r="L3049" s="12" t="str">
        <f t="shared" si="332"/>
        <v>03/14/2016</v>
      </c>
      <c r="M3049" s="9" t="str" cm="1">
        <f t="array" ref="M3049">_xlfn.IFS(LEFT(L3049, 2) = "01", "Jan", LEFT(L3049, 2) = "02", "Feb", LEFT(L3049, 2) = "03", "Mar", LEFT(L3049, 2) = "04", "Apr", LEFT(L3049, 2) = "05", "May", LEFT(L3049, 2) = "06", "Jun", LEFT(L3049, 2) = "07", "Jul", LEFT(L3049, 2) = "08", "Aug", LEFT(L3049, 2) = "09", "Sep", LEFT(L3049, 2) = "10", "Oct", LEFT(L3049, 2) = "11", "Nov", LEFT(L3049, 2) = "12", "Dec")</f>
        <v>Mar</v>
      </c>
      <c r="N3049" s="9" t="str">
        <f t="shared" si="333"/>
        <v>2016</v>
      </c>
      <c r="O3049" t="b">
        <v>0</v>
      </c>
      <c r="P3049">
        <v>20</v>
      </c>
      <c r="Q3049" t="b">
        <v>1</v>
      </c>
      <c r="R3049" t="s">
        <v>8302</v>
      </c>
      <c r="S3049" s="6">
        <f t="shared" si="329"/>
        <v>1.49</v>
      </c>
      <c r="T3049" s="8">
        <f t="shared" si="330"/>
        <v>37.25</v>
      </c>
      <c r="U3049" t="str">
        <f t="shared" si="334"/>
        <v>theater</v>
      </c>
      <c r="V3049" t="str">
        <f t="shared" si="335"/>
        <v>spaces</v>
      </c>
    </row>
    <row r="3050" spans="1:22" ht="48" x14ac:dyDescent="0.2">
      <c r="A3050">
        <v>3048</v>
      </c>
      <c r="B3050" s="3" t="s">
        <v>3048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2">
        <f t="shared" si="331"/>
        <v>42004.890277777777</v>
      </c>
      <c r="K3050">
        <v>1417556262</v>
      </c>
      <c r="L3050" s="12" t="str">
        <f t="shared" si="332"/>
        <v>12/02/2014</v>
      </c>
      <c r="M3050" s="9" t="str" cm="1">
        <f t="array" ref="M3050">_xlfn.IFS(LEFT(L3050, 2) = "01", "Jan", LEFT(L3050, 2) = "02", "Feb", LEFT(L3050, 2) = "03", "Mar", LEFT(L3050, 2) = "04", "Apr", LEFT(L3050, 2) = "05", "May", LEFT(L3050, 2) = "06", "Jun", LEFT(L3050, 2) = "07", "Jul", LEFT(L3050, 2) = "08", "Aug", LEFT(L3050, 2) = "09", "Sep", LEFT(L3050, 2) = "10", "Oct", LEFT(L3050, 2) = "11", "Nov", LEFT(L3050, 2) = "12", "Dec")</f>
        <v>Dec</v>
      </c>
      <c r="N3050" s="9" t="str">
        <f t="shared" si="333"/>
        <v>2014</v>
      </c>
      <c r="O3050" t="b">
        <v>0</v>
      </c>
      <c r="P3050">
        <v>47</v>
      </c>
      <c r="Q3050" t="b">
        <v>1</v>
      </c>
      <c r="R3050" t="s">
        <v>8302</v>
      </c>
      <c r="S3050" s="6">
        <f t="shared" si="329"/>
        <v>1.6639999999999999</v>
      </c>
      <c r="T3050" s="8">
        <f t="shared" si="330"/>
        <v>177.02127659574469</v>
      </c>
      <c r="U3050" t="str">
        <f t="shared" si="334"/>
        <v>theater</v>
      </c>
      <c r="V3050" t="str">
        <f t="shared" si="335"/>
        <v>spaces</v>
      </c>
    </row>
    <row r="3051" spans="1:22" ht="48" x14ac:dyDescent="0.2">
      <c r="A3051">
        <v>3049</v>
      </c>
      <c r="B3051" s="3" t="s">
        <v>3049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2">
        <f t="shared" si="331"/>
        <v>42169.014525462961</v>
      </c>
      <c r="K3051">
        <v>1431649255</v>
      </c>
      <c r="L3051" s="12" t="str">
        <f t="shared" si="332"/>
        <v>05/15/2015</v>
      </c>
      <c r="M3051" s="9" t="str" cm="1">
        <f t="array" ref="M3051">_xlfn.IFS(LEFT(L3051, 2) = "01", "Jan", LEFT(L3051, 2) = "02", "Feb", LEFT(L3051, 2) = "03", "Mar", LEFT(L3051, 2) = "04", "Apr", LEFT(L3051, 2) = "05", "May", LEFT(L3051, 2) = "06", "Jun", LEFT(L3051, 2) = "07", "Jul", LEFT(L3051, 2) = "08", "Aug", LEFT(L3051, 2) = "09", "Sep", LEFT(L3051, 2) = "10", "Oct", LEFT(L3051, 2) = "11", "Nov", LEFT(L3051, 2) = "12", "Dec")</f>
        <v>May</v>
      </c>
      <c r="N3051" s="9" t="str">
        <f t="shared" si="333"/>
        <v>2015</v>
      </c>
      <c r="O3051" t="b">
        <v>0</v>
      </c>
      <c r="P3051">
        <v>54</v>
      </c>
      <c r="Q3051" t="b">
        <v>1</v>
      </c>
      <c r="R3051" t="s">
        <v>8302</v>
      </c>
      <c r="S3051" s="6">
        <f t="shared" si="329"/>
        <v>1.0666666666666667</v>
      </c>
      <c r="T3051" s="8">
        <f t="shared" si="330"/>
        <v>74.074074074074076</v>
      </c>
      <c r="U3051" t="str">
        <f t="shared" si="334"/>
        <v>theater</v>
      </c>
      <c r="V3051" t="str">
        <f t="shared" si="335"/>
        <v>spaces</v>
      </c>
    </row>
    <row r="3052" spans="1:22" ht="32" x14ac:dyDescent="0.2">
      <c r="A3052">
        <v>3050</v>
      </c>
      <c r="B3052" s="3" t="s">
        <v>3050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2">
        <f t="shared" si="331"/>
        <v>42495.16851851852</v>
      </c>
      <c r="K3052">
        <v>1459828960</v>
      </c>
      <c r="L3052" s="12" t="str">
        <f t="shared" si="332"/>
        <v>04/05/2016</v>
      </c>
      <c r="M3052" s="9" t="str" cm="1">
        <f t="array" ref="M3052">_xlfn.IFS(LEFT(L3052, 2) = "01", "Jan", LEFT(L3052, 2) = "02", "Feb", LEFT(L3052, 2) = "03", "Mar", LEFT(L3052, 2) = "04", "Apr", LEFT(L3052, 2) = "05", "May", LEFT(L3052, 2) = "06", "Jun", LEFT(L3052, 2) = "07", "Jul", LEFT(L3052, 2) = "08", "Aug", LEFT(L3052, 2) = "09", "Sep", LEFT(L3052, 2) = "10", "Oct", LEFT(L3052, 2) = "11", "Nov", LEFT(L3052, 2) = "12", "Dec")</f>
        <v>Apr</v>
      </c>
      <c r="N3052" s="9" t="str">
        <f t="shared" si="333"/>
        <v>2016</v>
      </c>
      <c r="O3052" t="b">
        <v>0</v>
      </c>
      <c r="P3052">
        <v>9</v>
      </c>
      <c r="Q3052" t="b">
        <v>1</v>
      </c>
      <c r="R3052" t="s">
        <v>8302</v>
      </c>
      <c r="S3052" s="6">
        <f t="shared" si="329"/>
        <v>1.06</v>
      </c>
      <c r="T3052" s="8">
        <f t="shared" si="330"/>
        <v>70.666666666666671</v>
      </c>
      <c r="U3052" t="str">
        <f t="shared" si="334"/>
        <v>theater</v>
      </c>
      <c r="V3052" t="str">
        <f t="shared" si="335"/>
        <v>spaces</v>
      </c>
    </row>
    <row r="3053" spans="1:22" ht="48" x14ac:dyDescent="0.2">
      <c r="A3053">
        <v>3051</v>
      </c>
      <c r="B3053" s="3" t="s">
        <v>3051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2">
        <f t="shared" si="331"/>
        <v>42774.416030092587</v>
      </c>
      <c r="K3053">
        <v>1483955945</v>
      </c>
      <c r="L3053" s="12" t="str">
        <f t="shared" si="332"/>
        <v>01/09/2017</v>
      </c>
      <c r="M3053" s="9" t="str" cm="1">
        <f t="array" ref="M3053">_xlfn.IFS(LEFT(L3053, 2) = "01", "Jan", LEFT(L3053, 2) = "02", "Feb", LEFT(L3053, 2) = "03", "Mar", LEFT(L3053, 2) = "04", "Apr", LEFT(L3053, 2) = "05", "May", LEFT(L3053, 2) = "06", "Jun", LEFT(L3053, 2) = "07", "Jul", LEFT(L3053, 2) = "08", "Aug", LEFT(L3053, 2) = "09", "Sep", LEFT(L3053, 2) = "10", "Oct", LEFT(L3053, 2) = "11", "Nov", LEFT(L3053, 2) = "12", "Dec")</f>
        <v>Jan</v>
      </c>
      <c r="N3053" s="9" t="str">
        <f t="shared" si="333"/>
        <v>2017</v>
      </c>
      <c r="O3053" t="b">
        <v>1</v>
      </c>
      <c r="P3053">
        <v>35</v>
      </c>
      <c r="Q3053" t="b">
        <v>0</v>
      </c>
      <c r="R3053" t="s">
        <v>8302</v>
      </c>
      <c r="S3053" s="6">
        <f t="shared" si="329"/>
        <v>0.23628571428571429</v>
      </c>
      <c r="T3053" s="8">
        <f t="shared" si="330"/>
        <v>23.62857142857143</v>
      </c>
      <c r="U3053" t="str">
        <f t="shared" si="334"/>
        <v>theater</v>
      </c>
      <c r="V3053" t="str">
        <f t="shared" si="335"/>
        <v>spaces</v>
      </c>
    </row>
    <row r="3054" spans="1:22" ht="32" x14ac:dyDescent="0.2">
      <c r="A3054">
        <v>3052</v>
      </c>
      <c r="B3054" s="3" t="s">
        <v>3052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2">
        <f t="shared" si="331"/>
        <v>42152.665972222225</v>
      </c>
      <c r="K3054">
        <v>1430237094</v>
      </c>
      <c r="L3054" s="12" t="str">
        <f t="shared" si="332"/>
        <v>04/28/2015</v>
      </c>
      <c r="M3054" s="9" t="str" cm="1">
        <f t="array" ref="M3054">_xlfn.IFS(LEFT(L3054, 2) = "01", "Jan", LEFT(L3054, 2) = "02", "Feb", LEFT(L3054, 2) = "03", "Mar", LEFT(L3054, 2) = "04", "Apr", LEFT(L3054, 2) = "05", "May", LEFT(L3054, 2) = "06", "Jun", LEFT(L3054, 2) = "07", "Jul", LEFT(L3054, 2) = "08", "Aug", LEFT(L3054, 2) = "09", "Sep", LEFT(L3054, 2) = "10", "Oct", LEFT(L3054, 2) = "11", "Nov", LEFT(L3054, 2) = "12", "Dec")</f>
        <v>Apr</v>
      </c>
      <c r="N3054" s="9" t="str">
        <f t="shared" si="333"/>
        <v>2015</v>
      </c>
      <c r="O3054" t="b">
        <v>0</v>
      </c>
      <c r="P3054">
        <v>2</v>
      </c>
      <c r="Q3054" t="b">
        <v>0</v>
      </c>
      <c r="R3054" t="s">
        <v>8302</v>
      </c>
      <c r="S3054" s="6">
        <f t="shared" si="329"/>
        <v>1.5E-3</v>
      </c>
      <c r="T3054" s="8">
        <f t="shared" si="330"/>
        <v>37.5</v>
      </c>
      <c r="U3054" t="str">
        <f t="shared" si="334"/>
        <v>theater</v>
      </c>
      <c r="V3054" t="str">
        <f t="shared" si="335"/>
        <v>spaces</v>
      </c>
    </row>
    <row r="3055" spans="1:22" ht="48" x14ac:dyDescent="0.2">
      <c r="A3055">
        <v>3053</v>
      </c>
      <c r="B3055" s="3" t="s">
        <v>3053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2">
        <f t="shared" si="331"/>
        <v>41914.165972222225</v>
      </c>
      <c r="K3055">
        <v>1407781013</v>
      </c>
      <c r="L3055" s="12" t="str">
        <f t="shared" si="332"/>
        <v>08/11/2014</v>
      </c>
      <c r="M3055" s="9" t="str" cm="1">
        <f t="array" ref="M3055">_xlfn.IFS(LEFT(L3055, 2) = "01", "Jan", LEFT(L3055, 2) = "02", "Feb", LEFT(L3055, 2) = "03", "Mar", LEFT(L3055, 2) = "04", "Apr", LEFT(L3055, 2) = "05", "May", LEFT(L3055, 2) = "06", "Jun", LEFT(L3055, 2) = "07", "Jul", LEFT(L3055, 2) = "08", "Aug", LEFT(L3055, 2) = "09", "Sep", LEFT(L3055, 2) = "10", "Oct", LEFT(L3055, 2) = "11", "Nov", LEFT(L3055, 2) = "12", "Dec")</f>
        <v>Aug</v>
      </c>
      <c r="N3055" s="9" t="str">
        <f t="shared" si="333"/>
        <v>2014</v>
      </c>
      <c r="O3055" t="b">
        <v>0</v>
      </c>
      <c r="P3055">
        <v>3</v>
      </c>
      <c r="Q3055" t="b">
        <v>0</v>
      </c>
      <c r="R3055" t="s">
        <v>8302</v>
      </c>
      <c r="S3055" s="6">
        <f t="shared" si="329"/>
        <v>4.0000000000000001E-3</v>
      </c>
      <c r="T3055" s="8">
        <f t="shared" si="330"/>
        <v>13.333333333333334</v>
      </c>
      <c r="U3055" t="str">
        <f t="shared" si="334"/>
        <v>theater</v>
      </c>
      <c r="V3055" t="str">
        <f t="shared" si="335"/>
        <v>spaces</v>
      </c>
    </row>
    <row r="3056" spans="1:22" ht="48" x14ac:dyDescent="0.2">
      <c r="A3056">
        <v>3054</v>
      </c>
      <c r="B3056" s="3" t="s">
        <v>3054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2">
        <f t="shared" si="331"/>
        <v>42065.044444444444</v>
      </c>
      <c r="K3056">
        <v>1422043154</v>
      </c>
      <c r="L3056" s="12" t="str">
        <f t="shared" si="332"/>
        <v>01/23/2015</v>
      </c>
      <c r="M3056" s="9" t="str" cm="1">
        <f t="array" ref="M3056">_xlfn.IFS(LEFT(L3056, 2) = "01", "Jan", LEFT(L3056, 2) = "02", "Feb", LEFT(L3056, 2) = "03", "Mar", LEFT(L3056, 2) = "04", "Apr", LEFT(L3056, 2) = "05", "May", LEFT(L3056, 2) = "06", "Jun", LEFT(L3056, 2) = "07", "Jul", LEFT(L3056, 2) = "08", "Aug", LEFT(L3056, 2) = "09", "Sep", LEFT(L3056, 2) = "10", "Oct", LEFT(L3056, 2) = "11", "Nov", LEFT(L3056, 2) = "12", "Dec")</f>
        <v>Jan</v>
      </c>
      <c r="N3056" s="9" t="str">
        <f t="shared" si="333"/>
        <v>2015</v>
      </c>
      <c r="O3056" t="b">
        <v>0</v>
      </c>
      <c r="P3056">
        <v>0</v>
      </c>
      <c r="Q3056" t="b">
        <v>0</v>
      </c>
      <c r="R3056" t="s">
        <v>8302</v>
      </c>
      <c r="S3056" s="6">
        <f t="shared" si="329"/>
        <v>0</v>
      </c>
      <c r="T3056" s="8">
        <f t="shared" si="330"/>
        <v>0</v>
      </c>
      <c r="U3056" t="str">
        <f t="shared" si="334"/>
        <v>theater</v>
      </c>
      <c r="V3056" t="str">
        <f t="shared" si="335"/>
        <v>spaces</v>
      </c>
    </row>
    <row r="3057" spans="1:22" ht="48" x14ac:dyDescent="0.2">
      <c r="A3057">
        <v>3055</v>
      </c>
      <c r="B3057" s="3" t="s">
        <v>3055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2">
        <f t="shared" si="331"/>
        <v>42013.95821759259</v>
      </c>
      <c r="K3057">
        <v>1415660390</v>
      </c>
      <c r="L3057" s="12" t="str">
        <f t="shared" si="332"/>
        <v>11/10/2014</v>
      </c>
      <c r="M3057" s="9" t="str" cm="1">
        <f t="array" ref="M3057">_xlfn.IFS(LEFT(L3057, 2) = "01", "Jan", LEFT(L3057, 2) = "02", "Feb", LEFT(L3057, 2) = "03", "Mar", LEFT(L3057, 2) = "04", "Apr", LEFT(L3057, 2) = "05", "May", LEFT(L3057, 2) = "06", "Jun", LEFT(L3057, 2) = "07", "Jul", LEFT(L3057, 2) = "08", "Aug", LEFT(L3057, 2) = "09", "Sep", LEFT(L3057, 2) = "10", "Oct", LEFT(L3057, 2) = "11", "Nov", LEFT(L3057, 2) = "12", "Dec")</f>
        <v>Nov</v>
      </c>
      <c r="N3057" s="9" t="str">
        <f t="shared" si="333"/>
        <v>2014</v>
      </c>
      <c r="O3057" t="b">
        <v>0</v>
      </c>
      <c r="P3057">
        <v>1</v>
      </c>
      <c r="Q3057" t="b">
        <v>0</v>
      </c>
      <c r="R3057" t="s">
        <v>8302</v>
      </c>
      <c r="S3057" s="6">
        <f t="shared" si="329"/>
        <v>5.0000000000000002E-5</v>
      </c>
      <c r="T3057" s="8">
        <f t="shared" si="330"/>
        <v>1</v>
      </c>
      <c r="U3057" t="str">
        <f t="shared" si="334"/>
        <v>theater</v>
      </c>
      <c r="V3057" t="str">
        <f t="shared" si="335"/>
        <v>spaces</v>
      </c>
    </row>
    <row r="3058" spans="1:22" ht="48" x14ac:dyDescent="0.2">
      <c r="A3058">
        <v>3056</v>
      </c>
      <c r="B3058" s="3" t="s">
        <v>3056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2">
        <f t="shared" si="331"/>
        <v>41911.636388888888</v>
      </c>
      <c r="K3058">
        <v>1406819784</v>
      </c>
      <c r="L3058" s="12" t="str">
        <f t="shared" si="332"/>
        <v>07/31/2014</v>
      </c>
      <c r="M3058" s="9" t="str" cm="1">
        <f t="array" ref="M3058">_xlfn.IFS(LEFT(L3058, 2) = "01", "Jan", LEFT(L3058, 2) = "02", "Feb", LEFT(L3058, 2) = "03", "Mar", LEFT(L3058, 2) = "04", "Apr", LEFT(L3058, 2) = "05", "May", LEFT(L3058, 2) = "06", "Jun", LEFT(L3058, 2) = "07", "Jul", LEFT(L3058, 2) = "08", "Aug", LEFT(L3058, 2) = "09", "Sep", LEFT(L3058, 2) = "10", "Oct", LEFT(L3058, 2) = "11", "Nov", LEFT(L3058, 2) = "12", "Dec")</f>
        <v>Jul</v>
      </c>
      <c r="N3058" s="9" t="str">
        <f t="shared" si="333"/>
        <v>2014</v>
      </c>
      <c r="O3058" t="b">
        <v>0</v>
      </c>
      <c r="P3058">
        <v>0</v>
      </c>
      <c r="Q3058" t="b">
        <v>0</v>
      </c>
      <c r="R3058" t="s">
        <v>8302</v>
      </c>
      <c r="S3058" s="6">
        <f t="shared" si="329"/>
        <v>0</v>
      </c>
      <c r="T3058" s="8">
        <f t="shared" si="330"/>
        <v>0</v>
      </c>
      <c r="U3058" t="str">
        <f t="shared" si="334"/>
        <v>theater</v>
      </c>
      <c r="V3058" t="str">
        <f t="shared" si="335"/>
        <v>spaces</v>
      </c>
    </row>
    <row r="3059" spans="1:22" ht="48" x14ac:dyDescent="0.2">
      <c r="A3059">
        <v>3057</v>
      </c>
      <c r="B3059" s="3" t="s">
        <v>3057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2">
        <f t="shared" si="331"/>
        <v>42463.608923611115</v>
      </c>
      <c r="K3059">
        <v>1457105811</v>
      </c>
      <c r="L3059" s="12" t="str">
        <f t="shared" si="332"/>
        <v>03/04/2016</v>
      </c>
      <c r="M3059" s="9" t="str" cm="1">
        <f t="array" ref="M3059">_xlfn.IFS(LEFT(L3059, 2) = "01", "Jan", LEFT(L3059, 2) = "02", "Feb", LEFT(L3059, 2) = "03", "Mar", LEFT(L3059, 2) = "04", "Apr", LEFT(L3059, 2) = "05", "May", LEFT(L3059, 2) = "06", "Jun", LEFT(L3059, 2) = "07", "Jul", LEFT(L3059, 2) = "08", "Aug", LEFT(L3059, 2) = "09", "Sep", LEFT(L3059, 2) = "10", "Oct", LEFT(L3059, 2) = "11", "Nov", LEFT(L3059, 2) = "12", "Dec")</f>
        <v>Mar</v>
      </c>
      <c r="N3059" s="9" t="str">
        <f t="shared" si="333"/>
        <v>2016</v>
      </c>
      <c r="O3059" t="b">
        <v>0</v>
      </c>
      <c r="P3059">
        <v>0</v>
      </c>
      <c r="Q3059" t="b">
        <v>0</v>
      </c>
      <c r="R3059" t="s">
        <v>8302</v>
      </c>
      <c r="S3059" s="6">
        <f t="shared" si="329"/>
        <v>0</v>
      </c>
      <c r="T3059" s="8">
        <f t="shared" si="330"/>
        <v>0</v>
      </c>
      <c r="U3059" t="str">
        <f t="shared" si="334"/>
        <v>theater</v>
      </c>
      <c r="V3059" t="str">
        <f t="shared" si="335"/>
        <v>spaces</v>
      </c>
    </row>
    <row r="3060" spans="1:22" ht="48" x14ac:dyDescent="0.2">
      <c r="A3060">
        <v>3058</v>
      </c>
      <c r="B3060" s="3" t="s">
        <v>3058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2">
        <f t="shared" si="331"/>
        <v>42510.374305555553</v>
      </c>
      <c r="K3060">
        <v>1459414740</v>
      </c>
      <c r="L3060" s="12" t="str">
        <f t="shared" si="332"/>
        <v>03/31/2016</v>
      </c>
      <c r="M3060" s="9" t="str" cm="1">
        <f t="array" ref="M3060">_xlfn.IFS(LEFT(L3060, 2) = "01", "Jan", LEFT(L3060, 2) = "02", "Feb", LEFT(L3060, 2) = "03", "Mar", LEFT(L3060, 2) = "04", "Apr", LEFT(L3060, 2) = "05", "May", LEFT(L3060, 2) = "06", "Jun", LEFT(L3060, 2) = "07", "Jul", LEFT(L3060, 2) = "08", "Aug", LEFT(L3060, 2) = "09", "Sep", LEFT(L3060, 2) = "10", "Oct", LEFT(L3060, 2) = "11", "Nov", LEFT(L3060, 2) = "12", "Dec")</f>
        <v>Mar</v>
      </c>
      <c r="N3060" s="9" t="str">
        <f t="shared" si="333"/>
        <v>2016</v>
      </c>
      <c r="O3060" t="b">
        <v>0</v>
      </c>
      <c r="P3060">
        <v>3</v>
      </c>
      <c r="Q3060" t="b">
        <v>0</v>
      </c>
      <c r="R3060" t="s">
        <v>8302</v>
      </c>
      <c r="S3060" s="6">
        <f t="shared" si="329"/>
        <v>1.6666666666666666E-4</v>
      </c>
      <c r="T3060" s="8">
        <f t="shared" si="330"/>
        <v>1</v>
      </c>
      <c r="U3060" t="str">
        <f t="shared" si="334"/>
        <v>theater</v>
      </c>
      <c r="V3060" t="str">
        <f t="shared" si="335"/>
        <v>spaces</v>
      </c>
    </row>
    <row r="3061" spans="1:22" ht="48" x14ac:dyDescent="0.2">
      <c r="A3061">
        <v>3059</v>
      </c>
      <c r="B3061" s="3" t="s">
        <v>3059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2">
        <f t="shared" si="331"/>
        <v>41859.935717592591</v>
      </c>
      <c r="K3061">
        <v>1404944846</v>
      </c>
      <c r="L3061" s="12" t="str">
        <f t="shared" si="332"/>
        <v>07/09/2014</v>
      </c>
      <c r="M3061" s="9" t="str" cm="1">
        <f t="array" ref="M3061">_xlfn.IFS(LEFT(L3061, 2) = "01", "Jan", LEFT(L3061, 2) = "02", "Feb", LEFT(L3061, 2) = "03", "Mar", LEFT(L3061, 2) = "04", "Apr", LEFT(L3061, 2) = "05", "May", LEFT(L3061, 2) = "06", "Jun", LEFT(L3061, 2) = "07", "Jul", LEFT(L3061, 2) = "08", "Aug", LEFT(L3061, 2) = "09", "Sep", LEFT(L3061, 2) = "10", "Oct", LEFT(L3061, 2) = "11", "Nov", LEFT(L3061, 2) = "12", "Dec")</f>
        <v>Jul</v>
      </c>
      <c r="N3061" s="9" t="str">
        <f t="shared" si="333"/>
        <v>2014</v>
      </c>
      <c r="O3061" t="b">
        <v>0</v>
      </c>
      <c r="P3061">
        <v>11</v>
      </c>
      <c r="Q3061" t="b">
        <v>0</v>
      </c>
      <c r="R3061" t="s">
        <v>8302</v>
      </c>
      <c r="S3061" s="6">
        <f t="shared" si="329"/>
        <v>3.0066666666666665E-2</v>
      </c>
      <c r="T3061" s="8">
        <f t="shared" si="330"/>
        <v>41</v>
      </c>
      <c r="U3061" t="str">
        <f t="shared" si="334"/>
        <v>theater</v>
      </c>
      <c r="V3061" t="str">
        <f t="shared" si="335"/>
        <v>spaces</v>
      </c>
    </row>
    <row r="3062" spans="1:22" ht="32" x14ac:dyDescent="0.2">
      <c r="A3062">
        <v>3060</v>
      </c>
      <c r="B3062" s="3" t="s">
        <v>3060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2">
        <f t="shared" si="331"/>
        <v>42275.274699074071</v>
      </c>
      <c r="K3062">
        <v>1440830134</v>
      </c>
      <c r="L3062" s="12" t="str">
        <f t="shared" si="332"/>
        <v>08/29/2015</v>
      </c>
      <c r="M3062" s="9" t="str" cm="1">
        <f t="array" ref="M3062">_xlfn.IFS(LEFT(L3062, 2) = "01", "Jan", LEFT(L3062, 2) = "02", "Feb", LEFT(L3062, 2) = "03", "Mar", LEFT(L3062, 2) = "04", "Apr", LEFT(L3062, 2) = "05", "May", LEFT(L3062, 2) = "06", "Jun", LEFT(L3062, 2) = "07", "Jul", LEFT(L3062, 2) = "08", "Aug", LEFT(L3062, 2) = "09", "Sep", LEFT(L3062, 2) = "10", "Oct", LEFT(L3062, 2) = "11", "Nov", LEFT(L3062, 2) = "12", "Dec")</f>
        <v>Aug</v>
      </c>
      <c r="N3062" s="9" t="str">
        <f t="shared" si="333"/>
        <v>2015</v>
      </c>
      <c r="O3062" t="b">
        <v>0</v>
      </c>
      <c r="P3062">
        <v>6</v>
      </c>
      <c r="Q3062" t="b">
        <v>0</v>
      </c>
      <c r="R3062" t="s">
        <v>8302</v>
      </c>
      <c r="S3062" s="6">
        <f t="shared" si="329"/>
        <v>1.5227272727272728E-3</v>
      </c>
      <c r="T3062" s="8">
        <f t="shared" si="330"/>
        <v>55.833333333333336</v>
      </c>
      <c r="U3062" t="str">
        <f t="shared" si="334"/>
        <v>theater</v>
      </c>
      <c r="V3062" t="str">
        <f t="shared" si="335"/>
        <v>spaces</v>
      </c>
    </row>
    <row r="3063" spans="1:22" ht="16" x14ac:dyDescent="0.2">
      <c r="A3063">
        <v>3061</v>
      </c>
      <c r="B3063" s="3" t="s">
        <v>3061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2">
        <f t="shared" si="331"/>
        <v>41864.784120370372</v>
      </c>
      <c r="K3063">
        <v>1405363748</v>
      </c>
      <c r="L3063" s="12" t="str">
        <f t="shared" si="332"/>
        <v>07/14/2014</v>
      </c>
      <c r="M3063" s="9" t="str" cm="1">
        <f t="array" ref="M3063">_xlfn.IFS(LEFT(L3063, 2) = "01", "Jan", LEFT(L3063, 2) = "02", "Feb", LEFT(L3063, 2) = "03", "Mar", LEFT(L3063, 2) = "04", "Apr", LEFT(L3063, 2) = "05", "May", LEFT(L3063, 2) = "06", "Jun", LEFT(L3063, 2) = "07", "Jul", LEFT(L3063, 2) = "08", "Aug", LEFT(L3063, 2) = "09", "Sep", LEFT(L3063, 2) = "10", "Oct", LEFT(L3063, 2) = "11", "Nov", LEFT(L3063, 2) = "12", "Dec")</f>
        <v>Jul</v>
      </c>
      <c r="N3063" s="9" t="str">
        <f t="shared" si="333"/>
        <v>2014</v>
      </c>
      <c r="O3063" t="b">
        <v>0</v>
      </c>
      <c r="P3063">
        <v>0</v>
      </c>
      <c r="Q3063" t="b">
        <v>0</v>
      </c>
      <c r="R3063" t="s">
        <v>8302</v>
      </c>
      <c r="S3063" s="6">
        <f t="shared" si="329"/>
        <v>0</v>
      </c>
      <c r="T3063" s="8">
        <f t="shared" si="330"/>
        <v>0</v>
      </c>
      <c r="U3063" t="str">
        <f t="shared" si="334"/>
        <v>theater</v>
      </c>
      <c r="V3063" t="str">
        <f t="shared" si="335"/>
        <v>spaces</v>
      </c>
    </row>
    <row r="3064" spans="1:22" ht="48" x14ac:dyDescent="0.2">
      <c r="A3064">
        <v>3062</v>
      </c>
      <c r="B3064" s="3" t="s">
        <v>3062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2">
        <f t="shared" si="331"/>
        <v>42277.75</v>
      </c>
      <c r="K3064">
        <v>1441111892</v>
      </c>
      <c r="L3064" s="12" t="str">
        <f t="shared" si="332"/>
        <v>09/01/2015</v>
      </c>
      <c r="M3064" s="9" t="str" cm="1">
        <f t="array" ref="M3064">_xlfn.IFS(LEFT(L3064, 2) = "01", "Jan", LEFT(L3064, 2) = "02", "Feb", LEFT(L3064, 2) = "03", "Mar", LEFT(L3064, 2) = "04", "Apr", LEFT(L3064, 2) = "05", "May", LEFT(L3064, 2) = "06", "Jun", LEFT(L3064, 2) = "07", "Jul", LEFT(L3064, 2) = "08", "Aug", LEFT(L3064, 2) = "09", "Sep", LEFT(L3064, 2) = "10", "Oct", LEFT(L3064, 2) = "11", "Nov", LEFT(L3064, 2) = "12", "Dec")</f>
        <v>Sep</v>
      </c>
      <c r="N3064" s="9" t="str">
        <f t="shared" si="333"/>
        <v>2015</v>
      </c>
      <c r="O3064" t="b">
        <v>0</v>
      </c>
      <c r="P3064">
        <v>67</v>
      </c>
      <c r="Q3064" t="b">
        <v>0</v>
      </c>
      <c r="R3064" t="s">
        <v>8302</v>
      </c>
      <c r="S3064" s="6">
        <f t="shared" si="329"/>
        <v>0.66839999999999999</v>
      </c>
      <c r="T3064" s="8">
        <f t="shared" si="330"/>
        <v>99.761194029850742</v>
      </c>
      <c r="U3064" t="str">
        <f t="shared" si="334"/>
        <v>theater</v>
      </c>
      <c r="V3064" t="str">
        <f t="shared" si="335"/>
        <v>spaces</v>
      </c>
    </row>
    <row r="3065" spans="1:22" ht="32" x14ac:dyDescent="0.2">
      <c r="A3065">
        <v>3063</v>
      </c>
      <c r="B3065" s="3" t="s">
        <v>3063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2">
        <f t="shared" si="331"/>
        <v>42665.922893518517</v>
      </c>
      <c r="K3065">
        <v>1474150138</v>
      </c>
      <c r="L3065" s="12" t="str">
        <f t="shared" si="332"/>
        <v>09/17/2016</v>
      </c>
      <c r="M3065" s="9" t="str" cm="1">
        <f t="array" ref="M3065">_xlfn.IFS(LEFT(L3065, 2) = "01", "Jan", LEFT(L3065, 2) = "02", "Feb", LEFT(L3065, 2) = "03", "Mar", LEFT(L3065, 2) = "04", "Apr", LEFT(L3065, 2) = "05", "May", LEFT(L3065, 2) = "06", "Jun", LEFT(L3065, 2) = "07", "Jul", LEFT(L3065, 2) = "08", "Aug", LEFT(L3065, 2) = "09", "Sep", LEFT(L3065, 2) = "10", "Oct", LEFT(L3065, 2) = "11", "Nov", LEFT(L3065, 2) = "12", "Dec")</f>
        <v>Sep</v>
      </c>
      <c r="N3065" s="9" t="str">
        <f t="shared" si="333"/>
        <v>2016</v>
      </c>
      <c r="O3065" t="b">
        <v>0</v>
      </c>
      <c r="P3065">
        <v>23</v>
      </c>
      <c r="Q3065" t="b">
        <v>0</v>
      </c>
      <c r="R3065" t="s">
        <v>8302</v>
      </c>
      <c r="S3065" s="6">
        <f t="shared" si="329"/>
        <v>0.19566666666666666</v>
      </c>
      <c r="T3065" s="8">
        <f t="shared" si="330"/>
        <v>25.521739130434781</v>
      </c>
      <c r="U3065" t="str">
        <f t="shared" si="334"/>
        <v>theater</v>
      </c>
      <c r="V3065" t="str">
        <f t="shared" si="335"/>
        <v>spaces</v>
      </c>
    </row>
    <row r="3066" spans="1:22" ht="32" x14ac:dyDescent="0.2">
      <c r="A3066">
        <v>3064</v>
      </c>
      <c r="B3066" s="3" t="s">
        <v>3064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2">
        <f t="shared" si="331"/>
        <v>42330.290972222225</v>
      </c>
      <c r="K3066">
        <v>1445483246</v>
      </c>
      <c r="L3066" s="12" t="str">
        <f t="shared" si="332"/>
        <v>10/22/2015</v>
      </c>
      <c r="M3066" s="9" t="str" cm="1">
        <f t="array" ref="M3066">_xlfn.IFS(LEFT(L3066, 2) = "01", "Jan", LEFT(L3066, 2) = "02", "Feb", LEFT(L3066, 2) = "03", "Mar", LEFT(L3066, 2) = "04", "Apr", LEFT(L3066, 2) = "05", "May", LEFT(L3066, 2) = "06", "Jun", LEFT(L3066, 2) = "07", "Jul", LEFT(L3066, 2) = "08", "Aug", LEFT(L3066, 2) = "09", "Sep", LEFT(L3066, 2) = "10", "Oct", LEFT(L3066, 2) = "11", "Nov", LEFT(L3066, 2) = "12", "Dec")</f>
        <v>Oct</v>
      </c>
      <c r="N3066" s="9" t="str">
        <f t="shared" si="333"/>
        <v>2015</v>
      </c>
      <c r="O3066" t="b">
        <v>0</v>
      </c>
      <c r="P3066">
        <v>72</v>
      </c>
      <c r="Q3066" t="b">
        <v>0</v>
      </c>
      <c r="R3066" t="s">
        <v>8302</v>
      </c>
      <c r="S3066" s="6">
        <f t="shared" si="329"/>
        <v>0.11294666666666667</v>
      </c>
      <c r="T3066" s="8">
        <f t="shared" si="330"/>
        <v>117.65277777777777</v>
      </c>
      <c r="U3066" t="str">
        <f t="shared" si="334"/>
        <v>theater</v>
      </c>
      <c r="V3066" t="str">
        <f t="shared" si="335"/>
        <v>spaces</v>
      </c>
    </row>
    <row r="3067" spans="1:22" ht="48" x14ac:dyDescent="0.2">
      <c r="A3067">
        <v>3065</v>
      </c>
      <c r="B3067" s="3" t="s">
        <v>3065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2">
        <f t="shared" si="331"/>
        <v>41850.055231481485</v>
      </c>
      <c r="K3067">
        <v>1404523172</v>
      </c>
      <c r="L3067" s="12" t="str">
        <f t="shared" si="332"/>
        <v>07/05/2014</v>
      </c>
      <c r="M3067" s="9" t="str" cm="1">
        <f t="array" ref="M3067">_xlfn.IFS(LEFT(L3067, 2) = "01", "Jan", LEFT(L3067, 2) = "02", "Feb", LEFT(L3067, 2) = "03", "Mar", LEFT(L3067, 2) = "04", "Apr", LEFT(L3067, 2) = "05", "May", LEFT(L3067, 2) = "06", "Jun", LEFT(L3067, 2) = "07", "Jul", LEFT(L3067, 2) = "08", "Aug", LEFT(L3067, 2) = "09", "Sep", LEFT(L3067, 2) = "10", "Oct", LEFT(L3067, 2) = "11", "Nov", LEFT(L3067, 2) = "12", "Dec")</f>
        <v>Jul</v>
      </c>
      <c r="N3067" s="9" t="str">
        <f t="shared" si="333"/>
        <v>2014</v>
      </c>
      <c r="O3067" t="b">
        <v>0</v>
      </c>
      <c r="P3067">
        <v>2</v>
      </c>
      <c r="Q3067" t="b">
        <v>0</v>
      </c>
      <c r="R3067" t="s">
        <v>8302</v>
      </c>
      <c r="S3067" s="6">
        <f t="shared" si="329"/>
        <v>4.0000000000000002E-4</v>
      </c>
      <c r="T3067" s="8">
        <f t="shared" si="330"/>
        <v>5</v>
      </c>
      <c r="U3067" t="str">
        <f t="shared" si="334"/>
        <v>theater</v>
      </c>
      <c r="V3067" t="str">
        <f t="shared" si="335"/>
        <v>spaces</v>
      </c>
    </row>
    <row r="3068" spans="1:22" ht="48" x14ac:dyDescent="0.2">
      <c r="A3068">
        <v>3066</v>
      </c>
      <c r="B3068" s="3" t="s">
        <v>3066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2">
        <f t="shared" si="331"/>
        <v>42561.228437500002</v>
      </c>
      <c r="K3068">
        <v>1465536537</v>
      </c>
      <c r="L3068" s="12" t="str">
        <f t="shared" si="332"/>
        <v>06/10/2016</v>
      </c>
      <c r="M3068" s="9" t="str" cm="1">
        <f t="array" ref="M3068">_xlfn.IFS(LEFT(L3068, 2) = "01", "Jan", LEFT(L3068, 2) = "02", "Feb", LEFT(L3068, 2) = "03", "Mar", LEFT(L3068, 2) = "04", "Apr", LEFT(L3068, 2) = "05", "May", LEFT(L3068, 2) = "06", "Jun", LEFT(L3068, 2) = "07", "Jul", LEFT(L3068, 2) = "08", "Aug", LEFT(L3068, 2) = "09", "Sep", LEFT(L3068, 2) = "10", "Oct", LEFT(L3068, 2) = "11", "Nov", LEFT(L3068, 2) = "12", "Dec")</f>
        <v>Jun</v>
      </c>
      <c r="N3068" s="9" t="str">
        <f t="shared" si="333"/>
        <v>2016</v>
      </c>
      <c r="O3068" t="b">
        <v>0</v>
      </c>
      <c r="P3068">
        <v>15</v>
      </c>
      <c r="Q3068" t="b">
        <v>0</v>
      </c>
      <c r="R3068" t="s">
        <v>8302</v>
      </c>
      <c r="S3068" s="6">
        <f t="shared" si="329"/>
        <v>0.11985714285714286</v>
      </c>
      <c r="T3068" s="8">
        <f t="shared" si="330"/>
        <v>2796.6666666666665</v>
      </c>
      <c r="U3068" t="str">
        <f t="shared" si="334"/>
        <v>theater</v>
      </c>
      <c r="V3068" t="str">
        <f t="shared" si="335"/>
        <v>spaces</v>
      </c>
    </row>
    <row r="3069" spans="1:22" ht="48" x14ac:dyDescent="0.2">
      <c r="A3069">
        <v>3067</v>
      </c>
      <c r="B3069" s="3" t="s">
        <v>3067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2">
        <f t="shared" si="331"/>
        <v>42256.938414351855</v>
      </c>
      <c r="K3069">
        <v>1439245879</v>
      </c>
      <c r="L3069" s="12" t="str">
        <f t="shared" si="332"/>
        <v>08/10/2015</v>
      </c>
      <c r="M3069" s="9" t="str" cm="1">
        <f t="array" ref="M3069">_xlfn.IFS(LEFT(L3069, 2) = "01", "Jan", LEFT(L3069, 2) = "02", "Feb", LEFT(L3069, 2) = "03", "Mar", LEFT(L3069, 2) = "04", "Apr", LEFT(L3069, 2) = "05", "May", LEFT(L3069, 2) = "06", "Jun", LEFT(L3069, 2) = "07", "Jul", LEFT(L3069, 2) = "08", "Aug", LEFT(L3069, 2) = "09", "Sep", LEFT(L3069, 2) = "10", "Oct", LEFT(L3069, 2) = "11", "Nov", LEFT(L3069, 2) = "12", "Dec")</f>
        <v>Aug</v>
      </c>
      <c r="N3069" s="9" t="str">
        <f t="shared" si="333"/>
        <v>2015</v>
      </c>
      <c r="O3069" t="b">
        <v>0</v>
      </c>
      <c r="P3069">
        <v>1</v>
      </c>
      <c r="Q3069" t="b">
        <v>0</v>
      </c>
      <c r="R3069" t="s">
        <v>8302</v>
      </c>
      <c r="S3069" s="6">
        <f t="shared" si="329"/>
        <v>2.5000000000000001E-2</v>
      </c>
      <c r="T3069" s="8">
        <f t="shared" si="330"/>
        <v>200</v>
      </c>
      <c r="U3069" t="str">
        <f t="shared" si="334"/>
        <v>theater</v>
      </c>
      <c r="V3069" t="str">
        <f t="shared" si="335"/>
        <v>spaces</v>
      </c>
    </row>
    <row r="3070" spans="1:22" ht="48" x14ac:dyDescent="0.2">
      <c r="A3070">
        <v>3068</v>
      </c>
      <c r="B3070" s="3" t="s">
        <v>3068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2">
        <f t="shared" si="331"/>
        <v>42293.691574074073</v>
      </c>
      <c r="K3070">
        <v>1442421352</v>
      </c>
      <c r="L3070" s="12" t="str">
        <f t="shared" si="332"/>
        <v>09/16/2015</v>
      </c>
      <c r="M3070" s="9" t="str" cm="1">
        <f t="array" ref="M3070">_xlfn.IFS(LEFT(L3070, 2) = "01", "Jan", LEFT(L3070, 2) = "02", "Feb", LEFT(L3070, 2) = "03", "Mar", LEFT(L3070, 2) = "04", "Apr", LEFT(L3070, 2) = "05", "May", LEFT(L3070, 2) = "06", "Jun", LEFT(L3070, 2) = "07", "Jul", LEFT(L3070, 2) = "08", "Aug", LEFT(L3070, 2) = "09", "Sep", LEFT(L3070, 2) = "10", "Oct", LEFT(L3070, 2) = "11", "Nov", LEFT(L3070, 2) = "12", "Dec")</f>
        <v>Sep</v>
      </c>
      <c r="N3070" s="9" t="str">
        <f t="shared" si="333"/>
        <v>2015</v>
      </c>
      <c r="O3070" t="b">
        <v>0</v>
      </c>
      <c r="P3070">
        <v>2</v>
      </c>
      <c r="Q3070" t="b">
        <v>0</v>
      </c>
      <c r="R3070" t="s">
        <v>8302</v>
      </c>
      <c r="S3070" s="6">
        <f t="shared" si="329"/>
        <v>6.9999999999999999E-4</v>
      </c>
      <c r="T3070" s="8">
        <f t="shared" si="330"/>
        <v>87.5</v>
      </c>
      <c r="U3070" t="str">
        <f t="shared" si="334"/>
        <v>theater</v>
      </c>
      <c r="V3070" t="str">
        <f t="shared" si="335"/>
        <v>spaces</v>
      </c>
    </row>
    <row r="3071" spans="1:22" ht="48" x14ac:dyDescent="0.2">
      <c r="A3071">
        <v>3069</v>
      </c>
      <c r="B3071" s="3" t="s">
        <v>3069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2">
        <f t="shared" si="331"/>
        <v>41987.833726851852</v>
      </c>
      <c r="K3071">
        <v>1415995234</v>
      </c>
      <c r="L3071" s="12" t="str">
        <f t="shared" si="332"/>
        <v>11/14/2014</v>
      </c>
      <c r="M3071" s="9" t="str" cm="1">
        <f t="array" ref="M3071">_xlfn.IFS(LEFT(L3071, 2) = "01", "Jan", LEFT(L3071, 2) = "02", "Feb", LEFT(L3071, 2) = "03", "Mar", LEFT(L3071, 2) = "04", "Apr", LEFT(L3071, 2) = "05", "May", LEFT(L3071, 2) = "06", "Jun", LEFT(L3071, 2) = "07", "Jul", LEFT(L3071, 2) = "08", "Aug", LEFT(L3071, 2) = "09", "Sep", LEFT(L3071, 2) = "10", "Oct", LEFT(L3071, 2) = "11", "Nov", LEFT(L3071, 2) = "12", "Dec")</f>
        <v>Nov</v>
      </c>
      <c r="N3071" s="9" t="str">
        <f t="shared" si="333"/>
        <v>2014</v>
      </c>
      <c r="O3071" t="b">
        <v>0</v>
      </c>
      <c r="P3071">
        <v>7</v>
      </c>
      <c r="Q3071" t="b">
        <v>0</v>
      </c>
      <c r="R3071" t="s">
        <v>8302</v>
      </c>
      <c r="S3071" s="6">
        <f t="shared" si="329"/>
        <v>0.14099999999999999</v>
      </c>
      <c r="T3071" s="8">
        <f t="shared" si="330"/>
        <v>20.142857142857142</v>
      </c>
      <c r="U3071" t="str">
        <f t="shared" si="334"/>
        <v>theater</v>
      </c>
      <c r="V3071" t="str">
        <f t="shared" si="335"/>
        <v>spaces</v>
      </c>
    </row>
    <row r="3072" spans="1:22" ht="48" x14ac:dyDescent="0.2">
      <c r="A3072">
        <v>3070</v>
      </c>
      <c r="B3072" s="3" t="s">
        <v>3070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2">
        <f t="shared" si="331"/>
        <v>42711.733437499999</v>
      </c>
      <c r="K3072">
        <v>1479317769</v>
      </c>
      <c r="L3072" s="12" t="str">
        <f t="shared" si="332"/>
        <v>11/16/2016</v>
      </c>
      <c r="M3072" s="9" t="str" cm="1">
        <f t="array" ref="M3072">_xlfn.IFS(LEFT(L3072, 2) = "01", "Jan", LEFT(L3072, 2) = "02", "Feb", LEFT(L3072, 2) = "03", "Mar", LEFT(L3072, 2) = "04", "Apr", LEFT(L3072, 2) = "05", "May", LEFT(L3072, 2) = "06", "Jun", LEFT(L3072, 2) = "07", "Jul", LEFT(L3072, 2) = "08", "Aug", LEFT(L3072, 2) = "09", "Sep", LEFT(L3072, 2) = "10", "Oct", LEFT(L3072, 2) = "11", "Nov", LEFT(L3072, 2) = "12", "Dec")</f>
        <v>Nov</v>
      </c>
      <c r="N3072" s="9" t="str">
        <f t="shared" si="333"/>
        <v>2016</v>
      </c>
      <c r="O3072" t="b">
        <v>0</v>
      </c>
      <c r="P3072">
        <v>16</v>
      </c>
      <c r="Q3072" t="b">
        <v>0</v>
      </c>
      <c r="R3072" t="s">
        <v>8302</v>
      </c>
      <c r="S3072" s="6">
        <f t="shared" si="329"/>
        <v>3.3399999999999999E-2</v>
      </c>
      <c r="T3072" s="8">
        <f t="shared" si="330"/>
        <v>20.875</v>
      </c>
      <c r="U3072" t="str">
        <f t="shared" si="334"/>
        <v>theater</v>
      </c>
      <c r="V3072" t="str">
        <f t="shared" si="335"/>
        <v>spaces</v>
      </c>
    </row>
    <row r="3073" spans="1:22" ht="48" x14ac:dyDescent="0.2">
      <c r="A3073">
        <v>3071</v>
      </c>
      <c r="B3073" s="3" t="s">
        <v>3071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2">
        <f t="shared" si="331"/>
        <v>42115.249305555553</v>
      </c>
      <c r="K3073">
        <v>1428082481</v>
      </c>
      <c r="L3073" s="12" t="str">
        <f t="shared" si="332"/>
        <v>04/03/2015</v>
      </c>
      <c r="M3073" s="9" t="str" cm="1">
        <f t="array" ref="M3073">_xlfn.IFS(LEFT(L3073, 2) = "01", "Jan", LEFT(L3073, 2) = "02", "Feb", LEFT(L3073, 2) = "03", "Mar", LEFT(L3073, 2) = "04", "Apr", LEFT(L3073, 2) = "05", "May", LEFT(L3073, 2) = "06", "Jun", LEFT(L3073, 2) = "07", "Jul", LEFT(L3073, 2) = "08", "Aug", LEFT(L3073, 2) = "09", "Sep", LEFT(L3073, 2) = "10", "Oct", LEFT(L3073, 2) = "11", "Nov", LEFT(L3073, 2) = "12", "Dec")</f>
        <v>Apr</v>
      </c>
      <c r="N3073" s="9" t="str">
        <f t="shared" si="333"/>
        <v>2015</v>
      </c>
      <c r="O3073" t="b">
        <v>0</v>
      </c>
      <c r="P3073">
        <v>117</v>
      </c>
      <c r="Q3073" t="b">
        <v>0</v>
      </c>
      <c r="R3073" t="s">
        <v>8302</v>
      </c>
      <c r="S3073" s="6">
        <f t="shared" si="329"/>
        <v>0.59775</v>
      </c>
      <c r="T3073" s="8">
        <f t="shared" si="330"/>
        <v>61.307692307692307</v>
      </c>
      <c r="U3073" t="str">
        <f t="shared" si="334"/>
        <v>theater</v>
      </c>
      <c r="V3073" t="str">
        <f t="shared" si="335"/>
        <v>spaces</v>
      </c>
    </row>
    <row r="3074" spans="1:22" ht="48" x14ac:dyDescent="0.2">
      <c r="A3074">
        <v>3072</v>
      </c>
      <c r="B3074" s="3" t="s">
        <v>3072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2">
        <f t="shared" si="331"/>
        <v>42673.073611111111</v>
      </c>
      <c r="K3074">
        <v>1476549262</v>
      </c>
      <c r="L3074" s="12" t="str">
        <f t="shared" si="332"/>
        <v>10/15/2016</v>
      </c>
      <c r="M3074" s="9" t="str" cm="1">
        <f t="array" ref="M3074">_xlfn.IFS(LEFT(L3074, 2) = "01", "Jan", LEFT(L3074, 2) = "02", "Feb", LEFT(L3074, 2) = "03", "Mar", LEFT(L3074, 2) = "04", "Apr", LEFT(L3074, 2) = "05", "May", LEFT(L3074, 2) = "06", "Jun", LEFT(L3074, 2) = "07", "Jul", LEFT(L3074, 2) = "08", "Aug", LEFT(L3074, 2) = "09", "Sep", LEFT(L3074, 2) = "10", "Oct", LEFT(L3074, 2) = "11", "Nov", LEFT(L3074, 2) = "12", "Dec")</f>
        <v>Oct</v>
      </c>
      <c r="N3074" s="9" t="str">
        <f t="shared" si="333"/>
        <v>2016</v>
      </c>
      <c r="O3074" t="b">
        <v>0</v>
      </c>
      <c r="P3074">
        <v>2</v>
      </c>
      <c r="Q3074" t="b">
        <v>0</v>
      </c>
      <c r="R3074" t="s">
        <v>8302</v>
      </c>
      <c r="S3074" s="6">
        <f t="shared" ref="S3074:S3137" si="336">E3074/D3074</f>
        <v>1.6666666666666666E-4</v>
      </c>
      <c r="T3074" s="8">
        <f t="shared" ref="T3074:T3137" si="337">IFERROR(E3074/P3074, 0)</f>
        <v>1</v>
      </c>
      <c r="U3074" t="str">
        <f t="shared" si="334"/>
        <v>theater</v>
      </c>
      <c r="V3074" t="str">
        <f t="shared" si="335"/>
        <v>spaces</v>
      </c>
    </row>
    <row r="3075" spans="1:22" ht="48" x14ac:dyDescent="0.2">
      <c r="A3075">
        <v>3073</v>
      </c>
      <c r="B3075" s="3" t="s">
        <v>3073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2">
        <f t="shared" ref="J3075:J3138" si="338">(((I3075/60)/60)/24)+DATE(1970,1,1)</f>
        <v>42169.804861111115</v>
      </c>
      <c r="K3075">
        <v>1429287900</v>
      </c>
      <c r="L3075" s="12" t="str">
        <f t="shared" ref="L3075:L3138" si="339">TEXT((((K3075/60)/60)/24)+DATE(1970,1,1), "mm/dd/yyyy")</f>
        <v>04/17/2015</v>
      </c>
      <c r="M3075" s="9" t="str" cm="1">
        <f t="array" ref="M3075">_xlfn.IFS(LEFT(L3075, 2) = "01", "Jan", LEFT(L3075, 2) = "02", "Feb", LEFT(L3075, 2) = "03", "Mar", LEFT(L3075, 2) = "04", "Apr", LEFT(L3075, 2) = "05", "May", LEFT(L3075, 2) = "06", "Jun", LEFT(L3075, 2) = "07", "Jul", LEFT(L3075, 2) = "08", "Aug", LEFT(L3075, 2) = "09", "Sep", LEFT(L3075, 2) = "10", "Oct", LEFT(L3075, 2) = "11", "Nov", LEFT(L3075, 2) = "12", "Dec")</f>
        <v>Apr</v>
      </c>
      <c r="N3075" s="9" t="str">
        <f t="shared" ref="N3075:N3138" si="340">RIGHT(L3075, 4)</f>
        <v>2015</v>
      </c>
      <c r="O3075" t="b">
        <v>0</v>
      </c>
      <c r="P3075">
        <v>7</v>
      </c>
      <c r="Q3075" t="b">
        <v>0</v>
      </c>
      <c r="R3075" t="s">
        <v>8302</v>
      </c>
      <c r="S3075" s="6">
        <f t="shared" si="336"/>
        <v>2.3035714285714285E-4</v>
      </c>
      <c r="T3075" s="8">
        <f t="shared" si="337"/>
        <v>92.142857142857139</v>
      </c>
      <c r="U3075" t="str">
        <f t="shared" ref="U3075:U3138" si="341">LEFT(R3075, SEARCH("/", R3075) - 1)</f>
        <v>theater</v>
      </c>
      <c r="V3075" t="str">
        <f t="shared" ref="V3075:V3138" si="342">RIGHT(R3075, LEN(R3075) - SEARCH("/", R3075) )</f>
        <v>spaces</v>
      </c>
    </row>
    <row r="3076" spans="1:22" ht="64" x14ac:dyDescent="0.2">
      <c r="A3076">
        <v>3074</v>
      </c>
      <c r="B3076" s="3" t="s">
        <v>3074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2">
        <f t="shared" si="338"/>
        <v>42439.571284722217</v>
      </c>
      <c r="K3076">
        <v>1455025359</v>
      </c>
      <c r="L3076" s="12" t="str">
        <f t="shared" si="339"/>
        <v>02/09/2016</v>
      </c>
      <c r="M3076" s="9" t="str" cm="1">
        <f t="array" ref="M3076">_xlfn.IFS(LEFT(L3076, 2) = "01", "Jan", LEFT(L3076, 2) = "02", "Feb", LEFT(L3076, 2) = "03", "Mar", LEFT(L3076, 2) = "04", "Apr", LEFT(L3076, 2) = "05", "May", LEFT(L3076, 2) = "06", "Jun", LEFT(L3076, 2) = "07", "Jul", LEFT(L3076, 2) = "08", "Aug", LEFT(L3076, 2) = "09", "Sep", LEFT(L3076, 2) = "10", "Oct", LEFT(L3076, 2) = "11", "Nov", LEFT(L3076, 2) = "12", "Dec")</f>
        <v>Feb</v>
      </c>
      <c r="N3076" s="9" t="str">
        <f t="shared" si="340"/>
        <v>2016</v>
      </c>
      <c r="O3076" t="b">
        <v>0</v>
      </c>
      <c r="P3076">
        <v>3</v>
      </c>
      <c r="Q3076" t="b">
        <v>0</v>
      </c>
      <c r="R3076" t="s">
        <v>8302</v>
      </c>
      <c r="S3076" s="6">
        <f t="shared" si="336"/>
        <v>8.8000000000000003E-4</v>
      </c>
      <c r="T3076" s="8">
        <f t="shared" si="337"/>
        <v>7.333333333333333</v>
      </c>
      <c r="U3076" t="str">
        <f t="shared" si="341"/>
        <v>theater</v>
      </c>
      <c r="V3076" t="str">
        <f t="shared" si="342"/>
        <v>spaces</v>
      </c>
    </row>
    <row r="3077" spans="1:22" ht="48" x14ac:dyDescent="0.2">
      <c r="A3077">
        <v>3075</v>
      </c>
      <c r="B3077" s="3" t="s">
        <v>3075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2">
        <f t="shared" si="338"/>
        <v>42601.102314814809</v>
      </c>
      <c r="K3077">
        <v>1467253640</v>
      </c>
      <c r="L3077" s="12" t="str">
        <f t="shared" si="339"/>
        <v>06/30/2016</v>
      </c>
      <c r="M3077" s="9" t="str" cm="1">
        <f t="array" ref="M3077">_xlfn.IFS(LEFT(L3077, 2) = "01", "Jan", LEFT(L3077, 2) = "02", "Feb", LEFT(L3077, 2) = "03", "Mar", LEFT(L3077, 2) = "04", "Apr", LEFT(L3077, 2) = "05", "May", LEFT(L3077, 2) = "06", "Jun", LEFT(L3077, 2) = "07", "Jul", LEFT(L3077, 2) = "08", "Aug", LEFT(L3077, 2) = "09", "Sep", LEFT(L3077, 2) = "10", "Oct", LEFT(L3077, 2) = "11", "Nov", LEFT(L3077, 2) = "12", "Dec")</f>
        <v>Jun</v>
      </c>
      <c r="N3077" s="9" t="str">
        <f t="shared" si="340"/>
        <v>2016</v>
      </c>
      <c r="O3077" t="b">
        <v>0</v>
      </c>
      <c r="P3077">
        <v>20</v>
      </c>
      <c r="Q3077" t="b">
        <v>0</v>
      </c>
      <c r="R3077" t="s">
        <v>8302</v>
      </c>
      <c r="S3077" s="6">
        <f t="shared" si="336"/>
        <v>8.6400000000000005E-2</v>
      </c>
      <c r="T3077" s="8">
        <f t="shared" si="337"/>
        <v>64.8</v>
      </c>
      <c r="U3077" t="str">
        <f t="shared" si="341"/>
        <v>theater</v>
      </c>
      <c r="V3077" t="str">
        <f t="shared" si="342"/>
        <v>spaces</v>
      </c>
    </row>
    <row r="3078" spans="1:22" ht="32" x14ac:dyDescent="0.2">
      <c r="A3078">
        <v>3076</v>
      </c>
      <c r="B3078" s="3" t="s">
        <v>3076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2">
        <f t="shared" si="338"/>
        <v>42286.651886574073</v>
      </c>
      <c r="K3078">
        <v>1439221123</v>
      </c>
      <c r="L3078" s="12" t="str">
        <f t="shared" si="339"/>
        <v>08/10/2015</v>
      </c>
      <c r="M3078" s="9" t="str" cm="1">
        <f t="array" ref="M3078">_xlfn.IFS(LEFT(L3078, 2) = "01", "Jan", LEFT(L3078, 2) = "02", "Feb", LEFT(L3078, 2) = "03", "Mar", LEFT(L3078, 2) = "04", "Apr", LEFT(L3078, 2) = "05", "May", LEFT(L3078, 2) = "06", "Jun", LEFT(L3078, 2) = "07", "Jul", LEFT(L3078, 2) = "08", "Aug", LEFT(L3078, 2) = "09", "Sep", LEFT(L3078, 2) = "10", "Oct", LEFT(L3078, 2) = "11", "Nov", LEFT(L3078, 2) = "12", "Dec")</f>
        <v>Aug</v>
      </c>
      <c r="N3078" s="9" t="str">
        <f t="shared" si="340"/>
        <v>2015</v>
      </c>
      <c r="O3078" t="b">
        <v>0</v>
      </c>
      <c r="P3078">
        <v>50</v>
      </c>
      <c r="Q3078" t="b">
        <v>0</v>
      </c>
      <c r="R3078" t="s">
        <v>8302</v>
      </c>
      <c r="S3078" s="6">
        <f t="shared" si="336"/>
        <v>0.15060000000000001</v>
      </c>
      <c r="T3078" s="8">
        <f t="shared" si="337"/>
        <v>30.12</v>
      </c>
      <c r="U3078" t="str">
        <f t="shared" si="341"/>
        <v>theater</v>
      </c>
      <c r="V3078" t="str">
        <f t="shared" si="342"/>
        <v>spaces</v>
      </c>
    </row>
    <row r="3079" spans="1:22" ht="48" x14ac:dyDescent="0.2">
      <c r="A3079">
        <v>3077</v>
      </c>
      <c r="B3079" s="3" t="s">
        <v>3077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2">
        <f t="shared" si="338"/>
        <v>42796.956921296296</v>
      </c>
      <c r="K3079">
        <v>1485903478</v>
      </c>
      <c r="L3079" s="12" t="str">
        <f t="shared" si="339"/>
        <v>01/31/2017</v>
      </c>
      <c r="M3079" s="9" t="str" cm="1">
        <f t="array" ref="M3079">_xlfn.IFS(LEFT(L3079, 2) = "01", "Jan", LEFT(L3079, 2) = "02", "Feb", LEFT(L3079, 2) = "03", "Mar", LEFT(L3079, 2) = "04", "Apr", LEFT(L3079, 2) = "05", "May", LEFT(L3079, 2) = "06", "Jun", LEFT(L3079, 2) = "07", "Jul", LEFT(L3079, 2) = "08", "Aug", LEFT(L3079, 2) = "09", "Sep", LEFT(L3079, 2) = "10", "Oct", LEFT(L3079, 2) = "11", "Nov", LEFT(L3079, 2) = "12", "Dec")</f>
        <v>Jan</v>
      </c>
      <c r="N3079" s="9" t="str">
        <f t="shared" si="340"/>
        <v>2017</v>
      </c>
      <c r="O3079" t="b">
        <v>0</v>
      </c>
      <c r="P3079">
        <v>2</v>
      </c>
      <c r="Q3079" t="b">
        <v>0</v>
      </c>
      <c r="R3079" t="s">
        <v>8302</v>
      </c>
      <c r="S3079" s="6">
        <f t="shared" si="336"/>
        <v>4.7727272727272731E-3</v>
      </c>
      <c r="T3079" s="8">
        <f t="shared" si="337"/>
        <v>52.5</v>
      </c>
      <c r="U3079" t="str">
        <f t="shared" si="341"/>
        <v>theater</v>
      </c>
      <c r="V3079" t="str">
        <f t="shared" si="342"/>
        <v>spaces</v>
      </c>
    </row>
    <row r="3080" spans="1:22" ht="48" x14ac:dyDescent="0.2">
      <c r="A3080">
        <v>3078</v>
      </c>
      <c r="B3080" s="3" t="s">
        <v>3078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2">
        <f t="shared" si="338"/>
        <v>42061.138831018514</v>
      </c>
      <c r="K3080">
        <v>1422328795</v>
      </c>
      <c r="L3080" s="12" t="str">
        <f t="shared" si="339"/>
        <v>01/27/2015</v>
      </c>
      <c r="M3080" s="9" t="str" cm="1">
        <f t="array" ref="M3080">_xlfn.IFS(LEFT(L3080, 2) = "01", "Jan", LEFT(L3080, 2) = "02", "Feb", LEFT(L3080, 2) = "03", "Mar", LEFT(L3080, 2) = "04", "Apr", LEFT(L3080, 2) = "05", "May", LEFT(L3080, 2) = "06", "Jun", LEFT(L3080, 2) = "07", "Jul", LEFT(L3080, 2) = "08", "Aug", LEFT(L3080, 2) = "09", "Sep", LEFT(L3080, 2) = "10", "Oct", LEFT(L3080, 2) = "11", "Nov", LEFT(L3080, 2) = "12", "Dec")</f>
        <v>Jan</v>
      </c>
      <c r="N3080" s="9" t="str">
        <f t="shared" si="340"/>
        <v>2015</v>
      </c>
      <c r="O3080" t="b">
        <v>0</v>
      </c>
      <c r="P3080">
        <v>3</v>
      </c>
      <c r="Q3080" t="b">
        <v>0</v>
      </c>
      <c r="R3080" t="s">
        <v>8302</v>
      </c>
      <c r="S3080" s="6">
        <f t="shared" si="336"/>
        <v>1.1833333333333333E-3</v>
      </c>
      <c r="T3080" s="8">
        <f t="shared" si="337"/>
        <v>23.666666666666668</v>
      </c>
      <c r="U3080" t="str">
        <f t="shared" si="341"/>
        <v>theater</v>
      </c>
      <c r="V3080" t="str">
        <f t="shared" si="342"/>
        <v>spaces</v>
      </c>
    </row>
    <row r="3081" spans="1:22" ht="48" x14ac:dyDescent="0.2">
      <c r="A3081">
        <v>3079</v>
      </c>
      <c r="B3081" s="3" t="s">
        <v>3079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2">
        <f t="shared" si="338"/>
        <v>42085.671701388885</v>
      </c>
      <c r="K3081">
        <v>1424452035</v>
      </c>
      <c r="L3081" s="12" t="str">
        <f t="shared" si="339"/>
        <v>02/20/2015</v>
      </c>
      <c r="M3081" s="9" t="str" cm="1">
        <f t="array" ref="M3081">_xlfn.IFS(LEFT(L3081, 2) = "01", "Jan", LEFT(L3081, 2) = "02", "Feb", LEFT(L3081, 2) = "03", "Mar", LEFT(L3081, 2) = "04", "Apr", LEFT(L3081, 2) = "05", "May", LEFT(L3081, 2) = "06", "Jun", LEFT(L3081, 2) = "07", "Jul", LEFT(L3081, 2) = "08", "Aug", LEFT(L3081, 2) = "09", "Sep", LEFT(L3081, 2) = "10", "Oct", LEFT(L3081, 2) = "11", "Nov", LEFT(L3081, 2) = "12", "Dec")</f>
        <v>Feb</v>
      </c>
      <c r="N3081" s="9" t="str">
        <f t="shared" si="340"/>
        <v>2015</v>
      </c>
      <c r="O3081" t="b">
        <v>0</v>
      </c>
      <c r="P3081">
        <v>27</v>
      </c>
      <c r="Q3081" t="b">
        <v>0</v>
      </c>
      <c r="R3081" t="s">
        <v>8302</v>
      </c>
      <c r="S3081" s="6">
        <f t="shared" si="336"/>
        <v>8.4173998587352451E-3</v>
      </c>
      <c r="T3081" s="8">
        <f t="shared" si="337"/>
        <v>415.77777777777777</v>
      </c>
      <c r="U3081" t="str">
        <f t="shared" si="341"/>
        <v>theater</v>
      </c>
      <c r="V3081" t="str">
        <f t="shared" si="342"/>
        <v>spaces</v>
      </c>
    </row>
    <row r="3082" spans="1:22" ht="48" x14ac:dyDescent="0.2">
      <c r="A3082">
        <v>3080</v>
      </c>
      <c r="B3082" s="3" t="s">
        <v>3080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2">
        <f t="shared" si="338"/>
        <v>42000.0699537037</v>
      </c>
      <c r="K3082">
        <v>1414456844</v>
      </c>
      <c r="L3082" s="12" t="str">
        <f t="shared" si="339"/>
        <v>10/28/2014</v>
      </c>
      <c r="M3082" s="9" t="str" cm="1">
        <f t="array" ref="M3082">_xlfn.IFS(LEFT(L3082, 2) = "01", "Jan", LEFT(L3082, 2) = "02", "Feb", LEFT(L3082, 2) = "03", "Mar", LEFT(L3082, 2) = "04", "Apr", LEFT(L3082, 2) = "05", "May", LEFT(L3082, 2) = "06", "Jun", LEFT(L3082, 2) = "07", "Jul", LEFT(L3082, 2) = "08", "Aug", LEFT(L3082, 2) = "09", "Sep", LEFT(L3082, 2) = "10", "Oct", LEFT(L3082, 2) = "11", "Nov", LEFT(L3082, 2) = "12", "Dec")</f>
        <v>Oct</v>
      </c>
      <c r="N3082" s="9" t="str">
        <f t="shared" si="340"/>
        <v>2014</v>
      </c>
      <c r="O3082" t="b">
        <v>0</v>
      </c>
      <c r="P3082">
        <v>7</v>
      </c>
      <c r="Q3082" t="b">
        <v>0</v>
      </c>
      <c r="R3082" t="s">
        <v>8302</v>
      </c>
      <c r="S3082" s="6">
        <f t="shared" si="336"/>
        <v>1.8799999999999999E-4</v>
      </c>
      <c r="T3082" s="8">
        <f t="shared" si="337"/>
        <v>53.714285714285715</v>
      </c>
      <c r="U3082" t="str">
        <f t="shared" si="341"/>
        <v>theater</v>
      </c>
      <c r="V3082" t="str">
        <f t="shared" si="342"/>
        <v>spaces</v>
      </c>
    </row>
    <row r="3083" spans="1:22" ht="48" x14ac:dyDescent="0.2">
      <c r="A3083">
        <v>3081</v>
      </c>
      <c r="B3083" s="3" t="s">
        <v>3081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2">
        <f t="shared" si="338"/>
        <v>42267.181608796294</v>
      </c>
      <c r="K3083">
        <v>1440130891</v>
      </c>
      <c r="L3083" s="12" t="str">
        <f t="shared" si="339"/>
        <v>08/21/2015</v>
      </c>
      <c r="M3083" s="9" t="str" cm="1">
        <f t="array" ref="M3083">_xlfn.IFS(LEFT(L3083, 2) = "01", "Jan", LEFT(L3083, 2) = "02", "Feb", LEFT(L3083, 2) = "03", "Mar", LEFT(L3083, 2) = "04", "Apr", LEFT(L3083, 2) = "05", "May", LEFT(L3083, 2) = "06", "Jun", LEFT(L3083, 2) = "07", "Jul", LEFT(L3083, 2) = "08", "Aug", LEFT(L3083, 2) = "09", "Sep", LEFT(L3083, 2) = "10", "Oct", LEFT(L3083, 2) = "11", "Nov", LEFT(L3083, 2) = "12", "Dec")</f>
        <v>Aug</v>
      </c>
      <c r="N3083" s="9" t="str">
        <f t="shared" si="340"/>
        <v>2015</v>
      </c>
      <c r="O3083" t="b">
        <v>0</v>
      </c>
      <c r="P3083">
        <v>5</v>
      </c>
      <c r="Q3083" t="b">
        <v>0</v>
      </c>
      <c r="R3083" t="s">
        <v>8302</v>
      </c>
      <c r="S3083" s="6">
        <f t="shared" si="336"/>
        <v>2.1029999999999998E-3</v>
      </c>
      <c r="T3083" s="8">
        <f t="shared" si="337"/>
        <v>420.6</v>
      </c>
      <c r="U3083" t="str">
        <f t="shared" si="341"/>
        <v>theater</v>
      </c>
      <c r="V3083" t="str">
        <f t="shared" si="342"/>
        <v>spaces</v>
      </c>
    </row>
    <row r="3084" spans="1:22" ht="48" x14ac:dyDescent="0.2">
      <c r="A3084">
        <v>3082</v>
      </c>
      <c r="B3084" s="3" t="s">
        <v>3082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2">
        <f t="shared" si="338"/>
        <v>42323.96465277778</v>
      </c>
      <c r="K3084">
        <v>1445033346</v>
      </c>
      <c r="L3084" s="12" t="str">
        <f t="shared" si="339"/>
        <v>10/16/2015</v>
      </c>
      <c r="M3084" s="9" t="str" cm="1">
        <f t="array" ref="M3084">_xlfn.IFS(LEFT(L3084, 2) = "01", "Jan", LEFT(L3084, 2) = "02", "Feb", LEFT(L3084, 2) = "03", "Mar", LEFT(L3084, 2) = "04", "Apr", LEFT(L3084, 2) = "05", "May", LEFT(L3084, 2) = "06", "Jun", LEFT(L3084, 2) = "07", "Jul", LEFT(L3084, 2) = "08", "Aug", LEFT(L3084, 2) = "09", "Sep", LEFT(L3084, 2) = "10", "Oct", LEFT(L3084, 2) = "11", "Nov", LEFT(L3084, 2) = "12", "Dec")</f>
        <v>Oct</v>
      </c>
      <c r="N3084" s="9" t="str">
        <f t="shared" si="340"/>
        <v>2015</v>
      </c>
      <c r="O3084" t="b">
        <v>0</v>
      </c>
      <c r="P3084">
        <v>0</v>
      </c>
      <c r="Q3084" t="b">
        <v>0</v>
      </c>
      <c r="R3084" t="s">
        <v>8302</v>
      </c>
      <c r="S3084" s="6">
        <f t="shared" si="336"/>
        <v>0</v>
      </c>
      <c r="T3084" s="8">
        <f t="shared" si="337"/>
        <v>0</v>
      </c>
      <c r="U3084" t="str">
        <f t="shared" si="341"/>
        <v>theater</v>
      </c>
      <c r="V3084" t="str">
        <f t="shared" si="342"/>
        <v>spaces</v>
      </c>
    </row>
    <row r="3085" spans="1:22" ht="64" x14ac:dyDescent="0.2">
      <c r="A3085">
        <v>3083</v>
      </c>
      <c r="B3085" s="3" t="s">
        <v>3083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2">
        <f t="shared" si="338"/>
        <v>41883.208333333336</v>
      </c>
      <c r="K3085">
        <v>1406986278</v>
      </c>
      <c r="L3085" s="12" t="str">
        <f t="shared" si="339"/>
        <v>08/02/2014</v>
      </c>
      <c r="M3085" s="9" t="str" cm="1">
        <f t="array" ref="M3085">_xlfn.IFS(LEFT(L3085, 2) = "01", "Jan", LEFT(L3085, 2) = "02", "Feb", LEFT(L3085, 2) = "03", "Mar", LEFT(L3085, 2) = "04", "Apr", LEFT(L3085, 2) = "05", "May", LEFT(L3085, 2) = "06", "Jun", LEFT(L3085, 2) = "07", "Jul", LEFT(L3085, 2) = "08", "Aug", LEFT(L3085, 2) = "09", "Sep", LEFT(L3085, 2) = "10", "Oct", LEFT(L3085, 2) = "11", "Nov", LEFT(L3085, 2) = "12", "Dec")</f>
        <v>Aug</v>
      </c>
      <c r="N3085" s="9" t="str">
        <f t="shared" si="340"/>
        <v>2014</v>
      </c>
      <c r="O3085" t="b">
        <v>0</v>
      </c>
      <c r="P3085">
        <v>3</v>
      </c>
      <c r="Q3085" t="b">
        <v>0</v>
      </c>
      <c r="R3085" t="s">
        <v>8302</v>
      </c>
      <c r="S3085" s="6">
        <f t="shared" si="336"/>
        <v>2.8E-3</v>
      </c>
      <c r="T3085" s="8">
        <f t="shared" si="337"/>
        <v>18.666666666666668</v>
      </c>
      <c r="U3085" t="str">
        <f t="shared" si="341"/>
        <v>theater</v>
      </c>
      <c r="V3085" t="str">
        <f t="shared" si="342"/>
        <v>spaces</v>
      </c>
    </row>
    <row r="3086" spans="1:22" ht="48" x14ac:dyDescent="0.2">
      <c r="A3086">
        <v>3084</v>
      </c>
      <c r="B3086" s="3" t="s">
        <v>3084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2">
        <f t="shared" si="338"/>
        <v>42129.783333333333</v>
      </c>
      <c r="K3086">
        <v>1428340931</v>
      </c>
      <c r="L3086" s="12" t="str">
        <f t="shared" si="339"/>
        <v>04/06/2015</v>
      </c>
      <c r="M3086" s="9" t="str" cm="1">
        <f t="array" ref="M3086">_xlfn.IFS(LEFT(L3086, 2) = "01", "Jan", LEFT(L3086, 2) = "02", "Feb", LEFT(L3086, 2) = "03", "Mar", LEFT(L3086, 2) = "04", "Apr", LEFT(L3086, 2) = "05", "May", LEFT(L3086, 2) = "06", "Jun", LEFT(L3086, 2) = "07", "Jul", LEFT(L3086, 2) = "08", "Aug", LEFT(L3086, 2) = "09", "Sep", LEFT(L3086, 2) = "10", "Oct", LEFT(L3086, 2) = "11", "Nov", LEFT(L3086, 2) = "12", "Dec")</f>
        <v>Apr</v>
      </c>
      <c r="N3086" s="9" t="str">
        <f t="shared" si="340"/>
        <v>2015</v>
      </c>
      <c r="O3086" t="b">
        <v>0</v>
      </c>
      <c r="P3086">
        <v>6</v>
      </c>
      <c r="Q3086" t="b">
        <v>0</v>
      </c>
      <c r="R3086" t="s">
        <v>8302</v>
      </c>
      <c r="S3086" s="6">
        <f t="shared" si="336"/>
        <v>0.11579206701157921</v>
      </c>
      <c r="T3086" s="8">
        <f t="shared" si="337"/>
        <v>78.333333333333329</v>
      </c>
      <c r="U3086" t="str">
        <f t="shared" si="341"/>
        <v>theater</v>
      </c>
      <c r="V3086" t="str">
        <f t="shared" si="342"/>
        <v>spaces</v>
      </c>
    </row>
    <row r="3087" spans="1:22" ht="48" x14ac:dyDescent="0.2">
      <c r="A3087">
        <v>3085</v>
      </c>
      <c r="B3087" s="3" t="s">
        <v>3085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2">
        <f t="shared" si="338"/>
        <v>42276.883784722217</v>
      </c>
      <c r="K3087">
        <v>1440969159</v>
      </c>
      <c r="L3087" s="12" t="str">
        <f t="shared" si="339"/>
        <v>08/30/2015</v>
      </c>
      <c r="M3087" s="9" t="str" cm="1">
        <f t="array" ref="M3087">_xlfn.IFS(LEFT(L3087, 2) = "01", "Jan", LEFT(L3087, 2) = "02", "Feb", LEFT(L3087, 2) = "03", "Mar", LEFT(L3087, 2) = "04", "Apr", LEFT(L3087, 2) = "05", "May", LEFT(L3087, 2) = "06", "Jun", LEFT(L3087, 2) = "07", "Jul", LEFT(L3087, 2) = "08", "Aug", LEFT(L3087, 2) = "09", "Sep", LEFT(L3087, 2) = "10", "Oct", LEFT(L3087, 2) = "11", "Nov", LEFT(L3087, 2) = "12", "Dec")</f>
        <v>Aug</v>
      </c>
      <c r="N3087" s="9" t="str">
        <f t="shared" si="340"/>
        <v>2015</v>
      </c>
      <c r="O3087" t="b">
        <v>0</v>
      </c>
      <c r="P3087">
        <v>9</v>
      </c>
      <c r="Q3087" t="b">
        <v>0</v>
      </c>
      <c r="R3087" t="s">
        <v>8302</v>
      </c>
      <c r="S3087" s="6">
        <f t="shared" si="336"/>
        <v>2.4400000000000002E-2</v>
      </c>
      <c r="T3087" s="8">
        <f t="shared" si="337"/>
        <v>67.777777777777771</v>
      </c>
      <c r="U3087" t="str">
        <f t="shared" si="341"/>
        <v>theater</v>
      </c>
      <c r="V3087" t="str">
        <f t="shared" si="342"/>
        <v>spaces</v>
      </c>
    </row>
    <row r="3088" spans="1:22" ht="48" x14ac:dyDescent="0.2">
      <c r="A3088">
        <v>3086</v>
      </c>
      <c r="B3088" s="3" t="s">
        <v>3086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2">
        <f t="shared" si="338"/>
        <v>42233.67082175926</v>
      </c>
      <c r="K3088">
        <v>1434643559</v>
      </c>
      <c r="L3088" s="12" t="str">
        <f t="shared" si="339"/>
        <v>06/18/2015</v>
      </c>
      <c r="M3088" s="9" t="str" cm="1">
        <f t="array" ref="M3088">_xlfn.IFS(LEFT(L3088, 2) = "01", "Jan", LEFT(L3088, 2) = "02", "Feb", LEFT(L3088, 2) = "03", "Mar", LEFT(L3088, 2) = "04", "Apr", LEFT(L3088, 2) = "05", "May", LEFT(L3088, 2) = "06", "Jun", LEFT(L3088, 2) = "07", "Jul", LEFT(L3088, 2) = "08", "Aug", LEFT(L3088, 2) = "09", "Sep", LEFT(L3088, 2) = "10", "Oct", LEFT(L3088, 2) = "11", "Nov", LEFT(L3088, 2) = "12", "Dec")</f>
        <v>Jun</v>
      </c>
      <c r="N3088" s="9" t="str">
        <f t="shared" si="340"/>
        <v>2015</v>
      </c>
      <c r="O3088" t="b">
        <v>0</v>
      </c>
      <c r="P3088">
        <v>3</v>
      </c>
      <c r="Q3088" t="b">
        <v>0</v>
      </c>
      <c r="R3088" t="s">
        <v>8302</v>
      </c>
      <c r="S3088" s="6">
        <f t="shared" si="336"/>
        <v>2.5000000000000001E-3</v>
      </c>
      <c r="T3088" s="8">
        <f t="shared" si="337"/>
        <v>16.666666666666668</v>
      </c>
      <c r="U3088" t="str">
        <f t="shared" si="341"/>
        <v>theater</v>
      </c>
      <c r="V3088" t="str">
        <f t="shared" si="342"/>
        <v>spaces</v>
      </c>
    </row>
    <row r="3089" spans="1:22" ht="48" x14ac:dyDescent="0.2">
      <c r="A3089">
        <v>3087</v>
      </c>
      <c r="B3089" s="3" t="s">
        <v>3087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2">
        <f t="shared" si="338"/>
        <v>42725.192013888889</v>
      </c>
      <c r="K3089">
        <v>1477107390</v>
      </c>
      <c r="L3089" s="12" t="str">
        <f t="shared" si="339"/>
        <v>10/22/2016</v>
      </c>
      <c r="M3089" s="9" t="str" cm="1">
        <f t="array" ref="M3089">_xlfn.IFS(LEFT(L3089, 2) = "01", "Jan", LEFT(L3089, 2) = "02", "Feb", LEFT(L3089, 2) = "03", "Mar", LEFT(L3089, 2) = "04", "Apr", LEFT(L3089, 2) = "05", "May", LEFT(L3089, 2) = "06", "Jun", LEFT(L3089, 2) = "07", "Jul", LEFT(L3089, 2) = "08", "Aug", LEFT(L3089, 2) = "09", "Sep", LEFT(L3089, 2) = "10", "Oct", LEFT(L3089, 2) = "11", "Nov", LEFT(L3089, 2) = "12", "Dec")</f>
        <v>Oct</v>
      </c>
      <c r="N3089" s="9" t="str">
        <f t="shared" si="340"/>
        <v>2016</v>
      </c>
      <c r="O3089" t="b">
        <v>0</v>
      </c>
      <c r="P3089">
        <v>2</v>
      </c>
      <c r="Q3089" t="b">
        <v>0</v>
      </c>
      <c r="R3089" t="s">
        <v>8302</v>
      </c>
      <c r="S3089" s="6">
        <f t="shared" si="336"/>
        <v>6.2500000000000003E-3</v>
      </c>
      <c r="T3089" s="8">
        <f t="shared" si="337"/>
        <v>62.5</v>
      </c>
      <c r="U3089" t="str">
        <f t="shared" si="341"/>
        <v>theater</v>
      </c>
      <c r="V3089" t="str">
        <f t="shared" si="342"/>
        <v>spaces</v>
      </c>
    </row>
    <row r="3090" spans="1:22" ht="32" x14ac:dyDescent="0.2">
      <c r="A3090">
        <v>3088</v>
      </c>
      <c r="B3090" s="3" t="s">
        <v>3088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2">
        <f t="shared" si="338"/>
        <v>42012.570138888885</v>
      </c>
      <c r="K3090">
        <v>1418046247</v>
      </c>
      <c r="L3090" s="12" t="str">
        <f t="shared" si="339"/>
        <v>12/08/2014</v>
      </c>
      <c r="M3090" s="9" t="str" cm="1">
        <f t="array" ref="M3090">_xlfn.IFS(LEFT(L3090, 2) = "01", "Jan", LEFT(L3090, 2) = "02", "Feb", LEFT(L3090, 2) = "03", "Mar", LEFT(L3090, 2) = "04", "Apr", LEFT(L3090, 2) = "05", "May", LEFT(L3090, 2) = "06", "Jun", LEFT(L3090, 2) = "07", "Jul", LEFT(L3090, 2) = "08", "Aug", LEFT(L3090, 2) = "09", "Sep", LEFT(L3090, 2) = "10", "Oct", LEFT(L3090, 2) = "11", "Nov", LEFT(L3090, 2) = "12", "Dec")</f>
        <v>Dec</v>
      </c>
      <c r="N3090" s="9" t="str">
        <f t="shared" si="340"/>
        <v>2014</v>
      </c>
      <c r="O3090" t="b">
        <v>0</v>
      </c>
      <c r="P3090">
        <v>3</v>
      </c>
      <c r="Q3090" t="b">
        <v>0</v>
      </c>
      <c r="R3090" t="s">
        <v>8302</v>
      </c>
      <c r="S3090" s="6">
        <f t="shared" si="336"/>
        <v>1.9384615384615384E-3</v>
      </c>
      <c r="T3090" s="8">
        <f t="shared" si="337"/>
        <v>42</v>
      </c>
      <c r="U3090" t="str">
        <f t="shared" si="341"/>
        <v>theater</v>
      </c>
      <c r="V3090" t="str">
        <f t="shared" si="342"/>
        <v>spaces</v>
      </c>
    </row>
    <row r="3091" spans="1:22" ht="32" x14ac:dyDescent="0.2">
      <c r="A3091">
        <v>3089</v>
      </c>
      <c r="B3091" s="3" t="s">
        <v>3089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2">
        <f t="shared" si="338"/>
        <v>42560.082638888889</v>
      </c>
      <c r="K3091">
        <v>1465304483</v>
      </c>
      <c r="L3091" s="12" t="str">
        <f t="shared" si="339"/>
        <v>06/07/2016</v>
      </c>
      <c r="M3091" s="9" t="str" cm="1">
        <f t="array" ref="M3091">_xlfn.IFS(LEFT(L3091, 2) = "01", "Jan", LEFT(L3091, 2) = "02", "Feb", LEFT(L3091, 2) = "03", "Mar", LEFT(L3091, 2) = "04", "Apr", LEFT(L3091, 2) = "05", "May", LEFT(L3091, 2) = "06", "Jun", LEFT(L3091, 2) = "07", "Jul", LEFT(L3091, 2) = "08", "Aug", LEFT(L3091, 2) = "09", "Sep", LEFT(L3091, 2) = "10", "Oct", LEFT(L3091, 2) = "11", "Nov", LEFT(L3091, 2) = "12", "Dec")</f>
        <v>Jun</v>
      </c>
      <c r="N3091" s="9" t="str">
        <f t="shared" si="340"/>
        <v>2016</v>
      </c>
      <c r="O3091" t="b">
        <v>0</v>
      </c>
      <c r="P3091">
        <v>45</v>
      </c>
      <c r="Q3091" t="b">
        <v>0</v>
      </c>
      <c r="R3091" t="s">
        <v>8302</v>
      </c>
      <c r="S3091" s="6">
        <f t="shared" si="336"/>
        <v>0.23416000000000001</v>
      </c>
      <c r="T3091" s="8">
        <f t="shared" si="337"/>
        <v>130.0888888888889</v>
      </c>
      <c r="U3091" t="str">
        <f t="shared" si="341"/>
        <v>theater</v>
      </c>
      <c r="V3091" t="str">
        <f t="shared" si="342"/>
        <v>spaces</v>
      </c>
    </row>
    <row r="3092" spans="1:22" ht="48" x14ac:dyDescent="0.2">
      <c r="A3092">
        <v>3090</v>
      </c>
      <c r="B3092" s="3" t="s">
        <v>3090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2">
        <f t="shared" si="338"/>
        <v>42125.777141203704</v>
      </c>
      <c r="K3092">
        <v>1425325145</v>
      </c>
      <c r="L3092" s="12" t="str">
        <f t="shared" si="339"/>
        <v>03/02/2015</v>
      </c>
      <c r="M3092" s="9" t="str" cm="1">
        <f t="array" ref="M3092">_xlfn.IFS(LEFT(L3092, 2) = "01", "Jan", LEFT(L3092, 2) = "02", "Feb", LEFT(L3092, 2) = "03", "Mar", LEFT(L3092, 2) = "04", "Apr", LEFT(L3092, 2) = "05", "May", LEFT(L3092, 2) = "06", "Jun", LEFT(L3092, 2) = "07", "Jul", LEFT(L3092, 2) = "08", "Aug", LEFT(L3092, 2) = "09", "Sep", LEFT(L3092, 2) = "10", "Oct", LEFT(L3092, 2) = "11", "Nov", LEFT(L3092, 2) = "12", "Dec")</f>
        <v>Mar</v>
      </c>
      <c r="N3092" s="9" t="str">
        <f t="shared" si="340"/>
        <v>2015</v>
      </c>
      <c r="O3092" t="b">
        <v>0</v>
      </c>
      <c r="P3092">
        <v>9</v>
      </c>
      <c r="Q3092" t="b">
        <v>0</v>
      </c>
      <c r="R3092" t="s">
        <v>8302</v>
      </c>
      <c r="S3092" s="6">
        <f t="shared" si="336"/>
        <v>5.080888888888889E-2</v>
      </c>
      <c r="T3092" s="8">
        <f t="shared" si="337"/>
        <v>1270.2222222222222</v>
      </c>
      <c r="U3092" t="str">
        <f t="shared" si="341"/>
        <v>theater</v>
      </c>
      <c r="V3092" t="str">
        <f t="shared" si="342"/>
        <v>spaces</v>
      </c>
    </row>
    <row r="3093" spans="1:22" ht="48" x14ac:dyDescent="0.2">
      <c r="A3093">
        <v>3091</v>
      </c>
      <c r="B3093" s="3" t="s">
        <v>3091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2">
        <f t="shared" si="338"/>
        <v>42596.948414351849</v>
      </c>
      <c r="K3093">
        <v>1468622743</v>
      </c>
      <c r="L3093" s="12" t="str">
        <f t="shared" si="339"/>
        <v>07/15/2016</v>
      </c>
      <c r="M3093" s="9" t="str" cm="1">
        <f t="array" ref="M3093">_xlfn.IFS(LEFT(L3093, 2) = "01", "Jan", LEFT(L3093, 2) = "02", "Feb", LEFT(L3093, 2) = "03", "Mar", LEFT(L3093, 2) = "04", "Apr", LEFT(L3093, 2) = "05", "May", LEFT(L3093, 2) = "06", "Jun", LEFT(L3093, 2) = "07", "Jul", LEFT(L3093, 2) = "08", "Aug", LEFT(L3093, 2) = "09", "Sep", LEFT(L3093, 2) = "10", "Oct", LEFT(L3093, 2) = "11", "Nov", LEFT(L3093, 2) = "12", "Dec")</f>
        <v>Jul</v>
      </c>
      <c r="N3093" s="9" t="str">
        <f t="shared" si="340"/>
        <v>2016</v>
      </c>
      <c r="O3093" t="b">
        <v>0</v>
      </c>
      <c r="P3093">
        <v>9</v>
      </c>
      <c r="Q3093" t="b">
        <v>0</v>
      </c>
      <c r="R3093" t="s">
        <v>8302</v>
      </c>
      <c r="S3093" s="6">
        <f t="shared" si="336"/>
        <v>0.15920000000000001</v>
      </c>
      <c r="T3093" s="8">
        <f t="shared" si="337"/>
        <v>88.444444444444443</v>
      </c>
      <c r="U3093" t="str">
        <f t="shared" si="341"/>
        <v>theater</v>
      </c>
      <c r="V3093" t="str">
        <f t="shared" si="342"/>
        <v>spaces</v>
      </c>
    </row>
    <row r="3094" spans="1:22" ht="48" x14ac:dyDescent="0.2">
      <c r="A3094">
        <v>3092</v>
      </c>
      <c r="B3094" s="3" t="s">
        <v>3092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2">
        <f t="shared" si="338"/>
        <v>42292.916666666672</v>
      </c>
      <c r="K3094">
        <v>1441723912</v>
      </c>
      <c r="L3094" s="12" t="str">
        <f t="shared" si="339"/>
        <v>09/08/2015</v>
      </c>
      <c r="M3094" s="9" t="str" cm="1">
        <f t="array" ref="M3094">_xlfn.IFS(LEFT(L3094, 2) = "01", "Jan", LEFT(L3094, 2) = "02", "Feb", LEFT(L3094, 2) = "03", "Mar", LEFT(L3094, 2) = "04", "Apr", LEFT(L3094, 2) = "05", "May", LEFT(L3094, 2) = "06", "Jun", LEFT(L3094, 2) = "07", "Jul", LEFT(L3094, 2) = "08", "Aug", LEFT(L3094, 2) = "09", "Sep", LEFT(L3094, 2) = "10", "Oct", LEFT(L3094, 2) = "11", "Nov", LEFT(L3094, 2) = "12", "Dec")</f>
        <v>Sep</v>
      </c>
      <c r="N3094" s="9" t="str">
        <f t="shared" si="340"/>
        <v>2015</v>
      </c>
      <c r="O3094" t="b">
        <v>0</v>
      </c>
      <c r="P3094">
        <v>21</v>
      </c>
      <c r="Q3094" t="b">
        <v>0</v>
      </c>
      <c r="R3094" t="s">
        <v>8302</v>
      </c>
      <c r="S3094" s="6">
        <f t="shared" si="336"/>
        <v>1.1831900000000001E-2</v>
      </c>
      <c r="T3094" s="8">
        <f t="shared" si="337"/>
        <v>56.342380952380957</v>
      </c>
      <c r="U3094" t="str">
        <f t="shared" si="341"/>
        <v>theater</v>
      </c>
      <c r="V3094" t="str">
        <f t="shared" si="342"/>
        <v>spaces</v>
      </c>
    </row>
    <row r="3095" spans="1:22" ht="48" x14ac:dyDescent="0.2">
      <c r="A3095">
        <v>3093</v>
      </c>
      <c r="B3095" s="3" t="s">
        <v>3093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2">
        <f t="shared" si="338"/>
        <v>41791.165972222225</v>
      </c>
      <c r="K3095">
        <v>1398980941</v>
      </c>
      <c r="L3095" s="12" t="str">
        <f t="shared" si="339"/>
        <v>05/01/2014</v>
      </c>
      <c r="M3095" s="9" t="str" cm="1">
        <f t="array" ref="M3095">_xlfn.IFS(LEFT(L3095, 2) = "01", "Jan", LEFT(L3095, 2) = "02", "Feb", LEFT(L3095, 2) = "03", "Mar", LEFT(L3095, 2) = "04", "Apr", LEFT(L3095, 2) = "05", "May", LEFT(L3095, 2) = "06", "Jun", LEFT(L3095, 2) = "07", "Jul", LEFT(L3095, 2) = "08", "Aug", LEFT(L3095, 2) = "09", "Sep", LEFT(L3095, 2) = "10", "Oct", LEFT(L3095, 2) = "11", "Nov", LEFT(L3095, 2) = "12", "Dec")</f>
        <v>May</v>
      </c>
      <c r="N3095" s="9" t="str">
        <f t="shared" si="340"/>
        <v>2014</v>
      </c>
      <c r="O3095" t="b">
        <v>0</v>
      </c>
      <c r="P3095">
        <v>17</v>
      </c>
      <c r="Q3095" t="b">
        <v>0</v>
      </c>
      <c r="R3095" t="s">
        <v>8302</v>
      </c>
      <c r="S3095" s="6">
        <f t="shared" si="336"/>
        <v>0.22750000000000001</v>
      </c>
      <c r="T3095" s="8">
        <f t="shared" si="337"/>
        <v>53.529411764705884</v>
      </c>
      <c r="U3095" t="str">
        <f t="shared" si="341"/>
        <v>theater</v>
      </c>
      <c r="V3095" t="str">
        <f t="shared" si="342"/>
        <v>spaces</v>
      </c>
    </row>
    <row r="3096" spans="1:22" ht="32" x14ac:dyDescent="0.2">
      <c r="A3096">
        <v>3094</v>
      </c>
      <c r="B3096" s="3" t="s">
        <v>3094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2">
        <f t="shared" si="338"/>
        <v>42267.795787037037</v>
      </c>
      <c r="K3096">
        <v>1437591956</v>
      </c>
      <c r="L3096" s="12" t="str">
        <f t="shared" si="339"/>
        <v>07/22/2015</v>
      </c>
      <c r="M3096" s="9" t="str" cm="1">
        <f t="array" ref="M3096">_xlfn.IFS(LEFT(L3096, 2) = "01", "Jan", LEFT(L3096, 2) = "02", "Feb", LEFT(L3096, 2) = "03", "Mar", LEFT(L3096, 2) = "04", "Apr", LEFT(L3096, 2) = "05", "May", LEFT(L3096, 2) = "06", "Jun", LEFT(L3096, 2) = "07", "Jul", LEFT(L3096, 2) = "08", "Aug", LEFT(L3096, 2) = "09", "Sep", LEFT(L3096, 2) = "10", "Oct", LEFT(L3096, 2) = "11", "Nov", LEFT(L3096, 2) = "12", "Dec")</f>
        <v>Jul</v>
      </c>
      <c r="N3096" s="9" t="str">
        <f t="shared" si="340"/>
        <v>2015</v>
      </c>
      <c r="O3096" t="b">
        <v>0</v>
      </c>
      <c r="P3096">
        <v>1</v>
      </c>
      <c r="Q3096" t="b">
        <v>0</v>
      </c>
      <c r="R3096" t="s">
        <v>8302</v>
      </c>
      <c r="S3096" s="6">
        <f t="shared" si="336"/>
        <v>2.5000000000000001E-4</v>
      </c>
      <c r="T3096" s="8">
        <f t="shared" si="337"/>
        <v>25</v>
      </c>
      <c r="U3096" t="str">
        <f t="shared" si="341"/>
        <v>theater</v>
      </c>
      <c r="V3096" t="str">
        <f t="shared" si="342"/>
        <v>spaces</v>
      </c>
    </row>
    <row r="3097" spans="1:22" ht="48" x14ac:dyDescent="0.2">
      <c r="A3097">
        <v>3095</v>
      </c>
      <c r="B3097" s="3" t="s">
        <v>3095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2">
        <f t="shared" si="338"/>
        <v>42583.025231481486</v>
      </c>
      <c r="K3097">
        <v>1464827780</v>
      </c>
      <c r="L3097" s="12" t="str">
        <f t="shared" si="339"/>
        <v>06/02/2016</v>
      </c>
      <c r="M3097" s="9" t="str" cm="1">
        <f t="array" ref="M3097">_xlfn.IFS(LEFT(L3097, 2) = "01", "Jan", LEFT(L3097, 2) = "02", "Feb", LEFT(L3097, 2) = "03", "Mar", LEFT(L3097, 2) = "04", "Apr", LEFT(L3097, 2) = "05", "May", LEFT(L3097, 2) = "06", "Jun", LEFT(L3097, 2) = "07", "Jul", LEFT(L3097, 2) = "08", "Aug", LEFT(L3097, 2) = "09", "Sep", LEFT(L3097, 2) = "10", "Oct", LEFT(L3097, 2) = "11", "Nov", LEFT(L3097, 2) = "12", "Dec")</f>
        <v>Jun</v>
      </c>
      <c r="N3097" s="9" t="str">
        <f t="shared" si="340"/>
        <v>2016</v>
      </c>
      <c r="O3097" t="b">
        <v>0</v>
      </c>
      <c r="P3097">
        <v>1</v>
      </c>
      <c r="Q3097" t="b">
        <v>0</v>
      </c>
      <c r="R3097" t="s">
        <v>8302</v>
      </c>
      <c r="S3097" s="6">
        <f t="shared" si="336"/>
        <v>3.351206434316354E-3</v>
      </c>
      <c r="T3097" s="8">
        <f t="shared" si="337"/>
        <v>50</v>
      </c>
      <c r="U3097" t="str">
        <f t="shared" si="341"/>
        <v>theater</v>
      </c>
      <c r="V3097" t="str">
        <f t="shared" si="342"/>
        <v>spaces</v>
      </c>
    </row>
    <row r="3098" spans="1:22" ht="48" x14ac:dyDescent="0.2">
      <c r="A3098">
        <v>3096</v>
      </c>
      <c r="B3098" s="3" t="s">
        <v>3096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2">
        <f t="shared" si="338"/>
        <v>42144.825532407413</v>
      </c>
      <c r="K3098">
        <v>1429559326</v>
      </c>
      <c r="L3098" s="12" t="str">
        <f t="shared" si="339"/>
        <v>04/20/2015</v>
      </c>
      <c r="M3098" s="9" t="str" cm="1">
        <f t="array" ref="M3098">_xlfn.IFS(LEFT(L3098, 2) = "01", "Jan", LEFT(L3098, 2) = "02", "Feb", LEFT(L3098, 2) = "03", "Mar", LEFT(L3098, 2) = "04", "Apr", LEFT(L3098, 2) = "05", "May", LEFT(L3098, 2) = "06", "Jun", LEFT(L3098, 2) = "07", "Jul", LEFT(L3098, 2) = "08", "Aug", LEFT(L3098, 2) = "09", "Sep", LEFT(L3098, 2) = "10", "Oct", LEFT(L3098, 2) = "11", "Nov", LEFT(L3098, 2) = "12", "Dec")</f>
        <v>Apr</v>
      </c>
      <c r="N3098" s="9" t="str">
        <f t="shared" si="340"/>
        <v>2015</v>
      </c>
      <c r="O3098" t="b">
        <v>0</v>
      </c>
      <c r="P3098">
        <v>14</v>
      </c>
      <c r="Q3098" t="b">
        <v>0</v>
      </c>
      <c r="R3098" t="s">
        <v>8302</v>
      </c>
      <c r="S3098" s="6">
        <f t="shared" si="336"/>
        <v>3.9750000000000001E-2</v>
      </c>
      <c r="T3098" s="8">
        <f t="shared" si="337"/>
        <v>56.785714285714285</v>
      </c>
      <c r="U3098" t="str">
        <f t="shared" si="341"/>
        <v>theater</v>
      </c>
      <c r="V3098" t="str">
        <f t="shared" si="342"/>
        <v>spaces</v>
      </c>
    </row>
    <row r="3099" spans="1:22" ht="48" x14ac:dyDescent="0.2">
      <c r="A3099">
        <v>3097</v>
      </c>
      <c r="B3099" s="3" t="s">
        <v>3097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2">
        <f t="shared" si="338"/>
        <v>42650.583333333328</v>
      </c>
      <c r="K3099">
        <v>1474027501</v>
      </c>
      <c r="L3099" s="12" t="str">
        <f t="shared" si="339"/>
        <v>09/16/2016</v>
      </c>
      <c r="M3099" s="9" t="str" cm="1">
        <f t="array" ref="M3099">_xlfn.IFS(LEFT(L3099, 2) = "01", "Jan", LEFT(L3099, 2) = "02", "Feb", LEFT(L3099, 2) = "03", "Mar", LEFT(L3099, 2) = "04", "Apr", LEFT(L3099, 2) = "05", "May", LEFT(L3099, 2) = "06", "Jun", LEFT(L3099, 2) = "07", "Jul", LEFT(L3099, 2) = "08", "Aug", LEFT(L3099, 2) = "09", "Sep", LEFT(L3099, 2) = "10", "Oct", LEFT(L3099, 2) = "11", "Nov", LEFT(L3099, 2) = "12", "Dec")</f>
        <v>Sep</v>
      </c>
      <c r="N3099" s="9" t="str">
        <f t="shared" si="340"/>
        <v>2016</v>
      </c>
      <c r="O3099" t="b">
        <v>0</v>
      </c>
      <c r="P3099">
        <v>42</v>
      </c>
      <c r="Q3099" t="b">
        <v>0</v>
      </c>
      <c r="R3099" t="s">
        <v>8302</v>
      </c>
      <c r="S3099" s="6">
        <f t="shared" si="336"/>
        <v>0.17150000000000001</v>
      </c>
      <c r="T3099" s="8">
        <f t="shared" si="337"/>
        <v>40.833333333333336</v>
      </c>
      <c r="U3099" t="str">
        <f t="shared" si="341"/>
        <v>theater</v>
      </c>
      <c r="V3099" t="str">
        <f t="shared" si="342"/>
        <v>spaces</v>
      </c>
    </row>
    <row r="3100" spans="1:22" ht="48" x14ac:dyDescent="0.2">
      <c r="A3100">
        <v>3098</v>
      </c>
      <c r="B3100" s="3" t="s">
        <v>3098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2">
        <f t="shared" si="338"/>
        <v>42408.01180555555</v>
      </c>
      <c r="K3100">
        <v>1450724449</v>
      </c>
      <c r="L3100" s="12" t="str">
        <f t="shared" si="339"/>
        <v>12/21/2015</v>
      </c>
      <c r="M3100" s="9" t="str" cm="1">
        <f t="array" ref="M3100">_xlfn.IFS(LEFT(L3100, 2) = "01", "Jan", LEFT(L3100, 2) = "02", "Feb", LEFT(L3100, 2) = "03", "Mar", LEFT(L3100, 2) = "04", "Apr", LEFT(L3100, 2) = "05", "May", LEFT(L3100, 2) = "06", "Jun", LEFT(L3100, 2) = "07", "Jul", LEFT(L3100, 2) = "08", "Aug", LEFT(L3100, 2) = "09", "Sep", LEFT(L3100, 2) = "10", "Oct", LEFT(L3100, 2) = "11", "Nov", LEFT(L3100, 2) = "12", "Dec")</f>
        <v>Dec</v>
      </c>
      <c r="N3100" s="9" t="str">
        <f t="shared" si="340"/>
        <v>2015</v>
      </c>
      <c r="O3100" t="b">
        <v>0</v>
      </c>
      <c r="P3100">
        <v>27</v>
      </c>
      <c r="Q3100" t="b">
        <v>0</v>
      </c>
      <c r="R3100" t="s">
        <v>8302</v>
      </c>
      <c r="S3100" s="6">
        <f t="shared" si="336"/>
        <v>3.608004104669061E-2</v>
      </c>
      <c r="T3100" s="8">
        <f t="shared" si="337"/>
        <v>65.111111111111114</v>
      </c>
      <c r="U3100" t="str">
        <f t="shared" si="341"/>
        <v>theater</v>
      </c>
      <c r="V3100" t="str">
        <f t="shared" si="342"/>
        <v>spaces</v>
      </c>
    </row>
    <row r="3101" spans="1:22" ht="48" x14ac:dyDescent="0.2">
      <c r="A3101">
        <v>3099</v>
      </c>
      <c r="B3101" s="3" t="s">
        <v>3099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2">
        <f t="shared" si="338"/>
        <v>42412.189710648148</v>
      </c>
      <c r="K3101">
        <v>1452659591</v>
      </c>
      <c r="L3101" s="12" t="str">
        <f t="shared" si="339"/>
        <v>01/13/2016</v>
      </c>
      <c r="M3101" s="9" t="str" cm="1">
        <f t="array" ref="M3101">_xlfn.IFS(LEFT(L3101, 2) = "01", "Jan", LEFT(L3101, 2) = "02", "Feb", LEFT(L3101, 2) = "03", "Mar", LEFT(L3101, 2) = "04", "Apr", LEFT(L3101, 2) = "05", "May", LEFT(L3101, 2) = "06", "Jun", LEFT(L3101, 2) = "07", "Jul", LEFT(L3101, 2) = "08", "Aug", LEFT(L3101, 2) = "09", "Sep", LEFT(L3101, 2) = "10", "Oct", LEFT(L3101, 2) = "11", "Nov", LEFT(L3101, 2) = "12", "Dec")</f>
        <v>Jan</v>
      </c>
      <c r="N3101" s="9" t="str">
        <f t="shared" si="340"/>
        <v>2016</v>
      </c>
      <c r="O3101" t="b">
        <v>0</v>
      </c>
      <c r="P3101">
        <v>5</v>
      </c>
      <c r="Q3101" t="b">
        <v>0</v>
      </c>
      <c r="R3101" t="s">
        <v>8302</v>
      </c>
      <c r="S3101" s="6">
        <f t="shared" si="336"/>
        <v>0.13900000000000001</v>
      </c>
      <c r="T3101" s="8">
        <f t="shared" si="337"/>
        <v>55.6</v>
      </c>
      <c r="U3101" t="str">
        <f t="shared" si="341"/>
        <v>theater</v>
      </c>
      <c r="V3101" t="str">
        <f t="shared" si="342"/>
        <v>spaces</v>
      </c>
    </row>
    <row r="3102" spans="1:22" ht="48" x14ac:dyDescent="0.2">
      <c r="A3102">
        <v>3100</v>
      </c>
      <c r="B3102" s="3" t="s">
        <v>3100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2">
        <f t="shared" si="338"/>
        <v>41932.622395833336</v>
      </c>
      <c r="K3102">
        <v>1411224975</v>
      </c>
      <c r="L3102" s="12" t="str">
        <f t="shared" si="339"/>
        <v>09/20/2014</v>
      </c>
      <c r="M3102" s="9" t="str" cm="1">
        <f t="array" ref="M3102">_xlfn.IFS(LEFT(L3102, 2) = "01", "Jan", LEFT(L3102, 2) = "02", "Feb", LEFT(L3102, 2) = "03", "Mar", LEFT(L3102, 2) = "04", "Apr", LEFT(L3102, 2) = "05", "May", LEFT(L3102, 2) = "06", "Jun", LEFT(L3102, 2) = "07", "Jul", LEFT(L3102, 2) = "08", "Aug", LEFT(L3102, 2) = "09", "Sep", LEFT(L3102, 2) = "10", "Oct", LEFT(L3102, 2) = "11", "Nov", LEFT(L3102, 2) = "12", "Dec")</f>
        <v>Sep</v>
      </c>
      <c r="N3102" s="9" t="str">
        <f t="shared" si="340"/>
        <v>2014</v>
      </c>
      <c r="O3102" t="b">
        <v>0</v>
      </c>
      <c r="P3102">
        <v>13</v>
      </c>
      <c r="Q3102" t="b">
        <v>0</v>
      </c>
      <c r="R3102" t="s">
        <v>8302</v>
      </c>
      <c r="S3102" s="6">
        <f t="shared" si="336"/>
        <v>0.15225</v>
      </c>
      <c r="T3102" s="8">
        <f t="shared" si="337"/>
        <v>140.53846153846155</v>
      </c>
      <c r="U3102" t="str">
        <f t="shared" si="341"/>
        <v>theater</v>
      </c>
      <c r="V3102" t="str">
        <f t="shared" si="342"/>
        <v>spaces</v>
      </c>
    </row>
    <row r="3103" spans="1:22" ht="48" x14ac:dyDescent="0.2">
      <c r="A3103">
        <v>3101</v>
      </c>
      <c r="B3103" s="3" t="s">
        <v>3101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2">
        <f t="shared" si="338"/>
        <v>42201.330555555556</v>
      </c>
      <c r="K3103">
        <v>1434445937</v>
      </c>
      <c r="L3103" s="12" t="str">
        <f t="shared" si="339"/>
        <v>06/16/2015</v>
      </c>
      <c r="M3103" s="9" t="str" cm="1">
        <f t="array" ref="M3103">_xlfn.IFS(LEFT(L3103, 2) = "01", "Jan", LEFT(L3103, 2) = "02", "Feb", LEFT(L3103, 2) = "03", "Mar", LEFT(L3103, 2) = "04", "Apr", LEFT(L3103, 2) = "05", "May", LEFT(L3103, 2) = "06", "Jun", LEFT(L3103, 2) = "07", "Jul", LEFT(L3103, 2) = "08", "Aug", LEFT(L3103, 2) = "09", "Sep", LEFT(L3103, 2) = "10", "Oct", LEFT(L3103, 2) = "11", "Nov", LEFT(L3103, 2) = "12", "Dec")</f>
        <v>Jun</v>
      </c>
      <c r="N3103" s="9" t="str">
        <f t="shared" si="340"/>
        <v>2015</v>
      </c>
      <c r="O3103" t="b">
        <v>0</v>
      </c>
      <c r="P3103">
        <v>12</v>
      </c>
      <c r="Q3103" t="b">
        <v>0</v>
      </c>
      <c r="R3103" t="s">
        <v>8302</v>
      </c>
      <c r="S3103" s="6">
        <f t="shared" si="336"/>
        <v>0.12</v>
      </c>
      <c r="T3103" s="8">
        <f t="shared" si="337"/>
        <v>25</v>
      </c>
      <c r="U3103" t="str">
        <f t="shared" si="341"/>
        <v>theater</v>
      </c>
      <c r="V3103" t="str">
        <f t="shared" si="342"/>
        <v>spaces</v>
      </c>
    </row>
    <row r="3104" spans="1:22" ht="48" x14ac:dyDescent="0.2">
      <c r="A3104">
        <v>3102</v>
      </c>
      <c r="B3104" s="3" t="s">
        <v>3102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2">
        <f t="shared" si="338"/>
        <v>42605.340486111112</v>
      </c>
      <c r="K3104">
        <v>1467619818</v>
      </c>
      <c r="L3104" s="12" t="str">
        <f t="shared" si="339"/>
        <v>07/04/2016</v>
      </c>
      <c r="M3104" s="9" t="str" cm="1">
        <f t="array" ref="M3104">_xlfn.IFS(LEFT(L3104, 2) = "01", "Jan", LEFT(L3104, 2) = "02", "Feb", LEFT(L3104, 2) = "03", "Mar", LEFT(L3104, 2) = "04", "Apr", LEFT(L3104, 2) = "05", "May", LEFT(L3104, 2) = "06", "Jun", LEFT(L3104, 2) = "07", "Jul", LEFT(L3104, 2) = "08", "Aug", LEFT(L3104, 2) = "09", "Sep", LEFT(L3104, 2) = "10", "Oct", LEFT(L3104, 2) = "11", "Nov", LEFT(L3104, 2) = "12", "Dec")</f>
        <v>Jul</v>
      </c>
      <c r="N3104" s="9" t="str">
        <f t="shared" si="340"/>
        <v>2016</v>
      </c>
      <c r="O3104" t="b">
        <v>0</v>
      </c>
      <c r="P3104">
        <v>90</v>
      </c>
      <c r="Q3104" t="b">
        <v>0</v>
      </c>
      <c r="R3104" t="s">
        <v>8302</v>
      </c>
      <c r="S3104" s="6">
        <f t="shared" si="336"/>
        <v>0.391125</v>
      </c>
      <c r="T3104" s="8">
        <f t="shared" si="337"/>
        <v>69.533333333333331</v>
      </c>
      <c r="U3104" t="str">
        <f t="shared" si="341"/>
        <v>theater</v>
      </c>
      <c r="V3104" t="str">
        <f t="shared" si="342"/>
        <v>spaces</v>
      </c>
    </row>
    <row r="3105" spans="1:22" ht="32" x14ac:dyDescent="0.2">
      <c r="A3105">
        <v>3103</v>
      </c>
      <c r="B3105" s="3" t="s">
        <v>3103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2">
        <f t="shared" si="338"/>
        <v>42167.156319444446</v>
      </c>
      <c r="K3105">
        <v>1428896706</v>
      </c>
      <c r="L3105" s="12" t="str">
        <f t="shared" si="339"/>
        <v>04/13/2015</v>
      </c>
      <c r="M3105" s="9" t="str" cm="1">
        <f t="array" ref="M3105">_xlfn.IFS(LEFT(L3105, 2) = "01", "Jan", LEFT(L3105, 2) = "02", "Feb", LEFT(L3105, 2) = "03", "Mar", LEFT(L3105, 2) = "04", "Apr", LEFT(L3105, 2) = "05", "May", LEFT(L3105, 2) = "06", "Jun", LEFT(L3105, 2) = "07", "Jul", LEFT(L3105, 2) = "08", "Aug", LEFT(L3105, 2) = "09", "Sep", LEFT(L3105, 2) = "10", "Oct", LEFT(L3105, 2) = "11", "Nov", LEFT(L3105, 2) = "12", "Dec")</f>
        <v>Apr</v>
      </c>
      <c r="N3105" s="9" t="str">
        <f t="shared" si="340"/>
        <v>2015</v>
      </c>
      <c r="O3105" t="b">
        <v>0</v>
      </c>
      <c r="P3105">
        <v>2</v>
      </c>
      <c r="Q3105" t="b">
        <v>0</v>
      </c>
      <c r="R3105" t="s">
        <v>8302</v>
      </c>
      <c r="S3105" s="6">
        <f t="shared" si="336"/>
        <v>2.6829268292682929E-3</v>
      </c>
      <c r="T3105" s="8">
        <f t="shared" si="337"/>
        <v>5.5</v>
      </c>
      <c r="U3105" t="str">
        <f t="shared" si="341"/>
        <v>theater</v>
      </c>
      <c r="V3105" t="str">
        <f t="shared" si="342"/>
        <v>spaces</v>
      </c>
    </row>
    <row r="3106" spans="1:22" ht="48" x14ac:dyDescent="0.2">
      <c r="A3106">
        <v>3104</v>
      </c>
      <c r="B3106" s="3" t="s">
        <v>3104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2">
        <f t="shared" si="338"/>
        <v>42038.083333333328</v>
      </c>
      <c r="K3106">
        <v>1420235311</v>
      </c>
      <c r="L3106" s="12" t="str">
        <f t="shared" si="339"/>
        <v>01/02/2015</v>
      </c>
      <c r="M3106" s="9" t="str" cm="1">
        <f t="array" ref="M3106">_xlfn.IFS(LEFT(L3106, 2) = "01", "Jan", LEFT(L3106, 2) = "02", "Feb", LEFT(L3106, 2) = "03", "Mar", LEFT(L3106, 2) = "04", "Apr", LEFT(L3106, 2) = "05", "May", LEFT(L3106, 2) = "06", "Jun", LEFT(L3106, 2) = "07", "Jul", LEFT(L3106, 2) = "08", "Aug", LEFT(L3106, 2) = "09", "Sep", LEFT(L3106, 2) = "10", "Oct", LEFT(L3106, 2) = "11", "Nov", LEFT(L3106, 2) = "12", "Dec")</f>
        <v>Jan</v>
      </c>
      <c r="N3106" s="9" t="str">
        <f t="shared" si="340"/>
        <v>2015</v>
      </c>
      <c r="O3106" t="b">
        <v>0</v>
      </c>
      <c r="P3106">
        <v>5</v>
      </c>
      <c r="Q3106" t="b">
        <v>0</v>
      </c>
      <c r="R3106" t="s">
        <v>8302</v>
      </c>
      <c r="S3106" s="6">
        <f t="shared" si="336"/>
        <v>0.29625000000000001</v>
      </c>
      <c r="T3106" s="8">
        <f t="shared" si="337"/>
        <v>237</v>
      </c>
      <c r="U3106" t="str">
        <f t="shared" si="341"/>
        <v>theater</v>
      </c>
      <c r="V3106" t="str">
        <f t="shared" si="342"/>
        <v>spaces</v>
      </c>
    </row>
    <row r="3107" spans="1:22" ht="48" x14ac:dyDescent="0.2">
      <c r="A3107">
        <v>3105</v>
      </c>
      <c r="B3107" s="3" t="s">
        <v>3105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2">
        <f t="shared" si="338"/>
        <v>41931.208333333336</v>
      </c>
      <c r="K3107">
        <v>1408986916</v>
      </c>
      <c r="L3107" s="12" t="str">
        <f t="shared" si="339"/>
        <v>08/25/2014</v>
      </c>
      <c r="M3107" s="9" t="str" cm="1">
        <f t="array" ref="M3107">_xlfn.IFS(LEFT(L3107, 2) = "01", "Jan", LEFT(L3107, 2) = "02", "Feb", LEFT(L3107, 2) = "03", "Mar", LEFT(L3107, 2) = "04", "Apr", LEFT(L3107, 2) = "05", "May", LEFT(L3107, 2) = "06", "Jun", LEFT(L3107, 2) = "07", "Jul", LEFT(L3107, 2) = "08", "Aug", LEFT(L3107, 2) = "09", "Sep", LEFT(L3107, 2) = "10", "Oct", LEFT(L3107, 2) = "11", "Nov", LEFT(L3107, 2) = "12", "Dec")</f>
        <v>Aug</v>
      </c>
      <c r="N3107" s="9" t="str">
        <f t="shared" si="340"/>
        <v>2014</v>
      </c>
      <c r="O3107" t="b">
        <v>0</v>
      </c>
      <c r="P3107">
        <v>31</v>
      </c>
      <c r="Q3107" t="b">
        <v>0</v>
      </c>
      <c r="R3107" t="s">
        <v>8302</v>
      </c>
      <c r="S3107" s="6">
        <f t="shared" si="336"/>
        <v>0.4236099230111206</v>
      </c>
      <c r="T3107" s="8">
        <f t="shared" si="337"/>
        <v>79.870967741935488</v>
      </c>
      <c r="U3107" t="str">
        <f t="shared" si="341"/>
        <v>theater</v>
      </c>
      <c r="V3107" t="str">
        <f t="shared" si="342"/>
        <v>spaces</v>
      </c>
    </row>
    <row r="3108" spans="1:22" ht="48" x14ac:dyDescent="0.2">
      <c r="A3108">
        <v>3106</v>
      </c>
      <c r="B3108" s="3" t="s">
        <v>3106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2">
        <f t="shared" si="338"/>
        <v>42263.916666666672</v>
      </c>
      <c r="K3108">
        <v>1440497876</v>
      </c>
      <c r="L3108" s="12" t="str">
        <f t="shared" si="339"/>
        <v>08/25/2015</v>
      </c>
      <c r="M3108" s="9" t="str" cm="1">
        <f t="array" ref="M3108">_xlfn.IFS(LEFT(L3108, 2) = "01", "Jan", LEFT(L3108, 2) = "02", "Feb", LEFT(L3108, 2) = "03", "Mar", LEFT(L3108, 2) = "04", "Apr", LEFT(L3108, 2) = "05", "May", LEFT(L3108, 2) = "06", "Jun", LEFT(L3108, 2) = "07", "Jul", LEFT(L3108, 2) = "08", "Aug", LEFT(L3108, 2) = "09", "Sep", LEFT(L3108, 2) = "10", "Oct", LEFT(L3108, 2) = "11", "Nov", LEFT(L3108, 2) = "12", "Dec")</f>
        <v>Aug</v>
      </c>
      <c r="N3108" s="9" t="str">
        <f t="shared" si="340"/>
        <v>2015</v>
      </c>
      <c r="O3108" t="b">
        <v>0</v>
      </c>
      <c r="P3108">
        <v>4</v>
      </c>
      <c r="Q3108" t="b">
        <v>0</v>
      </c>
      <c r="R3108" t="s">
        <v>8302</v>
      </c>
      <c r="S3108" s="6">
        <f t="shared" si="336"/>
        <v>4.1000000000000002E-2</v>
      </c>
      <c r="T3108" s="8">
        <f t="shared" si="337"/>
        <v>10.25</v>
      </c>
      <c r="U3108" t="str">
        <f t="shared" si="341"/>
        <v>theater</v>
      </c>
      <c r="V3108" t="str">
        <f t="shared" si="342"/>
        <v>spaces</v>
      </c>
    </row>
    <row r="3109" spans="1:22" ht="48" x14ac:dyDescent="0.2">
      <c r="A3109">
        <v>3107</v>
      </c>
      <c r="B3109" s="3" t="s">
        <v>3107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2">
        <f t="shared" si="338"/>
        <v>42135.814247685179</v>
      </c>
      <c r="K3109">
        <v>1430767951</v>
      </c>
      <c r="L3109" s="12" t="str">
        <f t="shared" si="339"/>
        <v>05/04/2015</v>
      </c>
      <c r="M3109" s="9" t="str" cm="1">
        <f t="array" ref="M3109">_xlfn.IFS(LEFT(L3109, 2) = "01", "Jan", LEFT(L3109, 2) = "02", "Feb", LEFT(L3109, 2) = "03", "Mar", LEFT(L3109, 2) = "04", "Apr", LEFT(L3109, 2) = "05", "May", LEFT(L3109, 2) = "06", "Jun", LEFT(L3109, 2) = "07", "Jul", LEFT(L3109, 2) = "08", "Aug", LEFT(L3109, 2) = "09", "Sep", LEFT(L3109, 2) = "10", "Oct", LEFT(L3109, 2) = "11", "Nov", LEFT(L3109, 2) = "12", "Dec")</f>
        <v>May</v>
      </c>
      <c r="N3109" s="9" t="str">
        <f t="shared" si="340"/>
        <v>2015</v>
      </c>
      <c r="O3109" t="b">
        <v>0</v>
      </c>
      <c r="P3109">
        <v>29</v>
      </c>
      <c r="Q3109" t="b">
        <v>0</v>
      </c>
      <c r="R3109" t="s">
        <v>8302</v>
      </c>
      <c r="S3109" s="6">
        <f t="shared" si="336"/>
        <v>0.197625</v>
      </c>
      <c r="T3109" s="8">
        <f t="shared" si="337"/>
        <v>272.58620689655174</v>
      </c>
      <c r="U3109" t="str">
        <f t="shared" si="341"/>
        <v>theater</v>
      </c>
      <c r="V3109" t="str">
        <f t="shared" si="342"/>
        <v>spaces</v>
      </c>
    </row>
    <row r="3110" spans="1:22" ht="16" x14ac:dyDescent="0.2">
      <c r="A3110">
        <v>3108</v>
      </c>
      <c r="B3110" s="3" t="s">
        <v>3108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2">
        <f t="shared" si="338"/>
        <v>42122.638819444444</v>
      </c>
      <c r="K3110">
        <v>1425053994</v>
      </c>
      <c r="L3110" s="12" t="str">
        <f t="shared" si="339"/>
        <v>02/27/2015</v>
      </c>
      <c r="M3110" s="9" t="str" cm="1">
        <f t="array" ref="M3110">_xlfn.IFS(LEFT(L3110, 2) = "01", "Jan", LEFT(L3110, 2) = "02", "Feb", LEFT(L3110, 2) = "03", "Mar", LEFT(L3110, 2) = "04", "Apr", LEFT(L3110, 2) = "05", "May", LEFT(L3110, 2) = "06", "Jun", LEFT(L3110, 2) = "07", "Jul", LEFT(L3110, 2) = "08", "Aug", LEFT(L3110, 2) = "09", "Sep", LEFT(L3110, 2) = "10", "Oct", LEFT(L3110, 2) = "11", "Nov", LEFT(L3110, 2) = "12", "Dec")</f>
        <v>Feb</v>
      </c>
      <c r="N3110" s="9" t="str">
        <f t="shared" si="340"/>
        <v>2015</v>
      </c>
      <c r="O3110" t="b">
        <v>0</v>
      </c>
      <c r="P3110">
        <v>2</v>
      </c>
      <c r="Q3110" t="b">
        <v>0</v>
      </c>
      <c r="R3110" t="s">
        <v>8302</v>
      </c>
      <c r="S3110" s="6">
        <f t="shared" si="336"/>
        <v>5.1999999999999995E-4</v>
      </c>
      <c r="T3110" s="8">
        <f t="shared" si="337"/>
        <v>13</v>
      </c>
      <c r="U3110" t="str">
        <f t="shared" si="341"/>
        <v>theater</v>
      </c>
      <c r="V3110" t="str">
        <f t="shared" si="342"/>
        <v>spaces</v>
      </c>
    </row>
    <row r="3111" spans="1:22" ht="48" x14ac:dyDescent="0.2">
      <c r="A3111">
        <v>3109</v>
      </c>
      <c r="B3111" s="3" t="s">
        <v>3109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2">
        <f t="shared" si="338"/>
        <v>41879.125115740739</v>
      </c>
      <c r="K3111">
        <v>1406170810</v>
      </c>
      <c r="L3111" s="12" t="str">
        <f t="shared" si="339"/>
        <v>07/24/2014</v>
      </c>
      <c r="M3111" s="9" t="str" cm="1">
        <f t="array" ref="M3111">_xlfn.IFS(LEFT(L3111, 2) = "01", "Jan", LEFT(L3111, 2) = "02", "Feb", LEFT(L3111, 2) = "03", "Mar", LEFT(L3111, 2) = "04", "Apr", LEFT(L3111, 2) = "05", "May", LEFT(L3111, 2) = "06", "Jun", LEFT(L3111, 2) = "07", "Jul", LEFT(L3111, 2) = "08", "Aug", LEFT(L3111, 2) = "09", "Sep", LEFT(L3111, 2) = "10", "Oct", LEFT(L3111, 2) = "11", "Nov", LEFT(L3111, 2) = "12", "Dec")</f>
        <v>Jul</v>
      </c>
      <c r="N3111" s="9" t="str">
        <f t="shared" si="340"/>
        <v>2014</v>
      </c>
      <c r="O3111" t="b">
        <v>0</v>
      </c>
      <c r="P3111">
        <v>114</v>
      </c>
      <c r="Q3111" t="b">
        <v>0</v>
      </c>
      <c r="R3111" t="s">
        <v>8302</v>
      </c>
      <c r="S3111" s="6">
        <f t="shared" si="336"/>
        <v>0.25030188679245285</v>
      </c>
      <c r="T3111" s="8">
        <f t="shared" si="337"/>
        <v>58.184210526315788</v>
      </c>
      <c r="U3111" t="str">
        <f t="shared" si="341"/>
        <v>theater</v>
      </c>
      <c r="V3111" t="str">
        <f t="shared" si="342"/>
        <v>spaces</v>
      </c>
    </row>
    <row r="3112" spans="1:22" ht="48" x14ac:dyDescent="0.2">
      <c r="A3112">
        <v>3110</v>
      </c>
      <c r="B3112" s="3" t="s">
        <v>3110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2">
        <f t="shared" si="338"/>
        <v>42785.031469907408</v>
      </c>
      <c r="K3112">
        <v>1484009119</v>
      </c>
      <c r="L3112" s="12" t="str">
        <f t="shared" si="339"/>
        <v>01/10/2017</v>
      </c>
      <c r="M3112" s="9" t="str" cm="1">
        <f t="array" ref="M3112">_xlfn.IFS(LEFT(L3112, 2) = "01", "Jan", LEFT(L3112, 2) = "02", "Feb", LEFT(L3112, 2) = "03", "Mar", LEFT(L3112, 2) = "04", "Apr", LEFT(L3112, 2) = "05", "May", LEFT(L3112, 2) = "06", "Jun", LEFT(L3112, 2) = "07", "Jul", LEFT(L3112, 2) = "08", "Aug", LEFT(L3112, 2) = "09", "Sep", LEFT(L3112, 2) = "10", "Oct", LEFT(L3112, 2) = "11", "Nov", LEFT(L3112, 2) = "12", "Dec")</f>
        <v>Jan</v>
      </c>
      <c r="N3112" s="9" t="str">
        <f t="shared" si="340"/>
        <v>2017</v>
      </c>
      <c r="O3112" t="b">
        <v>0</v>
      </c>
      <c r="P3112">
        <v>1</v>
      </c>
      <c r="Q3112" t="b">
        <v>0</v>
      </c>
      <c r="R3112" t="s">
        <v>8302</v>
      </c>
      <c r="S3112" s="6">
        <f t="shared" si="336"/>
        <v>4.0000000000000002E-4</v>
      </c>
      <c r="T3112" s="8">
        <f t="shared" si="337"/>
        <v>10</v>
      </c>
      <c r="U3112" t="str">
        <f t="shared" si="341"/>
        <v>theater</v>
      </c>
      <c r="V3112" t="str">
        <f t="shared" si="342"/>
        <v>spaces</v>
      </c>
    </row>
    <row r="3113" spans="1:22" ht="32" x14ac:dyDescent="0.2">
      <c r="A3113">
        <v>3111</v>
      </c>
      <c r="B3113" s="3" t="s">
        <v>3111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2">
        <f t="shared" si="338"/>
        <v>41916.595138888886</v>
      </c>
      <c r="K3113">
        <v>1409753820</v>
      </c>
      <c r="L3113" s="12" t="str">
        <f t="shared" si="339"/>
        <v>09/03/2014</v>
      </c>
      <c r="M3113" s="9" t="str" cm="1">
        <f t="array" ref="M3113">_xlfn.IFS(LEFT(L3113, 2) = "01", "Jan", LEFT(L3113, 2) = "02", "Feb", LEFT(L3113, 2) = "03", "Mar", LEFT(L3113, 2) = "04", "Apr", LEFT(L3113, 2) = "05", "May", LEFT(L3113, 2) = "06", "Jun", LEFT(L3113, 2) = "07", "Jul", LEFT(L3113, 2) = "08", "Aug", LEFT(L3113, 2) = "09", "Sep", LEFT(L3113, 2) = "10", "Oct", LEFT(L3113, 2) = "11", "Nov", LEFT(L3113, 2) = "12", "Dec")</f>
        <v>Sep</v>
      </c>
      <c r="N3113" s="9" t="str">
        <f t="shared" si="340"/>
        <v>2014</v>
      </c>
      <c r="O3113" t="b">
        <v>0</v>
      </c>
      <c r="P3113">
        <v>76</v>
      </c>
      <c r="Q3113" t="b">
        <v>0</v>
      </c>
      <c r="R3113" t="s">
        <v>8302</v>
      </c>
      <c r="S3113" s="6">
        <f t="shared" si="336"/>
        <v>0.26640000000000003</v>
      </c>
      <c r="T3113" s="8">
        <f t="shared" si="337"/>
        <v>70.10526315789474</v>
      </c>
      <c r="U3113" t="str">
        <f t="shared" si="341"/>
        <v>theater</v>
      </c>
      <c r="V3113" t="str">
        <f t="shared" si="342"/>
        <v>spaces</v>
      </c>
    </row>
    <row r="3114" spans="1:22" ht="48" x14ac:dyDescent="0.2">
      <c r="A3114">
        <v>3112</v>
      </c>
      <c r="B3114" s="3" t="s">
        <v>3112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2">
        <f t="shared" si="338"/>
        <v>42675.121921296297</v>
      </c>
      <c r="K3114">
        <v>1472784934</v>
      </c>
      <c r="L3114" s="12" t="str">
        <f t="shared" si="339"/>
        <v>09/02/2016</v>
      </c>
      <c r="M3114" s="9" t="str" cm="1">
        <f t="array" ref="M3114">_xlfn.IFS(LEFT(L3114, 2) = "01", "Jan", LEFT(L3114, 2) = "02", "Feb", LEFT(L3114, 2) = "03", "Mar", LEFT(L3114, 2) = "04", "Apr", LEFT(L3114, 2) = "05", "May", LEFT(L3114, 2) = "06", "Jun", LEFT(L3114, 2) = "07", "Jul", LEFT(L3114, 2) = "08", "Aug", LEFT(L3114, 2) = "09", "Sep", LEFT(L3114, 2) = "10", "Oct", LEFT(L3114, 2) = "11", "Nov", LEFT(L3114, 2) = "12", "Dec")</f>
        <v>Sep</v>
      </c>
      <c r="N3114" s="9" t="str">
        <f t="shared" si="340"/>
        <v>2016</v>
      </c>
      <c r="O3114" t="b">
        <v>0</v>
      </c>
      <c r="P3114">
        <v>9</v>
      </c>
      <c r="Q3114" t="b">
        <v>0</v>
      </c>
      <c r="R3114" t="s">
        <v>8302</v>
      </c>
      <c r="S3114" s="6">
        <f t="shared" si="336"/>
        <v>4.7363636363636365E-2</v>
      </c>
      <c r="T3114" s="8">
        <f t="shared" si="337"/>
        <v>57.888888888888886</v>
      </c>
      <c r="U3114" t="str">
        <f t="shared" si="341"/>
        <v>theater</v>
      </c>
      <c r="V3114" t="str">
        <f t="shared" si="342"/>
        <v>spaces</v>
      </c>
    </row>
    <row r="3115" spans="1:22" ht="48" x14ac:dyDescent="0.2">
      <c r="A3115">
        <v>3113</v>
      </c>
      <c r="B3115" s="3" t="s">
        <v>3113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2">
        <f t="shared" si="338"/>
        <v>42111.731273148151</v>
      </c>
      <c r="K3115">
        <v>1426699982</v>
      </c>
      <c r="L3115" s="12" t="str">
        <f t="shared" si="339"/>
        <v>03/18/2015</v>
      </c>
      <c r="M3115" s="9" t="str" cm="1">
        <f t="array" ref="M3115">_xlfn.IFS(LEFT(L3115, 2) = "01", "Jan", LEFT(L3115, 2) = "02", "Feb", LEFT(L3115, 2) = "03", "Mar", LEFT(L3115, 2) = "04", "Apr", LEFT(L3115, 2) = "05", "May", LEFT(L3115, 2) = "06", "Jun", LEFT(L3115, 2) = "07", "Jul", LEFT(L3115, 2) = "08", "Aug", LEFT(L3115, 2) = "09", "Sep", LEFT(L3115, 2) = "10", "Oct", LEFT(L3115, 2) = "11", "Nov", LEFT(L3115, 2) = "12", "Dec")</f>
        <v>Mar</v>
      </c>
      <c r="N3115" s="9" t="str">
        <f t="shared" si="340"/>
        <v>2015</v>
      </c>
      <c r="O3115" t="b">
        <v>0</v>
      </c>
      <c r="P3115">
        <v>37</v>
      </c>
      <c r="Q3115" t="b">
        <v>0</v>
      </c>
      <c r="R3115" t="s">
        <v>8302</v>
      </c>
      <c r="S3115" s="6">
        <f t="shared" si="336"/>
        <v>4.2435339894712751E-2</v>
      </c>
      <c r="T3115" s="8">
        <f t="shared" si="337"/>
        <v>125.27027027027027</v>
      </c>
      <c r="U3115" t="str">
        <f t="shared" si="341"/>
        <v>theater</v>
      </c>
      <c r="V3115" t="str">
        <f t="shared" si="342"/>
        <v>spaces</v>
      </c>
    </row>
    <row r="3116" spans="1:22" ht="48" x14ac:dyDescent="0.2">
      <c r="A3116">
        <v>3114</v>
      </c>
      <c r="B3116" s="3" t="s">
        <v>3114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2">
        <f t="shared" si="338"/>
        <v>41903.632523148146</v>
      </c>
      <c r="K3116">
        <v>1406128250</v>
      </c>
      <c r="L3116" s="12" t="str">
        <f t="shared" si="339"/>
        <v>07/23/2014</v>
      </c>
      <c r="M3116" s="9" t="str" cm="1">
        <f t="array" ref="M3116">_xlfn.IFS(LEFT(L3116, 2) = "01", "Jan", LEFT(L3116, 2) = "02", "Feb", LEFT(L3116, 2) = "03", "Mar", LEFT(L3116, 2) = "04", "Apr", LEFT(L3116, 2) = "05", "May", LEFT(L3116, 2) = "06", "Jun", LEFT(L3116, 2) = "07", "Jul", LEFT(L3116, 2) = "08", "Aug", LEFT(L3116, 2) = "09", "Sep", LEFT(L3116, 2) = "10", "Oct", LEFT(L3116, 2) = "11", "Nov", LEFT(L3116, 2) = "12", "Dec")</f>
        <v>Jul</v>
      </c>
      <c r="N3116" s="9" t="str">
        <f t="shared" si="340"/>
        <v>2014</v>
      </c>
      <c r="O3116" t="b">
        <v>0</v>
      </c>
      <c r="P3116">
        <v>0</v>
      </c>
      <c r="Q3116" t="b">
        <v>0</v>
      </c>
      <c r="R3116" t="s">
        <v>8302</v>
      </c>
      <c r="S3116" s="6">
        <f t="shared" si="336"/>
        <v>0</v>
      </c>
      <c r="T3116" s="8">
        <f t="shared" si="337"/>
        <v>0</v>
      </c>
      <c r="U3116" t="str">
        <f t="shared" si="341"/>
        <v>theater</v>
      </c>
      <c r="V3116" t="str">
        <f t="shared" si="342"/>
        <v>spaces</v>
      </c>
    </row>
    <row r="3117" spans="1:22" ht="48" x14ac:dyDescent="0.2">
      <c r="A3117">
        <v>3115</v>
      </c>
      <c r="B3117" s="3" t="s">
        <v>3115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2">
        <f t="shared" si="338"/>
        <v>42526.447071759263</v>
      </c>
      <c r="K3117">
        <v>1462531427</v>
      </c>
      <c r="L3117" s="12" t="str">
        <f t="shared" si="339"/>
        <v>05/06/2016</v>
      </c>
      <c r="M3117" s="9" t="str" cm="1">
        <f t="array" ref="M3117">_xlfn.IFS(LEFT(L3117, 2) = "01", "Jan", LEFT(L3117, 2) = "02", "Feb", LEFT(L3117, 2) = "03", "Mar", LEFT(L3117, 2) = "04", "Apr", LEFT(L3117, 2) = "05", "May", LEFT(L3117, 2) = "06", "Jun", LEFT(L3117, 2) = "07", "Jul", LEFT(L3117, 2) = "08", "Aug", LEFT(L3117, 2) = "09", "Sep", LEFT(L3117, 2) = "10", "Oct", LEFT(L3117, 2) = "11", "Nov", LEFT(L3117, 2) = "12", "Dec")</f>
        <v>May</v>
      </c>
      <c r="N3117" s="9" t="str">
        <f t="shared" si="340"/>
        <v>2016</v>
      </c>
      <c r="O3117" t="b">
        <v>0</v>
      </c>
      <c r="P3117">
        <v>1</v>
      </c>
      <c r="Q3117" t="b">
        <v>0</v>
      </c>
      <c r="R3117" t="s">
        <v>8302</v>
      </c>
      <c r="S3117" s="6">
        <f t="shared" si="336"/>
        <v>0.03</v>
      </c>
      <c r="T3117" s="8">
        <f t="shared" si="337"/>
        <v>300</v>
      </c>
      <c r="U3117" t="str">
        <f t="shared" si="341"/>
        <v>theater</v>
      </c>
      <c r="V3117" t="str">
        <f t="shared" si="342"/>
        <v>spaces</v>
      </c>
    </row>
    <row r="3118" spans="1:22" ht="48" x14ac:dyDescent="0.2">
      <c r="A3118">
        <v>3116</v>
      </c>
      <c r="B3118" s="3" t="s">
        <v>3116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2">
        <f t="shared" si="338"/>
        <v>42095.515335648146</v>
      </c>
      <c r="K3118">
        <v>1426681325</v>
      </c>
      <c r="L3118" s="12" t="str">
        <f t="shared" si="339"/>
        <v>03/18/2015</v>
      </c>
      <c r="M3118" s="9" t="str" cm="1">
        <f t="array" ref="M3118">_xlfn.IFS(LEFT(L3118, 2) = "01", "Jan", LEFT(L3118, 2) = "02", "Feb", LEFT(L3118, 2) = "03", "Mar", LEFT(L3118, 2) = "04", "Apr", LEFT(L3118, 2) = "05", "May", LEFT(L3118, 2) = "06", "Jun", LEFT(L3118, 2) = "07", "Jul", LEFT(L3118, 2) = "08", "Aug", LEFT(L3118, 2) = "09", "Sep", LEFT(L3118, 2) = "10", "Oct", LEFT(L3118, 2) = "11", "Nov", LEFT(L3118, 2) = "12", "Dec")</f>
        <v>Mar</v>
      </c>
      <c r="N3118" s="9" t="str">
        <f t="shared" si="340"/>
        <v>2015</v>
      </c>
      <c r="O3118" t="b">
        <v>0</v>
      </c>
      <c r="P3118">
        <v>10</v>
      </c>
      <c r="Q3118" t="b">
        <v>0</v>
      </c>
      <c r="R3118" t="s">
        <v>8302</v>
      </c>
      <c r="S3118" s="6">
        <f t="shared" si="336"/>
        <v>0.57333333333333336</v>
      </c>
      <c r="T3118" s="8">
        <f t="shared" si="337"/>
        <v>43</v>
      </c>
      <c r="U3118" t="str">
        <f t="shared" si="341"/>
        <v>theater</v>
      </c>
      <c r="V3118" t="str">
        <f t="shared" si="342"/>
        <v>spaces</v>
      </c>
    </row>
    <row r="3119" spans="1:22" ht="48" x14ac:dyDescent="0.2">
      <c r="A3119">
        <v>3117</v>
      </c>
      <c r="B3119" s="3" t="s">
        <v>3117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2">
        <f t="shared" si="338"/>
        <v>42517.55</v>
      </c>
      <c r="K3119">
        <v>1463648360</v>
      </c>
      <c r="L3119" s="12" t="str">
        <f t="shared" si="339"/>
        <v>05/19/2016</v>
      </c>
      <c r="M3119" s="9" t="str" cm="1">
        <f t="array" ref="M3119">_xlfn.IFS(LEFT(L3119, 2) = "01", "Jan", LEFT(L3119, 2) = "02", "Feb", LEFT(L3119, 2) = "03", "Mar", LEFT(L3119, 2) = "04", "Apr", LEFT(L3119, 2) = "05", "May", LEFT(L3119, 2) = "06", "Jun", LEFT(L3119, 2) = "07", "Jul", LEFT(L3119, 2) = "08", "Aug", LEFT(L3119, 2) = "09", "Sep", LEFT(L3119, 2) = "10", "Oct", LEFT(L3119, 2) = "11", "Nov", LEFT(L3119, 2) = "12", "Dec")</f>
        <v>May</v>
      </c>
      <c r="N3119" s="9" t="str">
        <f t="shared" si="340"/>
        <v>2016</v>
      </c>
      <c r="O3119" t="b">
        <v>0</v>
      </c>
      <c r="P3119">
        <v>1</v>
      </c>
      <c r="Q3119" t="b">
        <v>0</v>
      </c>
      <c r="R3119" t="s">
        <v>8302</v>
      </c>
      <c r="S3119" s="6">
        <f t="shared" si="336"/>
        <v>1E-3</v>
      </c>
      <c r="T3119" s="8">
        <f t="shared" si="337"/>
        <v>1</v>
      </c>
      <c r="U3119" t="str">
        <f t="shared" si="341"/>
        <v>theater</v>
      </c>
      <c r="V3119" t="str">
        <f t="shared" si="342"/>
        <v>spaces</v>
      </c>
    </row>
    <row r="3120" spans="1:22" ht="32" x14ac:dyDescent="0.2">
      <c r="A3120">
        <v>3118</v>
      </c>
      <c r="B3120" s="3" t="s">
        <v>3118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2">
        <f t="shared" si="338"/>
        <v>42553.649571759262</v>
      </c>
      <c r="K3120">
        <v>1465832123</v>
      </c>
      <c r="L3120" s="12" t="str">
        <f t="shared" si="339"/>
        <v>06/13/2016</v>
      </c>
      <c r="M3120" s="9" t="str" cm="1">
        <f t="array" ref="M3120">_xlfn.IFS(LEFT(L3120, 2) = "01", "Jan", LEFT(L3120, 2) = "02", "Feb", LEFT(L3120, 2) = "03", "Mar", LEFT(L3120, 2) = "04", "Apr", LEFT(L3120, 2) = "05", "May", LEFT(L3120, 2) = "06", "Jun", LEFT(L3120, 2) = "07", "Jul", LEFT(L3120, 2) = "08", "Aug", LEFT(L3120, 2) = "09", "Sep", LEFT(L3120, 2) = "10", "Oct", LEFT(L3120, 2) = "11", "Nov", LEFT(L3120, 2) = "12", "Dec")</f>
        <v>Jun</v>
      </c>
      <c r="N3120" s="9" t="str">
        <f t="shared" si="340"/>
        <v>2016</v>
      </c>
      <c r="O3120" t="b">
        <v>0</v>
      </c>
      <c r="P3120">
        <v>2</v>
      </c>
      <c r="Q3120" t="b">
        <v>0</v>
      </c>
      <c r="R3120" t="s">
        <v>8302</v>
      </c>
      <c r="S3120" s="6">
        <f t="shared" si="336"/>
        <v>3.0999999999999999E-3</v>
      </c>
      <c r="T3120" s="8">
        <f t="shared" si="337"/>
        <v>775</v>
      </c>
      <c r="U3120" t="str">
        <f t="shared" si="341"/>
        <v>theater</v>
      </c>
      <c r="V3120" t="str">
        <f t="shared" si="342"/>
        <v>spaces</v>
      </c>
    </row>
    <row r="3121" spans="1:22" ht="48" x14ac:dyDescent="0.2">
      <c r="A3121">
        <v>3119</v>
      </c>
      <c r="B3121" s="3" t="s">
        <v>3119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2">
        <f t="shared" si="338"/>
        <v>42090.003842592589</v>
      </c>
      <c r="K3121">
        <v>1424826332</v>
      </c>
      <c r="L3121" s="12" t="str">
        <f t="shared" si="339"/>
        <v>02/25/2015</v>
      </c>
      <c r="M3121" s="9" t="str" cm="1">
        <f t="array" ref="M3121">_xlfn.IFS(LEFT(L3121, 2) = "01", "Jan", LEFT(L3121, 2) = "02", "Feb", LEFT(L3121, 2) = "03", "Mar", LEFT(L3121, 2) = "04", "Apr", LEFT(L3121, 2) = "05", "May", LEFT(L3121, 2) = "06", "Jun", LEFT(L3121, 2) = "07", "Jul", LEFT(L3121, 2) = "08", "Aug", LEFT(L3121, 2) = "09", "Sep", LEFT(L3121, 2) = "10", "Oct", LEFT(L3121, 2) = "11", "Nov", LEFT(L3121, 2) = "12", "Dec")</f>
        <v>Feb</v>
      </c>
      <c r="N3121" s="9" t="str">
        <f t="shared" si="340"/>
        <v>2015</v>
      </c>
      <c r="O3121" t="b">
        <v>0</v>
      </c>
      <c r="P3121">
        <v>1</v>
      </c>
      <c r="Q3121" t="b">
        <v>0</v>
      </c>
      <c r="R3121" t="s">
        <v>8302</v>
      </c>
      <c r="S3121" s="6">
        <f t="shared" si="336"/>
        <v>5.0000000000000001E-4</v>
      </c>
      <c r="T3121" s="8">
        <f t="shared" si="337"/>
        <v>5</v>
      </c>
      <c r="U3121" t="str">
        <f t="shared" si="341"/>
        <v>theater</v>
      </c>
      <c r="V3121" t="str">
        <f t="shared" si="342"/>
        <v>spaces</v>
      </c>
    </row>
    <row r="3122" spans="1:22" ht="48" x14ac:dyDescent="0.2">
      <c r="A3122">
        <v>3120</v>
      </c>
      <c r="B3122" s="3" t="s">
        <v>3120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2">
        <f t="shared" si="338"/>
        <v>42495.900416666671</v>
      </c>
      <c r="K3122">
        <v>1457303796</v>
      </c>
      <c r="L3122" s="12" t="str">
        <f t="shared" si="339"/>
        <v>03/06/2016</v>
      </c>
      <c r="M3122" s="9" t="str" cm="1">
        <f t="array" ref="M3122">_xlfn.IFS(LEFT(L3122, 2) = "01", "Jan", LEFT(L3122, 2) = "02", "Feb", LEFT(L3122, 2) = "03", "Mar", LEFT(L3122, 2) = "04", "Apr", LEFT(L3122, 2) = "05", "May", LEFT(L3122, 2) = "06", "Jun", LEFT(L3122, 2) = "07", "Jul", LEFT(L3122, 2) = "08", "Aug", LEFT(L3122, 2) = "09", "Sep", LEFT(L3122, 2) = "10", "Oct", LEFT(L3122, 2) = "11", "Nov", LEFT(L3122, 2) = "12", "Dec")</f>
        <v>Mar</v>
      </c>
      <c r="N3122" s="9" t="str">
        <f t="shared" si="340"/>
        <v>2016</v>
      </c>
      <c r="O3122" t="b">
        <v>0</v>
      </c>
      <c r="P3122">
        <v>10</v>
      </c>
      <c r="Q3122" t="b">
        <v>0</v>
      </c>
      <c r="R3122" t="s">
        <v>8302</v>
      </c>
      <c r="S3122" s="6">
        <f t="shared" si="336"/>
        <v>9.8461538461538464E-5</v>
      </c>
      <c r="T3122" s="8">
        <f t="shared" si="337"/>
        <v>12.8</v>
      </c>
      <c r="U3122" t="str">
        <f t="shared" si="341"/>
        <v>theater</v>
      </c>
      <c r="V3122" t="str">
        <f t="shared" si="342"/>
        <v>spaces</v>
      </c>
    </row>
    <row r="3123" spans="1:22" ht="32" x14ac:dyDescent="0.2">
      <c r="A3123">
        <v>3121</v>
      </c>
      <c r="B3123" s="3" t="s">
        <v>3121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2">
        <f t="shared" si="338"/>
        <v>41908.679803240739</v>
      </c>
      <c r="K3123">
        <v>1406564335</v>
      </c>
      <c r="L3123" s="12" t="str">
        <f t="shared" si="339"/>
        <v>07/28/2014</v>
      </c>
      <c r="M3123" s="9" t="str" cm="1">
        <f t="array" ref="M3123">_xlfn.IFS(LEFT(L3123, 2) = "01", "Jan", LEFT(L3123, 2) = "02", "Feb", LEFT(L3123, 2) = "03", "Mar", LEFT(L3123, 2) = "04", "Apr", LEFT(L3123, 2) = "05", "May", LEFT(L3123, 2) = "06", "Jun", LEFT(L3123, 2) = "07", "Jul", LEFT(L3123, 2) = "08", "Aug", LEFT(L3123, 2) = "09", "Sep", LEFT(L3123, 2) = "10", "Oct", LEFT(L3123, 2) = "11", "Nov", LEFT(L3123, 2) = "12", "Dec")</f>
        <v>Jul</v>
      </c>
      <c r="N3123" s="9" t="str">
        <f t="shared" si="340"/>
        <v>2014</v>
      </c>
      <c r="O3123" t="b">
        <v>0</v>
      </c>
      <c r="P3123">
        <v>1</v>
      </c>
      <c r="Q3123" t="b">
        <v>0</v>
      </c>
      <c r="R3123" t="s">
        <v>8302</v>
      </c>
      <c r="S3123" s="6">
        <f t="shared" si="336"/>
        <v>6.6666666666666671E-3</v>
      </c>
      <c r="T3123" s="8">
        <f t="shared" si="337"/>
        <v>10</v>
      </c>
      <c r="U3123" t="str">
        <f t="shared" si="341"/>
        <v>theater</v>
      </c>
      <c r="V3123" t="str">
        <f t="shared" si="342"/>
        <v>spaces</v>
      </c>
    </row>
    <row r="3124" spans="1:22" ht="16" x14ac:dyDescent="0.2">
      <c r="A3124">
        <v>3122</v>
      </c>
      <c r="B3124" s="3" t="s">
        <v>3122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2">
        <f t="shared" si="338"/>
        <v>42683.973750000005</v>
      </c>
      <c r="K3124">
        <v>1478298132</v>
      </c>
      <c r="L3124" s="12" t="str">
        <f t="shared" si="339"/>
        <v>11/04/2016</v>
      </c>
      <c r="M3124" s="9" t="str" cm="1">
        <f t="array" ref="M3124">_xlfn.IFS(LEFT(L3124, 2) = "01", "Jan", LEFT(L3124, 2) = "02", "Feb", LEFT(L3124, 2) = "03", "Mar", LEFT(L3124, 2) = "04", "Apr", LEFT(L3124, 2) = "05", "May", LEFT(L3124, 2) = "06", "Jun", LEFT(L3124, 2) = "07", "Jul", LEFT(L3124, 2) = "08", "Aug", LEFT(L3124, 2) = "09", "Sep", LEFT(L3124, 2) = "10", "Oct", LEFT(L3124, 2) = "11", "Nov", LEFT(L3124, 2) = "12", "Dec")</f>
        <v>Nov</v>
      </c>
      <c r="N3124" s="9" t="str">
        <f t="shared" si="340"/>
        <v>2016</v>
      </c>
      <c r="O3124" t="b">
        <v>0</v>
      </c>
      <c r="P3124">
        <v>2</v>
      </c>
      <c r="Q3124" t="b">
        <v>0</v>
      </c>
      <c r="R3124" t="s">
        <v>8302</v>
      </c>
      <c r="S3124" s="6">
        <f t="shared" si="336"/>
        <v>0.58291457286432158</v>
      </c>
      <c r="T3124" s="8">
        <f t="shared" si="337"/>
        <v>58</v>
      </c>
      <c r="U3124" t="str">
        <f t="shared" si="341"/>
        <v>theater</v>
      </c>
      <c r="V3124" t="str">
        <f t="shared" si="342"/>
        <v>spaces</v>
      </c>
    </row>
    <row r="3125" spans="1:22" ht="48" x14ac:dyDescent="0.2">
      <c r="A3125">
        <v>3123</v>
      </c>
      <c r="B3125" s="3" t="s">
        <v>3123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2">
        <f t="shared" si="338"/>
        <v>42560.993032407408</v>
      </c>
      <c r="K3125">
        <v>1465516198</v>
      </c>
      <c r="L3125" s="12" t="str">
        <f t="shared" si="339"/>
        <v>06/09/2016</v>
      </c>
      <c r="M3125" s="9" t="str" cm="1">
        <f t="array" ref="M3125">_xlfn.IFS(LEFT(L3125, 2) = "01", "Jan", LEFT(L3125, 2) = "02", "Feb", LEFT(L3125, 2) = "03", "Mar", LEFT(L3125, 2) = "04", "Apr", LEFT(L3125, 2) = "05", "May", LEFT(L3125, 2) = "06", "Jun", LEFT(L3125, 2) = "07", "Jul", LEFT(L3125, 2) = "08", "Aug", LEFT(L3125, 2) = "09", "Sep", LEFT(L3125, 2) = "10", "Oct", LEFT(L3125, 2) = "11", "Nov", LEFT(L3125, 2) = "12", "Dec")</f>
        <v>Jun</v>
      </c>
      <c r="N3125" s="9" t="str">
        <f t="shared" si="340"/>
        <v>2016</v>
      </c>
      <c r="O3125" t="b">
        <v>0</v>
      </c>
      <c r="P3125">
        <v>348</v>
      </c>
      <c r="Q3125" t="b">
        <v>0</v>
      </c>
      <c r="R3125" t="s">
        <v>8302</v>
      </c>
      <c r="S3125" s="6">
        <f t="shared" si="336"/>
        <v>0.68153600000000003</v>
      </c>
      <c r="T3125" s="8">
        <f t="shared" si="337"/>
        <v>244.80459770114942</v>
      </c>
      <c r="U3125" t="str">
        <f t="shared" si="341"/>
        <v>theater</v>
      </c>
      <c r="V3125" t="str">
        <f t="shared" si="342"/>
        <v>spaces</v>
      </c>
    </row>
    <row r="3126" spans="1:22" ht="32" x14ac:dyDescent="0.2">
      <c r="A3126">
        <v>3124</v>
      </c>
      <c r="B3126" s="3" t="s">
        <v>3124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2">
        <f t="shared" si="338"/>
        <v>42037.780104166668</v>
      </c>
      <c r="K3126">
        <v>1417718601</v>
      </c>
      <c r="L3126" s="12" t="str">
        <f t="shared" si="339"/>
        <v>12/04/2014</v>
      </c>
      <c r="M3126" s="9" t="str" cm="1">
        <f t="array" ref="M3126">_xlfn.IFS(LEFT(L3126, 2) = "01", "Jan", LEFT(L3126, 2) = "02", "Feb", LEFT(L3126, 2) = "03", "Mar", LEFT(L3126, 2) = "04", "Apr", LEFT(L3126, 2) = "05", "May", LEFT(L3126, 2) = "06", "Jun", LEFT(L3126, 2) = "07", "Jul", LEFT(L3126, 2) = "08", "Aug", LEFT(L3126, 2) = "09", "Sep", LEFT(L3126, 2) = "10", "Oct", LEFT(L3126, 2) = "11", "Nov", LEFT(L3126, 2) = "12", "Dec")</f>
        <v>Dec</v>
      </c>
      <c r="N3126" s="9" t="str">
        <f t="shared" si="340"/>
        <v>2014</v>
      </c>
      <c r="O3126" t="b">
        <v>0</v>
      </c>
      <c r="P3126">
        <v>4</v>
      </c>
      <c r="Q3126" t="b">
        <v>0</v>
      </c>
      <c r="R3126" t="s">
        <v>8302</v>
      </c>
      <c r="S3126" s="6">
        <f t="shared" si="336"/>
        <v>3.2499999999999997E-5</v>
      </c>
      <c r="T3126" s="8">
        <f t="shared" si="337"/>
        <v>6.5</v>
      </c>
      <c r="U3126" t="str">
        <f t="shared" si="341"/>
        <v>theater</v>
      </c>
      <c r="V3126" t="str">
        <f t="shared" si="342"/>
        <v>spaces</v>
      </c>
    </row>
    <row r="3127" spans="1:22" ht="16" x14ac:dyDescent="0.2">
      <c r="A3127">
        <v>3125</v>
      </c>
      <c r="B3127" s="3" t="s">
        <v>3125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2">
        <f t="shared" si="338"/>
        <v>42376.20685185185</v>
      </c>
      <c r="K3127">
        <v>1449550672</v>
      </c>
      <c r="L3127" s="12" t="str">
        <f t="shared" si="339"/>
        <v>12/08/2015</v>
      </c>
      <c r="M3127" s="9" t="str" cm="1">
        <f t="array" ref="M3127">_xlfn.IFS(LEFT(L3127, 2) = "01", "Jan", LEFT(L3127, 2) = "02", "Feb", LEFT(L3127, 2) = "03", "Mar", LEFT(L3127, 2) = "04", "Apr", LEFT(L3127, 2) = "05", "May", LEFT(L3127, 2) = "06", "Jun", LEFT(L3127, 2) = "07", "Jul", LEFT(L3127, 2) = "08", "Aug", LEFT(L3127, 2) = "09", "Sep", LEFT(L3127, 2) = "10", "Oct", LEFT(L3127, 2) = "11", "Nov", LEFT(L3127, 2) = "12", "Dec")</f>
        <v>Dec</v>
      </c>
      <c r="N3127" s="9" t="str">
        <f t="shared" si="340"/>
        <v>2015</v>
      </c>
      <c r="O3127" t="b">
        <v>0</v>
      </c>
      <c r="P3127">
        <v>0</v>
      </c>
      <c r="Q3127" t="b">
        <v>0</v>
      </c>
      <c r="R3127" t="s">
        <v>8302</v>
      </c>
      <c r="S3127" s="6">
        <f t="shared" si="336"/>
        <v>0</v>
      </c>
      <c r="T3127" s="8">
        <f t="shared" si="337"/>
        <v>0</v>
      </c>
      <c r="U3127" t="str">
        <f t="shared" si="341"/>
        <v>theater</v>
      </c>
      <c r="V3127" t="str">
        <f t="shared" si="342"/>
        <v>spaces</v>
      </c>
    </row>
    <row r="3128" spans="1:22" ht="80" x14ac:dyDescent="0.2">
      <c r="A3128">
        <v>3126</v>
      </c>
      <c r="B3128" s="3" t="s">
        <v>3126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2">
        <f t="shared" si="338"/>
        <v>42456.976412037038</v>
      </c>
      <c r="K3128">
        <v>1456532762</v>
      </c>
      <c r="L3128" s="12" t="str">
        <f t="shared" si="339"/>
        <v>02/27/2016</v>
      </c>
      <c r="M3128" s="9" t="str" cm="1">
        <f t="array" ref="M3128">_xlfn.IFS(LEFT(L3128, 2) = "01", "Jan", LEFT(L3128, 2) = "02", "Feb", LEFT(L3128, 2) = "03", "Mar", LEFT(L3128, 2) = "04", "Apr", LEFT(L3128, 2) = "05", "May", LEFT(L3128, 2) = "06", "Jun", LEFT(L3128, 2) = "07", "Jul", LEFT(L3128, 2) = "08", "Aug", LEFT(L3128, 2) = "09", "Sep", LEFT(L3128, 2) = "10", "Oct", LEFT(L3128, 2) = "11", "Nov", LEFT(L3128, 2) = "12", "Dec")</f>
        <v>Feb</v>
      </c>
      <c r="N3128" s="9" t="str">
        <f t="shared" si="340"/>
        <v>2016</v>
      </c>
      <c r="O3128" t="b">
        <v>0</v>
      </c>
      <c r="P3128">
        <v>17</v>
      </c>
      <c r="Q3128" t="b">
        <v>0</v>
      </c>
      <c r="R3128" t="s">
        <v>8302</v>
      </c>
      <c r="S3128" s="6">
        <f t="shared" si="336"/>
        <v>4.1599999999999998E-2</v>
      </c>
      <c r="T3128" s="8">
        <f t="shared" si="337"/>
        <v>61.176470588235297</v>
      </c>
      <c r="U3128" t="str">
        <f t="shared" si="341"/>
        <v>theater</v>
      </c>
      <c r="V3128" t="str">
        <f t="shared" si="342"/>
        <v>spaces</v>
      </c>
    </row>
    <row r="3129" spans="1:22" ht="48" x14ac:dyDescent="0.2">
      <c r="A3129">
        <v>3127</v>
      </c>
      <c r="B3129" s="3" t="s">
        <v>3127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2">
        <f t="shared" si="338"/>
        <v>42064.856817129628</v>
      </c>
      <c r="K3129">
        <v>1422650029</v>
      </c>
      <c r="L3129" s="12" t="str">
        <f t="shared" si="339"/>
        <v>01/30/2015</v>
      </c>
      <c r="M3129" s="9" t="str" cm="1">
        <f t="array" ref="M3129">_xlfn.IFS(LEFT(L3129, 2) = "01", "Jan", LEFT(L3129, 2) = "02", "Feb", LEFT(L3129, 2) = "03", "Mar", LEFT(L3129, 2) = "04", "Apr", LEFT(L3129, 2) = "05", "May", LEFT(L3129, 2) = "06", "Jun", LEFT(L3129, 2) = "07", "Jul", LEFT(L3129, 2) = "08", "Aug", LEFT(L3129, 2) = "09", "Sep", LEFT(L3129, 2) = "10", "Oct", LEFT(L3129, 2) = "11", "Nov", LEFT(L3129, 2) = "12", "Dec")</f>
        <v>Jan</v>
      </c>
      <c r="N3129" s="9" t="str">
        <f t="shared" si="340"/>
        <v>2015</v>
      </c>
      <c r="O3129" t="b">
        <v>0</v>
      </c>
      <c r="P3129">
        <v>0</v>
      </c>
      <c r="Q3129" t="b">
        <v>0</v>
      </c>
      <c r="R3129" t="s">
        <v>8302</v>
      </c>
      <c r="S3129" s="6">
        <f t="shared" si="336"/>
        <v>0</v>
      </c>
      <c r="T3129" s="8">
        <f t="shared" si="337"/>
        <v>0</v>
      </c>
      <c r="U3129" t="str">
        <f t="shared" si="341"/>
        <v>theater</v>
      </c>
      <c r="V3129" t="str">
        <f t="shared" si="342"/>
        <v>spaces</v>
      </c>
    </row>
    <row r="3130" spans="1:22" ht="48" x14ac:dyDescent="0.2">
      <c r="A3130">
        <v>3128</v>
      </c>
      <c r="B3130" s="3" t="s">
        <v>3128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2">
        <f t="shared" si="338"/>
        <v>42810.784039351856</v>
      </c>
      <c r="K3130">
        <v>1487101741</v>
      </c>
      <c r="L3130" s="12" t="str">
        <f t="shared" si="339"/>
        <v>02/14/2017</v>
      </c>
      <c r="M3130" s="9" t="str" cm="1">
        <f t="array" ref="M3130">_xlfn.IFS(LEFT(L3130, 2) = "01", "Jan", LEFT(L3130, 2) = "02", "Feb", LEFT(L3130, 2) = "03", "Mar", LEFT(L3130, 2) = "04", "Apr", LEFT(L3130, 2) = "05", "May", LEFT(L3130, 2) = "06", "Jun", LEFT(L3130, 2) = "07", "Jul", LEFT(L3130, 2) = "08", "Aug", LEFT(L3130, 2) = "09", "Sep", LEFT(L3130, 2) = "10", "Oct", LEFT(L3130, 2) = "11", "Nov", LEFT(L3130, 2) = "12", "Dec")</f>
        <v>Feb</v>
      </c>
      <c r="N3130" s="9" t="str">
        <f t="shared" si="340"/>
        <v>2017</v>
      </c>
      <c r="O3130" t="b">
        <v>0</v>
      </c>
      <c r="P3130">
        <v>117</v>
      </c>
      <c r="Q3130" t="b">
        <v>0</v>
      </c>
      <c r="R3130" t="s">
        <v>8270</v>
      </c>
      <c r="S3130" s="6">
        <f t="shared" si="336"/>
        <v>1.0860666666666667</v>
      </c>
      <c r="T3130" s="8">
        <f t="shared" si="337"/>
        <v>139.23931623931625</v>
      </c>
      <c r="U3130" t="str">
        <f t="shared" si="341"/>
        <v>theater</v>
      </c>
      <c r="V3130" t="str">
        <f t="shared" si="342"/>
        <v>plays</v>
      </c>
    </row>
    <row r="3131" spans="1:22" ht="48" x14ac:dyDescent="0.2">
      <c r="A3131">
        <v>3129</v>
      </c>
      <c r="B3131" s="3" t="s">
        <v>3129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2">
        <f t="shared" si="338"/>
        <v>42843.801145833335</v>
      </c>
      <c r="K3131">
        <v>1489090419</v>
      </c>
      <c r="L3131" s="12" t="str">
        <f t="shared" si="339"/>
        <v>03/09/2017</v>
      </c>
      <c r="M3131" s="9" t="str" cm="1">
        <f t="array" ref="M3131">_xlfn.IFS(LEFT(L3131, 2) = "01", "Jan", LEFT(L3131, 2) = "02", "Feb", LEFT(L3131, 2) = "03", "Mar", LEFT(L3131, 2) = "04", "Apr", LEFT(L3131, 2) = "05", "May", LEFT(L3131, 2) = "06", "Jun", LEFT(L3131, 2) = "07", "Jul", LEFT(L3131, 2) = "08", "Aug", LEFT(L3131, 2) = "09", "Sep", LEFT(L3131, 2) = "10", "Oct", LEFT(L3131, 2) = "11", "Nov", LEFT(L3131, 2) = "12", "Dec")</f>
        <v>Mar</v>
      </c>
      <c r="N3131" s="9" t="str">
        <f t="shared" si="340"/>
        <v>2017</v>
      </c>
      <c r="O3131" t="b">
        <v>0</v>
      </c>
      <c r="P3131">
        <v>1</v>
      </c>
      <c r="Q3131" t="b">
        <v>0</v>
      </c>
      <c r="R3131" t="s">
        <v>8270</v>
      </c>
      <c r="S3131" s="6">
        <f t="shared" si="336"/>
        <v>8.0000000000000002E-3</v>
      </c>
      <c r="T3131" s="8">
        <f t="shared" si="337"/>
        <v>10</v>
      </c>
      <c r="U3131" t="str">
        <f t="shared" si="341"/>
        <v>theater</v>
      </c>
      <c r="V3131" t="str">
        <f t="shared" si="342"/>
        <v>plays</v>
      </c>
    </row>
    <row r="3132" spans="1:22" ht="32" x14ac:dyDescent="0.2">
      <c r="A3132">
        <v>3130</v>
      </c>
      <c r="B3132" s="3" t="s">
        <v>3130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2">
        <f t="shared" si="338"/>
        <v>42839.207638888889</v>
      </c>
      <c r="K3132">
        <v>1489504916</v>
      </c>
      <c r="L3132" s="12" t="str">
        <f t="shared" si="339"/>
        <v>03/14/2017</v>
      </c>
      <c r="M3132" s="9" t="str" cm="1">
        <f t="array" ref="M3132">_xlfn.IFS(LEFT(L3132, 2) = "01", "Jan", LEFT(L3132, 2) = "02", "Feb", LEFT(L3132, 2) = "03", "Mar", LEFT(L3132, 2) = "04", "Apr", LEFT(L3132, 2) = "05", "May", LEFT(L3132, 2) = "06", "Jun", LEFT(L3132, 2) = "07", "Jul", LEFT(L3132, 2) = "08", "Aug", LEFT(L3132, 2) = "09", "Sep", LEFT(L3132, 2) = "10", "Oct", LEFT(L3132, 2) = "11", "Nov", LEFT(L3132, 2) = "12", "Dec")</f>
        <v>Mar</v>
      </c>
      <c r="N3132" s="9" t="str">
        <f t="shared" si="340"/>
        <v>2017</v>
      </c>
      <c r="O3132" t="b">
        <v>0</v>
      </c>
      <c r="P3132">
        <v>4</v>
      </c>
      <c r="Q3132" t="b">
        <v>0</v>
      </c>
      <c r="R3132" t="s">
        <v>8270</v>
      </c>
      <c r="S3132" s="6">
        <f t="shared" si="336"/>
        <v>3.7499999999999999E-2</v>
      </c>
      <c r="T3132" s="8">
        <f t="shared" si="337"/>
        <v>93.75</v>
      </c>
      <c r="U3132" t="str">
        <f t="shared" si="341"/>
        <v>theater</v>
      </c>
      <c r="V3132" t="str">
        <f t="shared" si="342"/>
        <v>plays</v>
      </c>
    </row>
    <row r="3133" spans="1:22" ht="32" x14ac:dyDescent="0.2">
      <c r="A3133">
        <v>3131</v>
      </c>
      <c r="B3133" s="3" t="s">
        <v>3131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2">
        <f t="shared" si="338"/>
        <v>42833.537557870368</v>
      </c>
      <c r="K3133">
        <v>1489067645</v>
      </c>
      <c r="L3133" s="12" t="str">
        <f t="shared" si="339"/>
        <v>03/09/2017</v>
      </c>
      <c r="M3133" s="9" t="str" cm="1">
        <f t="array" ref="M3133">_xlfn.IFS(LEFT(L3133, 2) = "01", "Jan", LEFT(L3133, 2) = "02", "Feb", LEFT(L3133, 2) = "03", "Mar", LEFT(L3133, 2) = "04", "Apr", LEFT(L3133, 2) = "05", "May", LEFT(L3133, 2) = "06", "Jun", LEFT(L3133, 2) = "07", "Jul", LEFT(L3133, 2) = "08", "Aug", LEFT(L3133, 2) = "09", "Sep", LEFT(L3133, 2) = "10", "Oct", LEFT(L3133, 2) = "11", "Nov", LEFT(L3133, 2) = "12", "Dec")</f>
        <v>Mar</v>
      </c>
      <c r="N3133" s="9" t="str">
        <f t="shared" si="340"/>
        <v>2017</v>
      </c>
      <c r="O3133" t="b">
        <v>0</v>
      </c>
      <c r="P3133">
        <v>12</v>
      </c>
      <c r="Q3133" t="b">
        <v>0</v>
      </c>
      <c r="R3133" t="s">
        <v>8270</v>
      </c>
      <c r="S3133" s="6">
        <f t="shared" si="336"/>
        <v>0.15731707317073171</v>
      </c>
      <c r="T3133" s="8">
        <f t="shared" si="337"/>
        <v>53.75</v>
      </c>
      <c r="U3133" t="str">
        <f t="shared" si="341"/>
        <v>theater</v>
      </c>
      <c r="V3133" t="str">
        <f t="shared" si="342"/>
        <v>plays</v>
      </c>
    </row>
    <row r="3134" spans="1:22" ht="32" x14ac:dyDescent="0.2">
      <c r="A3134">
        <v>3132</v>
      </c>
      <c r="B3134" s="3" t="s">
        <v>3132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2">
        <f t="shared" si="338"/>
        <v>42846.308564814812</v>
      </c>
      <c r="K3134">
        <v>1487579060</v>
      </c>
      <c r="L3134" s="12" t="str">
        <f t="shared" si="339"/>
        <v>02/20/2017</v>
      </c>
      <c r="M3134" s="9" t="str" cm="1">
        <f t="array" ref="M3134">_xlfn.IFS(LEFT(L3134, 2) = "01", "Jan", LEFT(L3134, 2) = "02", "Feb", LEFT(L3134, 2) = "03", "Mar", LEFT(L3134, 2) = "04", "Apr", LEFT(L3134, 2) = "05", "May", LEFT(L3134, 2) = "06", "Jun", LEFT(L3134, 2) = "07", "Jul", LEFT(L3134, 2) = "08", "Aug", LEFT(L3134, 2) = "09", "Sep", LEFT(L3134, 2) = "10", "Oct", LEFT(L3134, 2) = "11", "Nov", LEFT(L3134, 2) = "12", "Dec")</f>
        <v>Feb</v>
      </c>
      <c r="N3134" s="9" t="str">
        <f t="shared" si="340"/>
        <v>2017</v>
      </c>
      <c r="O3134" t="b">
        <v>0</v>
      </c>
      <c r="P3134">
        <v>1</v>
      </c>
      <c r="Q3134" t="b">
        <v>0</v>
      </c>
      <c r="R3134" t="s">
        <v>8270</v>
      </c>
      <c r="S3134" s="6">
        <f t="shared" si="336"/>
        <v>3.3333333333333332E-4</v>
      </c>
      <c r="T3134" s="8">
        <f t="shared" si="337"/>
        <v>10</v>
      </c>
      <c r="U3134" t="str">
        <f t="shared" si="341"/>
        <v>theater</v>
      </c>
      <c r="V3134" t="str">
        <f t="shared" si="342"/>
        <v>plays</v>
      </c>
    </row>
    <row r="3135" spans="1:22" ht="48" x14ac:dyDescent="0.2">
      <c r="A3135">
        <v>3133</v>
      </c>
      <c r="B3135" s="3" t="s">
        <v>3133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2">
        <f t="shared" si="338"/>
        <v>42818.523541666669</v>
      </c>
      <c r="K3135">
        <v>1487770434</v>
      </c>
      <c r="L3135" s="12" t="str">
        <f t="shared" si="339"/>
        <v>02/22/2017</v>
      </c>
      <c r="M3135" s="9" t="str" cm="1">
        <f t="array" ref="M3135">_xlfn.IFS(LEFT(L3135, 2) = "01", "Jan", LEFT(L3135, 2) = "02", "Feb", LEFT(L3135, 2) = "03", "Mar", LEFT(L3135, 2) = "04", "Apr", LEFT(L3135, 2) = "05", "May", LEFT(L3135, 2) = "06", "Jun", LEFT(L3135, 2) = "07", "Jul", LEFT(L3135, 2) = "08", "Aug", LEFT(L3135, 2) = "09", "Sep", LEFT(L3135, 2) = "10", "Oct", LEFT(L3135, 2) = "11", "Nov", LEFT(L3135, 2) = "12", "Dec")</f>
        <v>Feb</v>
      </c>
      <c r="N3135" s="9" t="str">
        <f t="shared" si="340"/>
        <v>2017</v>
      </c>
      <c r="O3135" t="b">
        <v>0</v>
      </c>
      <c r="P3135">
        <v>16</v>
      </c>
      <c r="Q3135" t="b">
        <v>0</v>
      </c>
      <c r="R3135" t="s">
        <v>8270</v>
      </c>
      <c r="S3135" s="6">
        <f t="shared" si="336"/>
        <v>1.08</v>
      </c>
      <c r="T3135" s="8">
        <f t="shared" si="337"/>
        <v>33.75</v>
      </c>
      <c r="U3135" t="str">
        <f t="shared" si="341"/>
        <v>theater</v>
      </c>
      <c r="V3135" t="str">
        <f t="shared" si="342"/>
        <v>plays</v>
      </c>
    </row>
    <row r="3136" spans="1:22" ht="48" x14ac:dyDescent="0.2">
      <c r="A3136">
        <v>3134</v>
      </c>
      <c r="B3136" s="3" t="s">
        <v>3134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2">
        <f t="shared" si="338"/>
        <v>42821.678460648152</v>
      </c>
      <c r="K3136">
        <v>1488820619</v>
      </c>
      <c r="L3136" s="12" t="str">
        <f t="shared" si="339"/>
        <v>03/06/2017</v>
      </c>
      <c r="M3136" s="9" t="str" cm="1">
        <f t="array" ref="M3136">_xlfn.IFS(LEFT(L3136, 2) = "01", "Jan", LEFT(L3136, 2) = "02", "Feb", LEFT(L3136, 2) = "03", "Mar", LEFT(L3136, 2) = "04", "Apr", LEFT(L3136, 2) = "05", "May", LEFT(L3136, 2) = "06", "Jun", LEFT(L3136, 2) = "07", "Jul", LEFT(L3136, 2) = "08", "Aug", LEFT(L3136, 2) = "09", "Sep", LEFT(L3136, 2) = "10", "Oct", LEFT(L3136, 2) = "11", "Nov", LEFT(L3136, 2) = "12", "Dec")</f>
        <v>Mar</v>
      </c>
      <c r="N3136" s="9" t="str">
        <f t="shared" si="340"/>
        <v>2017</v>
      </c>
      <c r="O3136" t="b">
        <v>0</v>
      </c>
      <c r="P3136">
        <v>12</v>
      </c>
      <c r="Q3136" t="b">
        <v>0</v>
      </c>
      <c r="R3136" t="s">
        <v>8270</v>
      </c>
      <c r="S3136" s="6">
        <f t="shared" si="336"/>
        <v>0.22500000000000001</v>
      </c>
      <c r="T3136" s="8">
        <f t="shared" si="337"/>
        <v>18.75</v>
      </c>
      <c r="U3136" t="str">
        <f t="shared" si="341"/>
        <v>theater</v>
      </c>
      <c r="V3136" t="str">
        <f t="shared" si="342"/>
        <v>plays</v>
      </c>
    </row>
    <row r="3137" spans="1:22" ht="48" x14ac:dyDescent="0.2">
      <c r="A3137">
        <v>3135</v>
      </c>
      <c r="B3137" s="3" t="s">
        <v>3135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2">
        <f t="shared" si="338"/>
        <v>42829.151863425926</v>
      </c>
      <c r="K3137">
        <v>1489376321</v>
      </c>
      <c r="L3137" s="12" t="str">
        <f t="shared" si="339"/>
        <v>03/13/2017</v>
      </c>
      <c r="M3137" s="9" t="str" cm="1">
        <f t="array" ref="M3137">_xlfn.IFS(LEFT(L3137, 2) = "01", "Jan", LEFT(L3137, 2) = "02", "Feb", LEFT(L3137, 2) = "03", "Mar", LEFT(L3137, 2) = "04", "Apr", LEFT(L3137, 2) = "05", "May", LEFT(L3137, 2) = "06", "Jun", LEFT(L3137, 2) = "07", "Jul", LEFT(L3137, 2) = "08", "Aug", LEFT(L3137, 2) = "09", "Sep", LEFT(L3137, 2) = "10", "Oct", LEFT(L3137, 2) = "11", "Nov", LEFT(L3137, 2) = "12", "Dec")</f>
        <v>Mar</v>
      </c>
      <c r="N3137" s="9" t="str">
        <f t="shared" si="340"/>
        <v>2017</v>
      </c>
      <c r="O3137" t="b">
        <v>0</v>
      </c>
      <c r="P3137">
        <v>7</v>
      </c>
      <c r="Q3137" t="b">
        <v>0</v>
      </c>
      <c r="R3137" t="s">
        <v>8270</v>
      </c>
      <c r="S3137" s="6">
        <f t="shared" si="336"/>
        <v>0.20849420849420849</v>
      </c>
      <c r="T3137" s="8">
        <f t="shared" si="337"/>
        <v>23.142857142857142</v>
      </c>
      <c r="U3137" t="str">
        <f t="shared" si="341"/>
        <v>theater</v>
      </c>
      <c r="V3137" t="str">
        <f t="shared" si="342"/>
        <v>plays</v>
      </c>
    </row>
    <row r="3138" spans="1:22" ht="48" x14ac:dyDescent="0.2">
      <c r="A3138">
        <v>3136</v>
      </c>
      <c r="B3138" s="3" t="s">
        <v>3136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2">
        <f t="shared" si="338"/>
        <v>42825.957638888889</v>
      </c>
      <c r="K3138">
        <v>1487847954</v>
      </c>
      <c r="L3138" s="12" t="str">
        <f t="shared" si="339"/>
        <v>02/23/2017</v>
      </c>
      <c r="M3138" s="9" t="str" cm="1">
        <f t="array" ref="M3138">_xlfn.IFS(LEFT(L3138, 2) = "01", "Jan", LEFT(L3138, 2) = "02", "Feb", LEFT(L3138, 2) = "03", "Mar", LEFT(L3138, 2) = "04", "Apr", LEFT(L3138, 2) = "05", "May", LEFT(L3138, 2) = "06", "Jun", LEFT(L3138, 2) = "07", "Jul", LEFT(L3138, 2) = "08", "Aug", LEFT(L3138, 2) = "09", "Sep", LEFT(L3138, 2) = "10", "Oct", LEFT(L3138, 2) = "11", "Nov", LEFT(L3138, 2) = "12", "Dec")</f>
        <v>Feb</v>
      </c>
      <c r="N3138" s="9" t="str">
        <f t="shared" si="340"/>
        <v>2017</v>
      </c>
      <c r="O3138" t="b">
        <v>0</v>
      </c>
      <c r="P3138">
        <v>22</v>
      </c>
      <c r="Q3138" t="b">
        <v>0</v>
      </c>
      <c r="R3138" t="s">
        <v>8270</v>
      </c>
      <c r="S3138" s="6">
        <f t="shared" ref="S3138:S3201" si="343">E3138/D3138</f>
        <v>1.278</v>
      </c>
      <c r="T3138" s="8">
        <f t="shared" ref="T3138:T3201" si="344">IFERROR(E3138/P3138, 0)</f>
        <v>29.045454545454547</v>
      </c>
      <c r="U3138" t="str">
        <f t="shared" si="341"/>
        <v>theater</v>
      </c>
      <c r="V3138" t="str">
        <f t="shared" si="342"/>
        <v>plays</v>
      </c>
    </row>
    <row r="3139" spans="1:22" ht="32" x14ac:dyDescent="0.2">
      <c r="A3139">
        <v>3137</v>
      </c>
      <c r="B3139" s="3" t="s">
        <v>3137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2">
        <f t="shared" ref="J3139:J3202" si="345">(((I3139/60)/60)/24)+DATE(1970,1,1)</f>
        <v>42858.8</v>
      </c>
      <c r="K3139">
        <v>1489439669</v>
      </c>
      <c r="L3139" s="12" t="str">
        <f t="shared" ref="L3139:L3202" si="346">TEXT((((K3139/60)/60)/24)+DATE(1970,1,1), "mm/dd/yyyy")</f>
        <v>03/13/2017</v>
      </c>
      <c r="M3139" s="9" t="str" cm="1">
        <f t="array" ref="M3139">_xlfn.IFS(LEFT(L3139, 2) = "01", "Jan", LEFT(L3139, 2) = "02", "Feb", LEFT(L3139, 2) = "03", "Mar", LEFT(L3139, 2) = "04", "Apr", LEFT(L3139, 2) = "05", "May", LEFT(L3139, 2) = "06", "Jun", LEFT(L3139, 2) = "07", "Jul", LEFT(L3139, 2) = "08", "Aug", LEFT(L3139, 2) = "09", "Sep", LEFT(L3139, 2) = "10", "Oct", LEFT(L3139, 2) = "11", "Nov", LEFT(L3139, 2) = "12", "Dec")</f>
        <v>Mar</v>
      </c>
      <c r="N3139" s="9" t="str">
        <f t="shared" ref="N3139:N3202" si="347">RIGHT(L3139, 4)</f>
        <v>2017</v>
      </c>
      <c r="O3139" t="b">
        <v>0</v>
      </c>
      <c r="P3139">
        <v>1</v>
      </c>
      <c r="Q3139" t="b">
        <v>0</v>
      </c>
      <c r="R3139" t="s">
        <v>8270</v>
      </c>
      <c r="S3139" s="6">
        <f t="shared" si="343"/>
        <v>3.3333333333333333E-2</v>
      </c>
      <c r="T3139" s="8">
        <f t="shared" si="344"/>
        <v>50</v>
      </c>
      <c r="U3139" t="str">
        <f t="shared" ref="U3139:U3202" si="348">LEFT(R3139, SEARCH("/", R3139) - 1)</f>
        <v>theater</v>
      </c>
      <c r="V3139" t="str">
        <f t="shared" ref="V3139:V3202" si="349">RIGHT(R3139, LEN(R3139) - SEARCH("/", R3139) )</f>
        <v>plays</v>
      </c>
    </row>
    <row r="3140" spans="1:22" ht="64" x14ac:dyDescent="0.2">
      <c r="A3140">
        <v>3138</v>
      </c>
      <c r="B3140" s="3" t="s">
        <v>3138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2">
        <f t="shared" si="345"/>
        <v>42828.645914351851</v>
      </c>
      <c r="K3140">
        <v>1489591807</v>
      </c>
      <c r="L3140" s="12" t="str">
        <f t="shared" si="346"/>
        <v>03/15/2017</v>
      </c>
      <c r="M3140" s="9" t="str" cm="1">
        <f t="array" ref="M3140">_xlfn.IFS(LEFT(L3140, 2) = "01", "Jan", LEFT(L3140, 2) = "02", "Feb", LEFT(L3140, 2) = "03", "Mar", LEFT(L3140, 2) = "04", "Apr", LEFT(L3140, 2) = "05", "May", LEFT(L3140, 2) = "06", "Jun", LEFT(L3140, 2) = "07", "Jul", LEFT(L3140, 2) = "08", "Aug", LEFT(L3140, 2) = "09", "Sep", LEFT(L3140, 2) = "10", "Oct", LEFT(L3140, 2) = "11", "Nov", LEFT(L3140, 2) = "12", "Dec")</f>
        <v>Mar</v>
      </c>
      <c r="N3140" s="9" t="str">
        <f t="shared" si="347"/>
        <v>2017</v>
      </c>
      <c r="O3140" t="b">
        <v>0</v>
      </c>
      <c r="P3140">
        <v>0</v>
      </c>
      <c r="Q3140" t="b">
        <v>0</v>
      </c>
      <c r="R3140" t="s">
        <v>8270</v>
      </c>
      <c r="S3140" s="6">
        <f t="shared" si="343"/>
        <v>0</v>
      </c>
      <c r="T3140" s="8">
        <f t="shared" si="344"/>
        <v>0</v>
      </c>
      <c r="U3140" t="str">
        <f t="shared" si="348"/>
        <v>theater</v>
      </c>
      <c r="V3140" t="str">
        <f t="shared" si="349"/>
        <v>plays</v>
      </c>
    </row>
    <row r="3141" spans="1:22" ht="48" x14ac:dyDescent="0.2">
      <c r="A3141">
        <v>3139</v>
      </c>
      <c r="B3141" s="3" t="s">
        <v>3139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2">
        <f t="shared" si="345"/>
        <v>42819.189583333333</v>
      </c>
      <c r="K3141">
        <v>1487485760</v>
      </c>
      <c r="L3141" s="12" t="str">
        <f t="shared" si="346"/>
        <v>02/19/2017</v>
      </c>
      <c r="M3141" s="9" t="str" cm="1">
        <f t="array" ref="M3141">_xlfn.IFS(LEFT(L3141, 2) = "01", "Jan", LEFT(L3141, 2) = "02", "Feb", LEFT(L3141, 2) = "03", "Mar", LEFT(L3141, 2) = "04", "Apr", LEFT(L3141, 2) = "05", "May", LEFT(L3141, 2) = "06", "Jun", LEFT(L3141, 2) = "07", "Jul", LEFT(L3141, 2) = "08", "Aug", LEFT(L3141, 2) = "09", "Sep", LEFT(L3141, 2) = "10", "Oct", LEFT(L3141, 2) = "11", "Nov", LEFT(L3141, 2) = "12", "Dec")</f>
        <v>Feb</v>
      </c>
      <c r="N3141" s="9" t="str">
        <f t="shared" si="347"/>
        <v>2017</v>
      </c>
      <c r="O3141" t="b">
        <v>0</v>
      </c>
      <c r="P3141">
        <v>6</v>
      </c>
      <c r="Q3141" t="b">
        <v>0</v>
      </c>
      <c r="R3141" t="s">
        <v>8270</v>
      </c>
      <c r="S3141" s="6">
        <f t="shared" si="343"/>
        <v>5.3999999999999999E-2</v>
      </c>
      <c r="T3141" s="8">
        <f t="shared" si="344"/>
        <v>450</v>
      </c>
      <c r="U3141" t="str">
        <f t="shared" si="348"/>
        <v>theater</v>
      </c>
      <c r="V3141" t="str">
        <f t="shared" si="349"/>
        <v>plays</v>
      </c>
    </row>
    <row r="3142" spans="1:22" ht="48" x14ac:dyDescent="0.2">
      <c r="A3142">
        <v>3140</v>
      </c>
      <c r="B3142" s="3" t="s">
        <v>3140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2">
        <f t="shared" si="345"/>
        <v>42832.677118055552</v>
      </c>
      <c r="K3142">
        <v>1488993303</v>
      </c>
      <c r="L3142" s="12" t="str">
        <f t="shared" si="346"/>
        <v>03/08/2017</v>
      </c>
      <c r="M3142" s="9" t="str" cm="1">
        <f t="array" ref="M3142">_xlfn.IFS(LEFT(L3142, 2) = "01", "Jan", LEFT(L3142, 2) = "02", "Feb", LEFT(L3142, 2) = "03", "Mar", LEFT(L3142, 2) = "04", "Apr", LEFT(L3142, 2) = "05", "May", LEFT(L3142, 2) = "06", "Jun", LEFT(L3142, 2) = "07", "Jul", LEFT(L3142, 2) = "08", "Aug", LEFT(L3142, 2) = "09", "Sep", LEFT(L3142, 2) = "10", "Oct", LEFT(L3142, 2) = "11", "Nov", LEFT(L3142, 2) = "12", "Dec")</f>
        <v>Mar</v>
      </c>
      <c r="N3142" s="9" t="str">
        <f t="shared" si="347"/>
        <v>2017</v>
      </c>
      <c r="O3142" t="b">
        <v>0</v>
      </c>
      <c r="P3142">
        <v>4</v>
      </c>
      <c r="Q3142" t="b">
        <v>0</v>
      </c>
      <c r="R3142" t="s">
        <v>8270</v>
      </c>
      <c r="S3142" s="6">
        <f t="shared" si="343"/>
        <v>9.5999999999999992E-3</v>
      </c>
      <c r="T3142" s="8">
        <f t="shared" si="344"/>
        <v>24</v>
      </c>
      <c r="U3142" t="str">
        <f t="shared" si="348"/>
        <v>theater</v>
      </c>
      <c r="V3142" t="str">
        <f t="shared" si="349"/>
        <v>plays</v>
      </c>
    </row>
    <row r="3143" spans="1:22" ht="64" x14ac:dyDescent="0.2">
      <c r="A3143">
        <v>3141</v>
      </c>
      <c r="B3143" s="3" t="s">
        <v>3141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2">
        <f t="shared" si="345"/>
        <v>42841.833333333328</v>
      </c>
      <c r="K3143">
        <v>1488823488</v>
      </c>
      <c r="L3143" s="12" t="str">
        <f t="shared" si="346"/>
        <v>03/06/2017</v>
      </c>
      <c r="M3143" s="9" t="str" cm="1">
        <f t="array" ref="M3143">_xlfn.IFS(LEFT(L3143, 2) = "01", "Jan", LEFT(L3143, 2) = "02", "Feb", LEFT(L3143, 2) = "03", "Mar", LEFT(L3143, 2) = "04", "Apr", LEFT(L3143, 2) = "05", "May", LEFT(L3143, 2) = "06", "Jun", LEFT(L3143, 2) = "07", "Jul", LEFT(L3143, 2) = "08", "Aug", LEFT(L3143, 2) = "09", "Sep", LEFT(L3143, 2) = "10", "Oct", LEFT(L3143, 2) = "11", "Nov", LEFT(L3143, 2) = "12", "Dec")</f>
        <v>Mar</v>
      </c>
      <c r="N3143" s="9" t="str">
        <f t="shared" si="347"/>
        <v>2017</v>
      </c>
      <c r="O3143" t="b">
        <v>0</v>
      </c>
      <c r="P3143">
        <v>8</v>
      </c>
      <c r="Q3143" t="b">
        <v>0</v>
      </c>
      <c r="R3143" t="s">
        <v>8270</v>
      </c>
      <c r="S3143" s="6">
        <f t="shared" si="343"/>
        <v>0.51600000000000001</v>
      </c>
      <c r="T3143" s="8">
        <f t="shared" si="344"/>
        <v>32.25</v>
      </c>
      <c r="U3143" t="str">
        <f t="shared" si="348"/>
        <v>theater</v>
      </c>
      <c r="V3143" t="str">
        <f t="shared" si="349"/>
        <v>plays</v>
      </c>
    </row>
    <row r="3144" spans="1:22" ht="48" x14ac:dyDescent="0.2">
      <c r="A3144">
        <v>3142</v>
      </c>
      <c r="B3144" s="3" t="s">
        <v>3142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2">
        <f t="shared" si="345"/>
        <v>42813.471516203703</v>
      </c>
      <c r="K3144">
        <v>1487333939</v>
      </c>
      <c r="L3144" s="12" t="str">
        <f t="shared" si="346"/>
        <v>02/17/2017</v>
      </c>
      <c r="M3144" s="9" t="str" cm="1">
        <f t="array" ref="M3144">_xlfn.IFS(LEFT(L3144, 2) = "01", "Jan", LEFT(L3144, 2) = "02", "Feb", LEFT(L3144, 2) = "03", "Mar", LEFT(L3144, 2) = "04", "Apr", LEFT(L3144, 2) = "05", "May", LEFT(L3144, 2) = "06", "Jun", LEFT(L3144, 2) = "07", "Jul", LEFT(L3144, 2) = "08", "Aug", LEFT(L3144, 2) = "09", "Sep", LEFT(L3144, 2) = "10", "Oct", LEFT(L3144, 2) = "11", "Nov", LEFT(L3144, 2) = "12", "Dec")</f>
        <v>Feb</v>
      </c>
      <c r="N3144" s="9" t="str">
        <f t="shared" si="347"/>
        <v>2017</v>
      </c>
      <c r="O3144" t="b">
        <v>0</v>
      </c>
      <c r="P3144">
        <v>3</v>
      </c>
      <c r="Q3144" t="b">
        <v>0</v>
      </c>
      <c r="R3144" t="s">
        <v>8270</v>
      </c>
      <c r="S3144" s="6">
        <f t="shared" si="343"/>
        <v>1.6363636363636365E-2</v>
      </c>
      <c r="T3144" s="8">
        <f t="shared" si="344"/>
        <v>15</v>
      </c>
      <c r="U3144" t="str">
        <f t="shared" si="348"/>
        <v>theater</v>
      </c>
      <c r="V3144" t="str">
        <f t="shared" si="349"/>
        <v>plays</v>
      </c>
    </row>
    <row r="3145" spans="1:22" ht="64" x14ac:dyDescent="0.2">
      <c r="A3145">
        <v>3143</v>
      </c>
      <c r="B3145" s="3" t="s">
        <v>3143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2">
        <f t="shared" si="345"/>
        <v>42834.358287037037</v>
      </c>
      <c r="K3145">
        <v>1489480556</v>
      </c>
      <c r="L3145" s="12" t="str">
        <f t="shared" si="346"/>
        <v>03/14/2017</v>
      </c>
      <c r="M3145" s="9" t="str" cm="1">
        <f t="array" ref="M3145">_xlfn.IFS(LEFT(L3145, 2) = "01", "Jan", LEFT(L3145, 2) = "02", "Feb", LEFT(L3145, 2) = "03", "Mar", LEFT(L3145, 2) = "04", "Apr", LEFT(L3145, 2) = "05", "May", LEFT(L3145, 2) = "06", "Jun", LEFT(L3145, 2) = "07", "Jul", LEFT(L3145, 2) = "08", "Aug", LEFT(L3145, 2) = "09", "Sep", LEFT(L3145, 2) = "10", "Oct", LEFT(L3145, 2) = "11", "Nov", LEFT(L3145, 2) = "12", "Dec")</f>
        <v>Mar</v>
      </c>
      <c r="N3145" s="9" t="str">
        <f t="shared" si="347"/>
        <v>2017</v>
      </c>
      <c r="O3145" t="b">
        <v>0</v>
      </c>
      <c r="P3145">
        <v>0</v>
      </c>
      <c r="Q3145" t="b">
        <v>0</v>
      </c>
      <c r="R3145" t="s">
        <v>8270</v>
      </c>
      <c r="S3145" s="6">
        <f t="shared" si="343"/>
        <v>0</v>
      </c>
      <c r="T3145" s="8">
        <f t="shared" si="344"/>
        <v>0</v>
      </c>
      <c r="U3145" t="str">
        <f t="shared" si="348"/>
        <v>theater</v>
      </c>
      <c r="V3145" t="str">
        <f t="shared" si="349"/>
        <v>plays</v>
      </c>
    </row>
    <row r="3146" spans="1:22" ht="64" x14ac:dyDescent="0.2">
      <c r="A3146">
        <v>3144</v>
      </c>
      <c r="B3146" s="3" t="s">
        <v>3144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2">
        <f t="shared" si="345"/>
        <v>42813.25</v>
      </c>
      <c r="K3146">
        <v>1488459307</v>
      </c>
      <c r="L3146" s="12" t="str">
        <f t="shared" si="346"/>
        <v>03/02/2017</v>
      </c>
      <c r="M3146" s="9" t="str" cm="1">
        <f t="array" ref="M3146">_xlfn.IFS(LEFT(L3146, 2) = "01", "Jan", LEFT(L3146, 2) = "02", "Feb", LEFT(L3146, 2) = "03", "Mar", LEFT(L3146, 2) = "04", "Apr", LEFT(L3146, 2) = "05", "May", LEFT(L3146, 2) = "06", "Jun", LEFT(L3146, 2) = "07", "Jul", LEFT(L3146, 2) = "08", "Aug", LEFT(L3146, 2) = "09", "Sep", LEFT(L3146, 2) = "10", "Oct", LEFT(L3146, 2) = "11", "Nov", LEFT(L3146, 2) = "12", "Dec")</f>
        <v>Mar</v>
      </c>
      <c r="N3146" s="9" t="str">
        <f t="shared" si="347"/>
        <v>2017</v>
      </c>
      <c r="O3146" t="b">
        <v>0</v>
      </c>
      <c r="P3146">
        <v>30</v>
      </c>
      <c r="Q3146" t="b">
        <v>0</v>
      </c>
      <c r="R3146" t="s">
        <v>8270</v>
      </c>
      <c r="S3146" s="6">
        <f t="shared" si="343"/>
        <v>0.754</v>
      </c>
      <c r="T3146" s="8">
        <f t="shared" si="344"/>
        <v>251.33333333333334</v>
      </c>
      <c r="U3146" t="str">
        <f t="shared" si="348"/>
        <v>theater</v>
      </c>
      <c r="V3146" t="str">
        <f t="shared" si="349"/>
        <v>plays</v>
      </c>
    </row>
    <row r="3147" spans="1:22" ht="32" x14ac:dyDescent="0.2">
      <c r="A3147">
        <v>3145</v>
      </c>
      <c r="B3147" s="3" t="s">
        <v>3145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2">
        <f t="shared" si="345"/>
        <v>42821.999236111107</v>
      </c>
      <c r="K3147">
        <v>1485478734</v>
      </c>
      <c r="L3147" s="12" t="str">
        <f t="shared" si="346"/>
        <v>01/27/2017</v>
      </c>
      <c r="M3147" s="9" t="str" cm="1">
        <f t="array" ref="M3147">_xlfn.IFS(LEFT(L3147, 2) = "01", "Jan", LEFT(L3147, 2) = "02", "Feb", LEFT(L3147, 2) = "03", "Mar", LEFT(L3147, 2) = "04", "Apr", LEFT(L3147, 2) = "05", "May", LEFT(L3147, 2) = "06", "Jun", LEFT(L3147, 2) = "07", "Jul", LEFT(L3147, 2) = "08", "Aug", LEFT(L3147, 2) = "09", "Sep", LEFT(L3147, 2) = "10", "Oct", LEFT(L3147, 2) = "11", "Nov", LEFT(L3147, 2) = "12", "Dec")</f>
        <v>Jan</v>
      </c>
      <c r="N3147" s="9" t="str">
        <f t="shared" si="347"/>
        <v>2017</v>
      </c>
      <c r="O3147" t="b">
        <v>0</v>
      </c>
      <c r="P3147">
        <v>0</v>
      </c>
      <c r="Q3147" t="b">
        <v>0</v>
      </c>
      <c r="R3147" t="s">
        <v>8270</v>
      </c>
      <c r="S3147" s="6">
        <f t="shared" si="343"/>
        <v>0</v>
      </c>
      <c r="T3147" s="8">
        <f t="shared" si="344"/>
        <v>0</v>
      </c>
      <c r="U3147" t="str">
        <f t="shared" si="348"/>
        <v>theater</v>
      </c>
      <c r="V3147" t="str">
        <f t="shared" si="349"/>
        <v>plays</v>
      </c>
    </row>
    <row r="3148" spans="1:22" ht="32" x14ac:dyDescent="0.2">
      <c r="A3148">
        <v>3146</v>
      </c>
      <c r="B3148" s="3" t="s">
        <v>3146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2">
        <f t="shared" si="345"/>
        <v>42841.640810185185</v>
      </c>
      <c r="K3148">
        <v>1488471766</v>
      </c>
      <c r="L3148" s="12" t="str">
        <f t="shared" si="346"/>
        <v>03/02/2017</v>
      </c>
      <c r="M3148" s="9" t="str" cm="1">
        <f t="array" ref="M3148">_xlfn.IFS(LEFT(L3148, 2) = "01", "Jan", LEFT(L3148, 2) = "02", "Feb", LEFT(L3148, 2) = "03", "Mar", LEFT(L3148, 2) = "04", "Apr", LEFT(L3148, 2) = "05", "May", LEFT(L3148, 2) = "06", "Jun", LEFT(L3148, 2) = "07", "Jul", LEFT(L3148, 2) = "08", "Aug", LEFT(L3148, 2) = "09", "Sep", LEFT(L3148, 2) = "10", "Oct", LEFT(L3148, 2) = "11", "Nov", LEFT(L3148, 2) = "12", "Dec")</f>
        <v>Mar</v>
      </c>
      <c r="N3148" s="9" t="str">
        <f t="shared" si="347"/>
        <v>2017</v>
      </c>
      <c r="O3148" t="b">
        <v>0</v>
      </c>
      <c r="P3148">
        <v>12</v>
      </c>
      <c r="Q3148" t="b">
        <v>0</v>
      </c>
      <c r="R3148" t="s">
        <v>8270</v>
      </c>
      <c r="S3148" s="6">
        <f t="shared" si="343"/>
        <v>0.105</v>
      </c>
      <c r="T3148" s="8">
        <f t="shared" si="344"/>
        <v>437.5</v>
      </c>
      <c r="U3148" t="str">
        <f t="shared" si="348"/>
        <v>theater</v>
      </c>
      <c r="V3148" t="str">
        <f t="shared" si="349"/>
        <v>plays</v>
      </c>
    </row>
    <row r="3149" spans="1:22" ht="48" x14ac:dyDescent="0.2">
      <c r="A3149">
        <v>3147</v>
      </c>
      <c r="B3149" s="3" t="s">
        <v>3147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2">
        <f t="shared" si="345"/>
        <v>41950.011053240742</v>
      </c>
      <c r="K3149">
        <v>1411859755</v>
      </c>
      <c r="L3149" s="12" t="str">
        <f t="shared" si="346"/>
        <v>09/27/2014</v>
      </c>
      <c r="M3149" s="9" t="str" cm="1">
        <f t="array" ref="M3149">_xlfn.IFS(LEFT(L3149, 2) = "01", "Jan", LEFT(L3149, 2) = "02", "Feb", LEFT(L3149, 2) = "03", "Mar", LEFT(L3149, 2) = "04", "Apr", LEFT(L3149, 2) = "05", "May", LEFT(L3149, 2) = "06", "Jun", LEFT(L3149, 2) = "07", "Jul", LEFT(L3149, 2) = "08", "Aug", LEFT(L3149, 2) = "09", "Sep", LEFT(L3149, 2) = "10", "Oct", LEFT(L3149, 2) = "11", "Nov", LEFT(L3149, 2) = "12", "Dec")</f>
        <v>Sep</v>
      </c>
      <c r="N3149" s="9" t="str">
        <f t="shared" si="347"/>
        <v>2014</v>
      </c>
      <c r="O3149" t="b">
        <v>1</v>
      </c>
      <c r="P3149">
        <v>213</v>
      </c>
      <c r="Q3149" t="b">
        <v>1</v>
      </c>
      <c r="R3149" t="s">
        <v>8270</v>
      </c>
      <c r="S3149" s="6">
        <f t="shared" si="343"/>
        <v>1.1752499999999999</v>
      </c>
      <c r="T3149" s="8">
        <f t="shared" si="344"/>
        <v>110.35211267605634</v>
      </c>
      <c r="U3149" t="str">
        <f t="shared" si="348"/>
        <v>theater</v>
      </c>
      <c r="V3149" t="str">
        <f t="shared" si="349"/>
        <v>plays</v>
      </c>
    </row>
    <row r="3150" spans="1:22" ht="32" x14ac:dyDescent="0.2">
      <c r="A3150">
        <v>3148</v>
      </c>
      <c r="B3150" s="3" t="s">
        <v>3148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2">
        <f t="shared" si="345"/>
        <v>41913.166666666664</v>
      </c>
      <c r="K3150">
        <v>1410278284</v>
      </c>
      <c r="L3150" s="12" t="str">
        <f t="shared" si="346"/>
        <v>09/09/2014</v>
      </c>
      <c r="M3150" s="9" t="str" cm="1">
        <f t="array" ref="M3150">_xlfn.IFS(LEFT(L3150, 2) = "01", "Jan", LEFT(L3150, 2) = "02", "Feb", LEFT(L3150, 2) = "03", "Mar", LEFT(L3150, 2) = "04", "Apr", LEFT(L3150, 2) = "05", "May", LEFT(L3150, 2) = "06", "Jun", LEFT(L3150, 2) = "07", "Jul", LEFT(L3150, 2) = "08", "Aug", LEFT(L3150, 2) = "09", "Sep", LEFT(L3150, 2) = "10", "Oct", LEFT(L3150, 2) = "11", "Nov", LEFT(L3150, 2) = "12", "Dec")</f>
        <v>Sep</v>
      </c>
      <c r="N3150" s="9" t="str">
        <f t="shared" si="347"/>
        <v>2014</v>
      </c>
      <c r="O3150" t="b">
        <v>1</v>
      </c>
      <c r="P3150">
        <v>57</v>
      </c>
      <c r="Q3150" t="b">
        <v>1</v>
      </c>
      <c r="R3150" t="s">
        <v>8270</v>
      </c>
      <c r="S3150" s="6">
        <f t="shared" si="343"/>
        <v>1.3116666666666668</v>
      </c>
      <c r="T3150" s="8">
        <f t="shared" si="344"/>
        <v>41.421052631578945</v>
      </c>
      <c r="U3150" t="str">
        <f t="shared" si="348"/>
        <v>theater</v>
      </c>
      <c r="V3150" t="str">
        <f t="shared" si="349"/>
        <v>plays</v>
      </c>
    </row>
    <row r="3151" spans="1:22" ht="48" x14ac:dyDescent="0.2">
      <c r="A3151">
        <v>3149</v>
      </c>
      <c r="B3151" s="3" t="s">
        <v>3149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2">
        <f t="shared" si="345"/>
        <v>41250.083333333336</v>
      </c>
      <c r="K3151">
        <v>1352766300</v>
      </c>
      <c r="L3151" s="12" t="str">
        <f t="shared" si="346"/>
        <v>11/13/2012</v>
      </c>
      <c r="M3151" s="9" t="str" cm="1">
        <f t="array" ref="M3151">_xlfn.IFS(LEFT(L3151, 2) = "01", "Jan", LEFT(L3151, 2) = "02", "Feb", LEFT(L3151, 2) = "03", "Mar", LEFT(L3151, 2) = "04", "Apr", LEFT(L3151, 2) = "05", "May", LEFT(L3151, 2) = "06", "Jun", LEFT(L3151, 2) = "07", "Jul", LEFT(L3151, 2) = "08", "Aug", LEFT(L3151, 2) = "09", "Sep", LEFT(L3151, 2) = "10", "Oct", LEFT(L3151, 2) = "11", "Nov", LEFT(L3151, 2) = "12", "Dec")</f>
        <v>Nov</v>
      </c>
      <c r="N3151" s="9" t="str">
        <f t="shared" si="347"/>
        <v>2012</v>
      </c>
      <c r="O3151" t="b">
        <v>1</v>
      </c>
      <c r="P3151">
        <v>25</v>
      </c>
      <c r="Q3151" t="b">
        <v>1</v>
      </c>
      <c r="R3151" t="s">
        <v>8270</v>
      </c>
      <c r="S3151" s="6">
        <f t="shared" si="343"/>
        <v>1.04</v>
      </c>
      <c r="T3151" s="8">
        <f t="shared" si="344"/>
        <v>52</v>
      </c>
      <c r="U3151" t="str">
        <f t="shared" si="348"/>
        <v>theater</v>
      </c>
      <c r="V3151" t="str">
        <f t="shared" si="349"/>
        <v>plays</v>
      </c>
    </row>
    <row r="3152" spans="1:22" ht="64" x14ac:dyDescent="0.2">
      <c r="A3152">
        <v>3150</v>
      </c>
      <c r="B3152" s="3" t="s">
        <v>3150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2">
        <f t="shared" si="345"/>
        <v>40568.166666666664</v>
      </c>
      <c r="K3152">
        <v>1288160403</v>
      </c>
      <c r="L3152" s="12" t="str">
        <f t="shared" si="346"/>
        <v>10/27/2010</v>
      </c>
      <c r="M3152" s="9" t="str" cm="1">
        <f t="array" ref="M3152">_xlfn.IFS(LEFT(L3152, 2) = "01", "Jan", LEFT(L3152, 2) = "02", "Feb", LEFT(L3152, 2) = "03", "Mar", LEFT(L3152, 2) = "04", "Apr", LEFT(L3152, 2) = "05", "May", LEFT(L3152, 2) = "06", "Jun", LEFT(L3152, 2) = "07", "Jul", LEFT(L3152, 2) = "08", "Aug", LEFT(L3152, 2) = "09", "Sep", LEFT(L3152, 2) = "10", "Oct", LEFT(L3152, 2) = "11", "Nov", LEFT(L3152, 2) = "12", "Dec")</f>
        <v>Oct</v>
      </c>
      <c r="N3152" s="9" t="str">
        <f t="shared" si="347"/>
        <v>2010</v>
      </c>
      <c r="O3152" t="b">
        <v>1</v>
      </c>
      <c r="P3152">
        <v>104</v>
      </c>
      <c r="Q3152" t="b">
        <v>1</v>
      </c>
      <c r="R3152" t="s">
        <v>8270</v>
      </c>
      <c r="S3152" s="6">
        <f t="shared" si="343"/>
        <v>1.01</v>
      </c>
      <c r="T3152" s="8">
        <f t="shared" si="344"/>
        <v>33.990384615384613</v>
      </c>
      <c r="U3152" t="str">
        <f t="shared" si="348"/>
        <v>theater</v>
      </c>
      <c r="V3152" t="str">
        <f t="shared" si="349"/>
        <v>plays</v>
      </c>
    </row>
    <row r="3153" spans="1:22" ht="32" x14ac:dyDescent="0.2">
      <c r="A3153">
        <v>3151</v>
      </c>
      <c r="B3153" s="3" t="s">
        <v>3151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2">
        <f t="shared" si="345"/>
        <v>41892.83997685185</v>
      </c>
      <c r="K3153">
        <v>1407787774</v>
      </c>
      <c r="L3153" s="12" t="str">
        <f t="shared" si="346"/>
        <v>08/11/2014</v>
      </c>
      <c r="M3153" s="9" t="str" cm="1">
        <f t="array" ref="M3153">_xlfn.IFS(LEFT(L3153, 2) = "01", "Jan", LEFT(L3153, 2) = "02", "Feb", LEFT(L3153, 2) = "03", "Mar", LEFT(L3153, 2) = "04", "Apr", LEFT(L3153, 2) = "05", "May", LEFT(L3153, 2) = "06", "Jun", LEFT(L3153, 2) = "07", "Jul", LEFT(L3153, 2) = "08", "Aug", LEFT(L3153, 2) = "09", "Sep", LEFT(L3153, 2) = "10", "Oct", LEFT(L3153, 2) = "11", "Nov", LEFT(L3153, 2) = "12", "Dec")</f>
        <v>Aug</v>
      </c>
      <c r="N3153" s="9" t="str">
        <f t="shared" si="347"/>
        <v>2014</v>
      </c>
      <c r="O3153" t="b">
        <v>1</v>
      </c>
      <c r="P3153">
        <v>34</v>
      </c>
      <c r="Q3153" t="b">
        <v>1</v>
      </c>
      <c r="R3153" t="s">
        <v>8270</v>
      </c>
      <c r="S3153" s="6">
        <f t="shared" si="343"/>
        <v>1.004</v>
      </c>
      <c r="T3153" s="8">
        <f t="shared" si="344"/>
        <v>103.35294117647059</v>
      </c>
      <c r="U3153" t="str">
        <f t="shared" si="348"/>
        <v>theater</v>
      </c>
      <c r="V3153" t="str">
        <f t="shared" si="349"/>
        <v>plays</v>
      </c>
    </row>
    <row r="3154" spans="1:22" ht="48" x14ac:dyDescent="0.2">
      <c r="A3154">
        <v>3152</v>
      </c>
      <c r="B3154" s="3" t="s">
        <v>3152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2">
        <f t="shared" si="345"/>
        <v>41580.867673611108</v>
      </c>
      <c r="K3154">
        <v>1380833367</v>
      </c>
      <c r="L3154" s="12" t="str">
        <f t="shared" si="346"/>
        <v>10/03/2013</v>
      </c>
      <c r="M3154" s="9" t="str" cm="1">
        <f t="array" ref="M3154">_xlfn.IFS(LEFT(L3154, 2) = "01", "Jan", LEFT(L3154, 2) = "02", "Feb", LEFT(L3154, 2) = "03", "Mar", LEFT(L3154, 2) = "04", "Apr", LEFT(L3154, 2) = "05", "May", LEFT(L3154, 2) = "06", "Jun", LEFT(L3154, 2) = "07", "Jul", LEFT(L3154, 2) = "08", "Aug", LEFT(L3154, 2) = "09", "Sep", LEFT(L3154, 2) = "10", "Oct", LEFT(L3154, 2) = "11", "Nov", LEFT(L3154, 2) = "12", "Dec")</f>
        <v>Oct</v>
      </c>
      <c r="N3154" s="9" t="str">
        <f t="shared" si="347"/>
        <v>2013</v>
      </c>
      <c r="O3154" t="b">
        <v>1</v>
      </c>
      <c r="P3154">
        <v>67</v>
      </c>
      <c r="Q3154" t="b">
        <v>1</v>
      </c>
      <c r="R3154" t="s">
        <v>8270</v>
      </c>
      <c r="S3154" s="6">
        <f t="shared" si="343"/>
        <v>1.0595454545454546</v>
      </c>
      <c r="T3154" s="8">
        <f t="shared" si="344"/>
        <v>34.791044776119406</v>
      </c>
      <c r="U3154" t="str">
        <f t="shared" si="348"/>
        <v>theater</v>
      </c>
      <c r="V3154" t="str">
        <f t="shared" si="349"/>
        <v>plays</v>
      </c>
    </row>
    <row r="3155" spans="1:22" ht="48" x14ac:dyDescent="0.2">
      <c r="A3155">
        <v>3153</v>
      </c>
      <c r="B3155" s="3" t="s">
        <v>3153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2">
        <f t="shared" si="345"/>
        <v>40664.207638888889</v>
      </c>
      <c r="K3155">
        <v>1301542937</v>
      </c>
      <c r="L3155" s="12" t="str">
        <f t="shared" si="346"/>
        <v>03/31/2011</v>
      </c>
      <c r="M3155" s="9" t="str" cm="1">
        <f t="array" ref="M3155">_xlfn.IFS(LEFT(L3155, 2) = "01", "Jan", LEFT(L3155, 2) = "02", "Feb", LEFT(L3155, 2) = "03", "Mar", LEFT(L3155, 2) = "04", "Apr", LEFT(L3155, 2) = "05", "May", LEFT(L3155, 2) = "06", "Jun", LEFT(L3155, 2) = "07", "Jul", LEFT(L3155, 2) = "08", "Aug", LEFT(L3155, 2) = "09", "Sep", LEFT(L3155, 2) = "10", "Oct", LEFT(L3155, 2) = "11", "Nov", LEFT(L3155, 2) = "12", "Dec")</f>
        <v>Mar</v>
      </c>
      <c r="N3155" s="9" t="str">
        <f t="shared" si="347"/>
        <v>2011</v>
      </c>
      <c r="O3155" t="b">
        <v>1</v>
      </c>
      <c r="P3155">
        <v>241</v>
      </c>
      <c r="Q3155" t="b">
        <v>1</v>
      </c>
      <c r="R3155" t="s">
        <v>8270</v>
      </c>
      <c r="S3155" s="6">
        <f t="shared" si="343"/>
        <v>3.3558333333333334</v>
      </c>
      <c r="T3155" s="8">
        <f t="shared" si="344"/>
        <v>41.773858921161825</v>
      </c>
      <c r="U3155" t="str">
        <f t="shared" si="348"/>
        <v>theater</v>
      </c>
      <c r="V3155" t="str">
        <f t="shared" si="349"/>
        <v>plays</v>
      </c>
    </row>
    <row r="3156" spans="1:22" ht="48" x14ac:dyDescent="0.2">
      <c r="A3156">
        <v>3154</v>
      </c>
      <c r="B3156" s="3" t="s">
        <v>3154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2">
        <f t="shared" si="345"/>
        <v>41000.834004629629</v>
      </c>
      <c r="K3156">
        <v>1330722058</v>
      </c>
      <c r="L3156" s="12" t="str">
        <f t="shared" si="346"/>
        <v>03/02/2012</v>
      </c>
      <c r="M3156" s="9" t="str" cm="1">
        <f t="array" ref="M3156">_xlfn.IFS(LEFT(L3156, 2) = "01", "Jan", LEFT(L3156, 2) = "02", "Feb", LEFT(L3156, 2) = "03", "Mar", LEFT(L3156, 2) = "04", "Apr", LEFT(L3156, 2) = "05", "May", LEFT(L3156, 2) = "06", "Jun", LEFT(L3156, 2) = "07", "Jul", LEFT(L3156, 2) = "08", "Aug", LEFT(L3156, 2) = "09", "Sep", LEFT(L3156, 2) = "10", "Oct", LEFT(L3156, 2) = "11", "Nov", LEFT(L3156, 2) = "12", "Dec")</f>
        <v>Mar</v>
      </c>
      <c r="N3156" s="9" t="str">
        <f t="shared" si="347"/>
        <v>2012</v>
      </c>
      <c r="O3156" t="b">
        <v>1</v>
      </c>
      <c r="P3156">
        <v>123</v>
      </c>
      <c r="Q3156" t="b">
        <v>1</v>
      </c>
      <c r="R3156" t="s">
        <v>8270</v>
      </c>
      <c r="S3156" s="6">
        <f t="shared" si="343"/>
        <v>1.1292857142857142</v>
      </c>
      <c r="T3156" s="8">
        <f t="shared" si="344"/>
        <v>64.268292682926827</v>
      </c>
      <c r="U3156" t="str">
        <f t="shared" si="348"/>
        <v>theater</v>
      </c>
      <c r="V3156" t="str">
        <f t="shared" si="349"/>
        <v>plays</v>
      </c>
    </row>
    <row r="3157" spans="1:22" ht="48" x14ac:dyDescent="0.2">
      <c r="A3157">
        <v>3155</v>
      </c>
      <c r="B3157" s="3" t="s">
        <v>3155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2">
        <f t="shared" si="345"/>
        <v>41263.499131944445</v>
      </c>
      <c r="K3157">
        <v>1353412725</v>
      </c>
      <c r="L3157" s="12" t="str">
        <f t="shared" si="346"/>
        <v>11/20/2012</v>
      </c>
      <c r="M3157" s="9" t="str" cm="1">
        <f t="array" ref="M3157">_xlfn.IFS(LEFT(L3157, 2) = "01", "Jan", LEFT(L3157, 2) = "02", "Feb", LEFT(L3157, 2) = "03", "Mar", LEFT(L3157, 2) = "04", "Apr", LEFT(L3157, 2) = "05", "May", LEFT(L3157, 2) = "06", "Jun", LEFT(L3157, 2) = "07", "Jul", LEFT(L3157, 2) = "08", "Aug", LEFT(L3157, 2) = "09", "Sep", LEFT(L3157, 2) = "10", "Oct", LEFT(L3157, 2) = "11", "Nov", LEFT(L3157, 2) = "12", "Dec")</f>
        <v>Nov</v>
      </c>
      <c r="N3157" s="9" t="str">
        <f t="shared" si="347"/>
        <v>2012</v>
      </c>
      <c r="O3157" t="b">
        <v>1</v>
      </c>
      <c r="P3157">
        <v>302</v>
      </c>
      <c r="Q3157" t="b">
        <v>1</v>
      </c>
      <c r="R3157" t="s">
        <v>8270</v>
      </c>
      <c r="S3157" s="6">
        <f t="shared" si="343"/>
        <v>1.885046</v>
      </c>
      <c r="T3157" s="8">
        <f t="shared" si="344"/>
        <v>31.209370860927152</v>
      </c>
      <c r="U3157" t="str">
        <f t="shared" si="348"/>
        <v>theater</v>
      </c>
      <c r="V3157" t="str">
        <f t="shared" si="349"/>
        <v>plays</v>
      </c>
    </row>
    <row r="3158" spans="1:22" ht="48" x14ac:dyDescent="0.2">
      <c r="A3158">
        <v>3156</v>
      </c>
      <c r="B3158" s="3" t="s">
        <v>3156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2">
        <f t="shared" si="345"/>
        <v>41061.953055555554</v>
      </c>
      <c r="K3158">
        <v>1335567144</v>
      </c>
      <c r="L3158" s="12" t="str">
        <f t="shared" si="346"/>
        <v>04/27/2012</v>
      </c>
      <c r="M3158" s="9" t="str" cm="1">
        <f t="array" ref="M3158">_xlfn.IFS(LEFT(L3158, 2) = "01", "Jan", LEFT(L3158, 2) = "02", "Feb", LEFT(L3158, 2) = "03", "Mar", LEFT(L3158, 2) = "04", "Apr", LEFT(L3158, 2) = "05", "May", LEFT(L3158, 2) = "06", "Jun", LEFT(L3158, 2) = "07", "Jul", LEFT(L3158, 2) = "08", "Aug", LEFT(L3158, 2) = "09", "Sep", LEFT(L3158, 2) = "10", "Oct", LEFT(L3158, 2) = "11", "Nov", LEFT(L3158, 2) = "12", "Dec")</f>
        <v>Apr</v>
      </c>
      <c r="N3158" s="9" t="str">
        <f t="shared" si="347"/>
        <v>2012</v>
      </c>
      <c r="O3158" t="b">
        <v>1</v>
      </c>
      <c r="P3158">
        <v>89</v>
      </c>
      <c r="Q3158" t="b">
        <v>1</v>
      </c>
      <c r="R3158" t="s">
        <v>8270</v>
      </c>
      <c r="S3158" s="6">
        <f t="shared" si="343"/>
        <v>1.0181818181818181</v>
      </c>
      <c r="T3158" s="8">
        <f t="shared" si="344"/>
        <v>62.921348314606739</v>
      </c>
      <c r="U3158" t="str">
        <f t="shared" si="348"/>
        <v>theater</v>
      </c>
      <c r="V3158" t="str">
        <f t="shared" si="349"/>
        <v>plays</v>
      </c>
    </row>
    <row r="3159" spans="1:22" ht="32" x14ac:dyDescent="0.2">
      <c r="A3159">
        <v>3157</v>
      </c>
      <c r="B3159" s="3" t="s">
        <v>3157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2">
        <f t="shared" si="345"/>
        <v>41839.208333333336</v>
      </c>
      <c r="K3159">
        <v>1404932105</v>
      </c>
      <c r="L3159" s="12" t="str">
        <f t="shared" si="346"/>
        <v>07/09/2014</v>
      </c>
      <c r="M3159" s="9" t="str" cm="1">
        <f t="array" ref="M3159">_xlfn.IFS(LEFT(L3159, 2) = "01", "Jan", LEFT(L3159, 2) = "02", "Feb", LEFT(L3159, 2) = "03", "Mar", LEFT(L3159, 2) = "04", "Apr", LEFT(L3159, 2) = "05", "May", LEFT(L3159, 2) = "06", "Jun", LEFT(L3159, 2) = "07", "Jul", LEFT(L3159, 2) = "08", "Aug", LEFT(L3159, 2) = "09", "Sep", LEFT(L3159, 2) = "10", "Oct", LEFT(L3159, 2) = "11", "Nov", LEFT(L3159, 2) = "12", "Dec")</f>
        <v>Jul</v>
      </c>
      <c r="N3159" s="9" t="str">
        <f t="shared" si="347"/>
        <v>2014</v>
      </c>
      <c r="O3159" t="b">
        <v>1</v>
      </c>
      <c r="P3159">
        <v>41</v>
      </c>
      <c r="Q3159" t="b">
        <v>1</v>
      </c>
      <c r="R3159" t="s">
        <v>8270</v>
      </c>
      <c r="S3159" s="6">
        <f t="shared" si="343"/>
        <v>1.01</v>
      </c>
      <c r="T3159" s="8">
        <f t="shared" si="344"/>
        <v>98.536585365853654</v>
      </c>
      <c r="U3159" t="str">
        <f t="shared" si="348"/>
        <v>theater</v>
      </c>
      <c r="V3159" t="str">
        <f t="shared" si="349"/>
        <v>plays</v>
      </c>
    </row>
    <row r="3160" spans="1:22" ht="32" x14ac:dyDescent="0.2">
      <c r="A3160">
        <v>3158</v>
      </c>
      <c r="B3160" s="3" t="s">
        <v>3158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2">
        <f t="shared" si="345"/>
        <v>41477.839722222219</v>
      </c>
      <c r="K3160">
        <v>1371931752</v>
      </c>
      <c r="L3160" s="12" t="str">
        <f t="shared" si="346"/>
        <v>06/22/2013</v>
      </c>
      <c r="M3160" s="9" t="str" cm="1">
        <f t="array" ref="M3160">_xlfn.IFS(LEFT(L3160, 2) = "01", "Jan", LEFT(L3160, 2) = "02", "Feb", LEFT(L3160, 2) = "03", "Mar", LEFT(L3160, 2) = "04", "Apr", LEFT(L3160, 2) = "05", "May", LEFT(L3160, 2) = "06", "Jun", LEFT(L3160, 2) = "07", "Jul", LEFT(L3160, 2) = "08", "Aug", LEFT(L3160, 2) = "09", "Sep", LEFT(L3160, 2) = "10", "Oct", LEFT(L3160, 2) = "11", "Nov", LEFT(L3160, 2) = "12", "Dec")</f>
        <v>Jun</v>
      </c>
      <c r="N3160" s="9" t="str">
        <f t="shared" si="347"/>
        <v>2013</v>
      </c>
      <c r="O3160" t="b">
        <v>1</v>
      </c>
      <c r="P3160">
        <v>69</v>
      </c>
      <c r="Q3160" t="b">
        <v>1</v>
      </c>
      <c r="R3160" t="s">
        <v>8270</v>
      </c>
      <c r="S3160" s="6">
        <f t="shared" si="343"/>
        <v>1.1399999999999999</v>
      </c>
      <c r="T3160" s="8">
        <f t="shared" si="344"/>
        <v>82.608695652173907</v>
      </c>
      <c r="U3160" t="str">
        <f t="shared" si="348"/>
        <v>theater</v>
      </c>
      <c r="V3160" t="str">
        <f t="shared" si="349"/>
        <v>plays</v>
      </c>
    </row>
    <row r="3161" spans="1:22" ht="32" x14ac:dyDescent="0.2">
      <c r="A3161">
        <v>3159</v>
      </c>
      <c r="B3161" s="3" t="s">
        <v>3159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2">
        <f t="shared" si="345"/>
        <v>40926.958333333336</v>
      </c>
      <c r="K3161">
        <v>1323221761</v>
      </c>
      <c r="L3161" s="12" t="str">
        <f t="shared" si="346"/>
        <v>12/07/2011</v>
      </c>
      <c r="M3161" s="9" t="str" cm="1">
        <f t="array" ref="M3161">_xlfn.IFS(LEFT(L3161, 2) = "01", "Jan", LEFT(L3161, 2) = "02", "Feb", LEFT(L3161, 2) = "03", "Mar", LEFT(L3161, 2) = "04", "Apr", LEFT(L3161, 2) = "05", "May", LEFT(L3161, 2) = "06", "Jun", LEFT(L3161, 2) = "07", "Jul", LEFT(L3161, 2) = "08", "Aug", LEFT(L3161, 2) = "09", "Sep", LEFT(L3161, 2) = "10", "Oct", LEFT(L3161, 2) = "11", "Nov", LEFT(L3161, 2) = "12", "Dec")</f>
        <v>Dec</v>
      </c>
      <c r="N3161" s="9" t="str">
        <f t="shared" si="347"/>
        <v>2011</v>
      </c>
      <c r="O3161" t="b">
        <v>1</v>
      </c>
      <c r="P3161">
        <v>52</v>
      </c>
      <c r="Q3161" t="b">
        <v>1</v>
      </c>
      <c r="R3161" t="s">
        <v>8270</v>
      </c>
      <c r="S3161" s="6">
        <f t="shared" si="343"/>
        <v>1.3348133333333334</v>
      </c>
      <c r="T3161" s="8">
        <f t="shared" si="344"/>
        <v>38.504230769230773</v>
      </c>
      <c r="U3161" t="str">
        <f t="shared" si="348"/>
        <v>theater</v>
      </c>
      <c r="V3161" t="str">
        <f t="shared" si="349"/>
        <v>plays</v>
      </c>
    </row>
    <row r="3162" spans="1:22" ht="48" x14ac:dyDescent="0.2">
      <c r="A3162">
        <v>3160</v>
      </c>
      <c r="B3162" s="3" t="s">
        <v>3160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2">
        <f t="shared" si="345"/>
        <v>41864.207638888889</v>
      </c>
      <c r="K3162">
        <v>1405923687</v>
      </c>
      <c r="L3162" s="12" t="str">
        <f t="shared" si="346"/>
        <v>07/21/2014</v>
      </c>
      <c r="M3162" s="9" t="str" cm="1">
        <f t="array" ref="M3162">_xlfn.IFS(LEFT(L3162, 2) = "01", "Jan", LEFT(L3162, 2) = "02", "Feb", LEFT(L3162, 2) = "03", "Mar", LEFT(L3162, 2) = "04", "Apr", LEFT(L3162, 2) = "05", "May", LEFT(L3162, 2) = "06", "Jun", LEFT(L3162, 2) = "07", "Jul", LEFT(L3162, 2) = "08", "Aug", LEFT(L3162, 2) = "09", "Sep", LEFT(L3162, 2) = "10", "Oct", LEFT(L3162, 2) = "11", "Nov", LEFT(L3162, 2) = "12", "Dec")</f>
        <v>Jul</v>
      </c>
      <c r="N3162" s="9" t="str">
        <f t="shared" si="347"/>
        <v>2014</v>
      </c>
      <c r="O3162" t="b">
        <v>1</v>
      </c>
      <c r="P3162">
        <v>57</v>
      </c>
      <c r="Q3162" t="b">
        <v>1</v>
      </c>
      <c r="R3162" t="s">
        <v>8270</v>
      </c>
      <c r="S3162" s="6">
        <f t="shared" si="343"/>
        <v>1.0153333333333334</v>
      </c>
      <c r="T3162" s="8">
        <f t="shared" si="344"/>
        <v>80.15789473684211</v>
      </c>
      <c r="U3162" t="str">
        <f t="shared" si="348"/>
        <v>theater</v>
      </c>
      <c r="V3162" t="str">
        <f t="shared" si="349"/>
        <v>plays</v>
      </c>
    </row>
    <row r="3163" spans="1:22" ht="48" x14ac:dyDescent="0.2">
      <c r="A3163">
        <v>3161</v>
      </c>
      <c r="B3163" s="3" t="s">
        <v>3161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2">
        <f t="shared" si="345"/>
        <v>41927.536134259259</v>
      </c>
      <c r="K3163">
        <v>1410785522</v>
      </c>
      <c r="L3163" s="12" t="str">
        <f t="shared" si="346"/>
        <v>09/15/2014</v>
      </c>
      <c r="M3163" s="9" t="str" cm="1">
        <f t="array" ref="M3163">_xlfn.IFS(LEFT(L3163, 2) = "01", "Jan", LEFT(L3163, 2) = "02", "Feb", LEFT(L3163, 2) = "03", "Mar", LEFT(L3163, 2) = "04", "Apr", LEFT(L3163, 2) = "05", "May", LEFT(L3163, 2) = "06", "Jun", LEFT(L3163, 2) = "07", "Jul", LEFT(L3163, 2) = "08", "Aug", LEFT(L3163, 2) = "09", "Sep", LEFT(L3163, 2) = "10", "Oct", LEFT(L3163, 2) = "11", "Nov", LEFT(L3163, 2) = "12", "Dec")</f>
        <v>Sep</v>
      </c>
      <c r="N3163" s="9" t="str">
        <f t="shared" si="347"/>
        <v>2014</v>
      </c>
      <c r="O3163" t="b">
        <v>1</v>
      </c>
      <c r="P3163">
        <v>74</v>
      </c>
      <c r="Q3163" t="b">
        <v>1</v>
      </c>
      <c r="R3163" t="s">
        <v>8270</v>
      </c>
      <c r="S3163" s="6">
        <f t="shared" si="343"/>
        <v>1.0509999999999999</v>
      </c>
      <c r="T3163" s="8">
        <f t="shared" si="344"/>
        <v>28.405405405405407</v>
      </c>
      <c r="U3163" t="str">
        <f t="shared" si="348"/>
        <v>theater</v>
      </c>
      <c r="V3163" t="str">
        <f t="shared" si="349"/>
        <v>plays</v>
      </c>
    </row>
    <row r="3164" spans="1:22" ht="48" x14ac:dyDescent="0.2">
      <c r="A3164">
        <v>3162</v>
      </c>
      <c r="B3164" s="3" t="s">
        <v>3162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2">
        <f t="shared" si="345"/>
        <v>41827.083333333336</v>
      </c>
      <c r="K3164">
        <v>1402331262</v>
      </c>
      <c r="L3164" s="12" t="str">
        <f t="shared" si="346"/>
        <v>06/09/2014</v>
      </c>
      <c r="M3164" s="9" t="str" cm="1">
        <f t="array" ref="M3164">_xlfn.IFS(LEFT(L3164, 2) = "01", "Jan", LEFT(L3164, 2) = "02", "Feb", LEFT(L3164, 2) = "03", "Mar", LEFT(L3164, 2) = "04", "Apr", LEFT(L3164, 2) = "05", "May", LEFT(L3164, 2) = "06", "Jun", LEFT(L3164, 2) = "07", "Jul", LEFT(L3164, 2) = "08", "Aug", LEFT(L3164, 2) = "09", "Sep", LEFT(L3164, 2) = "10", "Oct", LEFT(L3164, 2) = "11", "Nov", LEFT(L3164, 2) = "12", "Dec")</f>
        <v>Jun</v>
      </c>
      <c r="N3164" s="9" t="str">
        <f t="shared" si="347"/>
        <v>2014</v>
      </c>
      <c r="O3164" t="b">
        <v>1</v>
      </c>
      <c r="P3164">
        <v>63</v>
      </c>
      <c r="Q3164" t="b">
        <v>1</v>
      </c>
      <c r="R3164" t="s">
        <v>8270</v>
      </c>
      <c r="S3164" s="6">
        <f t="shared" si="343"/>
        <v>1.2715000000000001</v>
      </c>
      <c r="T3164" s="8">
        <f t="shared" si="344"/>
        <v>80.730158730158735</v>
      </c>
      <c r="U3164" t="str">
        <f t="shared" si="348"/>
        <v>theater</v>
      </c>
      <c r="V3164" t="str">
        <f t="shared" si="349"/>
        <v>plays</v>
      </c>
    </row>
    <row r="3165" spans="1:22" ht="48" x14ac:dyDescent="0.2">
      <c r="A3165">
        <v>3163</v>
      </c>
      <c r="B3165" s="3" t="s">
        <v>3163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2">
        <f t="shared" si="345"/>
        <v>41805.753761574073</v>
      </c>
      <c r="K3165">
        <v>1400263525</v>
      </c>
      <c r="L3165" s="12" t="str">
        <f t="shared" si="346"/>
        <v>05/16/2014</v>
      </c>
      <c r="M3165" s="9" t="str" cm="1">
        <f t="array" ref="M3165">_xlfn.IFS(LEFT(L3165, 2) = "01", "Jan", LEFT(L3165, 2) = "02", "Feb", LEFT(L3165, 2) = "03", "Mar", LEFT(L3165, 2) = "04", "Apr", LEFT(L3165, 2) = "05", "May", LEFT(L3165, 2) = "06", "Jun", LEFT(L3165, 2) = "07", "Jul", LEFT(L3165, 2) = "08", "Aug", LEFT(L3165, 2) = "09", "Sep", LEFT(L3165, 2) = "10", "Oct", LEFT(L3165, 2) = "11", "Nov", LEFT(L3165, 2) = "12", "Dec")</f>
        <v>May</v>
      </c>
      <c r="N3165" s="9" t="str">
        <f t="shared" si="347"/>
        <v>2014</v>
      </c>
      <c r="O3165" t="b">
        <v>1</v>
      </c>
      <c r="P3165">
        <v>72</v>
      </c>
      <c r="Q3165" t="b">
        <v>1</v>
      </c>
      <c r="R3165" t="s">
        <v>8270</v>
      </c>
      <c r="S3165" s="6">
        <f t="shared" si="343"/>
        <v>1.1115384615384616</v>
      </c>
      <c r="T3165" s="8">
        <f t="shared" si="344"/>
        <v>200.69444444444446</v>
      </c>
      <c r="U3165" t="str">
        <f t="shared" si="348"/>
        <v>theater</v>
      </c>
      <c r="V3165" t="str">
        <f t="shared" si="349"/>
        <v>plays</v>
      </c>
    </row>
    <row r="3166" spans="1:22" ht="48" x14ac:dyDescent="0.2">
      <c r="A3166">
        <v>3164</v>
      </c>
      <c r="B3166" s="3" t="s">
        <v>3164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2">
        <f t="shared" si="345"/>
        <v>41799.80572916667</v>
      </c>
      <c r="K3166">
        <v>1399490415</v>
      </c>
      <c r="L3166" s="12" t="str">
        <f t="shared" si="346"/>
        <v>05/07/2014</v>
      </c>
      <c r="M3166" s="9" t="str" cm="1">
        <f t="array" ref="M3166">_xlfn.IFS(LEFT(L3166, 2) = "01", "Jan", LEFT(L3166, 2) = "02", "Feb", LEFT(L3166, 2) = "03", "Mar", LEFT(L3166, 2) = "04", "Apr", LEFT(L3166, 2) = "05", "May", LEFT(L3166, 2) = "06", "Jun", LEFT(L3166, 2) = "07", "Jul", LEFT(L3166, 2) = "08", "Aug", LEFT(L3166, 2) = "09", "Sep", LEFT(L3166, 2) = "10", "Oct", LEFT(L3166, 2) = "11", "Nov", LEFT(L3166, 2) = "12", "Dec")</f>
        <v>May</v>
      </c>
      <c r="N3166" s="9" t="str">
        <f t="shared" si="347"/>
        <v>2014</v>
      </c>
      <c r="O3166" t="b">
        <v>1</v>
      </c>
      <c r="P3166">
        <v>71</v>
      </c>
      <c r="Q3166" t="b">
        <v>1</v>
      </c>
      <c r="R3166" t="s">
        <v>8270</v>
      </c>
      <c r="S3166" s="6">
        <f t="shared" si="343"/>
        <v>1.0676000000000001</v>
      </c>
      <c r="T3166" s="8">
        <f t="shared" si="344"/>
        <v>37.591549295774648</v>
      </c>
      <c r="U3166" t="str">
        <f t="shared" si="348"/>
        <v>theater</v>
      </c>
      <c r="V3166" t="str">
        <f t="shared" si="349"/>
        <v>plays</v>
      </c>
    </row>
    <row r="3167" spans="1:22" ht="48" x14ac:dyDescent="0.2">
      <c r="A3167">
        <v>3165</v>
      </c>
      <c r="B3167" s="3" t="s">
        <v>3165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2">
        <f t="shared" si="345"/>
        <v>40666.165972222225</v>
      </c>
      <c r="K3167">
        <v>1302493760</v>
      </c>
      <c r="L3167" s="12" t="str">
        <f t="shared" si="346"/>
        <v>04/11/2011</v>
      </c>
      <c r="M3167" s="9" t="str" cm="1">
        <f t="array" ref="M3167">_xlfn.IFS(LEFT(L3167, 2) = "01", "Jan", LEFT(L3167, 2) = "02", "Feb", LEFT(L3167, 2) = "03", "Mar", LEFT(L3167, 2) = "04", "Apr", LEFT(L3167, 2) = "05", "May", LEFT(L3167, 2) = "06", "Jun", LEFT(L3167, 2) = "07", "Jul", LEFT(L3167, 2) = "08", "Aug", LEFT(L3167, 2) = "09", "Sep", LEFT(L3167, 2) = "10", "Oct", LEFT(L3167, 2) = "11", "Nov", LEFT(L3167, 2) = "12", "Dec")</f>
        <v>Apr</v>
      </c>
      <c r="N3167" s="9" t="str">
        <f t="shared" si="347"/>
        <v>2011</v>
      </c>
      <c r="O3167" t="b">
        <v>1</v>
      </c>
      <c r="P3167">
        <v>21</v>
      </c>
      <c r="Q3167" t="b">
        <v>1</v>
      </c>
      <c r="R3167" t="s">
        <v>8270</v>
      </c>
      <c r="S3167" s="6">
        <f t="shared" si="343"/>
        <v>1.6266666666666667</v>
      </c>
      <c r="T3167" s="8">
        <f t="shared" si="344"/>
        <v>58.095238095238095</v>
      </c>
      <c r="U3167" t="str">
        <f t="shared" si="348"/>
        <v>theater</v>
      </c>
      <c r="V3167" t="str">
        <f t="shared" si="349"/>
        <v>plays</v>
      </c>
    </row>
    <row r="3168" spans="1:22" ht="48" x14ac:dyDescent="0.2">
      <c r="A3168">
        <v>3166</v>
      </c>
      <c r="B3168" s="3" t="s">
        <v>3166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2">
        <f t="shared" si="345"/>
        <v>41969.332638888889</v>
      </c>
      <c r="K3168">
        <v>1414514153</v>
      </c>
      <c r="L3168" s="12" t="str">
        <f t="shared" si="346"/>
        <v>10/28/2014</v>
      </c>
      <c r="M3168" s="9" t="str" cm="1">
        <f t="array" ref="M3168">_xlfn.IFS(LEFT(L3168, 2) = "01", "Jan", LEFT(L3168, 2) = "02", "Feb", LEFT(L3168, 2) = "03", "Mar", LEFT(L3168, 2) = "04", "Apr", LEFT(L3168, 2) = "05", "May", LEFT(L3168, 2) = "06", "Jun", LEFT(L3168, 2) = "07", "Jul", LEFT(L3168, 2) = "08", "Aug", LEFT(L3168, 2) = "09", "Sep", LEFT(L3168, 2) = "10", "Oct", LEFT(L3168, 2) = "11", "Nov", LEFT(L3168, 2) = "12", "Dec")</f>
        <v>Oct</v>
      </c>
      <c r="N3168" s="9" t="str">
        <f t="shared" si="347"/>
        <v>2014</v>
      </c>
      <c r="O3168" t="b">
        <v>1</v>
      </c>
      <c r="P3168">
        <v>930</v>
      </c>
      <c r="Q3168" t="b">
        <v>1</v>
      </c>
      <c r="R3168" t="s">
        <v>8270</v>
      </c>
      <c r="S3168" s="6">
        <f t="shared" si="343"/>
        <v>1.6022808571428573</v>
      </c>
      <c r="T3168" s="8">
        <f t="shared" si="344"/>
        <v>60.300892473118282</v>
      </c>
      <c r="U3168" t="str">
        <f t="shared" si="348"/>
        <v>theater</v>
      </c>
      <c r="V3168" t="str">
        <f t="shared" si="349"/>
        <v>plays</v>
      </c>
    </row>
    <row r="3169" spans="1:22" ht="32" x14ac:dyDescent="0.2">
      <c r="A3169">
        <v>3167</v>
      </c>
      <c r="B3169" s="3" t="s">
        <v>3167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2">
        <f t="shared" si="345"/>
        <v>41853.175706018519</v>
      </c>
      <c r="K3169">
        <v>1405743181</v>
      </c>
      <c r="L3169" s="12" t="str">
        <f t="shared" si="346"/>
        <v>07/19/2014</v>
      </c>
      <c r="M3169" s="9" t="str" cm="1">
        <f t="array" ref="M3169">_xlfn.IFS(LEFT(L3169, 2) = "01", "Jan", LEFT(L3169, 2) = "02", "Feb", LEFT(L3169, 2) = "03", "Mar", LEFT(L3169, 2) = "04", "Apr", LEFT(L3169, 2) = "05", "May", LEFT(L3169, 2) = "06", "Jun", LEFT(L3169, 2) = "07", "Jul", LEFT(L3169, 2) = "08", "Aug", LEFT(L3169, 2) = "09", "Sep", LEFT(L3169, 2) = "10", "Oct", LEFT(L3169, 2) = "11", "Nov", LEFT(L3169, 2) = "12", "Dec")</f>
        <v>Jul</v>
      </c>
      <c r="N3169" s="9" t="str">
        <f t="shared" si="347"/>
        <v>2014</v>
      </c>
      <c r="O3169" t="b">
        <v>1</v>
      </c>
      <c r="P3169">
        <v>55</v>
      </c>
      <c r="Q3169" t="b">
        <v>1</v>
      </c>
      <c r="R3169" t="s">
        <v>8270</v>
      </c>
      <c r="S3169" s="6">
        <f t="shared" si="343"/>
        <v>1.1616666666666666</v>
      </c>
      <c r="T3169" s="8">
        <f t="shared" si="344"/>
        <v>63.363636363636367</v>
      </c>
      <c r="U3169" t="str">
        <f t="shared" si="348"/>
        <v>theater</v>
      </c>
      <c r="V3169" t="str">
        <f t="shared" si="349"/>
        <v>plays</v>
      </c>
    </row>
    <row r="3170" spans="1:22" ht="48" x14ac:dyDescent="0.2">
      <c r="A3170">
        <v>3168</v>
      </c>
      <c r="B3170" s="3" t="s">
        <v>3168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2">
        <f t="shared" si="345"/>
        <v>41803.916666666664</v>
      </c>
      <c r="K3170">
        <v>1399948353</v>
      </c>
      <c r="L3170" s="12" t="str">
        <f t="shared" si="346"/>
        <v>05/13/2014</v>
      </c>
      <c r="M3170" s="9" t="str" cm="1">
        <f t="array" ref="M3170">_xlfn.IFS(LEFT(L3170, 2) = "01", "Jan", LEFT(L3170, 2) = "02", "Feb", LEFT(L3170, 2) = "03", "Mar", LEFT(L3170, 2) = "04", "Apr", LEFT(L3170, 2) = "05", "May", LEFT(L3170, 2) = "06", "Jun", LEFT(L3170, 2) = "07", "Jul", LEFT(L3170, 2) = "08", "Aug", LEFT(L3170, 2) = "09", "Sep", LEFT(L3170, 2) = "10", "Oct", LEFT(L3170, 2) = "11", "Nov", LEFT(L3170, 2) = "12", "Dec")</f>
        <v>May</v>
      </c>
      <c r="N3170" s="9" t="str">
        <f t="shared" si="347"/>
        <v>2014</v>
      </c>
      <c r="O3170" t="b">
        <v>1</v>
      </c>
      <c r="P3170">
        <v>61</v>
      </c>
      <c r="Q3170" t="b">
        <v>1</v>
      </c>
      <c r="R3170" t="s">
        <v>8270</v>
      </c>
      <c r="S3170" s="6">
        <f t="shared" si="343"/>
        <v>1.242</v>
      </c>
      <c r="T3170" s="8">
        <f t="shared" si="344"/>
        <v>50.901639344262293</v>
      </c>
      <c r="U3170" t="str">
        <f t="shared" si="348"/>
        <v>theater</v>
      </c>
      <c r="V3170" t="str">
        <f t="shared" si="349"/>
        <v>plays</v>
      </c>
    </row>
    <row r="3171" spans="1:22" ht="32" x14ac:dyDescent="0.2">
      <c r="A3171">
        <v>3169</v>
      </c>
      <c r="B3171" s="3" t="s">
        <v>3169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2">
        <f t="shared" si="345"/>
        <v>41621.207638888889</v>
      </c>
      <c r="K3171">
        <v>1384364561</v>
      </c>
      <c r="L3171" s="12" t="str">
        <f t="shared" si="346"/>
        <v>11/13/2013</v>
      </c>
      <c r="M3171" s="9" t="str" cm="1">
        <f t="array" ref="M3171">_xlfn.IFS(LEFT(L3171, 2) = "01", "Jan", LEFT(L3171, 2) = "02", "Feb", LEFT(L3171, 2) = "03", "Mar", LEFT(L3171, 2) = "04", "Apr", LEFT(L3171, 2) = "05", "May", LEFT(L3171, 2) = "06", "Jun", LEFT(L3171, 2) = "07", "Jul", LEFT(L3171, 2) = "08", "Aug", LEFT(L3171, 2) = "09", "Sep", LEFT(L3171, 2) = "10", "Oct", LEFT(L3171, 2) = "11", "Nov", LEFT(L3171, 2) = "12", "Dec")</f>
        <v>Nov</v>
      </c>
      <c r="N3171" s="9" t="str">
        <f t="shared" si="347"/>
        <v>2013</v>
      </c>
      <c r="O3171" t="b">
        <v>1</v>
      </c>
      <c r="P3171">
        <v>82</v>
      </c>
      <c r="Q3171" t="b">
        <v>1</v>
      </c>
      <c r="R3171" t="s">
        <v>8270</v>
      </c>
      <c r="S3171" s="6">
        <f t="shared" si="343"/>
        <v>1.030125</v>
      </c>
      <c r="T3171" s="8">
        <f t="shared" si="344"/>
        <v>100.5</v>
      </c>
      <c r="U3171" t="str">
        <f t="shared" si="348"/>
        <v>theater</v>
      </c>
      <c r="V3171" t="str">
        <f t="shared" si="349"/>
        <v>plays</v>
      </c>
    </row>
    <row r="3172" spans="1:22" ht="32" x14ac:dyDescent="0.2">
      <c r="A3172">
        <v>3170</v>
      </c>
      <c r="B3172" s="3" t="s">
        <v>3170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2">
        <f t="shared" si="345"/>
        <v>41822.166666666664</v>
      </c>
      <c r="K3172">
        <v>1401414944</v>
      </c>
      <c r="L3172" s="12" t="str">
        <f t="shared" si="346"/>
        <v>05/30/2014</v>
      </c>
      <c r="M3172" s="9" t="str" cm="1">
        <f t="array" ref="M3172">_xlfn.IFS(LEFT(L3172, 2) = "01", "Jan", LEFT(L3172, 2) = "02", "Feb", LEFT(L3172, 2) = "03", "Mar", LEFT(L3172, 2) = "04", "Apr", LEFT(L3172, 2) = "05", "May", LEFT(L3172, 2) = "06", "Jun", LEFT(L3172, 2) = "07", "Jul", LEFT(L3172, 2) = "08", "Aug", LEFT(L3172, 2) = "09", "Sep", LEFT(L3172, 2) = "10", "Oct", LEFT(L3172, 2) = "11", "Nov", LEFT(L3172, 2) = "12", "Dec")</f>
        <v>May</v>
      </c>
      <c r="N3172" s="9" t="str">
        <f t="shared" si="347"/>
        <v>2014</v>
      </c>
      <c r="O3172" t="b">
        <v>1</v>
      </c>
      <c r="P3172">
        <v>71</v>
      </c>
      <c r="Q3172" t="b">
        <v>1</v>
      </c>
      <c r="R3172" t="s">
        <v>8270</v>
      </c>
      <c r="S3172" s="6">
        <f t="shared" si="343"/>
        <v>1.1225000000000001</v>
      </c>
      <c r="T3172" s="8">
        <f t="shared" si="344"/>
        <v>31.619718309859156</v>
      </c>
      <c r="U3172" t="str">
        <f t="shared" si="348"/>
        <v>theater</v>
      </c>
      <c r="V3172" t="str">
        <f t="shared" si="349"/>
        <v>plays</v>
      </c>
    </row>
    <row r="3173" spans="1:22" ht="48" x14ac:dyDescent="0.2">
      <c r="A3173">
        <v>3171</v>
      </c>
      <c r="B3173" s="3" t="s">
        <v>3171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2">
        <f t="shared" si="345"/>
        <v>42496.608310185184</v>
      </c>
      <c r="K3173">
        <v>1459953358</v>
      </c>
      <c r="L3173" s="12" t="str">
        <f t="shared" si="346"/>
        <v>04/06/2016</v>
      </c>
      <c r="M3173" s="9" t="str" cm="1">
        <f t="array" ref="M3173">_xlfn.IFS(LEFT(L3173, 2) = "01", "Jan", LEFT(L3173, 2) = "02", "Feb", LEFT(L3173, 2) = "03", "Mar", LEFT(L3173, 2) = "04", "Apr", LEFT(L3173, 2) = "05", "May", LEFT(L3173, 2) = "06", "Jun", LEFT(L3173, 2) = "07", "Jul", LEFT(L3173, 2) = "08", "Aug", LEFT(L3173, 2) = "09", "Sep", LEFT(L3173, 2) = "10", "Oct", LEFT(L3173, 2) = "11", "Nov", LEFT(L3173, 2) = "12", "Dec")</f>
        <v>Apr</v>
      </c>
      <c r="N3173" s="9" t="str">
        <f t="shared" si="347"/>
        <v>2016</v>
      </c>
      <c r="O3173" t="b">
        <v>1</v>
      </c>
      <c r="P3173">
        <v>117</v>
      </c>
      <c r="Q3173" t="b">
        <v>1</v>
      </c>
      <c r="R3173" t="s">
        <v>8270</v>
      </c>
      <c r="S3173" s="6">
        <f t="shared" si="343"/>
        <v>1.0881428571428571</v>
      </c>
      <c r="T3173" s="8">
        <f t="shared" si="344"/>
        <v>65.102564102564102</v>
      </c>
      <c r="U3173" t="str">
        <f t="shared" si="348"/>
        <v>theater</v>
      </c>
      <c r="V3173" t="str">
        <f t="shared" si="349"/>
        <v>plays</v>
      </c>
    </row>
    <row r="3174" spans="1:22" ht="48" x14ac:dyDescent="0.2">
      <c r="A3174">
        <v>3172</v>
      </c>
      <c r="B3174" s="3" t="s">
        <v>3172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2">
        <f t="shared" si="345"/>
        <v>40953.729953703703</v>
      </c>
      <c r="K3174">
        <v>1326648668</v>
      </c>
      <c r="L3174" s="12" t="str">
        <f t="shared" si="346"/>
        <v>01/15/2012</v>
      </c>
      <c r="M3174" s="9" t="str" cm="1">
        <f t="array" ref="M3174">_xlfn.IFS(LEFT(L3174, 2) = "01", "Jan", LEFT(L3174, 2) = "02", "Feb", LEFT(L3174, 2) = "03", "Mar", LEFT(L3174, 2) = "04", "Apr", LEFT(L3174, 2) = "05", "May", LEFT(L3174, 2) = "06", "Jun", LEFT(L3174, 2) = "07", "Jul", LEFT(L3174, 2) = "08", "Aug", LEFT(L3174, 2) = "09", "Sep", LEFT(L3174, 2) = "10", "Oct", LEFT(L3174, 2) = "11", "Nov", LEFT(L3174, 2) = "12", "Dec")</f>
        <v>Jan</v>
      </c>
      <c r="N3174" s="9" t="str">
        <f t="shared" si="347"/>
        <v>2012</v>
      </c>
      <c r="O3174" t="b">
        <v>1</v>
      </c>
      <c r="P3174">
        <v>29</v>
      </c>
      <c r="Q3174" t="b">
        <v>1</v>
      </c>
      <c r="R3174" t="s">
        <v>8270</v>
      </c>
      <c r="S3174" s="6">
        <f t="shared" si="343"/>
        <v>1.1499999999999999</v>
      </c>
      <c r="T3174" s="8">
        <f t="shared" si="344"/>
        <v>79.310344827586206</v>
      </c>
      <c r="U3174" t="str">
        <f t="shared" si="348"/>
        <v>theater</v>
      </c>
      <c r="V3174" t="str">
        <f t="shared" si="349"/>
        <v>plays</v>
      </c>
    </row>
    <row r="3175" spans="1:22" ht="48" x14ac:dyDescent="0.2">
      <c r="A3175">
        <v>3173</v>
      </c>
      <c r="B3175" s="3" t="s">
        <v>3173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2">
        <f t="shared" si="345"/>
        <v>41908.878379629627</v>
      </c>
      <c r="K3175">
        <v>1409173492</v>
      </c>
      <c r="L3175" s="12" t="str">
        <f t="shared" si="346"/>
        <v>08/27/2014</v>
      </c>
      <c r="M3175" s="9" t="str" cm="1">
        <f t="array" ref="M3175">_xlfn.IFS(LEFT(L3175, 2) = "01", "Jan", LEFT(L3175, 2) = "02", "Feb", LEFT(L3175, 2) = "03", "Mar", LEFT(L3175, 2) = "04", "Apr", LEFT(L3175, 2) = "05", "May", LEFT(L3175, 2) = "06", "Jun", LEFT(L3175, 2) = "07", "Jul", LEFT(L3175, 2) = "08", "Aug", LEFT(L3175, 2) = "09", "Sep", LEFT(L3175, 2) = "10", "Oct", LEFT(L3175, 2) = "11", "Nov", LEFT(L3175, 2) = "12", "Dec")</f>
        <v>Aug</v>
      </c>
      <c r="N3175" s="9" t="str">
        <f t="shared" si="347"/>
        <v>2014</v>
      </c>
      <c r="O3175" t="b">
        <v>1</v>
      </c>
      <c r="P3175">
        <v>74</v>
      </c>
      <c r="Q3175" t="b">
        <v>1</v>
      </c>
      <c r="R3175" t="s">
        <v>8270</v>
      </c>
      <c r="S3175" s="6">
        <f t="shared" si="343"/>
        <v>1.03</v>
      </c>
      <c r="T3175" s="8">
        <f t="shared" si="344"/>
        <v>139.18918918918919</v>
      </c>
      <c r="U3175" t="str">
        <f t="shared" si="348"/>
        <v>theater</v>
      </c>
      <c r="V3175" t="str">
        <f t="shared" si="349"/>
        <v>plays</v>
      </c>
    </row>
    <row r="3176" spans="1:22" ht="48" x14ac:dyDescent="0.2">
      <c r="A3176">
        <v>3174</v>
      </c>
      <c r="B3176" s="3" t="s">
        <v>3174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2">
        <f t="shared" si="345"/>
        <v>41876.864675925928</v>
      </c>
      <c r="K3176">
        <v>1407789908</v>
      </c>
      <c r="L3176" s="12" t="str">
        <f t="shared" si="346"/>
        <v>08/11/2014</v>
      </c>
      <c r="M3176" s="9" t="str" cm="1">
        <f t="array" ref="M3176">_xlfn.IFS(LEFT(L3176, 2) = "01", "Jan", LEFT(L3176, 2) = "02", "Feb", LEFT(L3176, 2) = "03", "Mar", LEFT(L3176, 2) = "04", "Apr", LEFT(L3176, 2) = "05", "May", LEFT(L3176, 2) = "06", "Jun", LEFT(L3176, 2) = "07", "Jul", LEFT(L3176, 2) = "08", "Aug", LEFT(L3176, 2) = "09", "Sep", LEFT(L3176, 2) = "10", "Oct", LEFT(L3176, 2) = "11", "Nov", LEFT(L3176, 2) = "12", "Dec")</f>
        <v>Aug</v>
      </c>
      <c r="N3176" s="9" t="str">
        <f t="shared" si="347"/>
        <v>2014</v>
      </c>
      <c r="O3176" t="b">
        <v>1</v>
      </c>
      <c r="P3176">
        <v>23</v>
      </c>
      <c r="Q3176" t="b">
        <v>1</v>
      </c>
      <c r="R3176" t="s">
        <v>8270</v>
      </c>
      <c r="S3176" s="6">
        <f t="shared" si="343"/>
        <v>1.0113333333333334</v>
      </c>
      <c r="T3176" s="8">
        <f t="shared" si="344"/>
        <v>131.91304347826087</v>
      </c>
      <c r="U3176" t="str">
        <f t="shared" si="348"/>
        <v>theater</v>
      </c>
      <c r="V3176" t="str">
        <f t="shared" si="349"/>
        <v>plays</v>
      </c>
    </row>
    <row r="3177" spans="1:22" ht="48" x14ac:dyDescent="0.2">
      <c r="A3177">
        <v>3175</v>
      </c>
      <c r="B3177" s="3" t="s">
        <v>3175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2">
        <f t="shared" si="345"/>
        <v>40591.886886574073</v>
      </c>
      <c r="K3177">
        <v>1292793427</v>
      </c>
      <c r="L3177" s="12" t="str">
        <f t="shared" si="346"/>
        <v>12/19/2010</v>
      </c>
      <c r="M3177" s="9" t="str" cm="1">
        <f t="array" ref="M3177">_xlfn.IFS(LEFT(L3177, 2) = "01", "Jan", LEFT(L3177, 2) = "02", "Feb", LEFT(L3177, 2) = "03", "Mar", LEFT(L3177, 2) = "04", "Apr", LEFT(L3177, 2) = "05", "May", LEFT(L3177, 2) = "06", "Jun", LEFT(L3177, 2) = "07", "Jul", LEFT(L3177, 2) = "08", "Aug", LEFT(L3177, 2) = "09", "Sep", LEFT(L3177, 2) = "10", "Oct", LEFT(L3177, 2) = "11", "Nov", LEFT(L3177, 2) = "12", "Dec")</f>
        <v>Dec</v>
      </c>
      <c r="N3177" s="9" t="str">
        <f t="shared" si="347"/>
        <v>2010</v>
      </c>
      <c r="O3177" t="b">
        <v>1</v>
      </c>
      <c r="P3177">
        <v>60</v>
      </c>
      <c r="Q3177" t="b">
        <v>1</v>
      </c>
      <c r="R3177" t="s">
        <v>8270</v>
      </c>
      <c r="S3177" s="6">
        <f t="shared" si="343"/>
        <v>1.0955999999999999</v>
      </c>
      <c r="T3177" s="8">
        <f t="shared" si="344"/>
        <v>91.3</v>
      </c>
      <c r="U3177" t="str">
        <f t="shared" si="348"/>
        <v>theater</v>
      </c>
      <c r="V3177" t="str">
        <f t="shared" si="349"/>
        <v>plays</v>
      </c>
    </row>
    <row r="3178" spans="1:22" ht="48" x14ac:dyDescent="0.2">
      <c r="A3178">
        <v>3176</v>
      </c>
      <c r="B3178" s="3" t="s">
        <v>3176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2">
        <f t="shared" si="345"/>
        <v>41504.625</v>
      </c>
      <c r="K3178">
        <v>1374531631</v>
      </c>
      <c r="L3178" s="12" t="str">
        <f t="shared" si="346"/>
        <v>07/22/2013</v>
      </c>
      <c r="M3178" s="9" t="str" cm="1">
        <f t="array" ref="M3178">_xlfn.IFS(LEFT(L3178, 2) = "01", "Jan", LEFT(L3178, 2) = "02", "Feb", LEFT(L3178, 2) = "03", "Mar", LEFT(L3178, 2) = "04", "Apr", LEFT(L3178, 2) = "05", "May", LEFT(L3178, 2) = "06", "Jun", LEFT(L3178, 2) = "07", "Jul", LEFT(L3178, 2) = "08", "Aug", LEFT(L3178, 2) = "09", "Sep", LEFT(L3178, 2) = "10", "Oct", LEFT(L3178, 2) = "11", "Nov", LEFT(L3178, 2) = "12", "Dec")</f>
        <v>Jul</v>
      </c>
      <c r="N3178" s="9" t="str">
        <f t="shared" si="347"/>
        <v>2013</v>
      </c>
      <c r="O3178" t="b">
        <v>1</v>
      </c>
      <c r="P3178">
        <v>55</v>
      </c>
      <c r="Q3178" t="b">
        <v>1</v>
      </c>
      <c r="R3178" t="s">
        <v>8270</v>
      </c>
      <c r="S3178" s="6">
        <f t="shared" si="343"/>
        <v>1.148421052631579</v>
      </c>
      <c r="T3178" s="8">
        <f t="shared" si="344"/>
        <v>39.672727272727272</v>
      </c>
      <c r="U3178" t="str">
        <f t="shared" si="348"/>
        <v>theater</v>
      </c>
      <c r="V3178" t="str">
        <f t="shared" si="349"/>
        <v>plays</v>
      </c>
    </row>
    <row r="3179" spans="1:22" ht="48" x14ac:dyDescent="0.2">
      <c r="A3179">
        <v>3177</v>
      </c>
      <c r="B3179" s="3" t="s">
        <v>3177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2">
        <f t="shared" si="345"/>
        <v>41811.666770833333</v>
      </c>
      <c r="K3179">
        <v>1400774409</v>
      </c>
      <c r="L3179" s="12" t="str">
        <f t="shared" si="346"/>
        <v>05/22/2014</v>
      </c>
      <c r="M3179" s="9" t="str" cm="1">
        <f t="array" ref="M3179">_xlfn.IFS(LEFT(L3179, 2) = "01", "Jan", LEFT(L3179, 2) = "02", "Feb", LEFT(L3179, 2) = "03", "Mar", LEFT(L3179, 2) = "04", "Apr", LEFT(L3179, 2) = "05", "May", LEFT(L3179, 2) = "06", "Jun", LEFT(L3179, 2) = "07", "Jul", LEFT(L3179, 2) = "08", "Aug", LEFT(L3179, 2) = "09", "Sep", LEFT(L3179, 2) = "10", "Oct", LEFT(L3179, 2) = "11", "Nov", LEFT(L3179, 2) = "12", "Dec")</f>
        <v>May</v>
      </c>
      <c r="N3179" s="9" t="str">
        <f t="shared" si="347"/>
        <v>2014</v>
      </c>
      <c r="O3179" t="b">
        <v>1</v>
      </c>
      <c r="P3179">
        <v>51</v>
      </c>
      <c r="Q3179" t="b">
        <v>1</v>
      </c>
      <c r="R3179" t="s">
        <v>8270</v>
      </c>
      <c r="S3179" s="6">
        <f t="shared" si="343"/>
        <v>1.1739999999999999</v>
      </c>
      <c r="T3179" s="8">
        <f t="shared" si="344"/>
        <v>57.549019607843135</v>
      </c>
      <c r="U3179" t="str">
        <f t="shared" si="348"/>
        <v>theater</v>
      </c>
      <c r="V3179" t="str">
        <f t="shared" si="349"/>
        <v>plays</v>
      </c>
    </row>
    <row r="3180" spans="1:22" ht="48" x14ac:dyDescent="0.2">
      <c r="A3180">
        <v>3178</v>
      </c>
      <c r="B3180" s="3" t="s">
        <v>3178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2">
        <f t="shared" si="345"/>
        <v>41836.605034722219</v>
      </c>
      <c r="K3180">
        <v>1402929075</v>
      </c>
      <c r="L3180" s="12" t="str">
        <f t="shared" si="346"/>
        <v>06/16/2014</v>
      </c>
      <c r="M3180" s="9" t="str" cm="1">
        <f t="array" ref="M3180">_xlfn.IFS(LEFT(L3180, 2) = "01", "Jan", LEFT(L3180, 2) = "02", "Feb", LEFT(L3180, 2) = "03", "Mar", LEFT(L3180, 2) = "04", "Apr", LEFT(L3180, 2) = "05", "May", LEFT(L3180, 2) = "06", "Jun", LEFT(L3180, 2) = "07", "Jul", LEFT(L3180, 2) = "08", "Aug", LEFT(L3180, 2) = "09", "Sep", LEFT(L3180, 2) = "10", "Oct", LEFT(L3180, 2) = "11", "Nov", LEFT(L3180, 2) = "12", "Dec")</f>
        <v>Jun</v>
      </c>
      <c r="N3180" s="9" t="str">
        <f t="shared" si="347"/>
        <v>2014</v>
      </c>
      <c r="O3180" t="b">
        <v>1</v>
      </c>
      <c r="P3180">
        <v>78</v>
      </c>
      <c r="Q3180" t="b">
        <v>1</v>
      </c>
      <c r="R3180" t="s">
        <v>8270</v>
      </c>
      <c r="S3180" s="6">
        <f t="shared" si="343"/>
        <v>1.7173333333333334</v>
      </c>
      <c r="T3180" s="8">
        <f t="shared" si="344"/>
        <v>33.025641025641029</v>
      </c>
      <c r="U3180" t="str">
        <f t="shared" si="348"/>
        <v>theater</v>
      </c>
      <c r="V3180" t="str">
        <f t="shared" si="349"/>
        <v>plays</v>
      </c>
    </row>
    <row r="3181" spans="1:22" ht="32" x14ac:dyDescent="0.2">
      <c r="A3181">
        <v>3179</v>
      </c>
      <c r="B3181" s="3" t="s">
        <v>3179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2">
        <f t="shared" si="345"/>
        <v>41400.702210648145</v>
      </c>
      <c r="K3181">
        <v>1365699071</v>
      </c>
      <c r="L3181" s="12" t="str">
        <f t="shared" si="346"/>
        <v>04/11/2013</v>
      </c>
      <c r="M3181" s="9" t="str" cm="1">
        <f t="array" ref="M3181">_xlfn.IFS(LEFT(L3181, 2) = "01", "Jan", LEFT(L3181, 2) = "02", "Feb", LEFT(L3181, 2) = "03", "Mar", LEFT(L3181, 2) = "04", "Apr", LEFT(L3181, 2) = "05", "May", LEFT(L3181, 2) = "06", "Jun", LEFT(L3181, 2) = "07", "Jul", LEFT(L3181, 2) = "08", "Aug", LEFT(L3181, 2) = "09", "Sep", LEFT(L3181, 2) = "10", "Oct", LEFT(L3181, 2) = "11", "Nov", LEFT(L3181, 2) = "12", "Dec")</f>
        <v>Apr</v>
      </c>
      <c r="N3181" s="9" t="str">
        <f t="shared" si="347"/>
        <v>2013</v>
      </c>
      <c r="O3181" t="b">
        <v>1</v>
      </c>
      <c r="P3181">
        <v>62</v>
      </c>
      <c r="Q3181" t="b">
        <v>1</v>
      </c>
      <c r="R3181" t="s">
        <v>8270</v>
      </c>
      <c r="S3181" s="6">
        <f t="shared" si="343"/>
        <v>1.1416238095238094</v>
      </c>
      <c r="T3181" s="8">
        <f t="shared" si="344"/>
        <v>77.335806451612896</v>
      </c>
      <c r="U3181" t="str">
        <f t="shared" si="348"/>
        <v>theater</v>
      </c>
      <c r="V3181" t="str">
        <f t="shared" si="349"/>
        <v>plays</v>
      </c>
    </row>
    <row r="3182" spans="1:22" ht="48" x14ac:dyDescent="0.2">
      <c r="A3182">
        <v>3180</v>
      </c>
      <c r="B3182" s="3" t="s">
        <v>3180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2">
        <f t="shared" si="345"/>
        <v>41810.412604166668</v>
      </c>
      <c r="K3182">
        <v>1400666049</v>
      </c>
      <c r="L3182" s="12" t="str">
        <f t="shared" si="346"/>
        <v>05/21/2014</v>
      </c>
      <c r="M3182" s="9" t="str" cm="1">
        <f t="array" ref="M3182">_xlfn.IFS(LEFT(L3182, 2) = "01", "Jan", LEFT(L3182, 2) = "02", "Feb", LEFT(L3182, 2) = "03", "Mar", LEFT(L3182, 2) = "04", "Apr", LEFT(L3182, 2) = "05", "May", LEFT(L3182, 2) = "06", "Jun", LEFT(L3182, 2) = "07", "Jul", LEFT(L3182, 2) = "08", "Aug", LEFT(L3182, 2) = "09", "Sep", LEFT(L3182, 2) = "10", "Oct", LEFT(L3182, 2) = "11", "Nov", LEFT(L3182, 2) = "12", "Dec")</f>
        <v>May</v>
      </c>
      <c r="N3182" s="9" t="str">
        <f t="shared" si="347"/>
        <v>2014</v>
      </c>
      <c r="O3182" t="b">
        <v>1</v>
      </c>
      <c r="P3182">
        <v>45</v>
      </c>
      <c r="Q3182" t="b">
        <v>1</v>
      </c>
      <c r="R3182" t="s">
        <v>8270</v>
      </c>
      <c r="S3182" s="6">
        <f t="shared" si="343"/>
        <v>1.1975</v>
      </c>
      <c r="T3182" s="8">
        <f t="shared" si="344"/>
        <v>31.933333333333334</v>
      </c>
      <c r="U3182" t="str">
        <f t="shared" si="348"/>
        <v>theater</v>
      </c>
      <c r="V3182" t="str">
        <f t="shared" si="349"/>
        <v>plays</v>
      </c>
    </row>
    <row r="3183" spans="1:22" ht="48" x14ac:dyDescent="0.2">
      <c r="A3183">
        <v>3181</v>
      </c>
      <c r="B3183" s="3" t="s">
        <v>3181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2">
        <f t="shared" si="345"/>
        <v>41805.666666666664</v>
      </c>
      <c r="K3183">
        <v>1400570787</v>
      </c>
      <c r="L3183" s="12" t="str">
        <f t="shared" si="346"/>
        <v>05/20/2014</v>
      </c>
      <c r="M3183" s="9" t="str" cm="1">
        <f t="array" ref="M3183">_xlfn.IFS(LEFT(L3183, 2) = "01", "Jan", LEFT(L3183, 2) = "02", "Feb", LEFT(L3183, 2) = "03", "Mar", LEFT(L3183, 2) = "04", "Apr", LEFT(L3183, 2) = "05", "May", LEFT(L3183, 2) = "06", "Jun", LEFT(L3183, 2) = "07", "Jul", LEFT(L3183, 2) = "08", "Aug", LEFT(L3183, 2) = "09", "Sep", LEFT(L3183, 2) = "10", "Oct", LEFT(L3183, 2) = "11", "Nov", LEFT(L3183, 2) = "12", "Dec")</f>
        <v>May</v>
      </c>
      <c r="N3183" s="9" t="str">
        <f t="shared" si="347"/>
        <v>2014</v>
      </c>
      <c r="O3183" t="b">
        <v>1</v>
      </c>
      <c r="P3183">
        <v>15</v>
      </c>
      <c r="Q3183" t="b">
        <v>1</v>
      </c>
      <c r="R3183" t="s">
        <v>8270</v>
      </c>
      <c r="S3183" s="6">
        <f t="shared" si="343"/>
        <v>1.0900000000000001</v>
      </c>
      <c r="T3183" s="8">
        <f t="shared" si="344"/>
        <v>36.333333333333336</v>
      </c>
      <c r="U3183" t="str">
        <f t="shared" si="348"/>
        <v>theater</v>
      </c>
      <c r="V3183" t="str">
        <f t="shared" si="349"/>
        <v>plays</v>
      </c>
    </row>
    <row r="3184" spans="1:22" ht="64" x14ac:dyDescent="0.2">
      <c r="A3184">
        <v>3182</v>
      </c>
      <c r="B3184" s="3" t="s">
        <v>3182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2">
        <f t="shared" si="345"/>
        <v>40939.708333333336</v>
      </c>
      <c r="K3184">
        <v>1323211621</v>
      </c>
      <c r="L3184" s="12" t="str">
        <f t="shared" si="346"/>
        <v>12/06/2011</v>
      </c>
      <c r="M3184" s="9" t="str" cm="1">
        <f t="array" ref="M3184">_xlfn.IFS(LEFT(L3184, 2) = "01", "Jan", LEFT(L3184, 2) = "02", "Feb", LEFT(L3184, 2) = "03", "Mar", LEFT(L3184, 2) = "04", "Apr", LEFT(L3184, 2) = "05", "May", LEFT(L3184, 2) = "06", "Jun", LEFT(L3184, 2) = "07", "Jul", LEFT(L3184, 2) = "08", "Aug", LEFT(L3184, 2) = "09", "Sep", LEFT(L3184, 2) = "10", "Oct", LEFT(L3184, 2) = "11", "Nov", LEFT(L3184, 2) = "12", "Dec")</f>
        <v>Dec</v>
      </c>
      <c r="N3184" s="9" t="str">
        <f t="shared" si="347"/>
        <v>2011</v>
      </c>
      <c r="O3184" t="b">
        <v>1</v>
      </c>
      <c r="P3184">
        <v>151</v>
      </c>
      <c r="Q3184" t="b">
        <v>1</v>
      </c>
      <c r="R3184" t="s">
        <v>8270</v>
      </c>
      <c r="S3184" s="6">
        <f t="shared" si="343"/>
        <v>1.0088571428571429</v>
      </c>
      <c r="T3184" s="8">
        <f t="shared" si="344"/>
        <v>46.768211920529801</v>
      </c>
      <c r="U3184" t="str">
        <f t="shared" si="348"/>
        <v>theater</v>
      </c>
      <c r="V3184" t="str">
        <f t="shared" si="349"/>
        <v>plays</v>
      </c>
    </row>
    <row r="3185" spans="1:22" ht="48" x14ac:dyDescent="0.2">
      <c r="A3185">
        <v>3183</v>
      </c>
      <c r="B3185" s="3" t="s">
        <v>3183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2">
        <f t="shared" si="345"/>
        <v>41509.79478009259</v>
      </c>
      <c r="K3185">
        <v>1375729469</v>
      </c>
      <c r="L3185" s="12" t="str">
        <f t="shared" si="346"/>
        <v>08/05/2013</v>
      </c>
      <c r="M3185" s="9" t="str" cm="1">
        <f t="array" ref="M3185">_xlfn.IFS(LEFT(L3185, 2) = "01", "Jan", LEFT(L3185, 2) = "02", "Feb", LEFT(L3185, 2) = "03", "Mar", LEFT(L3185, 2) = "04", "Apr", LEFT(L3185, 2) = "05", "May", LEFT(L3185, 2) = "06", "Jun", LEFT(L3185, 2) = "07", "Jul", LEFT(L3185, 2) = "08", "Aug", LEFT(L3185, 2) = "09", "Sep", LEFT(L3185, 2) = "10", "Oct", LEFT(L3185, 2) = "11", "Nov", LEFT(L3185, 2) = "12", "Dec")</f>
        <v>Aug</v>
      </c>
      <c r="N3185" s="9" t="str">
        <f t="shared" si="347"/>
        <v>2013</v>
      </c>
      <c r="O3185" t="b">
        <v>1</v>
      </c>
      <c r="P3185">
        <v>68</v>
      </c>
      <c r="Q3185" t="b">
        <v>1</v>
      </c>
      <c r="R3185" t="s">
        <v>8270</v>
      </c>
      <c r="S3185" s="6">
        <f t="shared" si="343"/>
        <v>1.0900000000000001</v>
      </c>
      <c r="T3185" s="8">
        <f t="shared" si="344"/>
        <v>40.073529411764703</v>
      </c>
      <c r="U3185" t="str">
        <f t="shared" si="348"/>
        <v>theater</v>
      </c>
      <c r="V3185" t="str">
        <f t="shared" si="349"/>
        <v>plays</v>
      </c>
    </row>
    <row r="3186" spans="1:22" ht="48" x14ac:dyDescent="0.2">
      <c r="A3186">
        <v>3184</v>
      </c>
      <c r="B3186" s="3" t="s">
        <v>3184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2">
        <f t="shared" si="345"/>
        <v>41821.993414351848</v>
      </c>
      <c r="K3186">
        <v>1401666631</v>
      </c>
      <c r="L3186" s="12" t="str">
        <f t="shared" si="346"/>
        <v>06/01/2014</v>
      </c>
      <c r="M3186" s="9" t="str" cm="1">
        <f t="array" ref="M3186">_xlfn.IFS(LEFT(L3186, 2) = "01", "Jan", LEFT(L3186, 2) = "02", "Feb", LEFT(L3186, 2) = "03", "Mar", LEFT(L3186, 2) = "04", "Apr", LEFT(L3186, 2) = "05", "May", LEFT(L3186, 2) = "06", "Jun", LEFT(L3186, 2) = "07", "Jul", LEFT(L3186, 2) = "08", "Aug", LEFT(L3186, 2) = "09", "Sep", LEFT(L3186, 2) = "10", "Oct", LEFT(L3186, 2) = "11", "Nov", LEFT(L3186, 2) = "12", "Dec")</f>
        <v>Jun</v>
      </c>
      <c r="N3186" s="9" t="str">
        <f t="shared" si="347"/>
        <v>2014</v>
      </c>
      <c r="O3186" t="b">
        <v>1</v>
      </c>
      <c r="P3186">
        <v>46</v>
      </c>
      <c r="Q3186" t="b">
        <v>1</v>
      </c>
      <c r="R3186" t="s">
        <v>8270</v>
      </c>
      <c r="S3186" s="6">
        <f t="shared" si="343"/>
        <v>1.0720930232558139</v>
      </c>
      <c r="T3186" s="8">
        <f t="shared" si="344"/>
        <v>100.21739130434783</v>
      </c>
      <c r="U3186" t="str">
        <f t="shared" si="348"/>
        <v>theater</v>
      </c>
      <c r="V3186" t="str">
        <f t="shared" si="349"/>
        <v>plays</v>
      </c>
    </row>
    <row r="3187" spans="1:22" ht="48" x14ac:dyDescent="0.2">
      <c r="A3187">
        <v>3185</v>
      </c>
      <c r="B3187" s="3" t="s">
        <v>3185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2">
        <f t="shared" si="345"/>
        <v>41836.977326388893</v>
      </c>
      <c r="K3187">
        <v>1404948441</v>
      </c>
      <c r="L3187" s="12" t="str">
        <f t="shared" si="346"/>
        <v>07/09/2014</v>
      </c>
      <c r="M3187" s="9" t="str" cm="1">
        <f t="array" ref="M3187">_xlfn.IFS(LEFT(L3187, 2) = "01", "Jan", LEFT(L3187, 2) = "02", "Feb", LEFT(L3187, 2) = "03", "Mar", LEFT(L3187, 2) = "04", "Apr", LEFT(L3187, 2) = "05", "May", LEFT(L3187, 2) = "06", "Jun", LEFT(L3187, 2) = "07", "Jul", LEFT(L3187, 2) = "08", "Aug", LEFT(L3187, 2) = "09", "Sep", LEFT(L3187, 2) = "10", "Oct", LEFT(L3187, 2) = "11", "Nov", LEFT(L3187, 2) = "12", "Dec")</f>
        <v>Jul</v>
      </c>
      <c r="N3187" s="9" t="str">
        <f t="shared" si="347"/>
        <v>2014</v>
      </c>
      <c r="O3187" t="b">
        <v>1</v>
      </c>
      <c r="P3187">
        <v>24</v>
      </c>
      <c r="Q3187" t="b">
        <v>1</v>
      </c>
      <c r="R3187" t="s">
        <v>8270</v>
      </c>
      <c r="S3187" s="6">
        <f t="shared" si="343"/>
        <v>1</v>
      </c>
      <c r="T3187" s="8">
        <f t="shared" si="344"/>
        <v>41.666666666666664</v>
      </c>
      <c r="U3187" t="str">
        <f t="shared" si="348"/>
        <v>theater</v>
      </c>
      <c r="V3187" t="str">
        <f t="shared" si="349"/>
        <v>plays</v>
      </c>
    </row>
    <row r="3188" spans="1:22" ht="48" x14ac:dyDescent="0.2">
      <c r="A3188">
        <v>3186</v>
      </c>
      <c r="B3188" s="3" t="s">
        <v>3186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2">
        <f t="shared" si="345"/>
        <v>41898.875</v>
      </c>
      <c r="K3188">
        <v>1408313438</v>
      </c>
      <c r="L3188" s="12" t="str">
        <f t="shared" si="346"/>
        <v>08/17/2014</v>
      </c>
      <c r="M3188" s="9" t="str" cm="1">
        <f t="array" ref="M3188">_xlfn.IFS(LEFT(L3188, 2) = "01", "Jan", LEFT(L3188, 2) = "02", "Feb", LEFT(L3188, 2) = "03", "Mar", LEFT(L3188, 2) = "04", "Apr", LEFT(L3188, 2) = "05", "May", LEFT(L3188, 2) = "06", "Jun", LEFT(L3188, 2) = "07", "Jul", LEFT(L3188, 2) = "08", "Aug", LEFT(L3188, 2) = "09", "Sep", LEFT(L3188, 2) = "10", "Oct", LEFT(L3188, 2) = "11", "Nov", LEFT(L3188, 2) = "12", "Dec")</f>
        <v>Aug</v>
      </c>
      <c r="N3188" s="9" t="str">
        <f t="shared" si="347"/>
        <v>2014</v>
      </c>
      <c r="O3188" t="b">
        <v>1</v>
      </c>
      <c r="P3188">
        <v>70</v>
      </c>
      <c r="Q3188" t="b">
        <v>1</v>
      </c>
      <c r="R3188" t="s">
        <v>8270</v>
      </c>
      <c r="S3188" s="6">
        <f t="shared" si="343"/>
        <v>1.0218750000000001</v>
      </c>
      <c r="T3188" s="8">
        <f t="shared" si="344"/>
        <v>46.714285714285715</v>
      </c>
      <c r="U3188" t="str">
        <f t="shared" si="348"/>
        <v>theater</v>
      </c>
      <c r="V3188" t="str">
        <f t="shared" si="349"/>
        <v>plays</v>
      </c>
    </row>
    <row r="3189" spans="1:22" ht="48" x14ac:dyDescent="0.2">
      <c r="A3189">
        <v>3187</v>
      </c>
      <c r="B3189" s="3" t="s">
        <v>3187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2">
        <f t="shared" si="345"/>
        <v>41855.666354166664</v>
      </c>
      <c r="K3189">
        <v>1405439973</v>
      </c>
      <c r="L3189" s="12" t="str">
        <f t="shared" si="346"/>
        <v>07/15/2014</v>
      </c>
      <c r="M3189" s="9" t="str" cm="1">
        <f t="array" ref="M3189">_xlfn.IFS(LEFT(L3189, 2) = "01", "Jan", LEFT(L3189, 2) = "02", "Feb", LEFT(L3189, 2) = "03", "Mar", LEFT(L3189, 2) = "04", "Apr", LEFT(L3189, 2) = "05", "May", LEFT(L3189, 2) = "06", "Jun", LEFT(L3189, 2) = "07", "Jul", LEFT(L3189, 2) = "08", "Aug", LEFT(L3189, 2) = "09", "Sep", LEFT(L3189, 2) = "10", "Oct", LEFT(L3189, 2) = "11", "Nov", LEFT(L3189, 2) = "12", "Dec")</f>
        <v>Jul</v>
      </c>
      <c r="N3189" s="9" t="str">
        <f t="shared" si="347"/>
        <v>2014</v>
      </c>
      <c r="O3189" t="b">
        <v>1</v>
      </c>
      <c r="P3189">
        <v>244</v>
      </c>
      <c r="Q3189" t="b">
        <v>1</v>
      </c>
      <c r="R3189" t="s">
        <v>8270</v>
      </c>
      <c r="S3189" s="6">
        <f t="shared" si="343"/>
        <v>1.1629333333333334</v>
      </c>
      <c r="T3189" s="8">
        <f t="shared" si="344"/>
        <v>71.491803278688522</v>
      </c>
      <c r="U3189" t="str">
        <f t="shared" si="348"/>
        <v>theater</v>
      </c>
      <c r="V3189" t="str">
        <f t="shared" si="349"/>
        <v>plays</v>
      </c>
    </row>
    <row r="3190" spans="1:22" ht="48" x14ac:dyDescent="0.2">
      <c r="A3190">
        <v>3188</v>
      </c>
      <c r="B3190" s="3" t="s">
        <v>3188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2">
        <f t="shared" si="345"/>
        <v>42165.415532407409</v>
      </c>
      <c r="K3190">
        <v>1432115902</v>
      </c>
      <c r="L3190" s="12" t="str">
        <f t="shared" si="346"/>
        <v>05/20/2015</v>
      </c>
      <c r="M3190" s="9" t="str" cm="1">
        <f t="array" ref="M3190">_xlfn.IFS(LEFT(L3190, 2) = "01", "Jan", LEFT(L3190, 2) = "02", "Feb", LEFT(L3190, 2) = "03", "Mar", LEFT(L3190, 2) = "04", "Apr", LEFT(L3190, 2) = "05", "May", LEFT(L3190, 2) = "06", "Jun", LEFT(L3190, 2) = "07", "Jul", LEFT(L3190, 2) = "08", "Aug", LEFT(L3190, 2) = "09", "Sep", LEFT(L3190, 2) = "10", "Oct", LEFT(L3190, 2) = "11", "Nov", LEFT(L3190, 2) = "12", "Dec")</f>
        <v>May</v>
      </c>
      <c r="N3190" s="9" t="str">
        <f t="shared" si="347"/>
        <v>2015</v>
      </c>
      <c r="O3190" t="b">
        <v>0</v>
      </c>
      <c r="P3190">
        <v>9</v>
      </c>
      <c r="Q3190" t="b">
        <v>0</v>
      </c>
      <c r="R3190" t="s">
        <v>8304</v>
      </c>
      <c r="S3190" s="6">
        <f t="shared" si="343"/>
        <v>0.65</v>
      </c>
      <c r="T3190" s="8">
        <f t="shared" si="344"/>
        <v>14.444444444444445</v>
      </c>
      <c r="U3190" t="str">
        <f t="shared" si="348"/>
        <v>theater</v>
      </c>
      <c r="V3190" t="str">
        <f t="shared" si="349"/>
        <v>musical</v>
      </c>
    </row>
    <row r="3191" spans="1:22" ht="48" x14ac:dyDescent="0.2">
      <c r="A3191">
        <v>3189</v>
      </c>
      <c r="B3191" s="3" t="s">
        <v>3189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2">
        <f t="shared" si="345"/>
        <v>42148.346435185187</v>
      </c>
      <c r="K3191">
        <v>1429863532</v>
      </c>
      <c r="L3191" s="12" t="str">
        <f t="shared" si="346"/>
        <v>04/24/2015</v>
      </c>
      <c r="M3191" s="9" t="str" cm="1">
        <f t="array" ref="M3191">_xlfn.IFS(LEFT(L3191, 2) = "01", "Jan", LEFT(L3191, 2) = "02", "Feb", LEFT(L3191, 2) = "03", "Mar", LEFT(L3191, 2) = "04", "Apr", LEFT(L3191, 2) = "05", "May", LEFT(L3191, 2) = "06", "Jun", LEFT(L3191, 2) = "07", "Jul", LEFT(L3191, 2) = "08", "Aug", LEFT(L3191, 2) = "09", "Sep", LEFT(L3191, 2) = "10", "Oct", LEFT(L3191, 2) = "11", "Nov", LEFT(L3191, 2) = "12", "Dec")</f>
        <v>Apr</v>
      </c>
      <c r="N3191" s="9" t="str">
        <f t="shared" si="347"/>
        <v>2015</v>
      </c>
      <c r="O3191" t="b">
        <v>0</v>
      </c>
      <c r="P3191">
        <v>19</v>
      </c>
      <c r="Q3191" t="b">
        <v>0</v>
      </c>
      <c r="R3191" t="s">
        <v>8304</v>
      </c>
      <c r="S3191" s="6">
        <f t="shared" si="343"/>
        <v>0.12327272727272727</v>
      </c>
      <c r="T3191" s="8">
        <f t="shared" si="344"/>
        <v>356.84210526315792</v>
      </c>
      <c r="U3191" t="str">
        <f t="shared" si="348"/>
        <v>theater</v>
      </c>
      <c r="V3191" t="str">
        <f t="shared" si="349"/>
        <v>musical</v>
      </c>
    </row>
    <row r="3192" spans="1:22" ht="48" x14ac:dyDescent="0.2">
      <c r="A3192">
        <v>3190</v>
      </c>
      <c r="B3192" s="3" t="s">
        <v>3190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2">
        <f t="shared" si="345"/>
        <v>42713.192997685182</v>
      </c>
      <c r="K3192">
        <v>1478662675</v>
      </c>
      <c r="L3192" s="12" t="str">
        <f t="shared" si="346"/>
        <v>11/09/2016</v>
      </c>
      <c r="M3192" s="9" t="str" cm="1">
        <f t="array" ref="M3192">_xlfn.IFS(LEFT(L3192, 2) = "01", "Jan", LEFT(L3192, 2) = "02", "Feb", LEFT(L3192, 2) = "03", "Mar", LEFT(L3192, 2) = "04", "Apr", LEFT(L3192, 2) = "05", "May", LEFT(L3192, 2) = "06", "Jun", LEFT(L3192, 2) = "07", "Jul", LEFT(L3192, 2) = "08", "Aug", LEFT(L3192, 2) = "09", "Sep", LEFT(L3192, 2) = "10", "Oct", LEFT(L3192, 2) = "11", "Nov", LEFT(L3192, 2) = "12", "Dec")</f>
        <v>Nov</v>
      </c>
      <c r="N3192" s="9" t="str">
        <f t="shared" si="347"/>
        <v>2016</v>
      </c>
      <c r="O3192" t="b">
        <v>0</v>
      </c>
      <c r="P3192">
        <v>0</v>
      </c>
      <c r="Q3192" t="b">
        <v>0</v>
      </c>
      <c r="R3192" t="s">
        <v>8304</v>
      </c>
      <c r="S3192" s="6">
        <f t="shared" si="343"/>
        <v>0</v>
      </c>
      <c r="T3192" s="8">
        <f t="shared" si="344"/>
        <v>0</v>
      </c>
      <c r="U3192" t="str">
        <f t="shared" si="348"/>
        <v>theater</v>
      </c>
      <c r="V3192" t="str">
        <f t="shared" si="349"/>
        <v>musical</v>
      </c>
    </row>
    <row r="3193" spans="1:22" ht="48" x14ac:dyDescent="0.2">
      <c r="A3193">
        <v>3191</v>
      </c>
      <c r="B3193" s="3" t="s">
        <v>3191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2">
        <f t="shared" si="345"/>
        <v>42598.755428240736</v>
      </c>
      <c r="K3193">
        <v>1466186869</v>
      </c>
      <c r="L3193" s="12" t="str">
        <f t="shared" si="346"/>
        <v>06/17/2016</v>
      </c>
      <c r="M3193" s="9" t="str" cm="1">
        <f t="array" ref="M3193">_xlfn.IFS(LEFT(L3193, 2) = "01", "Jan", LEFT(L3193, 2) = "02", "Feb", LEFT(L3193, 2) = "03", "Mar", LEFT(L3193, 2) = "04", "Apr", LEFT(L3193, 2) = "05", "May", LEFT(L3193, 2) = "06", "Jun", LEFT(L3193, 2) = "07", "Jul", LEFT(L3193, 2) = "08", "Aug", LEFT(L3193, 2) = "09", "Sep", LEFT(L3193, 2) = "10", "Oct", LEFT(L3193, 2) = "11", "Nov", LEFT(L3193, 2) = "12", "Dec")</f>
        <v>Jun</v>
      </c>
      <c r="N3193" s="9" t="str">
        <f t="shared" si="347"/>
        <v>2016</v>
      </c>
      <c r="O3193" t="b">
        <v>0</v>
      </c>
      <c r="P3193">
        <v>4</v>
      </c>
      <c r="Q3193" t="b">
        <v>0</v>
      </c>
      <c r="R3193" t="s">
        <v>8304</v>
      </c>
      <c r="S3193" s="6">
        <f t="shared" si="343"/>
        <v>4.0266666666666666E-2</v>
      </c>
      <c r="T3193" s="8">
        <f t="shared" si="344"/>
        <v>37.75</v>
      </c>
      <c r="U3193" t="str">
        <f t="shared" si="348"/>
        <v>theater</v>
      </c>
      <c r="V3193" t="str">
        <f t="shared" si="349"/>
        <v>musical</v>
      </c>
    </row>
    <row r="3194" spans="1:22" ht="48" x14ac:dyDescent="0.2">
      <c r="A3194">
        <v>3192</v>
      </c>
      <c r="B3194" s="3" t="s">
        <v>3192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2">
        <f t="shared" si="345"/>
        <v>42063.916666666672</v>
      </c>
      <c r="K3194">
        <v>1421274859</v>
      </c>
      <c r="L3194" s="12" t="str">
        <f t="shared" si="346"/>
        <v>01/14/2015</v>
      </c>
      <c r="M3194" s="9" t="str" cm="1">
        <f t="array" ref="M3194">_xlfn.IFS(LEFT(L3194, 2) = "01", "Jan", LEFT(L3194, 2) = "02", "Feb", LEFT(L3194, 2) = "03", "Mar", LEFT(L3194, 2) = "04", "Apr", LEFT(L3194, 2) = "05", "May", LEFT(L3194, 2) = "06", "Jun", LEFT(L3194, 2) = "07", "Jul", LEFT(L3194, 2) = "08", "Aug", LEFT(L3194, 2) = "09", "Sep", LEFT(L3194, 2) = "10", "Oct", LEFT(L3194, 2) = "11", "Nov", LEFT(L3194, 2) = "12", "Dec")</f>
        <v>Jan</v>
      </c>
      <c r="N3194" s="9" t="str">
        <f t="shared" si="347"/>
        <v>2015</v>
      </c>
      <c r="O3194" t="b">
        <v>0</v>
      </c>
      <c r="P3194">
        <v>8</v>
      </c>
      <c r="Q3194" t="b">
        <v>0</v>
      </c>
      <c r="R3194" t="s">
        <v>8304</v>
      </c>
      <c r="S3194" s="6">
        <f t="shared" si="343"/>
        <v>1.0200000000000001E-2</v>
      </c>
      <c r="T3194" s="8">
        <f t="shared" si="344"/>
        <v>12.75</v>
      </c>
      <c r="U3194" t="str">
        <f t="shared" si="348"/>
        <v>theater</v>
      </c>
      <c r="V3194" t="str">
        <f t="shared" si="349"/>
        <v>musical</v>
      </c>
    </row>
    <row r="3195" spans="1:22" ht="48" x14ac:dyDescent="0.2">
      <c r="A3195">
        <v>3193</v>
      </c>
      <c r="B3195" s="3" t="s">
        <v>3193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2">
        <f t="shared" si="345"/>
        <v>42055.968240740738</v>
      </c>
      <c r="K3195">
        <v>1420586056</v>
      </c>
      <c r="L3195" s="12" t="str">
        <f t="shared" si="346"/>
        <v>01/06/2015</v>
      </c>
      <c r="M3195" s="9" t="str" cm="1">
        <f t="array" ref="M3195">_xlfn.IFS(LEFT(L3195, 2) = "01", "Jan", LEFT(L3195, 2) = "02", "Feb", LEFT(L3195, 2) = "03", "Mar", LEFT(L3195, 2) = "04", "Apr", LEFT(L3195, 2) = "05", "May", LEFT(L3195, 2) = "06", "Jun", LEFT(L3195, 2) = "07", "Jul", LEFT(L3195, 2) = "08", "Aug", LEFT(L3195, 2) = "09", "Sep", LEFT(L3195, 2) = "10", "Oct", LEFT(L3195, 2) = "11", "Nov", LEFT(L3195, 2) = "12", "Dec")</f>
        <v>Jan</v>
      </c>
      <c r="N3195" s="9" t="str">
        <f t="shared" si="347"/>
        <v>2015</v>
      </c>
      <c r="O3195" t="b">
        <v>0</v>
      </c>
      <c r="P3195">
        <v>24</v>
      </c>
      <c r="Q3195" t="b">
        <v>0</v>
      </c>
      <c r="R3195" t="s">
        <v>8304</v>
      </c>
      <c r="S3195" s="6">
        <f t="shared" si="343"/>
        <v>0.1174</v>
      </c>
      <c r="T3195" s="8">
        <f t="shared" si="344"/>
        <v>24.458333333333332</v>
      </c>
      <c r="U3195" t="str">
        <f t="shared" si="348"/>
        <v>theater</v>
      </c>
      <c r="V3195" t="str">
        <f t="shared" si="349"/>
        <v>musical</v>
      </c>
    </row>
    <row r="3196" spans="1:22" ht="48" x14ac:dyDescent="0.2">
      <c r="A3196">
        <v>3194</v>
      </c>
      <c r="B3196" s="3" t="s">
        <v>3194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2">
        <f t="shared" si="345"/>
        <v>42212.062476851846</v>
      </c>
      <c r="K3196">
        <v>1435368598</v>
      </c>
      <c r="L3196" s="12" t="str">
        <f t="shared" si="346"/>
        <v>06/27/2015</v>
      </c>
      <c r="M3196" s="9" t="str" cm="1">
        <f t="array" ref="M3196">_xlfn.IFS(LEFT(L3196, 2) = "01", "Jan", LEFT(L3196, 2) = "02", "Feb", LEFT(L3196, 2) = "03", "Mar", LEFT(L3196, 2) = "04", "Apr", LEFT(L3196, 2) = "05", "May", LEFT(L3196, 2) = "06", "Jun", LEFT(L3196, 2) = "07", "Jul", LEFT(L3196, 2) = "08", "Aug", LEFT(L3196, 2) = "09", "Sep", LEFT(L3196, 2) = "10", "Oct", LEFT(L3196, 2) = "11", "Nov", LEFT(L3196, 2) = "12", "Dec")</f>
        <v>Jun</v>
      </c>
      <c r="N3196" s="9" t="str">
        <f t="shared" si="347"/>
        <v>2015</v>
      </c>
      <c r="O3196" t="b">
        <v>0</v>
      </c>
      <c r="P3196">
        <v>0</v>
      </c>
      <c r="Q3196" t="b">
        <v>0</v>
      </c>
      <c r="R3196" t="s">
        <v>8304</v>
      </c>
      <c r="S3196" s="6">
        <f t="shared" si="343"/>
        <v>0</v>
      </c>
      <c r="T3196" s="8">
        <f t="shared" si="344"/>
        <v>0</v>
      </c>
      <c r="U3196" t="str">
        <f t="shared" si="348"/>
        <v>theater</v>
      </c>
      <c r="V3196" t="str">
        <f t="shared" si="349"/>
        <v>musical</v>
      </c>
    </row>
    <row r="3197" spans="1:22" ht="48" x14ac:dyDescent="0.2">
      <c r="A3197">
        <v>3195</v>
      </c>
      <c r="B3197" s="3" t="s">
        <v>3195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2">
        <f t="shared" si="345"/>
        <v>42047.594236111108</v>
      </c>
      <c r="K3197">
        <v>1421158542</v>
      </c>
      <c r="L3197" s="12" t="str">
        <f t="shared" si="346"/>
        <v>01/13/2015</v>
      </c>
      <c r="M3197" s="9" t="str" cm="1">
        <f t="array" ref="M3197">_xlfn.IFS(LEFT(L3197, 2) = "01", "Jan", LEFT(L3197, 2) = "02", "Feb", LEFT(L3197, 2) = "03", "Mar", LEFT(L3197, 2) = "04", "Apr", LEFT(L3197, 2) = "05", "May", LEFT(L3197, 2) = "06", "Jun", LEFT(L3197, 2) = "07", "Jul", LEFT(L3197, 2) = "08", "Aug", LEFT(L3197, 2) = "09", "Sep", LEFT(L3197, 2) = "10", "Oct", LEFT(L3197, 2) = "11", "Nov", LEFT(L3197, 2) = "12", "Dec")</f>
        <v>Jan</v>
      </c>
      <c r="N3197" s="9" t="str">
        <f t="shared" si="347"/>
        <v>2015</v>
      </c>
      <c r="O3197" t="b">
        <v>0</v>
      </c>
      <c r="P3197">
        <v>39</v>
      </c>
      <c r="Q3197" t="b">
        <v>0</v>
      </c>
      <c r="R3197" t="s">
        <v>8304</v>
      </c>
      <c r="S3197" s="6">
        <f t="shared" si="343"/>
        <v>0.59142857142857141</v>
      </c>
      <c r="T3197" s="8">
        <f t="shared" si="344"/>
        <v>53.07692307692308</v>
      </c>
      <c r="U3197" t="str">
        <f t="shared" si="348"/>
        <v>theater</v>
      </c>
      <c r="V3197" t="str">
        <f t="shared" si="349"/>
        <v>musical</v>
      </c>
    </row>
    <row r="3198" spans="1:22" ht="48" x14ac:dyDescent="0.2">
      <c r="A3198">
        <v>3196</v>
      </c>
      <c r="B3198" s="3" t="s">
        <v>3196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2">
        <f t="shared" si="345"/>
        <v>42217.583333333328</v>
      </c>
      <c r="K3198">
        <v>1433254875</v>
      </c>
      <c r="L3198" s="12" t="str">
        <f t="shared" si="346"/>
        <v>06/02/2015</v>
      </c>
      <c r="M3198" s="9" t="str" cm="1">
        <f t="array" ref="M3198">_xlfn.IFS(LEFT(L3198, 2) = "01", "Jan", LEFT(L3198, 2) = "02", "Feb", LEFT(L3198, 2) = "03", "Mar", LEFT(L3198, 2) = "04", "Apr", LEFT(L3198, 2) = "05", "May", LEFT(L3198, 2) = "06", "Jun", LEFT(L3198, 2) = "07", "Jul", LEFT(L3198, 2) = "08", "Aug", LEFT(L3198, 2) = "09", "Sep", LEFT(L3198, 2) = "10", "Oct", LEFT(L3198, 2) = "11", "Nov", LEFT(L3198, 2) = "12", "Dec")</f>
        <v>Jun</v>
      </c>
      <c r="N3198" s="9" t="str">
        <f t="shared" si="347"/>
        <v>2015</v>
      </c>
      <c r="O3198" t="b">
        <v>0</v>
      </c>
      <c r="P3198">
        <v>6</v>
      </c>
      <c r="Q3198" t="b">
        <v>0</v>
      </c>
      <c r="R3198" t="s">
        <v>8304</v>
      </c>
      <c r="S3198" s="6">
        <f t="shared" si="343"/>
        <v>5.9999999999999995E-4</v>
      </c>
      <c r="T3198" s="8">
        <f t="shared" si="344"/>
        <v>300</v>
      </c>
      <c r="U3198" t="str">
        <f t="shared" si="348"/>
        <v>theater</v>
      </c>
      <c r="V3198" t="str">
        <f t="shared" si="349"/>
        <v>musical</v>
      </c>
    </row>
    <row r="3199" spans="1:22" ht="32" x14ac:dyDescent="0.2">
      <c r="A3199">
        <v>3197</v>
      </c>
      <c r="B3199" s="3" t="s">
        <v>3197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2">
        <f t="shared" si="345"/>
        <v>42039.493263888886</v>
      </c>
      <c r="K3199">
        <v>1420458618</v>
      </c>
      <c r="L3199" s="12" t="str">
        <f t="shared" si="346"/>
        <v>01/05/2015</v>
      </c>
      <c r="M3199" s="9" t="str" cm="1">
        <f t="array" ref="M3199">_xlfn.IFS(LEFT(L3199, 2) = "01", "Jan", LEFT(L3199, 2) = "02", "Feb", LEFT(L3199, 2) = "03", "Mar", LEFT(L3199, 2) = "04", "Apr", LEFT(L3199, 2) = "05", "May", LEFT(L3199, 2) = "06", "Jun", LEFT(L3199, 2) = "07", "Jul", LEFT(L3199, 2) = "08", "Aug", LEFT(L3199, 2) = "09", "Sep", LEFT(L3199, 2) = "10", "Oct", LEFT(L3199, 2) = "11", "Nov", LEFT(L3199, 2) = "12", "Dec")</f>
        <v>Jan</v>
      </c>
      <c r="N3199" s="9" t="str">
        <f t="shared" si="347"/>
        <v>2015</v>
      </c>
      <c r="O3199" t="b">
        <v>0</v>
      </c>
      <c r="P3199">
        <v>4</v>
      </c>
      <c r="Q3199" t="b">
        <v>0</v>
      </c>
      <c r="R3199" t="s">
        <v>8304</v>
      </c>
      <c r="S3199" s="6">
        <f t="shared" si="343"/>
        <v>0.1145</v>
      </c>
      <c r="T3199" s="8">
        <f t="shared" si="344"/>
        <v>286.25</v>
      </c>
      <c r="U3199" t="str">
        <f t="shared" si="348"/>
        <v>theater</v>
      </c>
      <c r="V3199" t="str">
        <f t="shared" si="349"/>
        <v>musical</v>
      </c>
    </row>
    <row r="3200" spans="1:22" ht="48" x14ac:dyDescent="0.2">
      <c r="A3200">
        <v>3198</v>
      </c>
      <c r="B3200" s="3" t="s">
        <v>3198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2">
        <f t="shared" si="345"/>
        <v>42051.424502314811</v>
      </c>
      <c r="K3200">
        <v>1420798277</v>
      </c>
      <c r="L3200" s="12" t="str">
        <f t="shared" si="346"/>
        <v>01/09/2015</v>
      </c>
      <c r="M3200" s="9" t="str" cm="1">
        <f t="array" ref="M3200">_xlfn.IFS(LEFT(L3200, 2) = "01", "Jan", LEFT(L3200, 2) = "02", "Feb", LEFT(L3200, 2) = "03", "Mar", LEFT(L3200, 2) = "04", "Apr", LEFT(L3200, 2) = "05", "May", LEFT(L3200, 2) = "06", "Jun", LEFT(L3200, 2) = "07", "Jul", LEFT(L3200, 2) = "08", "Aug", LEFT(L3200, 2) = "09", "Sep", LEFT(L3200, 2) = "10", "Oct", LEFT(L3200, 2) = "11", "Nov", LEFT(L3200, 2) = "12", "Dec")</f>
        <v>Jan</v>
      </c>
      <c r="N3200" s="9" t="str">
        <f t="shared" si="347"/>
        <v>2015</v>
      </c>
      <c r="O3200" t="b">
        <v>0</v>
      </c>
      <c r="P3200">
        <v>3</v>
      </c>
      <c r="Q3200" t="b">
        <v>0</v>
      </c>
      <c r="R3200" t="s">
        <v>8304</v>
      </c>
      <c r="S3200" s="6">
        <f t="shared" si="343"/>
        <v>3.6666666666666666E-3</v>
      </c>
      <c r="T3200" s="8">
        <f t="shared" si="344"/>
        <v>36.666666666666664</v>
      </c>
      <c r="U3200" t="str">
        <f t="shared" si="348"/>
        <v>theater</v>
      </c>
      <c r="V3200" t="str">
        <f t="shared" si="349"/>
        <v>musical</v>
      </c>
    </row>
    <row r="3201" spans="1:22" ht="48" x14ac:dyDescent="0.2">
      <c r="A3201">
        <v>3199</v>
      </c>
      <c r="B3201" s="3" t="s">
        <v>3199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2">
        <f t="shared" si="345"/>
        <v>41888.875</v>
      </c>
      <c r="K3201">
        <v>1407435418</v>
      </c>
      <c r="L3201" s="12" t="str">
        <f t="shared" si="346"/>
        <v>08/07/2014</v>
      </c>
      <c r="M3201" s="9" t="str" cm="1">
        <f t="array" ref="M3201">_xlfn.IFS(LEFT(L3201, 2) = "01", "Jan", LEFT(L3201, 2) = "02", "Feb", LEFT(L3201, 2) = "03", "Mar", LEFT(L3201, 2) = "04", "Apr", LEFT(L3201, 2) = "05", "May", LEFT(L3201, 2) = "06", "Jun", LEFT(L3201, 2) = "07", "Jul", LEFT(L3201, 2) = "08", "Aug", LEFT(L3201, 2) = "09", "Sep", LEFT(L3201, 2) = "10", "Oct", LEFT(L3201, 2) = "11", "Nov", LEFT(L3201, 2) = "12", "Dec")</f>
        <v>Aug</v>
      </c>
      <c r="N3201" s="9" t="str">
        <f t="shared" si="347"/>
        <v>2014</v>
      </c>
      <c r="O3201" t="b">
        <v>0</v>
      </c>
      <c r="P3201">
        <v>53</v>
      </c>
      <c r="Q3201" t="b">
        <v>0</v>
      </c>
      <c r="R3201" t="s">
        <v>8304</v>
      </c>
      <c r="S3201" s="6">
        <f t="shared" si="343"/>
        <v>0.52159999999999995</v>
      </c>
      <c r="T3201" s="8">
        <f t="shared" si="344"/>
        <v>49.20754716981132</v>
      </c>
      <c r="U3201" t="str">
        <f t="shared" si="348"/>
        <v>theater</v>
      </c>
      <c r="V3201" t="str">
        <f t="shared" si="349"/>
        <v>musical</v>
      </c>
    </row>
    <row r="3202" spans="1:22" ht="48" x14ac:dyDescent="0.2">
      <c r="A3202">
        <v>3200</v>
      </c>
      <c r="B3202" s="3" t="s">
        <v>3200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2">
        <f t="shared" si="345"/>
        <v>42490.231944444444</v>
      </c>
      <c r="K3202">
        <v>1459410101</v>
      </c>
      <c r="L3202" s="12" t="str">
        <f t="shared" si="346"/>
        <v>03/31/2016</v>
      </c>
      <c r="M3202" s="9" t="str" cm="1">
        <f t="array" ref="M3202">_xlfn.IFS(LEFT(L3202, 2) = "01", "Jan", LEFT(L3202, 2) = "02", "Feb", LEFT(L3202, 2) = "03", "Mar", LEFT(L3202, 2) = "04", "Apr", LEFT(L3202, 2) = "05", "May", LEFT(L3202, 2) = "06", "Jun", LEFT(L3202, 2) = "07", "Jul", LEFT(L3202, 2) = "08", "Aug", LEFT(L3202, 2) = "09", "Sep", LEFT(L3202, 2) = "10", "Oct", LEFT(L3202, 2) = "11", "Nov", LEFT(L3202, 2) = "12", "Dec")</f>
        <v>Mar</v>
      </c>
      <c r="N3202" s="9" t="str">
        <f t="shared" si="347"/>
        <v>2016</v>
      </c>
      <c r="O3202" t="b">
        <v>0</v>
      </c>
      <c r="P3202">
        <v>1</v>
      </c>
      <c r="Q3202" t="b">
        <v>0</v>
      </c>
      <c r="R3202" t="s">
        <v>8304</v>
      </c>
      <c r="S3202" s="6">
        <f t="shared" ref="S3202:S3265" si="350">E3202/D3202</f>
        <v>2.0000000000000002E-5</v>
      </c>
      <c r="T3202" s="8">
        <f t="shared" ref="T3202:T3265" si="351">IFERROR(E3202/P3202, 0)</f>
        <v>1</v>
      </c>
      <c r="U3202" t="str">
        <f t="shared" si="348"/>
        <v>theater</v>
      </c>
      <c r="V3202" t="str">
        <f t="shared" si="349"/>
        <v>musical</v>
      </c>
    </row>
    <row r="3203" spans="1:22" ht="48" x14ac:dyDescent="0.2">
      <c r="A3203">
        <v>3201</v>
      </c>
      <c r="B3203" s="3" t="s">
        <v>3201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2">
        <f t="shared" ref="J3203:J3266" si="352">(((I3203/60)/60)/24)+DATE(1970,1,1)</f>
        <v>41882.767094907409</v>
      </c>
      <c r="K3203">
        <v>1407695077</v>
      </c>
      <c r="L3203" s="12" t="str">
        <f t="shared" ref="L3203:L3266" si="353">TEXT((((K3203/60)/60)/24)+DATE(1970,1,1), "mm/dd/yyyy")</f>
        <v>08/10/2014</v>
      </c>
      <c r="M3203" s="9" t="str" cm="1">
        <f t="array" ref="M3203">_xlfn.IFS(LEFT(L3203, 2) = "01", "Jan", LEFT(L3203, 2) = "02", "Feb", LEFT(L3203, 2) = "03", "Mar", LEFT(L3203, 2) = "04", "Apr", LEFT(L3203, 2) = "05", "May", LEFT(L3203, 2) = "06", "Jun", LEFT(L3203, 2) = "07", "Jul", LEFT(L3203, 2) = "08", "Aug", LEFT(L3203, 2) = "09", "Sep", LEFT(L3203, 2) = "10", "Oct", LEFT(L3203, 2) = "11", "Nov", LEFT(L3203, 2) = "12", "Dec")</f>
        <v>Aug</v>
      </c>
      <c r="N3203" s="9" t="str">
        <f t="shared" ref="N3203:N3266" si="354">RIGHT(L3203, 4)</f>
        <v>2014</v>
      </c>
      <c r="O3203" t="b">
        <v>0</v>
      </c>
      <c r="P3203">
        <v>2</v>
      </c>
      <c r="Q3203" t="b">
        <v>0</v>
      </c>
      <c r="R3203" t="s">
        <v>8304</v>
      </c>
      <c r="S3203" s="6">
        <f t="shared" si="350"/>
        <v>1.2500000000000001E-2</v>
      </c>
      <c r="T3203" s="8">
        <f t="shared" si="351"/>
        <v>12.5</v>
      </c>
      <c r="U3203" t="str">
        <f t="shared" ref="U3203:U3266" si="355">LEFT(R3203, SEARCH("/", R3203) - 1)</f>
        <v>theater</v>
      </c>
      <c r="V3203" t="str">
        <f t="shared" ref="V3203:V3266" si="356">RIGHT(R3203, LEN(R3203) - SEARCH("/", R3203) )</f>
        <v>musical</v>
      </c>
    </row>
    <row r="3204" spans="1:22" ht="48" x14ac:dyDescent="0.2">
      <c r="A3204">
        <v>3202</v>
      </c>
      <c r="B3204" s="3" t="s">
        <v>3202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2">
        <f t="shared" si="352"/>
        <v>42352.249305555553</v>
      </c>
      <c r="K3204">
        <v>1445027346</v>
      </c>
      <c r="L3204" s="12" t="str">
        <f t="shared" si="353"/>
        <v>10/16/2015</v>
      </c>
      <c r="M3204" s="9" t="str" cm="1">
        <f t="array" ref="M3204">_xlfn.IFS(LEFT(L3204, 2) = "01", "Jan", LEFT(L3204, 2) = "02", "Feb", LEFT(L3204, 2) = "03", "Mar", LEFT(L3204, 2) = "04", "Apr", LEFT(L3204, 2) = "05", "May", LEFT(L3204, 2) = "06", "Jun", LEFT(L3204, 2) = "07", "Jul", LEFT(L3204, 2) = "08", "Aug", LEFT(L3204, 2) = "09", "Sep", LEFT(L3204, 2) = "10", "Oct", LEFT(L3204, 2) = "11", "Nov", LEFT(L3204, 2) = "12", "Dec")</f>
        <v>Oct</v>
      </c>
      <c r="N3204" s="9" t="str">
        <f t="shared" si="354"/>
        <v>2015</v>
      </c>
      <c r="O3204" t="b">
        <v>0</v>
      </c>
      <c r="P3204">
        <v>25</v>
      </c>
      <c r="Q3204" t="b">
        <v>0</v>
      </c>
      <c r="R3204" t="s">
        <v>8304</v>
      </c>
      <c r="S3204" s="6">
        <f t="shared" si="350"/>
        <v>0.54520000000000002</v>
      </c>
      <c r="T3204" s="8">
        <f t="shared" si="351"/>
        <v>109.04</v>
      </c>
      <c r="U3204" t="str">
        <f t="shared" si="355"/>
        <v>theater</v>
      </c>
      <c r="V3204" t="str">
        <f t="shared" si="356"/>
        <v>musical</v>
      </c>
    </row>
    <row r="3205" spans="1:22" ht="32" x14ac:dyDescent="0.2">
      <c r="A3205">
        <v>3203</v>
      </c>
      <c r="B3205" s="3" t="s">
        <v>3203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2">
        <f t="shared" si="352"/>
        <v>42272.988680555558</v>
      </c>
      <c r="K3205">
        <v>1440632622</v>
      </c>
      <c r="L3205" s="12" t="str">
        <f t="shared" si="353"/>
        <v>08/26/2015</v>
      </c>
      <c r="M3205" s="9" t="str" cm="1">
        <f t="array" ref="M3205">_xlfn.IFS(LEFT(L3205, 2) = "01", "Jan", LEFT(L3205, 2) = "02", "Feb", LEFT(L3205, 2) = "03", "Mar", LEFT(L3205, 2) = "04", "Apr", LEFT(L3205, 2) = "05", "May", LEFT(L3205, 2) = "06", "Jun", LEFT(L3205, 2) = "07", "Jul", LEFT(L3205, 2) = "08", "Aug", LEFT(L3205, 2) = "09", "Sep", LEFT(L3205, 2) = "10", "Oct", LEFT(L3205, 2) = "11", "Nov", LEFT(L3205, 2) = "12", "Dec")</f>
        <v>Aug</v>
      </c>
      <c r="N3205" s="9" t="str">
        <f t="shared" si="354"/>
        <v>2015</v>
      </c>
      <c r="O3205" t="b">
        <v>0</v>
      </c>
      <c r="P3205">
        <v>6</v>
      </c>
      <c r="Q3205" t="b">
        <v>0</v>
      </c>
      <c r="R3205" t="s">
        <v>8304</v>
      </c>
      <c r="S3205" s="6">
        <f t="shared" si="350"/>
        <v>0.25</v>
      </c>
      <c r="T3205" s="8">
        <f t="shared" si="351"/>
        <v>41.666666666666664</v>
      </c>
      <c r="U3205" t="str">
        <f t="shared" si="355"/>
        <v>theater</v>
      </c>
      <c r="V3205" t="str">
        <f t="shared" si="356"/>
        <v>musical</v>
      </c>
    </row>
    <row r="3206" spans="1:22" ht="48" x14ac:dyDescent="0.2">
      <c r="A3206">
        <v>3204</v>
      </c>
      <c r="B3206" s="3" t="s">
        <v>3204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2">
        <f t="shared" si="352"/>
        <v>42202.676388888889</v>
      </c>
      <c r="K3206">
        <v>1434558479</v>
      </c>
      <c r="L3206" s="12" t="str">
        <f t="shared" si="353"/>
        <v>06/17/2015</v>
      </c>
      <c r="M3206" s="9" t="str" cm="1">
        <f t="array" ref="M3206">_xlfn.IFS(LEFT(L3206, 2) = "01", "Jan", LEFT(L3206, 2) = "02", "Feb", LEFT(L3206, 2) = "03", "Mar", LEFT(L3206, 2) = "04", "Apr", LEFT(L3206, 2) = "05", "May", LEFT(L3206, 2) = "06", "Jun", LEFT(L3206, 2) = "07", "Jul", LEFT(L3206, 2) = "08", "Aug", LEFT(L3206, 2) = "09", "Sep", LEFT(L3206, 2) = "10", "Oct", LEFT(L3206, 2) = "11", "Nov", LEFT(L3206, 2) = "12", "Dec")</f>
        <v>Jun</v>
      </c>
      <c r="N3206" s="9" t="str">
        <f t="shared" si="354"/>
        <v>2015</v>
      </c>
      <c r="O3206" t="b">
        <v>0</v>
      </c>
      <c r="P3206">
        <v>0</v>
      </c>
      <c r="Q3206" t="b">
        <v>0</v>
      </c>
      <c r="R3206" t="s">
        <v>8304</v>
      </c>
      <c r="S3206" s="6">
        <f t="shared" si="350"/>
        <v>0</v>
      </c>
      <c r="T3206" s="8">
        <f t="shared" si="351"/>
        <v>0</v>
      </c>
      <c r="U3206" t="str">
        <f t="shared" si="355"/>
        <v>theater</v>
      </c>
      <c r="V3206" t="str">
        <f t="shared" si="356"/>
        <v>musical</v>
      </c>
    </row>
    <row r="3207" spans="1:22" ht="48" x14ac:dyDescent="0.2">
      <c r="A3207">
        <v>3205</v>
      </c>
      <c r="B3207" s="3" t="s">
        <v>3205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2">
        <f t="shared" si="352"/>
        <v>42125.374675925923</v>
      </c>
      <c r="K3207">
        <v>1427878772</v>
      </c>
      <c r="L3207" s="12" t="str">
        <f t="shared" si="353"/>
        <v>04/01/2015</v>
      </c>
      <c r="M3207" s="9" t="str" cm="1">
        <f t="array" ref="M3207">_xlfn.IFS(LEFT(L3207, 2) = "01", "Jan", LEFT(L3207, 2) = "02", "Feb", LEFT(L3207, 2) = "03", "Mar", LEFT(L3207, 2) = "04", "Apr", LEFT(L3207, 2) = "05", "May", LEFT(L3207, 2) = "06", "Jun", LEFT(L3207, 2) = "07", "Jul", LEFT(L3207, 2) = "08", "Aug", LEFT(L3207, 2) = "09", "Sep", LEFT(L3207, 2) = "10", "Oct", LEFT(L3207, 2) = "11", "Nov", LEFT(L3207, 2) = "12", "Dec")</f>
        <v>Apr</v>
      </c>
      <c r="N3207" s="9" t="str">
        <f t="shared" si="354"/>
        <v>2015</v>
      </c>
      <c r="O3207" t="b">
        <v>0</v>
      </c>
      <c r="P3207">
        <v>12</v>
      </c>
      <c r="Q3207" t="b">
        <v>0</v>
      </c>
      <c r="R3207" t="s">
        <v>8304</v>
      </c>
      <c r="S3207" s="6">
        <f t="shared" si="350"/>
        <v>3.4125000000000003E-2</v>
      </c>
      <c r="T3207" s="8">
        <f t="shared" si="351"/>
        <v>22.75</v>
      </c>
      <c r="U3207" t="str">
        <f t="shared" si="355"/>
        <v>theater</v>
      </c>
      <c r="V3207" t="str">
        <f t="shared" si="356"/>
        <v>musical</v>
      </c>
    </row>
    <row r="3208" spans="1:22" ht="48" x14ac:dyDescent="0.2">
      <c r="A3208">
        <v>3206</v>
      </c>
      <c r="B3208" s="3" t="s">
        <v>3206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2">
        <f t="shared" si="352"/>
        <v>42266.276053240741</v>
      </c>
      <c r="K3208">
        <v>1440052651</v>
      </c>
      <c r="L3208" s="12" t="str">
        <f t="shared" si="353"/>
        <v>08/20/2015</v>
      </c>
      <c r="M3208" s="9" t="str" cm="1">
        <f t="array" ref="M3208">_xlfn.IFS(LEFT(L3208, 2) = "01", "Jan", LEFT(L3208, 2) = "02", "Feb", LEFT(L3208, 2) = "03", "Mar", LEFT(L3208, 2) = "04", "Apr", LEFT(L3208, 2) = "05", "May", LEFT(L3208, 2) = "06", "Jun", LEFT(L3208, 2) = "07", "Jul", LEFT(L3208, 2) = "08", "Aug", LEFT(L3208, 2) = "09", "Sep", LEFT(L3208, 2) = "10", "Oct", LEFT(L3208, 2) = "11", "Nov", LEFT(L3208, 2) = "12", "Dec")</f>
        <v>Aug</v>
      </c>
      <c r="N3208" s="9" t="str">
        <f t="shared" si="354"/>
        <v>2015</v>
      </c>
      <c r="O3208" t="b">
        <v>0</v>
      </c>
      <c r="P3208">
        <v>0</v>
      </c>
      <c r="Q3208" t="b">
        <v>0</v>
      </c>
      <c r="R3208" t="s">
        <v>8304</v>
      </c>
      <c r="S3208" s="6">
        <f t="shared" si="350"/>
        <v>0</v>
      </c>
      <c r="T3208" s="8">
        <f t="shared" si="351"/>
        <v>0</v>
      </c>
      <c r="U3208" t="str">
        <f t="shared" si="355"/>
        <v>theater</v>
      </c>
      <c r="V3208" t="str">
        <f t="shared" si="356"/>
        <v>musical</v>
      </c>
    </row>
    <row r="3209" spans="1:22" ht="48" x14ac:dyDescent="0.2">
      <c r="A3209">
        <v>3207</v>
      </c>
      <c r="B3209" s="3" t="s">
        <v>3207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2">
        <f t="shared" si="352"/>
        <v>42117.236192129625</v>
      </c>
      <c r="K3209">
        <v>1424587207</v>
      </c>
      <c r="L3209" s="12" t="str">
        <f t="shared" si="353"/>
        <v>02/22/2015</v>
      </c>
      <c r="M3209" s="9" t="str" cm="1">
        <f t="array" ref="M3209">_xlfn.IFS(LEFT(L3209, 2) = "01", "Jan", LEFT(L3209, 2) = "02", "Feb", LEFT(L3209, 2) = "03", "Mar", LEFT(L3209, 2) = "04", "Apr", LEFT(L3209, 2) = "05", "May", LEFT(L3209, 2) = "06", "Jun", LEFT(L3209, 2) = "07", "Jul", LEFT(L3209, 2) = "08", "Aug", LEFT(L3209, 2) = "09", "Sep", LEFT(L3209, 2) = "10", "Oct", LEFT(L3209, 2) = "11", "Nov", LEFT(L3209, 2) = "12", "Dec")</f>
        <v>Feb</v>
      </c>
      <c r="N3209" s="9" t="str">
        <f t="shared" si="354"/>
        <v>2015</v>
      </c>
      <c r="O3209" t="b">
        <v>0</v>
      </c>
      <c r="P3209">
        <v>36</v>
      </c>
      <c r="Q3209" t="b">
        <v>0</v>
      </c>
      <c r="R3209" t="s">
        <v>8304</v>
      </c>
      <c r="S3209" s="6">
        <f t="shared" si="350"/>
        <v>0.46363636363636362</v>
      </c>
      <c r="T3209" s="8">
        <f t="shared" si="351"/>
        <v>70.833333333333329</v>
      </c>
      <c r="U3209" t="str">
        <f t="shared" si="355"/>
        <v>theater</v>
      </c>
      <c r="V3209" t="str">
        <f t="shared" si="356"/>
        <v>musical</v>
      </c>
    </row>
    <row r="3210" spans="1:22" ht="48" x14ac:dyDescent="0.2">
      <c r="A3210">
        <v>3208</v>
      </c>
      <c r="B3210" s="3" t="s">
        <v>3208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2">
        <f t="shared" si="352"/>
        <v>41848.605057870373</v>
      </c>
      <c r="K3210">
        <v>1404743477</v>
      </c>
      <c r="L3210" s="12" t="str">
        <f t="shared" si="353"/>
        <v>07/07/2014</v>
      </c>
      <c r="M3210" s="9" t="str" cm="1">
        <f t="array" ref="M3210">_xlfn.IFS(LEFT(L3210, 2) = "01", "Jan", LEFT(L3210, 2) = "02", "Feb", LEFT(L3210, 2) = "03", "Mar", LEFT(L3210, 2) = "04", "Apr", LEFT(L3210, 2) = "05", "May", LEFT(L3210, 2) = "06", "Jun", LEFT(L3210, 2) = "07", "Jul", LEFT(L3210, 2) = "08", "Aug", LEFT(L3210, 2) = "09", "Sep", LEFT(L3210, 2) = "10", "Oct", LEFT(L3210, 2) = "11", "Nov", LEFT(L3210, 2) = "12", "Dec")</f>
        <v>Jul</v>
      </c>
      <c r="N3210" s="9" t="str">
        <f t="shared" si="354"/>
        <v>2014</v>
      </c>
      <c r="O3210" t="b">
        <v>1</v>
      </c>
      <c r="P3210">
        <v>82</v>
      </c>
      <c r="Q3210" t="b">
        <v>1</v>
      </c>
      <c r="R3210" t="s">
        <v>8270</v>
      </c>
      <c r="S3210" s="6">
        <f t="shared" si="350"/>
        <v>1.0349999999999999</v>
      </c>
      <c r="T3210" s="8">
        <f t="shared" si="351"/>
        <v>63.109756097560975</v>
      </c>
      <c r="U3210" t="str">
        <f t="shared" si="355"/>
        <v>theater</v>
      </c>
      <c r="V3210" t="str">
        <f t="shared" si="356"/>
        <v>plays</v>
      </c>
    </row>
    <row r="3211" spans="1:22" ht="48" x14ac:dyDescent="0.2">
      <c r="A3211">
        <v>3209</v>
      </c>
      <c r="B3211" s="3" t="s">
        <v>3209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2">
        <f t="shared" si="352"/>
        <v>41810.958333333336</v>
      </c>
      <c r="K3211">
        <v>1400512658</v>
      </c>
      <c r="L3211" s="12" t="str">
        <f t="shared" si="353"/>
        <v>05/19/2014</v>
      </c>
      <c r="M3211" s="9" t="str" cm="1">
        <f t="array" ref="M3211">_xlfn.IFS(LEFT(L3211, 2) = "01", "Jan", LEFT(L3211, 2) = "02", "Feb", LEFT(L3211, 2) = "03", "Mar", LEFT(L3211, 2) = "04", "Apr", LEFT(L3211, 2) = "05", "May", LEFT(L3211, 2) = "06", "Jun", LEFT(L3211, 2) = "07", "Jul", LEFT(L3211, 2) = "08", "Aug", LEFT(L3211, 2) = "09", "Sep", LEFT(L3211, 2) = "10", "Oct", LEFT(L3211, 2) = "11", "Nov", LEFT(L3211, 2) = "12", "Dec")</f>
        <v>May</v>
      </c>
      <c r="N3211" s="9" t="str">
        <f t="shared" si="354"/>
        <v>2014</v>
      </c>
      <c r="O3211" t="b">
        <v>1</v>
      </c>
      <c r="P3211">
        <v>226</v>
      </c>
      <c r="Q3211" t="b">
        <v>1</v>
      </c>
      <c r="R3211" t="s">
        <v>8270</v>
      </c>
      <c r="S3211" s="6">
        <f t="shared" si="350"/>
        <v>1.1932315789473684</v>
      </c>
      <c r="T3211" s="8">
        <f t="shared" si="351"/>
        <v>50.157964601769912</v>
      </c>
      <c r="U3211" t="str">
        <f t="shared" si="355"/>
        <v>theater</v>
      </c>
      <c r="V3211" t="str">
        <f t="shared" si="356"/>
        <v>plays</v>
      </c>
    </row>
    <row r="3212" spans="1:22" ht="48" x14ac:dyDescent="0.2">
      <c r="A3212">
        <v>3210</v>
      </c>
      <c r="B3212" s="3" t="s">
        <v>3210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2">
        <f t="shared" si="352"/>
        <v>41061.165972222225</v>
      </c>
      <c r="K3212">
        <v>1334442519</v>
      </c>
      <c r="L3212" s="12" t="str">
        <f t="shared" si="353"/>
        <v>04/14/2012</v>
      </c>
      <c r="M3212" s="9" t="str" cm="1">
        <f t="array" ref="M3212">_xlfn.IFS(LEFT(L3212, 2) = "01", "Jan", LEFT(L3212, 2) = "02", "Feb", LEFT(L3212, 2) = "03", "Mar", LEFT(L3212, 2) = "04", "Apr", LEFT(L3212, 2) = "05", "May", LEFT(L3212, 2) = "06", "Jun", LEFT(L3212, 2) = "07", "Jul", LEFT(L3212, 2) = "08", "Aug", LEFT(L3212, 2) = "09", "Sep", LEFT(L3212, 2) = "10", "Oct", LEFT(L3212, 2) = "11", "Nov", LEFT(L3212, 2) = "12", "Dec")</f>
        <v>Apr</v>
      </c>
      <c r="N3212" s="9" t="str">
        <f t="shared" si="354"/>
        <v>2012</v>
      </c>
      <c r="O3212" t="b">
        <v>1</v>
      </c>
      <c r="P3212">
        <v>60</v>
      </c>
      <c r="Q3212" t="b">
        <v>1</v>
      </c>
      <c r="R3212" t="s">
        <v>8270</v>
      </c>
      <c r="S3212" s="6">
        <f t="shared" si="350"/>
        <v>1.2576666666666667</v>
      </c>
      <c r="T3212" s="8">
        <f t="shared" si="351"/>
        <v>62.883333333333333</v>
      </c>
      <c r="U3212" t="str">
        <f t="shared" si="355"/>
        <v>theater</v>
      </c>
      <c r="V3212" t="str">
        <f t="shared" si="356"/>
        <v>plays</v>
      </c>
    </row>
    <row r="3213" spans="1:22" ht="48" x14ac:dyDescent="0.2">
      <c r="A3213">
        <v>3211</v>
      </c>
      <c r="B3213" s="3" t="s">
        <v>3211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2">
        <f t="shared" si="352"/>
        <v>41866.083333333336</v>
      </c>
      <c r="K3213">
        <v>1405346680</v>
      </c>
      <c r="L3213" s="12" t="str">
        <f t="shared" si="353"/>
        <v>07/14/2014</v>
      </c>
      <c r="M3213" s="9" t="str" cm="1">
        <f t="array" ref="M3213">_xlfn.IFS(LEFT(L3213, 2) = "01", "Jan", LEFT(L3213, 2) = "02", "Feb", LEFT(L3213, 2) = "03", "Mar", LEFT(L3213, 2) = "04", "Apr", LEFT(L3213, 2) = "05", "May", LEFT(L3213, 2) = "06", "Jun", LEFT(L3213, 2) = "07", "Jul", LEFT(L3213, 2) = "08", "Aug", LEFT(L3213, 2) = "09", "Sep", LEFT(L3213, 2) = "10", "Oct", LEFT(L3213, 2) = "11", "Nov", LEFT(L3213, 2) = "12", "Dec")</f>
        <v>Jul</v>
      </c>
      <c r="N3213" s="9" t="str">
        <f t="shared" si="354"/>
        <v>2014</v>
      </c>
      <c r="O3213" t="b">
        <v>1</v>
      </c>
      <c r="P3213">
        <v>322</v>
      </c>
      <c r="Q3213" t="b">
        <v>1</v>
      </c>
      <c r="R3213" t="s">
        <v>8270</v>
      </c>
      <c r="S3213" s="6">
        <f t="shared" si="350"/>
        <v>1.1974347826086957</v>
      </c>
      <c r="T3213" s="8">
        <f t="shared" si="351"/>
        <v>85.531055900621112</v>
      </c>
      <c r="U3213" t="str">
        <f t="shared" si="355"/>
        <v>theater</v>
      </c>
      <c r="V3213" t="str">
        <f t="shared" si="356"/>
        <v>plays</v>
      </c>
    </row>
    <row r="3214" spans="1:22" ht="32" x14ac:dyDescent="0.2">
      <c r="A3214">
        <v>3212</v>
      </c>
      <c r="B3214" s="3" t="s">
        <v>3212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2">
        <f t="shared" si="352"/>
        <v>41859.795729166668</v>
      </c>
      <c r="K3214">
        <v>1404932751</v>
      </c>
      <c r="L3214" s="12" t="str">
        <f t="shared" si="353"/>
        <v>07/09/2014</v>
      </c>
      <c r="M3214" s="9" t="str" cm="1">
        <f t="array" ref="M3214">_xlfn.IFS(LEFT(L3214, 2) = "01", "Jan", LEFT(L3214, 2) = "02", "Feb", LEFT(L3214, 2) = "03", "Mar", LEFT(L3214, 2) = "04", "Apr", LEFT(L3214, 2) = "05", "May", LEFT(L3214, 2) = "06", "Jun", LEFT(L3214, 2) = "07", "Jul", LEFT(L3214, 2) = "08", "Aug", LEFT(L3214, 2) = "09", "Sep", LEFT(L3214, 2) = "10", "Oct", LEFT(L3214, 2) = "11", "Nov", LEFT(L3214, 2) = "12", "Dec")</f>
        <v>Jul</v>
      </c>
      <c r="N3214" s="9" t="str">
        <f t="shared" si="354"/>
        <v>2014</v>
      </c>
      <c r="O3214" t="b">
        <v>1</v>
      </c>
      <c r="P3214">
        <v>94</v>
      </c>
      <c r="Q3214" t="b">
        <v>1</v>
      </c>
      <c r="R3214" t="s">
        <v>8270</v>
      </c>
      <c r="S3214" s="6">
        <f t="shared" si="350"/>
        <v>1.2625</v>
      </c>
      <c r="T3214" s="8">
        <f t="shared" si="351"/>
        <v>53.723404255319146</v>
      </c>
      <c r="U3214" t="str">
        <f t="shared" si="355"/>
        <v>theater</v>
      </c>
      <c r="V3214" t="str">
        <f t="shared" si="356"/>
        <v>plays</v>
      </c>
    </row>
    <row r="3215" spans="1:22" ht="48" x14ac:dyDescent="0.2">
      <c r="A3215">
        <v>3213</v>
      </c>
      <c r="B3215" s="3" t="s">
        <v>3213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2">
        <f t="shared" si="352"/>
        <v>42211.763414351852</v>
      </c>
      <c r="K3215">
        <v>1434478759</v>
      </c>
      <c r="L3215" s="12" t="str">
        <f t="shared" si="353"/>
        <v>06/16/2015</v>
      </c>
      <c r="M3215" s="9" t="str" cm="1">
        <f t="array" ref="M3215">_xlfn.IFS(LEFT(L3215, 2) = "01", "Jan", LEFT(L3215, 2) = "02", "Feb", LEFT(L3215, 2) = "03", "Mar", LEFT(L3215, 2) = "04", "Apr", LEFT(L3215, 2) = "05", "May", LEFT(L3215, 2) = "06", "Jun", LEFT(L3215, 2) = "07", "Jul", LEFT(L3215, 2) = "08", "Aug", LEFT(L3215, 2) = "09", "Sep", LEFT(L3215, 2) = "10", "Oct", LEFT(L3215, 2) = "11", "Nov", LEFT(L3215, 2) = "12", "Dec")</f>
        <v>Jun</v>
      </c>
      <c r="N3215" s="9" t="str">
        <f t="shared" si="354"/>
        <v>2015</v>
      </c>
      <c r="O3215" t="b">
        <v>1</v>
      </c>
      <c r="P3215">
        <v>47</v>
      </c>
      <c r="Q3215" t="b">
        <v>1</v>
      </c>
      <c r="R3215" t="s">
        <v>8270</v>
      </c>
      <c r="S3215" s="6">
        <f t="shared" si="350"/>
        <v>1.0011666666666668</v>
      </c>
      <c r="T3215" s="8">
        <f t="shared" si="351"/>
        <v>127.80851063829788</v>
      </c>
      <c r="U3215" t="str">
        <f t="shared" si="355"/>
        <v>theater</v>
      </c>
      <c r="V3215" t="str">
        <f t="shared" si="356"/>
        <v>plays</v>
      </c>
    </row>
    <row r="3216" spans="1:22" ht="48" x14ac:dyDescent="0.2">
      <c r="A3216">
        <v>3214</v>
      </c>
      <c r="B3216" s="3" t="s">
        <v>3214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2">
        <f t="shared" si="352"/>
        <v>42374.996527777781</v>
      </c>
      <c r="K3216">
        <v>1448823673</v>
      </c>
      <c r="L3216" s="12" t="str">
        <f t="shared" si="353"/>
        <v>11/29/2015</v>
      </c>
      <c r="M3216" s="9" t="str" cm="1">
        <f t="array" ref="M3216">_xlfn.IFS(LEFT(L3216, 2) = "01", "Jan", LEFT(L3216, 2) = "02", "Feb", LEFT(L3216, 2) = "03", "Mar", LEFT(L3216, 2) = "04", "Apr", LEFT(L3216, 2) = "05", "May", LEFT(L3216, 2) = "06", "Jun", LEFT(L3216, 2) = "07", "Jul", LEFT(L3216, 2) = "08", "Aug", LEFT(L3216, 2) = "09", "Sep", LEFT(L3216, 2) = "10", "Oct", LEFT(L3216, 2) = "11", "Nov", LEFT(L3216, 2) = "12", "Dec")</f>
        <v>Nov</v>
      </c>
      <c r="N3216" s="9" t="str">
        <f t="shared" si="354"/>
        <v>2015</v>
      </c>
      <c r="O3216" t="b">
        <v>1</v>
      </c>
      <c r="P3216">
        <v>115</v>
      </c>
      <c r="Q3216" t="b">
        <v>1</v>
      </c>
      <c r="R3216" t="s">
        <v>8270</v>
      </c>
      <c r="S3216" s="6">
        <f t="shared" si="350"/>
        <v>1.0213333333333334</v>
      </c>
      <c r="T3216" s="8">
        <f t="shared" si="351"/>
        <v>106.57391304347826</v>
      </c>
      <c r="U3216" t="str">
        <f t="shared" si="355"/>
        <v>theater</v>
      </c>
      <c r="V3216" t="str">
        <f t="shared" si="356"/>
        <v>plays</v>
      </c>
    </row>
    <row r="3217" spans="1:22" ht="64" x14ac:dyDescent="0.2">
      <c r="A3217">
        <v>3215</v>
      </c>
      <c r="B3217" s="3" t="s">
        <v>3215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2">
        <f t="shared" si="352"/>
        <v>42257.165972222225</v>
      </c>
      <c r="K3217">
        <v>1438617471</v>
      </c>
      <c r="L3217" s="12" t="str">
        <f t="shared" si="353"/>
        <v>08/03/2015</v>
      </c>
      <c r="M3217" s="9" t="str" cm="1">
        <f t="array" ref="M3217">_xlfn.IFS(LEFT(L3217, 2) = "01", "Jan", LEFT(L3217, 2) = "02", "Feb", LEFT(L3217, 2) = "03", "Mar", LEFT(L3217, 2) = "04", "Apr", LEFT(L3217, 2) = "05", "May", LEFT(L3217, 2) = "06", "Jun", LEFT(L3217, 2) = "07", "Jul", LEFT(L3217, 2) = "08", "Aug", LEFT(L3217, 2) = "09", "Sep", LEFT(L3217, 2) = "10", "Oct", LEFT(L3217, 2) = "11", "Nov", LEFT(L3217, 2) = "12", "Dec")</f>
        <v>Aug</v>
      </c>
      <c r="N3217" s="9" t="str">
        <f t="shared" si="354"/>
        <v>2015</v>
      </c>
      <c r="O3217" t="b">
        <v>1</v>
      </c>
      <c r="P3217">
        <v>134</v>
      </c>
      <c r="Q3217" t="b">
        <v>1</v>
      </c>
      <c r="R3217" t="s">
        <v>8270</v>
      </c>
      <c r="S3217" s="6">
        <f t="shared" si="350"/>
        <v>1.0035142857142858</v>
      </c>
      <c r="T3217" s="8">
        <f t="shared" si="351"/>
        <v>262.11194029850748</v>
      </c>
      <c r="U3217" t="str">
        <f t="shared" si="355"/>
        <v>theater</v>
      </c>
      <c r="V3217" t="str">
        <f t="shared" si="356"/>
        <v>plays</v>
      </c>
    </row>
    <row r="3218" spans="1:22" ht="48" x14ac:dyDescent="0.2">
      <c r="A3218">
        <v>3216</v>
      </c>
      <c r="B3218" s="3" t="s">
        <v>3216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2">
        <f t="shared" si="352"/>
        <v>42196.604166666672</v>
      </c>
      <c r="K3218">
        <v>1433934371</v>
      </c>
      <c r="L3218" s="12" t="str">
        <f t="shared" si="353"/>
        <v>06/10/2015</v>
      </c>
      <c r="M3218" s="9" t="str" cm="1">
        <f t="array" ref="M3218">_xlfn.IFS(LEFT(L3218, 2) = "01", "Jan", LEFT(L3218, 2) = "02", "Feb", LEFT(L3218, 2) = "03", "Mar", LEFT(L3218, 2) = "04", "Apr", LEFT(L3218, 2) = "05", "May", LEFT(L3218, 2) = "06", "Jun", LEFT(L3218, 2) = "07", "Jul", LEFT(L3218, 2) = "08", "Aug", LEFT(L3218, 2) = "09", "Sep", LEFT(L3218, 2) = "10", "Oct", LEFT(L3218, 2) = "11", "Nov", LEFT(L3218, 2) = "12", "Dec")</f>
        <v>Jun</v>
      </c>
      <c r="N3218" s="9" t="str">
        <f t="shared" si="354"/>
        <v>2015</v>
      </c>
      <c r="O3218" t="b">
        <v>1</v>
      </c>
      <c r="P3218">
        <v>35</v>
      </c>
      <c r="Q3218" t="b">
        <v>1</v>
      </c>
      <c r="R3218" t="s">
        <v>8270</v>
      </c>
      <c r="S3218" s="6">
        <f t="shared" si="350"/>
        <v>1.0004999999999999</v>
      </c>
      <c r="T3218" s="8">
        <f t="shared" si="351"/>
        <v>57.171428571428571</v>
      </c>
      <c r="U3218" t="str">
        <f t="shared" si="355"/>
        <v>theater</v>
      </c>
      <c r="V3218" t="str">
        <f t="shared" si="356"/>
        <v>plays</v>
      </c>
    </row>
    <row r="3219" spans="1:22" ht="32" x14ac:dyDescent="0.2">
      <c r="A3219">
        <v>3217</v>
      </c>
      <c r="B3219" s="3" t="s">
        <v>3217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2">
        <f t="shared" si="352"/>
        <v>42678.546111111107</v>
      </c>
      <c r="K3219">
        <v>1475672784</v>
      </c>
      <c r="L3219" s="12" t="str">
        <f t="shared" si="353"/>
        <v>10/05/2016</v>
      </c>
      <c r="M3219" s="9" t="str" cm="1">
        <f t="array" ref="M3219">_xlfn.IFS(LEFT(L3219, 2) = "01", "Jan", LEFT(L3219, 2) = "02", "Feb", LEFT(L3219, 2) = "03", "Mar", LEFT(L3219, 2) = "04", "Apr", LEFT(L3219, 2) = "05", "May", LEFT(L3219, 2) = "06", "Jun", LEFT(L3219, 2) = "07", "Jul", LEFT(L3219, 2) = "08", "Aug", LEFT(L3219, 2) = "09", "Sep", LEFT(L3219, 2) = "10", "Oct", LEFT(L3219, 2) = "11", "Nov", LEFT(L3219, 2) = "12", "Dec")</f>
        <v>Oct</v>
      </c>
      <c r="N3219" s="9" t="str">
        <f t="shared" si="354"/>
        <v>2016</v>
      </c>
      <c r="O3219" t="b">
        <v>1</v>
      </c>
      <c r="P3219">
        <v>104</v>
      </c>
      <c r="Q3219" t="b">
        <v>1</v>
      </c>
      <c r="R3219" t="s">
        <v>8270</v>
      </c>
      <c r="S3219" s="6">
        <f t="shared" si="350"/>
        <v>1.1602222222222223</v>
      </c>
      <c r="T3219" s="8">
        <f t="shared" si="351"/>
        <v>50.20192307692308</v>
      </c>
      <c r="U3219" t="str">
        <f t="shared" si="355"/>
        <v>theater</v>
      </c>
      <c r="V3219" t="str">
        <f t="shared" si="356"/>
        <v>plays</v>
      </c>
    </row>
    <row r="3220" spans="1:22" ht="48" x14ac:dyDescent="0.2">
      <c r="A3220">
        <v>3218</v>
      </c>
      <c r="B3220" s="3" t="s">
        <v>3218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2">
        <f t="shared" si="352"/>
        <v>42004</v>
      </c>
      <c r="K3220">
        <v>1417132986</v>
      </c>
      <c r="L3220" s="12" t="str">
        <f t="shared" si="353"/>
        <v>11/28/2014</v>
      </c>
      <c r="M3220" s="9" t="str" cm="1">
        <f t="array" ref="M3220">_xlfn.IFS(LEFT(L3220, 2) = "01", "Jan", LEFT(L3220, 2) = "02", "Feb", LEFT(L3220, 2) = "03", "Mar", LEFT(L3220, 2) = "04", "Apr", LEFT(L3220, 2) = "05", "May", LEFT(L3220, 2) = "06", "Jun", LEFT(L3220, 2) = "07", "Jul", LEFT(L3220, 2) = "08", "Aug", LEFT(L3220, 2) = "09", "Sep", LEFT(L3220, 2) = "10", "Oct", LEFT(L3220, 2) = "11", "Nov", LEFT(L3220, 2) = "12", "Dec")</f>
        <v>Nov</v>
      </c>
      <c r="N3220" s="9" t="str">
        <f t="shared" si="354"/>
        <v>2014</v>
      </c>
      <c r="O3220" t="b">
        <v>1</v>
      </c>
      <c r="P3220">
        <v>184</v>
      </c>
      <c r="Q3220" t="b">
        <v>1</v>
      </c>
      <c r="R3220" t="s">
        <v>8270</v>
      </c>
      <c r="S3220" s="6">
        <f t="shared" si="350"/>
        <v>1.0209999999999999</v>
      </c>
      <c r="T3220" s="8">
        <f t="shared" si="351"/>
        <v>66.586956521739125</v>
      </c>
      <c r="U3220" t="str">
        <f t="shared" si="355"/>
        <v>theater</v>
      </c>
      <c r="V3220" t="str">
        <f t="shared" si="356"/>
        <v>plays</v>
      </c>
    </row>
    <row r="3221" spans="1:22" ht="32" x14ac:dyDescent="0.2">
      <c r="A3221">
        <v>3219</v>
      </c>
      <c r="B3221" s="3" t="s">
        <v>3219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2">
        <f t="shared" si="352"/>
        <v>42085.941516203704</v>
      </c>
      <c r="K3221">
        <v>1424043347</v>
      </c>
      <c r="L3221" s="12" t="str">
        <f t="shared" si="353"/>
        <v>02/15/2015</v>
      </c>
      <c r="M3221" s="9" t="str" cm="1">
        <f t="array" ref="M3221">_xlfn.IFS(LEFT(L3221, 2) = "01", "Jan", LEFT(L3221, 2) = "02", "Feb", LEFT(L3221, 2) = "03", "Mar", LEFT(L3221, 2) = "04", "Apr", LEFT(L3221, 2) = "05", "May", LEFT(L3221, 2) = "06", "Jun", LEFT(L3221, 2) = "07", "Jul", LEFT(L3221, 2) = "08", "Aug", LEFT(L3221, 2) = "09", "Sep", LEFT(L3221, 2) = "10", "Oct", LEFT(L3221, 2) = "11", "Nov", LEFT(L3221, 2) = "12", "Dec")</f>
        <v>Feb</v>
      </c>
      <c r="N3221" s="9" t="str">
        <f t="shared" si="354"/>
        <v>2015</v>
      </c>
      <c r="O3221" t="b">
        <v>1</v>
      </c>
      <c r="P3221">
        <v>119</v>
      </c>
      <c r="Q3221" t="b">
        <v>1</v>
      </c>
      <c r="R3221" t="s">
        <v>8270</v>
      </c>
      <c r="S3221" s="6">
        <f t="shared" si="350"/>
        <v>1.0011000000000001</v>
      </c>
      <c r="T3221" s="8">
        <f t="shared" si="351"/>
        <v>168.25210084033614</v>
      </c>
      <c r="U3221" t="str">
        <f t="shared" si="355"/>
        <v>theater</v>
      </c>
      <c r="V3221" t="str">
        <f t="shared" si="356"/>
        <v>plays</v>
      </c>
    </row>
    <row r="3222" spans="1:22" ht="32" x14ac:dyDescent="0.2">
      <c r="A3222">
        <v>3220</v>
      </c>
      <c r="B3222" s="3" t="s">
        <v>3220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2">
        <f t="shared" si="352"/>
        <v>42806.875</v>
      </c>
      <c r="K3222">
        <v>1486411204</v>
      </c>
      <c r="L3222" s="12" t="str">
        <f t="shared" si="353"/>
        <v>02/06/2017</v>
      </c>
      <c r="M3222" s="9" t="str" cm="1">
        <f t="array" ref="M3222">_xlfn.IFS(LEFT(L3222, 2) = "01", "Jan", LEFT(L3222, 2) = "02", "Feb", LEFT(L3222, 2) = "03", "Mar", LEFT(L3222, 2) = "04", "Apr", LEFT(L3222, 2) = "05", "May", LEFT(L3222, 2) = "06", "Jun", LEFT(L3222, 2) = "07", "Jul", LEFT(L3222, 2) = "08", "Aug", LEFT(L3222, 2) = "09", "Sep", LEFT(L3222, 2) = "10", "Oct", LEFT(L3222, 2) = "11", "Nov", LEFT(L3222, 2) = "12", "Dec")</f>
        <v>Feb</v>
      </c>
      <c r="N3222" s="9" t="str">
        <f t="shared" si="354"/>
        <v>2017</v>
      </c>
      <c r="O3222" t="b">
        <v>1</v>
      </c>
      <c r="P3222">
        <v>59</v>
      </c>
      <c r="Q3222" t="b">
        <v>1</v>
      </c>
      <c r="R3222" t="s">
        <v>8270</v>
      </c>
      <c r="S3222" s="6">
        <f t="shared" si="350"/>
        <v>1.0084</v>
      </c>
      <c r="T3222" s="8">
        <f t="shared" si="351"/>
        <v>256.37288135593218</v>
      </c>
      <c r="U3222" t="str">
        <f t="shared" si="355"/>
        <v>theater</v>
      </c>
      <c r="V3222" t="str">
        <f t="shared" si="356"/>
        <v>plays</v>
      </c>
    </row>
    <row r="3223" spans="1:22" ht="48" x14ac:dyDescent="0.2">
      <c r="A3223">
        <v>3221</v>
      </c>
      <c r="B3223" s="3" t="s">
        <v>3221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2">
        <f t="shared" si="352"/>
        <v>42190.696793981479</v>
      </c>
      <c r="K3223">
        <v>1433090603</v>
      </c>
      <c r="L3223" s="12" t="str">
        <f t="shared" si="353"/>
        <v>05/31/2015</v>
      </c>
      <c r="M3223" s="9" t="str" cm="1">
        <f t="array" ref="M3223">_xlfn.IFS(LEFT(L3223, 2) = "01", "Jan", LEFT(L3223, 2) = "02", "Feb", LEFT(L3223, 2) = "03", "Mar", LEFT(L3223, 2) = "04", "Apr", LEFT(L3223, 2) = "05", "May", LEFT(L3223, 2) = "06", "Jun", LEFT(L3223, 2) = "07", "Jul", LEFT(L3223, 2) = "08", "Aug", LEFT(L3223, 2) = "09", "Sep", LEFT(L3223, 2) = "10", "Oct", LEFT(L3223, 2) = "11", "Nov", LEFT(L3223, 2) = "12", "Dec")</f>
        <v>May</v>
      </c>
      <c r="N3223" s="9" t="str">
        <f t="shared" si="354"/>
        <v>2015</v>
      </c>
      <c r="O3223" t="b">
        <v>1</v>
      </c>
      <c r="P3223">
        <v>113</v>
      </c>
      <c r="Q3223" t="b">
        <v>1</v>
      </c>
      <c r="R3223" t="s">
        <v>8270</v>
      </c>
      <c r="S3223" s="6">
        <f t="shared" si="350"/>
        <v>1.0342499999999999</v>
      </c>
      <c r="T3223" s="8">
        <f t="shared" si="351"/>
        <v>36.610619469026545</v>
      </c>
      <c r="U3223" t="str">
        <f t="shared" si="355"/>
        <v>theater</v>
      </c>
      <c r="V3223" t="str">
        <f t="shared" si="356"/>
        <v>plays</v>
      </c>
    </row>
    <row r="3224" spans="1:22" ht="32" x14ac:dyDescent="0.2">
      <c r="A3224">
        <v>3222</v>
      </c>
      <c r="B3224" s="3" t="s">
        <v>3222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2">
        <f t="shared" si="352"/>
        <v>42301.895138888889</v>
      </c>
      <c r="K3224">
        <v>1443016697</v>
      </c>
      <c r="L3224" s="12" t="str">
        <f t="shared" si="353"/>
        <v>09/23/2015</v>
      </c>
      <c r="M3224" s="9" t="str" cm="1">
        <f t="array" ref="M3224">_xlfn.IFS(LEFT(L3224, 2) = "01", "Jan", LEFT(L3224, 2) = "02", "Feb", LEFT(L3224, 2) = "03", "Mar", LEFT(L3224, 2) = "04", "Apr", LEFT(L3224, 2) = "05", "May", LEFT(L3224, 2) = "06", "Jun", LEFT(L3224, 2) = "07", "Jul", LEFT(L3224, 2) = "08", "Aug", LEFT(L3224, 2) = "09", "Sep", LEFT(L3224, 2) = "10", "Oct", LEFT(L3224, 2) = "11", "Nov", LEFT(L3224, 2) = "12", "Dec")</f>
        <v>Sep</v>
      </c>
      <c r="N3224" s="9" t="str">
        <f t="shared" si="354"/>
        <v>2015</v>
      </c>
      <c r="O3224" t="b">
        <v>1</v>
      </c>
      <c r="P3224">
        <v>84</v>
      </c>
      <c r="Q3224" t="b">
        <v>1</v>
      </c>
      <c r="R3224" t="s">
        <v>8270</v>
      </c>
      <c r="S3224" s="6">
        <f t="shared" si="350"/>
        <v>1.248</v>
      </c>
      <c r="T3224" s="8">
        <f t="shared" si="351"/>
        <v>37.142857142857146</v>
      </c>
      <c r="U3224" t="str">
        <f t="shared" si="355"/>
        <v>theater</v>
      </c>
      <c r="V3224" t="str">
        <f t="shared" si="356"/>
        <v>plays</v>
      </c>
    </row>
    <row r="3225" spans="1:22" ht="32" x14ac:dyDescent="0.2">
      <c r="A3225">
        <v>3223</v>
      </c>
      <c r="B3225" s="3" t="s">
        <v>3223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2">
        <f t="shared" si="352"/>
        <v>42236.835370370376</v>
      </c>
      <c r="K3225">
        <v>1437508976</v>
      </c>
      <c r="L3225" s="12" t="str">
        <f t="shared" si="353"/>
        <v>07/21/2015</v>
      </c>
      <c r="M3225" s="9" t="str" cm="1">
        <f t="array" ref="M3225">_xlfn.IFS(LEFT(L3225, 2) = "01", "Jan", LEFT(L3225, 2) = "02", "Feb", LEFT(L3225, 2) = "03", "Mar", LEFT(L3225, 2) = "04", "Apr", LEFT(L3225, 2) = "05", "May", LEFT(L3225, 2) = "06", "Jun", LEFT(L3225, 2) = "07", "Jul", LEFT(L3225, 2) = "08", "Aug", LEFT(L3225, 2) = "09", "Sep", LEFT(L3225, 2) = "10", "Oct", LEFT(L3225, 2) = "11", "Nov", LEFT(L3225, 2) = "12", "Dec")</f>
        <v>Jul</v>
      </c>
      <c r="N3225" s="9" t="str">
        <f t="shared" si="354"/>
        <v>2015</v>
      </c>
      <c r="O3225" t="b">
        <v>1</v>
      </c>
      <c r="P3225">
        <v>74</v>
      </c>
      <c r="Q3225" t="b">
        <v>1</v>
      </c>
      <c r="R3225" t="s">
        <v>8270</v>
      </c>
      <c r="S3225" s="6">
        <f t="shared" si="350"/>
        <v>1.0951612903225807</v>
      </c>
      <c r="T3225" s="8">
        <f t="shared" si="351"/>
        <v>45.878378378378379</v>
      </c>
      <c r="U3225" t="str">
        <f t="shared" si="355"/>
        <v>theater</v>
      </c>
      <c r="V3225" t="str">
        <f t="shared" si="356"/>
        <v>plays</v>
      </c>
    </row>
    <row r="3226" spans="1:22" ht="48" x14ac:dyDescent="0.2">
      <c r="A3226">
        <v>3224</v>
      </c>
      <c r="B3226" s="3" t="s">
        <v>3224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2">
        <f t="shared" si="352"/>
        <v>42745.208333333328</v>
      </c>
      <c r="K3226">
        <v>1479932713</v>
      </c>
      <c r="L3226" s="12" t="str">
        <f t="shared" si="353"/>
        <v>11/23/2016</v>
      </c>
      <c r="M3226" s="9" t="str" cm="1">
        <f t="array" ref="M3226">_xlfn.IFS(LEFT(L3226, 2) = "01", "Jan", LEFT(L3226, 2) = "02", "Feb", LEFT(L3226, 2) = "03", "Mar", LEFT(L3226, 2) = "04", "Apr", LEFT(L3226, 2) = "05", "May", LEFT(L3226, 2) = "06", "Jun", LEFT(L3226, 2) = "07", "Jul", LEFT(L3226, 2) = "08", "Aug", LEFT(L3226, 2) = "09", "Sep", LEFT(L3226, 2) = "10", "Oct", LEFT(L3226, 2) = "11", "Nov", LEFT(L3226, 2) = "12", "Dec")</f>
        <v>Nov</v>
      </c>
      <c r="N3226" s="9" t="str">
        <f t="shared" si="354"/>
        <v>2016</v>
      </c>
      <c r="O3226" t="b">
        <v>1</v>
      </c>
      <c r="P3226">
        <v>216</v>
      </c>
      <c r="Q3226" t="b">
        <v>1</v>
      </c>
      <c r="R3226" t="s">
        <v>8270</v>
      </c>
      <c r="S3226" s="6">
        <f t="shared" si="350"/>
        <v>1.0203333333333333</v>
      </c>
      <c r="T3226" s="8">
        <f t="shared" si="351"/>
        <v>141.71296296296296</v>
      </c>
      <c r="U3226" t="str">
        <f t="shared" si="355"/>
        <v>theater</v>
      </c>
      <c r="V3226" t="str">
        <f t="shared" si="356"/>
        <v>plays</v>
      </c>
    </row>
    <row r="3227" spans="1:22" ht="48" x14ac:dyDescent="0.2">
      <c r="A3227">
        <v>3225</v>
      </c>
      <c r="B3227" s="3" t="s">
        <v>3225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2">
        <f t="shared" si="352"/>
        <v>42524.875</v>
      </c>
      <c r="K3227">
        <v>1463145938</v>
      </c>
      <c r="L3227" s="12" t="str">
        <f t="shared" si="353"/>
        <v>05/13/2016</v>
      </c>
      <c r="M3227" s="9" t="str" cm="1">
        <f t="array" ref="M3227">_xlfn.IFS(LEFT(L3227, 2) = "01", "Jan", LEFT(L3227, 2) = "02", "Feb", LEFT(L3227, 2) = "03", "Mar", LEFT(L3227, 2) = "04", "Apr", LEFT(L3227, 2) = "05", "May", LEFT(L3227, 2) = "06", "Jun", LEFT(L3227, 2) = "07", "Jul", LEFT(L3227, 2) = "08", "Aug", LEFT(L3227, 2) = "09", "Sep", LEFT(L3227, 2) = "10", "Oct", LEFT(L3227, 2) = "11", "Nov", LEFT(L3227, 2) = "12", "Dec")</f>
        <v>May</v>
      </c>
      <c r="N3227" s="9" t="str">
        <f t="shared" si="354"/>
        <v>2016</v>
      </c>
      <c r="O3227" t="b">
        <v>1</v>
      </c>
      <c r="P3227">
        <v>39</v>
      </c>
      <c r="Q3227" t="b">
        <v>1</v>
      </c>
      <c r="R3227" t="s">
        <v>8270</v>
      </c>
      <c r="S3227" s="6">
        <f t="shared" si="350"/>
        <v>1.0235000000000001</v>
      </c>
      <c r="T3227" s="8">
        <f t="shared" si="351"/>
        <v>52.487179487179489</v>
      </c>
      <c r="U3227" t="str">
        <f t="shared" si="355"/>
        <v>theater</v>
      </c>
      <c r="V3227" t="str">
        <f t="shared" si="356"/>
        <v>plays</v>
      </c>
    </row>
    <row r="3228" spans="1:22" ht="48" x14ac:dyDescent="0.2">
      <c r="A3228">
        <v>3226</v>
      </c>
      <c r="B3228" s="3" t="s">
        <v>3226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2">
        <f t="shared" si="352"/>
        <v>42307.583472222221</v>
      </c>
      <c r="K3228">
        <v>1443621612</v>
      </c>
      <c r="L3228" s="12" t="str">
        <f t="shared" si="353"/>
        <v>09/30/2015</v>
      </c>
      <c r="M3228" s="9" t="str" cm="1">
        <f t="array" ref="M3228">_xlfn.IFS(LEFT(L3228, 2) = "01", "Jan", LEFT(L3228, 2) = "02", "Feb", LEFT(L3228, 2) = "03", "Mar", LEFT(L3228, 2) = "04", "Apr", LEFT(L3228, 2) = "05", "May", LEFT(L3228, 2) = "06", "Jun", LEFT(L3228, 2) = "07", "Jul", LEFT(L3228, 2) = "08", "Aug", LEFT(L3228, 2) = "09", "Sep", LEFT(L3228, 2) = "10", "Oct", LEFT(L3228, 2) = "11", "Nov", LEFT(L3228, 2) = "12", "Dec")</f>
        <v>Sep</v>
      </c>
      <c r="N3228" s="9" t="str">
        <f t="shared" si="354"/>
        <v>2015</v>
      </c>
      <c r="O3228" t="b">
        <v>1</v>
      </c>
      <c r="P3228">
        <v>21</v>
      </c>
      <c r="Q3228" t="b">
        <v>1</v>
      </c>
      <c r="R3228" t="s">
        <v>8270</v>
      </c>
      <c r="S3228" s="6">
        <f t="shared" si="350"/>
        <v>1.0416666666666667</v>
      </c>
      <c r="T3228" s="8">
        <f t="shared" si="351"/>
        <v>59.523809523809526</v>
      </c>
      <c r="U3228" t="str">
        <f t="shared" si="355"/>
        <v>theater</v>
      </c>
      <c r="V3228" t="str">
        <f t="shared" si="356"/>
        <v>plays</v>
      </c>
    </row>
    <row r="3229" spans="1:22" ht="48" x14ac:dyDescent="0.2">
      <c r="A3229">
        <v>3227</v>
      </c>
      <c r="B3229" s="3" t="s">
        <v>3227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2">
        <f t="shared" si="352"/>
        <v>42752.882361111115</v>
      </c>
      <c r="K3229">
        <v>1482095436</v>
      </c>
      <c r="L3229" s="12" t="str">
        <f t="shared" si="353"/>
        <v>12/18/2016</v>
      </c>
      <c r="M3229" s="9" t="str" cm="1">
        <f t="array" ref="M3229">_xlfn.IFS(LEFT(L3229, 2) = "01", "Jan", LEFT(L3229, 2) = "02", "Feb", LEFT(L3229, 2) = "03", "Mar", LEFT(L3229, 2) = "04", "Apr", LEFT(L3229, 2) = "05", "May", LEFT(L3229, 2) = "06", "Jun", LEFT(L3229, 2) = "07", "Jul", LEFT(L3229, 2) = "08", "Aug", LEFT(L3229, 2) = "09", "Sep", LEFT(L3229, 2) = "10", "Oct", LEFT(L3229, 2) = "11", "Nov", LEFT(L3229, 2) = "12", "Dec")</f>
        <v>Dec</v>
      </c>
      <c r="N3229" s="9" t="str">
        <f t="shared" si="354"/>
        <v>2016</v>
      </c>
      <c r="O3229" t="b">
        <v>0</v>
      </c>
      <c r="P3229">
        <v>30</v>
      </c>
      <c r="Q3229" t="b">
        <v>1</v>
      </c>
      <c r="R3229" t="s">
        <v>8270</v>
      </c>
      <c r="S3229" s="6">
        <f t="shared" si="350"/>
        <v>1.25</v>
      </c>
      <c r="T3229" s="8">
        <f t="shared" si="351"/>
        <v>50</v>
      </c>
      <c r="U3229" t="str">
        <f t="shared" si="355"/>
        <v>theater</v>
      </c>
      <c r="V3229" t="str">
        <f t="shared" si="356"/>
        <v>plays</v>
      </c>
    </row>
    <row r="3230" spans="1:22" ht="16" x14ac:dyDescent="0.2">
      <c r="A3230">
        <v>3228</v>
      </c>
      <c r="B3230" s="3" t="s">
        <v>3228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2">
        <f t="shared" si="352"/>
        <v>42355.207638888889</v>
      </c>
      <c r="K3230">
        <v>1447606884</v>
      </c>
      <c r="L3230" s="12" t="str">
        <f t="shared" si="353"/>
        <v>11/15/2015</v>
      </c>
      <c r="M3230" s="9" t="str" cm="1">
        <f t="array" ref="M3230">_xlfn.IFS(LEFT(L3230, 2) = "01", "Jan", LEFT(L3230, 2) = "02", "Feb", LEFT(L3230, 2) = "03", "Mar", LEFT(L3230, 2) = "04", "Apr", LEFT(L3230, 2) = "05", "May", LEFT(L3230, 2) = "06", "Jun", LEFT(L3230, 2) = "07", "Jul", LEFT(L3230, 2) = "08", "Aug", LEFT(L3230, 2) = "09", "Sep", LEFT(L3230, 2) = "10", "Oct", LEFT(L3230, 2) = "11", "Nov", LEFT(L3230, 2) = "12", "Dec")</f>
        <v>Nov</v>
      </c>
      <c r="N3230" s="9" t="str">
        <f t="shared" si="354"/>
        <v>2015</v>
      </c>
      <c r="O3230" t="b">
        <v>1</v>
      </c>
      <c r="P3230">
        <v>37</v>
      </c>
      <c r="Q3230" t="b">
        <v>1</v>
      </c>
      <c r="R3230" t="s">
        <v>8270</v>
      </c>
      <c r="S3230" s="6">
        <f t="shared" si="350"/>
        <v>1.0234285714285714</v>
      </c>
      <c r="T3230" s="8">
        <f t="shared" si="351"/>
        <v>193.62162162162161</v>
      </c>
      <c r="U3230" t="str">
        <f t="shared" si="355"/>
        <v>theater</v>
      </c>
      <c r="V3230" t="str">
        <f t="shared" si="356"/>
        <v>plays</v>
      </c>
    </row>
    <row r="3231" spans="1:22" ht="48" x14ac:dyDescent="0.2">
      <c r="A3231">
        <v>3229</v>
      </c>
      <c r="B3231" s="3" t="s">
        <v>3229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2">
        <f t="shared" si="352"/>
        <v>41963.333310185189</v>
      </c>
      <c r="K3231">
        <v>1413874798</v>
      </c>
      <c r="L3231" s="12" t="str">
        <f t="shared" si="353"/>
        <v>10/21/2014</v>
      </c>
      <c r="M3231" s="9" t="str" cm="1">
        <f t="array" ref="M3231">_xlfn.IFS(LEFT(L3231, 2) = "01", "Jan", LEFT(L3231, 2) = "02", "Feb", LEFT(L3231, 2) = "03", "Mar", LEFT(L3231, 2) = "04", "Apr", LEFT(L3231, 2) = "05", "May", LEFT(L3231, 2) = "06", "Jun", LEFT(L3231, 2) = "07", "Jul", LEFT(L3231, 2) = "08", "Aug", LEFT(L3231, 2) = "09", "Sep", LEFT(L3231, 2) = "10", "Oct", LEFT(L3231, 2) = "11", "Nov", LEFT(L3231, 2) = "12", "Dec")</f>
        <v>Oct</v>
      </c>
      <c r="N3231" s="9" t="str">
        <f t="shared" si="354"/>
        <v>2014</v>
      </c>
      <c r="O3231" t="b">
        <v>1</v>
      </c>
      <c r="P3231">
        <v>202</v>
      </c>
      <c r="Q3231" t="b">
        <v>1</v>
      </c>
      <c r="R3231" t="s">
        <v>8270</v>
      </c>
      <c r="S3231" s="6">
        <f t="shared" si="350"/>
        <v>1.0786500000000001</v>
      </c>
      <c r="T3231" s="8">
        <f t="shared" si="351"/>
        <v>106.79702970297029</v>
      </c>
      <c r="U3231" t="str">
        <f t="shared" si="355"/>
        <v>theater</v>
      </c>
      <c r="V3231" t="str">
        <f t="shared" si="356"/>
        <v>plays</v>
      </c>
    </row>
    <row r="3232" spans="1:22" ht="48" x14ac:dyDescent="0.2">
      <c r="A3232">
        <v>3230</v>
      </c>
      <c r="B3232" s="3" t="s">
        <v>3230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2">
        <f t="shared" si="352"/>
        <v>41913.165972222225</v>
      </c>
      <c r="K3232">
        <v>1410840126</v>
      </c>
      <c r="L3232" s="12" t="str">
        <f t="shared" si="353"/>
        <v>09/16/2014</v>
      </c>
      <c r="M3232" s="9" t="str" cm="1">
        <f t="array" ref="M3232">_xlfn.IFS(LEFT(L3232, 2) = "01", "Jan", LEFT(L3232, 2) = "02", "Feb", LEFT(L3232, 2) = "03", "Mar", LEFT(L3232, 2) = "04", "Apr", LEFT(L3232, 2) = "05", "May", LEFT(L3232, 2) = "06", "Jun", LEFT(L3232, 2) = "07", "Jul", LEFT(L3232, 2) = "08", "Aug", LEFT(L3232, 2) = "09", "Sep", LEFT(L3232, 2) = "10", "Oct", LEFT(L3232, 2) = "11", "Nov", LEFT(L3232, 2) = "12", "Dec")</f>
        <v>Sep</v>
      </c>
      <c r="N3232" s="9" t="str">
        <f t="shared" si="354"/>
        <v>2014</v>
      </c>
      <c r="O3232" t="b">
        <v>1</v>
      </c>
      <c r="P3232">
        <v>37</v>
      </c>
      <c r="Q3232" t="b">
        <v>1</v>
      </c>
      <c r="R3232" t="s">
        <v>8270</v>
      </c>
      <c r="S3232" s="6">
        <f t="shared" si="350"/>
        <v>1.0988461538461538</v>
      </c>
      <c r="T3232" s="8">
        <f t="shared" si="351"/>
        <v>77.21621621621621</v>
      </c>
      <c r="U3232" t="str">
        <f t="shared" si="355"/>
        <v>theater</v>
      </c>
      <c r="V3232" t="str">
        <f t="shared" si="356"/>
        <v>plays</v>
      </c>
    </row>
    <row r="3233" spans="1:22" ht="48" x14ac:dyDescent="0.2">
      <c r="A3233">
        <v>3231</v>
      </c>
      <c r="B3233" s="3" t="s">
        <v>3231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2">
        <f t="shared" si="352"/>
        <v>42476.943831018521</v>
      </c>
      <c r="K3233">
        <v>1458254347</v>
      </c>
      <c r="L3233" s="12" t="str">
        <f t="shared" si="353"/>
        <v>03/17/2016</v>
      </c>
      <c r="M3233" s="9" t="str" cm="1">
        <f t="array" ref="M3233">_xlfn.IFS(LEFT(L3233, 2) = "01", "Jan", LEFT(L3233, 2) = "02", "Feb", LEFT(L3233, 2) = "03", "Mar", LEFT(L3233, 2) = "04", "Apr", LEFT(L3233, 2) = "05", "May", LEFT(L3233, 2) = "06", "Jun", LEFT(L3233, 2) = "07", "Jul", LEFT(L3233, 2) = "08", "Aug", LEFT(L3233, 2) = "09", "Sep", LEFT(L3233, 2) = "10", "Oct", LEFT(L3233, 2) = "11", "Nov", LEFT(L3233, 2) = "12", "Dec")</f>
        <v>Mar</v>
      </c>
      <c r="N3233" s="9" t="str">
        <f t="shared" si="354"/>
        <v>2016</v>
      </c>
      <c r="O3233" t="b">
        <v>0</v>
      </c>
      <c r="P3233">
        <v>28</v>
      </c>
      <c r="Q3233" t="b">
        <v>1</v>
      </c>
      <c r="R3233" t="s">
        <v>8270</v>
      </c>
      <c r="S3233" s="6">
        <f t="shared" si="350"/>
        <v>1.61</v>
      </c>
      <c r="T3233" s="8">
        <f t="shared" si="351"/>
        <v>57.5</v>
      </c>
      <c r="U3233" t="str">
        <f t="shared" si="355"/>
        <v>theater</v>
      </c>
      <c r="V3233" t="str">
        <f t="shared" si="356"/>
        <v>plays</v>
      </c>
    </row>
    <row r="3234" spans="1:22" ht="48" x14ac:dyDescent="0.2">
      <c r="A3234">
        <v>3232</v>
      </c>
      <c r="B3234" s="3" t="s">
        <v>3232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2">
        <f t="shared" si="352"/>
        <v>42494.165972222225</v>
      </c>
      <c r="K3234">
        <v>1459711917</v>
      </c>
      <c r="L3234" s="12" t="str">
        <f t="shared" si="353"/>
        <v>04/03/2016</v>
      </c>
      <c r="M3234" s="9" t="str" cm="1">
        <f t="array" ref="M3234">_xlfn.IFS(LEFT(L3234, 2) = "01", "Jan", LEFT(L3234, 2) = "02", "Feb", LEFT(L3234, 2) = "03", "Mar", LEFT(L3234, 2) = "04", "Apr", LEFT(L3234, 2) = "05", "May", LEFT(L3234, 2) = "06", "Jun", LEFT(L3234, 2) = "07", "Jul", LEFT(L3234, 2) = "08", "Aug", LEFT(L3234, 2) = "09", "Sep", LEFT(L3234, 2) = "10", "Oct", LEFT(L3234, 2) = "11", "Nov", LEFT(L3234, 2) = "12", "Dec")</f>
        <v>Apr</v>
      </c>
      <c r="N3234" s="9" t="str">
        <f t="shared" si="354"/>
        <v>2016</v>
      </c>
      <c r="O3234" t="b">
        <v>1</v>
      </c>
      <c r="P3234">
        <v>26</v>
      </c>
      <c r="Q3234" t="b">
        <v>1</v>
      </c>
      <c r="R3234" t="s">
        <v>8270</v>
      </c>
      <c r="S3234" s="6">
        <f t="shared" si="350"/>
        <v>1.3120000000000001</v>
      </c>
      <c r="T3234" s="8">
        <f t="shared" si="351"/>
        <v>50.46153846153846</v>
      </c>
      <c r="U3234" t="str">
        <f t="shared" si="355"/>
        <v>theater</v>
      </c>
      <c r="V3234" t="str">
        <f t="shared" si="356"/>
        <v>plays</v>
      </c>
    </row>
    <row r="3235" spans="1:22" ht="48" x14ac:dyDescent="0.2">
      <c r="A3235">
        <v>3233</v>
      </c>
      <c r="B3235" s="3" t="s">
        <v>3233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2">
        <f t="shared" si="352"/>
        <v>42796.805034722223</v>
      </c>
      <c r="K3235">
        <v>1485890355</v>
      </c>
      <c r="L3235" s="12" t="str">
        <f t="shared" si="353"/>
        <v>01/31/2017</v>
      </c>
      <c r="M3235" s="9" t="str" cm="1">
        <f t="array" ref="M3235">_xlfn.IFS(LEFT(L3235, 2) = "01", "Jan", LEFT(L3235, 2) = "02", "Feb", LEFT(L3235, 2) = "03", "Mar", LEFT(L3235, 2) = "04", "Apr", LEFT(L3235, 2) = "05", "May", LEFT(L3235, 2) = "06", "Jun", LEFT(L3235, 2) = "07", "Jul", LEFT(L3235, 2) = "08", "Aug", LEFT(L3235, 2) = "09", "Sep", LEFT(L3235, 2) = "10", "Oct", LEFT(L3235, 2) = "11", "Nov", LEFT(L3235, 2) = "12", "Dec")</f>
        <v>Jan</v>
      </c>
      <c r="N3235" s="9" t="str">
        <f t="shared" si="354"/>
        <v>2017</v>
      </c>
      <c r="O3235" t="b">
        <v>0</v>
      </c>
      <c r="P3235">
        <v>61</v>
      </c>
      <c r="Q3235" t="b">
        <v>1</v>
      </c>
      <c r="R3235" t="s">
        <v>8270</v>
      </c>
      <c r="S3235" s="6">
        <f t="shared" si="350"/>
        <v>1.1879999999999999</v>
      </c>
      <c r="T3235" s="8">
        <f t="shared" si="351"/>
        <v>97.377049180327873</v>
      </c>
      <c r="U3235" t="str">
        <f t="shared" si="355"/>
        <v>theater</v>
      </c>
      <c r="V3235" t="str">
        <f t="shared" si="356"/>
        <v>plays</v>
      </c>
    </row>
    <row r="3236" spans="1:22" ht="48" x14ac:dyDescent="0.2">
      <c r="A3236">
        <v>3234</v>
      </c>
      <c r="B3236" s="3" t="s">
        <v>3234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2">
        <f t="shared" si="352"/>
        <v>42767.979861111111</v>
      </c>
      <c r="K3236">
        <v>1483124208</v>
      </c>
      <c r="L3236" s="12" t="str">
        <f t="shared" si="353"/>
        <v>12/30/2016</v>
      </c>
      <c r="M3236" s="9" t="str" cm="1">
        <f t="array" ref="M3236">_xlfn.IFS(LEFT(L3236, 2) = "01", "Jan", LEFT(L3236, 2) = "02", "Feb", LEFT(L3236, 2) = "03", "Mar", LEFT(L3236, 2) = "04", "Apr", LEFT(L3236, 2) = "05", "May", LEFT(L3236, 2) = "06", "Jun", LEFT(L3236, 2) = "07", "Jul", LEFT(L3236, 2) = "08", "Aug", LEFT(L3236, 2) = "09", "Sep", LEFT(L3236, 2) = "10", "Oct", LEFT(L3236, 2) = "11", "Nov", LEFT(L3236, 2) = "12", "Dec")</f>
        <v>Dec</v>
      </c>
      <c r="N3236" s="9" t="str">
        <f t="shared" si="354"/>
        <v>2016</v>
      </c>
      <c r="O3236" t="b">
        <v>0</v>
      </c>
      <c r="P3236">
        <v>115</v>
      </c>
      <c r="Q3236" t="b">
        <v>1</v>
      </c>
      <c r="R3236" t="s">
        <v>8270</v>
      </c>
      <c r="S3236" s="6">
        <f t="shared" si="350"/>
        <v>1.0039275000000001</v>
      </c>
      <c r="T3236" s="8">
        <f t="shared" si="351"/>
        <v>34.91921739130435</v>
      </c>
      <c r="U3236" t="str">
        <f t="shared" si="355"/>
        <v>theater</v>
      </c>
      <c r="V3236" t="str">
        <f t="shared" si="356"/>
        <v>plays</v>
      </c>
    </row>
    <row r="3237" spans="1:22" ht="48" x14ac:dyDescent="0.2">
      <c r="A3237">
        <v>3235</v>
      </c>
      <c r="B3237" s="3" t="s">
        <v>3235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2">
        <f t="shared" si="352"/>
        <v>42552.347812499997</v>
      </c>
      <c r="K3237">
        <v>1464769251</v>
      </c>
      <c r="L3237" s="12" t="str">
        <f t="shared" si="353"/>
        <v>06/01/2016</v>
      </c>
      <c r="M3237" s="9" t="str" cm="1">
        <f t="array" ref="M3237">_xlfn.IFS(LEFT(L3237, 2) = "01", "Jan", LEFT(L3237, 2) = "02", "Feb", LEFT(L3237, 2) = "03", "Mar", LEFT(L3237, 2) = "04", "Apr", LEFT(L3237, 2) = "05", "May", LEFT(L3237, 2) = "06", "Jun", LEFT(L3237, 2) = "07", "Jul", LEFT(L3237, 2) = "08", "Aug", LEFT(L3237, 2) = "09", "Sep", LEFT(L3237, 2) = "10", "Oct", LEFT(L3237, 2) = "11", "Nov", LEFT(L3237, 2) = "12", "Dec")</f>
        <v>Jun</v>
      </c>
      <c r="N3237" s="9" t="str">
        <f t="shared" si="354"/>
        <v>2016</v>
      </c>
      <c r="O3237" t="b">
        <v>1</v>
      </c>
      <c r="P3237">
        <v>181</v>
      </c>
      <c r="Q3237" t="b">
        <v>1</v>
      </c>
      <c r="R3237" t="s">
        <v>8270</v>
      </c>
      <c r="S3237" s="6">
        <f t="shared" si="350"/>
        <v>1.0320666666666667</v>
      </c>
      <c r="T3237" s="8">
        <f t="shared" si="351"/>
        <v>85.530386740331494</v>
      </c>
      <c r="U3237" t="str">
        <f t="shared" si="355"/>
        <v>theater</v>
      </c>
      <c r="V3237" t="str">
        <f t="shared" si="356"/>
        <v>plays</v>
      </c>
    </row>
    <row r="3238" spans="1:22" ht="48" x14ac:dyDescent="0.2">
      <c r="A3238">
        <v>3236</v>
      </c>
      <c r="B3238" s="3" t="s">
        <v>3236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2">
        <f t="shared" si="352"/>
        <v>42732.917048611111</v>
      </c>
      <c r="K3238">
        <v>1480370433</v>
      </c>
      <c r="L3238" s="12" t="str">
        <f t="shared" si="353"/>
        <v>11/28/2016</v>
      </c>
      <c r="M3238" s="9" t="str" cm="1">
        <f t="array" ref="M3238">_xlfn.IFS(LEFT(L3238, 2) = "01", "Jan", LEFT(L3238, 2) = "02", "Feb", LEFT(L3238, 2) = "03", "Mar", LEFT(L3238, 2) = "04", "Apr", LEFT(L3238, 2) = "05", "May", LEFT(L3238, 2) = "06", "Jun", LEFT(L3238, 2) = "07", "Jul", LEFT(L3238, 2) = "08", "Aug", LEFT(L3238, 2) = "09", "Sep", LEFT(L3238, 2) = "10", "Oct", LEFT(L3238, 2) = "11", "Nov", LEFT(L3238, 2) = "12", "Dec")</f>
        <v>Nov</v>
      </c>
      <c r="N3238" s="9" t="str">
        <f t="shared" si="354"/>
        <v>2016</v>
      </c>
      <c r="O3238" t="b">
        <v>0</v>
      </c>
      <c r="P3238">
        <v>110</v>
      </c>
      <c r="Q3238" t="b">
        <v>1</v>
      </c>
      <c r="R3238" t="s">
        <v>8270</v>
      </c>
      <c r="S3238" s="6">
        <f t="shared" si="350"/>
        <v>1.006</v>
      </c>
      <c r="T3238" s="8">
        <f t="shared" si="351"/>
        <v>182.90909090909091</v>
      </c>
      <c r="U3238" t="str">
        <f t="shared" si="355"/>
        <v>theater</v>
      </c>
      <c r="V3238" t="str">
        <f t="shared" si="356"/>
        <v>plays</v>
      </c>
    </row>
    <row r="3239" spans="1:22" ht="32" x14ac:dyDescent="0.2">
      <c r="A3239">
        <v>3237</v>
      </c>
      <c r="B3239" s="3" t="s">
        <v>3237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2">
        <f t="shared" si="352"/>
        <v>42276.165972222225</v>
      </c>
      <c r="K3239">
        <v>1441452184</v>
      </c>
      <c r="L3239" s="12" t="str">
        <f t="shared" si="353"/>
        <v>09/05/2015</v>
      </c>
      <c r="M3239" s="9" t="str" cm="1">
        <f t="array" ref="M3239">_xlfn.IFS(LEFT(L3239, 2) = "01", "Jan", LEFT(L3239, 2) = "02", "Feb", LEFT(L3239, 2) = "03", "Mar", LEFT(L3239, 2) = "04", "Apr", LEFT(L3239, 2) = "05", "May", LEFT(L3239, 2) = "06", "Jun", LEFT(L3239, 2) = "07", "Jul", LEFT(L3239, 2) = "08", "Aug", LEFT(L3239, 2) = "09", "Sep", LEFT(L3239, 2) = "10", "Oct", LEFT(L3239, 2) = "11", "Nov", LEFT(L3239, 2) = "12", "Dec")</f>
        <v>Sep</v>
      </c>
      <c r="N3239" s="9" t="str">
        <f t="shared" si="354"/>
        <v>2015</v>
      </c>
      <c r="O3239" t="b">
        <v>1</v>
      </c>
      <c r="P3239">
        <v>269</v>
      </c>
      <c r="Q3239" t="b">
        <v>1</v>
      </c>
      <c r="R3239" t="s">
        <v>8270</v>
      </c>
      <c r="S3239" s="6">
        <f t="shared" si="350"/>
        <v>1.0078754285714286</v>
      </c>
      <c r="T3239" s="8">
        <f t="shared" si="351"/>
        <v>131.13620817843866</v>
      </c>
      <c r="U3239" t="str">
        <f t="shared" si="355"/>
        <v>theater</v>
      </c>
      <c r="V3239" t="str">
        <f t="shared" si="356"/>
        <v>plays</v>
      </c>
    </row>
    <row r="3240" spans="1:22" ht="48" x14ac:dyDescent="0.2">
      <c r="A3240">
        <v>3238</v>
      </c>
      <c r="B3240" s="3" t="s">
        <v>3238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2">
        <f t="shared" si="352"/>
        <v>42186.510393518518</v>
      </c>
      <c r="K3240">
        <v>1433160898</v>
      </c>
      <c r="L3240" s="12" t="str">
        <f t="shared" si="353"/>
        <v>06/01/2015</v>
      </c>
      <c r="M3240" s="9" t="str" cm="1">
        <f t="array" ref="M3240">_xlfn.IFS(LEFT(L3240, 2) = "01", "Jan", LEFT(L3240, 2) = "02", "Feb", LEFT(L3240, 2) = "03", "Mar", LEFT(L3240, 2) = "04", "Apr", LEFT(L3240, 2) = "05", "May", LEFT(L3240, 2) = "06", "Jun", LEFT(L3240, 2) = "07", "Jul", LEFT(L3240, 2) = "08", "Aug", LEFT(L3240, 2) = "09", "Sep", LEFT(L3240, 2) = "10", "Oct", LEFT(L3240, 2) = "11", "Nov", LEFT(L3240, 2) = "12", "Dec")</f>
        <v>Jun</v>
      </c>
      <c r="N3240" s="9" t="str">
        <f t="shared" si="354"/>
        <v>2015</v>
      </c>
      <c r="O3240" t="b">
        <v>1</v>
      </c>
      <c r="P3240">
        <v>79</v>
      </c>
      <c r="Q3240" t="b">
        <v>1</v>
      </c>
      <c r="R3240" t="s">
        <v>8270</v>
      </c>
      <c r="S3240" s="6">
        <f t="shared" si="350"/>
        <v>1.1232142857142857</v>
      </c>
      <c r="T3240" s="8">
        <f t="shared" si="351"/>
        <v>39.810126582278478</v>
      </c>
      <c r="U3240" t="str">
        <f t="shared" si="355"/>
        <v>theater</v>
      </c>
      <c r="V3240" t="str">
        <f t="shared" si="356"/>
        <v>plays</v>
      </c>
    </row>
    <row r="3241" spans="1:22" ht="48" x14ac:dyDescent="0.2">
      <c r="A3241">
        <v>3239</v>
      </c>
      <c r="B3241" s="3" t="s">
        <v>3239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2">
        <f t="shared" si="352"/>
        <v>42302.999305555553</v>
      </c>
      <c r="K3241">
        <v>1443665293</v>
      </c>
      <c r="L3241" s="12" t="str">
        <f t="shared" si="353"/>
        <v>10/01/2015</v>
      </c>
      <c r="M3241" s="9" t="str" cm="1">
        <f t="array" ref="M3241">_xlfn.IFS(LEFT(L3241, 2) = "01", "Jan", LEFT(L3241, 2) = "02", "Feb", LEFT(L3241, 2) = "03", "Mar", LEFT(L3241, 2) = "04", "Apr", LEFT(L3241, 2) = "05", "May", LEFT(L3241, 2) = "06", "Jun", LEFT(L3241, 2) = "07", "Jul", LEFT(L3241, 2) = "08", "Aug", LEFT(L3241, 2) = "09", "Sep", LEFT(L3241, 2) = "10", "Oct", LEFT(L3241, 2) = "11", "Nov", LEFT(L3241, 2) = "12", "Dec")</f>
        <v>Oct</v>
      </c>
      <c r="N3241" s="9" t="str">
        <f t="shared" si="354"/>
        <v>2015</v>
      </c>
      <c r="O3241" t="b">
        <v>1</v>
      </c>
      <c r="P3241">
        <v>104</v>
      </c>
      <c r="Q3241" t="b">
        <v>1</v>
      </c>
      <c r="R3241" t="s">
        <v>8270</v>
      </c>
      <c r="S3241" s="6">
        <f t="shared" si="350"/>
        <v>1.0591914022517912</v>
      </c>
      <c r="T3241" s="8">
        <f t="shared" si="351"/>
        <v>59.701730769230764</v>
      </c>
      <c r="U3241" t="str">
        <f t="shared" si="355"/>
        <v>theater</v>
      </c>
      <c r="V3241" t="str">
        <f t="shared" si="356"/>
        <v>plays</v>
      </c>
    </row>
    <row r="3242" spans="1:22" ht="48" x14ac:dyDescent="0.2">
      <c r="A3242">
        <v>3240</v>
      </c>
      <c r="B3242" s="3" t="s">
        <v>3240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2">
        <f t="shared" si="352"/>
        <v>42782.958333333328</v>
      </c>
      <c r="K3242">
        <v>1484843948</v>
      </c>
      <c r="L3242" s="12" t="str">
        <f t="shared" si="353"/>
        <v>01/19/2017</v>
      </c>
      <c r="M3242" s="9" t="str" cm="1">
        <f t="array" ref="M3242">_xlfn.IFS(LEFT(L3242, 2) = "01", "Jan", LEFT(L3242, 2) = "02", "Feb", LEFT(L3242, 2) = "03", "Mar", LEFT(L3242, 2) = "04", "Apr", LEFT(L3242, 2) = "05", "May", LEFT(L3242, 2) = "06", "Jun", LEFT(L3242, 2) = "07", "Jul", LEFT(L3242, 2) = "08", "Aug", LEFT(L3242, 2) = "09", "Sep", LEFT(L3242, 2) = "10", "Oct", LEFT(L3242, 2) = "11", "Nov", LEFT(L3242, 2) = "12", "Dec")</f>
        <v>Jan</v>
      </c>
      <c r="N3242" s="9" t="str">
        <f t="shared" si="354"/>
        <v>2017</v>
      </c>
      <c r="O3242" t="b">
        <v>0</v>
      </c>
      <c r="P3242">
        <v>34</v>
      </c>
      <c r="Q3242" t="b">
        <v>1</v>
      </c>
      <c r="R3242" t="s">
        <v>8270</v>
      </c>
      <c r="S3242" s="6">
        <f t="shared" si="350"/>
        <v>1.0056666666666667</v>
      </c>
      <c r="T3242" s="8">
        <f t="shared" si="351"/>
        <v>88.735294117647058</v>
      </c>
      <c r="U3242" t="str">
        <f t="shared" si="355"/>
        <v>theater</v>
      </c>
      <c r="V3242" t="str">
        <f t="shared" si="356"/>
        <v>plays</v>
      </c>
    </row>
    <row r="3243" spans="1:22" ht="64" x14ac:dyDescent="0.2">
      <c r="A3243">
        <v>3241</v>
      </c>
      <c r="B3243" s="3" t="s">
        <v>3241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2">
        <f t="shared" si="352"/>
        <v>41926.290972222225</v>
      </c>
      <c r="K3243">
        <v>1410421670</v>
      </c>
      <c r="L3243" s="12" t="str">
        <f t="shared" si="353"/>
        <v>09/11/2014</v>
      </c>
      <c r="M3243" s="9" t="str" cm="1">
        <f t="array" ref="M3243">_xlfn.IFS(LEFT(L3243, 2) = "01", "Jan", LEFT(L3243, 2) = "02", "Feb", LEFT(L3243, 2) = "03", "Mar", LEFT(L3243, 2) = "04", "Apr", LEFT(L3243, 2) = "05", "May", LEFT(L3243, 2) = "06", "Jun", LEFT(L3243, 2) = "07", "Jul", LEFT(L3243, 2) = "08", "Aug", LEFT(L3243, 2) = "09", "Sep", LEFT(L3243, 2) = "10", "Oct", LEFT(L3243, 2) = "11", "Nov", LEFT(L3243, 2) = "12", "Dec")</f>
        <v>Sep</v>
      </c>
      <c r="N3243" s="9" t="str">
        <f t="shared" si="354"/>
        <v>2014</v>
      </c>
      <c r="O3243" t="b">
        <v>1</v>
      </c>
      <c r="P3243">
        <v>167</v>
      </c>
      <c r="Q3243" t="b">
        <v>1</v>
      </c>
      <c r="R3243" t="s">
        <v>8270</v>
      </c>
      <c r="S3243" s="6">
        <f t="shared" si="350"/>
        <v>1.1530588235294117</v>
      </c>
      <c r="T3243" s="8">
        <f t="shared" si="351"/>
        <v>58.688622754491021</v>
      </c>
      <c r="U3243" t="str">
        <f t="shared" si="355"/>
        <v>theater</v>
      </c>
      <c r="V3243" t="str">
        <f t="shared" si="356"/>
        <v>plays</v>
      </c>
    </row>
    <row r="3244" spans="1:22" ht="32" x14ac:dyDescent="0.2">
      <c r="A3244">
        <v>3242</v>
      </c>
      <c r="B3244" s="3" t="s">
        <v>3242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2">
        <f t="shared" si="352"/>
        <v>41901.755694444444</v>
      </c>
      <c r="K3244">
        <v>1408558092</v>
      </c>
      <c r="L3244" s="12" t="str">
        <f t="shared" si="353"/>
        <v>08/20/2014</v>
      </c>
      <c r="M3244" s="9" t="str" cm="1">
        <f t="array" ref="M3244">_xlfn.IFS(LEFT(L3244, 2) = "01", "Jan", LEFT(L3244, 2) = "02", "Feb", LEFT(L3244, 2) = "03", "Mar", LEFT(L3244, 2) = "04", "Apr", LEFT(L3244, 2) = "05", "May", LEFT(L3244, 2) = "06", "Jun", LEFT(L3244, 2) = "07", "Jul", LEFT(L3244, 2) = "08", "Aug", LEFT(L3244, 2) = "09", "Sep", LEFT(L3244, 2) = "10", "Oct", LEFT(L3244, 2) = "11", "Nov", LEFT(L3244, 2) = "12", "Dec")</f>
        <v>Aug</v>
      </c>
      <c r="N3244" s="9" t="str">
        <f t="shared" si="354"/>
        <v>2014</v>
      </c>
      <c r="O3244" t="b">
        <v>1</v>
      </c>
      <c r="P3244">
        <v>183</v>
      </c>
      <c r="Q3244" t="b">
        <v>1</v>
      </c>
      <c r="R3244" t="s">
        <v>8270</v>
      </c>
      <c r="S3244" s="6">
        <f t="shared" si="350"/>
        <v>1.273042</v>
      </c>
      <c r="T3244" s="8">
        <f t="shared" si="351"/>
        <v>69.56513661202186</v>
      </c>
      <c r="U3244" t="str">
        <f t="shared" si="355"/>
        <v>theater</v>
      </c>
      <c r="V3244" t="str">
        <f t="shared" si="356"/>
        <v>plays</v>
      </c>
    </row>
    <row r="3245" spans="1:22" ht="48" x14ac:dyDescent="0.2">
      <c r="A3245">
        <v>3243</v>
      </c>
      <c r="B3245" s="3" t="s">
        <v>3243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2">
        <f t="shared" si="352"/>
        <v>42286</v>
      </c>
      <c r="K3245">
        <v>1442283562</v>
      </c>
      <c r="L3245" s="12" t="str">
        <f t="shared" si="353"/>
        <v>09/15/2015</v>
      </c>
      <c r="M3245" s="9" t="str" cm="1">
        <f t="array" ref="M3245">_xlfn.IFS(LEFT(L3245, 2) = "01", "Jan", LEFT(L3245, 2) = "02", "Feb", LEFT(L3245, 2) = "03", "Mar", LEFT(L3245, 2) = "04", "Apr", LEFT(L3245, 2) = "05", "May", LEFT(L3245, 2) = "06", "Jun", LEFT(L3245, 2) = "07", "Jul", LEFT(L3245, 2) = "08", "Aug", LEFT(L3245, 2) = "09", "Sep", LEFT(L3245, 2) = "10", "Oct", LEFT(L3245, 2) = "11", "Nov", LEFT(L3245, 2) = "12", "Dec")</f>
        <v>Sep</v>
      </c>
      <c r="N3245" s="9" t="str">
        <f t="shared" si="354"/>
        <v>2015</v>
      </c>
      <c r="O3245" t="b">
        <v>1</v>
      </c>
      <c r="P3245">
        <v>71</v>
      </c>
      <c r="Q3245" t="b">
        <v>1</v>
      </c>
      <c r="R3245" t="s">
        <v>8270</v>
      </c>
      <c r="S3245" s="6">
        <f t="shared" si="350"/>
        <v>1.028375</v>
      </c>
      <c r="T3245" s="8">
        <f t="shared" si="351"/>
        <v>115.87323943661971</v>
      </c>
      <c r="U3245" t="str">
        <f t="shared" si="355"/>
        <v>theater</v>
      </c>
      <c r="V3245" t="str">
        <f t="shared" si="356"/>
        <v>plays</v>
      </c>
    </row>
    <row r="3246" spans="1:22" ht="48" x14ac:dyDescent="0.2">
      <c r="A3246">
        <v>3244</v>
      </c>
      <c r="B3246" s="3" t="s">
        <v>3244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2">
        <f t="shared" si="352"/>
        <v>42705.735902777778</v>
      </c>
      <c r="K3246">
        <v>1478018382</v>
      </c>
      <c r="L3246" s="12" t="str">
        <f t="shared" si="353"/>
        <v>11/01/2016</v>
      </c>
      <c r="M3246" s="9" t="str" cm="1">
        <f t="array" ref="M3246">_xlfn.IFS(LEFT(L3246, 2) = "01", "Jan", LEFT(L3246, 2) = "02", "Feb", LEFT(L3246, 2) = "03", "Mar", LEFT(L3246, 2) = "04", "Apr", LEFT(L3246, 2) = "05", "May", LEFT(L3246, 2) = "06", "Jun", LEFT(L3246, 2) = "07", "Jul", LEFT(L3246, 2) = "08", "Aug", LEFT(L3246, 2) = "09", "Sep", LEFT(L3246, 2) = "10", "Oct", LEFT(L3246, 2) = "11", "Nov", LEFT(L3246, 2) = "12", "Dec")</f>
        <v>Nov</v>
      </c>
      <c r="N3246" s="9" t="str">
        <f t="shared" si="354"/>
        <v>2016</v>
      </c>
      <c r="O3246" t="b">
        <v>0</v>
      </c>
      <c r="P3246">
        <v>69</v>
      </c>
      <c r="Q3246" t="b">
        <v>1</v>
      </c>
      <c r="R3246" t="s">
        <v>8270</v>
      </c>
      <c r="S3246" s="6">
        <f t="shared" si="350"/>
        <v>1.0293749999999999</v>
      </c>
      <c r="T3246" s="8">
        <f t="shared" si="351"/>
        <v>23.869565217391305</v>
      </c>
      <c r="U3246" t="str">
        <f t="shared" si="355"/>
        <v>theater</v>
      </c>
      <c r="V3246" t="str">
        <f t="shared" si="356"/>
        <v>plays</v>
      </c>
    </row>
    <row r="3247" spans="1:22" ht="48" x14ac:dyDescent="0.2">
      <c r="A3247">
        <v>3245</v>
      </c>
      <c r="B3247" s="3" t="s">
        <v>3245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2">
        <f t="shared" si="352"/>
        <v>42167.083333333328</v>
      </c>
      <c r="K3247">
        <v>1431354258</v>
      </c>
      <c r="L3247" s="12" t="str">
        <f t="shared" si="353"/>
        <v>05/11/2015</v>
      </c>
      <c r="M3247" s="9" t="str" cm="1">
        <f t="array" ref="M3247">_xlfn.IFS(LEFT(L3247, 2) = "01", "Jan", LEFT(L3247, 2) = "02", "Feb", LEFT(L3247, 2) = "03", "Mar", LEFT(L3247, 2) = "04", "Apr", LEFT(L3247, 2) = "05", "May", LEFT(L3247, 2) = "06", "Jun", LEFT(L3247, 2) = "07", "Jul", LEFT(L3247, 2) = "08", "Aug", LEFT(L3247, 2) = "09", "Sep", LEFT(L3247, 2) = "10", "Oct", LEFT(L3247, 2) = "11", "Nov", LEFT(L3247, 2) = "12", "Dec")</f>
        <v>May</v>
      </c>
      <c r="N3247" s="9" t="str">
        <f t="shared" si="354"/>
        <v>2015</v>
      </c>
      <c r="O3247" t="b">
        <v>0</v>
      </c>
      <c r="P3247">
        <v>270</v>
      </c>
      <c r="Q3247" t="b">
        <v>1</v>
      </c>
      <c r="R3247" t="s">
        <v>8270</v>
      </c>
      <c r="S3247" s="6">
        <f t="shared" si="350"/>
        <v>1.043047619047619</v>
      </c>
      <c r="T3247" s="8">
        <f t="shared" si="351"/>
        <v>81.125925925925927</v>
      </c>
      <c r="U3247" t="str">
        <f t="shared" si="355"/>
        <v>theater</v>
      </c>
      <c r="V3247" t="str">
        <f t="shared" si="356"/>
        <v>plays</v>
      </c>
    </row>
    <row r="3248" spans="1:22" ht="48" x14ac:dyDescent="0.2">
      <c r="A3248">
        <v>3246</v>
      </c>
      <c r="B3248" s="3" t="s">
        <v>3246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2">
        <f t="shared" si="352"/>
        <v>42259.165972222225</v>
      </c>
      <c r="K3248">
        <v>1439551200</v>
      </c>
      <c r="L3248" s="12" t="str">
        <f t="shared" si="353"/>
        <v>08/14/2015</v>
      </c>
      <c r="M3248" s="9" t="str" cm="1">
        <f t="array" ref="M3248">_xlfn.IFS(LEFT(L3248, 2) = "01", "Jan", LEFT(L3248, 2) = "02", "Feb", LEFT(L3248, 2) = "03", "Mar", LEFT(L3248, 2) = "04", "Apr", LEFT(L3248, 2) = "05", "May", LEFT(L3248, 2) = "06", "Jun", LEFT(L3248, 2) = "07", "Jul", LEFT(L3248, 2) = "08", "Aug", LEFT(L3248, 2) = "09", "Sep", LEFT(L3248, 2) = "10", "Oct", LEFT(L3248, 2) = "11", "Nov", LEFT(L3248, 2) = "12", "Dec")</f>
        <v>Aug</v>
      </c>
      <c r="N3248" s="9" t="str">
        <f t="shared" si="354"/>
        <v>2015</v>
      </c>
      <c r="O3248" t="b">
        <v>1</v>
      </c>
      <c r="P3248">
        <v>193</v>
      </c>
      <c r="Q3248" t="b">
        <v>1</v>
      </c>
      <c r="R3248" t="s">
        <v>8270</v>
      </c>
      <c r="S3248" s="6">
        <f t="shared" si="350"/>
        <v>1.1122000000000001</v>
      </c>
      <c r="T3248" s="8">
        <f t="shared" si="351"/>
        <v>57.626943005181346</v>
      </c>
      <c r="U3248" t="str">
        <f t="shared" si="355"/>
        <v>theater</v>
      </c>
      <c r="V3248" t="str">
        <f t="shared" si="356"/>
        <v>plays</v>
      </c>
    </row>
    <row r="3249" spans="1:22" ht="48" x14ac:dyDescent="0.2">
      <c r="A3249">
        <v>3247</v>
      </c>
      <c r="B3249" s="3" t="s">
        <v>3247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2">
        <f t="shared" si="352"/>
        <v>42197.434166666666</v>
      </c>
      <c r="K3249">
        <v>1434104712</v>
      </c>
      <c r="L3249" s="12" t="str">
        <f t="shared" si="353"/>
        <v>06/12/2015</v>
      </c>
      <c r="M3249" s="9" t="str" cm="1">
        <f t="array" ref="M3249">_xlfn.IFS(LEFT(L3249, 2) = "01", "Jan", LEFT(L3249, 2) = "02", "Feb", LEFT(L3249, 2) = "03", "Mar", LEFT(L3249, 2) = "04", "Apr", LEFT(L3249, 2) = "05", "May", LEFT(L3249, 2) = "06", "Jun", LEFT(L3249, 2) = "07", "Jul", LEFT(L3249, 2) = "08", "Aug", LEFT(L3249, 2) = "09", "Sep", LEFT(L3249, 2) = "10", "Oct", LEFT(L3249, 2) = "11", "Nov", LEFT(L3249, 2) = "12", "Dec")</f>
        <v>Jun</v>
      </c>
      <c r="N3249" s="9" t="str">
        <f t="shared" si="354"/>
        <v>2015</v>
      </c>
      <c r="O3249" t="b">
        <v>1</v>
      </c>
      <c r="P3249">
        <v>57</v>
      </c>
      <c r="Q3249" t="b">
        <v>1</v>
      </c>
      <c r="R3249" t="s">
        <v>8270</v>
      </c>
      <c r="S3249" s="6">
        <f t="shared" si="350"/>
        <v>1.0586</v>
      </c>
      <c r="T3249" s="8">
        <f t="shared" si="351"/>
        <v>46.429824561403507</v>
      </c>
      <c r="U3249" t="str">
        <f t="shared" si="355"/>
        <v>theater</v>
      </c>
      <c r="V3249" t="str">
        <f t="shared" si="356"/>
        <v>plays</v>
      </c>
    </row>
    <row r="3250" spans="1:22" ht="32" x14ac:dyDescent="0.2">
      <c r="A3250">
        <v>3248</v>
      </c>
      <c r="B3250" s="3" t="s">
        <v>3248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2">
        <f t="shared" si="352"/>
        <v>42098.846724537041</v>
      </c>
      <c r="K3250">
        <v>1425590357</v>
      </c>
      <c r="L3250" s="12" t="str">
        <f t="shared" si="353"/>
        <v>03/05/2015</v>
      </c>
      <c r="M3250" s="9" t="str" cm="1">
        <f t="array" ref="M3250">_xlfn.IFS(LEFT(L3250, 2) = "01", "Jan", LEFT(L3250, 2) = "02", "Feb", LEFT(L3250, 2) = "03", "Mar", LEFT(L3250, 2) = "04", "Apr", LEFT(L3250, 2) = "05", "May", LEFT(L3250, 2) = "06", "Jun", LEFT(L3250, 2) = "07", "Jul", LEFT(L3250, 2) = "08", "Aug", LEFT(L3250, 2) = "09", "Sep", LEFT(L3250, 2) = "10", "Oct", LEFT(L3250, 2) = "11", "Nov", LEFT(L3250, 2) = "12", "Dec")</f>
        <v>Mar</v>
      </c>
      <c r="N3250" s="9" t="str">
        <f t="shared" si="354"/>
        <v>2015</v>
      </c>
      <c r="O3250" t="b">
        <v>1</v>
      </c>
      <c r="P3250">
        <v>200</v>
      </c>
      <c r="Q3250" t="b">
        <v>1</v>
      </c>
      <c r="R3250" t="s">
        <v>8270</v>
      </c>
      <c r="S3250" s="6">
        <f t="shared" si="350"/>
        <v>1.0079166666666666</v>
      </c>
      <c r="T3250" s="8">
        <f t="shared" si="351"/>
        <v>60.475000000000001</v>
      </c>
      <c r="U3250" t="str">
        <f t="shared" si="355"/>
        <v>theater</v>
      </c>
      <c r="V3250" t="str">
        <f t="shared" si="356"/>
        <v>plays</v>
      </c>
    </row>
    <row r="3251" spans="1:22" ht="48" x14ac:dyDescent="0.2">
      <c r="A3251">
        <v>3249</v>
      </c>
      <c r="B3251" s="3" t="s">
        <v>3249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2">
        <f t="shared" si="352"/>
        <v>42175.746689814812</v>
      </c>
      <c r="K3251">
        <v>1432230914</v>
      </c>
      <c r="L3251" s="12" t="str">
        <f t="shared" si="353"/>
        <v>05/21/2015</v>
      </c>
      <c r="M3251" s="9" t="str" cm="1">
        <f t="array" ref="M3251">_xlfn.IFS(LEFT(L3251, 2) = "01", "Jan", LEFT(L3251, 2) = "02", "Feb", LEFT(L3251, 2) = "03", "Mar", LEFT(L3251, 2) = "04", "Apr", LEFT(L3251, 2) = "05", "May", LEFT(L3251, 2) = "06", "Jun", LEFT(L3251, 2) = "07", "Jul", LEFT(L3251, 2) = "08", "Aug", LEFT(L3251, 2) = "09", "Sep", LEFT(L3251, 2) = "10", "Oct", LEFT(L3251, 2) = "11", "Nov", LEFT(L3251, 2) = "12", "Dec")</f>
        <v>May</v>
      </c>
      <c r="N3251" s="9" t="str">
        <f t="shared" si="354"/>
        <v>2015</v>
      </c>
      <c r="O3251" t="b">
        <v>1</v>
      </c>
      <c r="P3251">
        <v>88</v>
      </c>
      <c r="Q3251" t="b">
        <v>1</v>
      </c>
      <c r="R3251" t="s">
        <v>8270</v>
      </c>
      <c r="S3251" s="6">
        <f t="shared" si="350"/>
        <v>1.0492727272727274</v>
      </c>
      <c r="T3251" s="8">
        <f t="shared" si="351"/>
        <v>65.579545454545453</v>
      </c>
      <c r="U3251" t="str">
        <f t="shared" si="355"/>
        <v>theater</v>
      </c>
      <c r="V3251" t="str">
        <f t="shared" si="356"/>
        <v>plays</v>
      </c>
    </row>
    <row r="3252" spans="1:22" ht="48" x14ac:dyDescent="0.2">
      <c r="A3252">
        <v>3250</v>
      </c>
      <c r="B3252" s="3" t="s">
        <v>3250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2">
        <f t="shared" si="352"/>
        <v>41948.783842592595</v>
      </c>
      <c r="K3252">
        <v>1412617724</v>
      </c>
      <c r="L3252" s="12" t="str">
        <f t="shared" si="353"/>
        <v>10/06/2014</v>
      </c>
      <c r="M3252" s="9" t="str" cm="1">
        <f t="array" ref="M3252">_xlfn.IFS(LEFT(L3252, 2) = "01", "Jan", LEFT(L3252, 2) = "02", "Feb", LEFT(L3252, 2) = "03", "Mar", LEFT(L3252, 2) = "04", "Apr", LEFT(L3252, 2) = "05", "May", LEFT(L3252, 2) = "06", "Jun", LEFT(L3252, 2) = "07", "Jul", LEFT(L3252, 2) = "08", "Aug", LEFT(L3252, 2) = "09", "Sep", LEFT(L3252, 2) = "10", "Oct", LEFT(L3252, 2) = "11", "Nov", LEFT(L3252, 2) = "12", "Dec")</f>
        <v>Oct</v>
      </c>
      <c r="N3252" s="9" t="str">
        <f t="shared" si="354"/>
        <v>2014</v>
      </c>
      <c r="O3252" t="b">
        <v>1</v>
      </c>
      <c r="P3252">
        <v>213</v>
      </c>
      <c r="Q3252" t="b">
        <v>1</v>
      </c>
      <c r="R3252" t="s">
        <v>8270</v>
      </c>
      <c r="S3252" s="6">
        <f t="shared" si="350"/>
        <v>1.01552</v>
      </c>
      <c r="T3252" s="8">
        <f t="shared" si="351"/>
        <v>119.1924882629108</v>
      </c>
      <c r="U3252" t="str">
        <f t="shared" si="355"/>
        <v>theater</v>
      </c>
      <c r="V3252" t="str">
        <f t="shared" si="356"/>
        <v>plays</v>
      </c>
    </row>
    <row r="3253" spans="1:22" ht="48" x14ac:dyDescent="0.2">
      <c r="A3253">
        <v>3251</v>
      </c>
      <c r="B3253" s="3" t="s">
        <v>3251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2">
        <f t="shared" si="352"/>
        <v>42176.731087962966</v>
      </c>
      <c r="K3253">
        <v>1432315966</v>
      </c>
      <c r="L3253" s="12" t="str">
        <f t="shared" si="353"/>
        <v>05/22/2015</v>
      </c>
      <c r="M3253" s="9" t="str" cm="1">
        <f t="array" ref="M3253">_xlfn.IFS(LEFT(L3253, 2) = "01", "Jan", LEFT(L3253, 2) = "02", "Feb", LEFT(L3253, 2) = "03", "Mar", LEFT(L3253, 2) = "04", "Apr", LEFT(L3253, 2) = "05", "May", LEFT(L3253, 2) = "06", "Jun", LEFT(L3253, 2) = "07", "Jul", LEFT(L3253, 2) = "08", "Aug", LEFT(L3253, 2) = "09", "Sep", LEFT(L3253, 2) = "10", "Oct", LEFT(L3253, 2) = "11", "Nov", LEFT(L3253, 2) = "12", "Dec")</f>
        <v>May</v>
      </c>
      <c r="N3253" s="9" t="str">
        <f t="shared" si="354"/>
        <v>2015</v>
      </c>
      <c r="O3253" t="b">
        <v>1</v>
      </c>
      <c r="P3253">
        <v>20</v>
      </c>
      <c r="Q3253" t="b">
        <v>1</v>
      </c>
      <c r="R3253" t="s">
        <v>8270</v>
      </c>
      <c r="S3253" s="6">
        <f t="shared" si="350"/>
        <v>1.1073333333333333</v>
      </c>
      <c r="T3253" s="8">
        <f t="shared" si="351"/>
        <v>83.05</v>
      </c>
      <c r="U3253" t="str">
        <f t="shared" si="355"/>
        <v>theater</v>
      </c>
      <c r="V3253" t="str">
        <f t="shared" si="356"/>
        <v>plays</v>
      </c>
    </row>
    <row r="3254" spans="1:22" ht="32" x14ac:dyDescent="0.2">
      <c r="A3254">
        <v>3252</v>
      </c>
      <c r="B3254" s="3" t="s">
        <v>3252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2">
        <f t="shared" si="352"/>
        <v>42620.472685185188</v>
      </c>
      <c r="K3254">
        <v>1470655240</v>
      </c>
      <c r="L3254" s="12" t="str">
        <f t="shared" si="353"/>
        <v>08/08/2016</v>
      </c>
      <c r="M3254" s="9" t="str" cm="1">
        <f t="array" ref="M3254">_xlfn.IFS(LEFT(L3254, 2) = "01", "Jan", LEFT(L3254, 2) = "02", "Feb", LEFT(L3254, 2) = "03", "Mar", LEFT(L3254, 2) = "04", "Apr", LEFT(L3254, 2) = "05", "May", LEFT(L3254, 2) = "06", "Jun", LEFT(L3254, 2) = "07", "Jul", LEFT(L3254, 2) = "08", "Aug", LEFT(L3254, 2) = "09", "Sep", LEFT(L3254, 2) = "10", "Oct", LEFT(L3254, 2) = "11", "Nov", LEFT(L3254, 2) = "12", "Dec")</f>
        <v>Aug</v>
      </c>
      <c r="N3254" s="9" t="str">
        <f t="shared" si="354"/>
        <v>2016</v>
      </c>
      <c r="O3254" t="b">
        <v>1</v>
      </c>
      <c r="P3254">
        <v>50</v>
      </c>
      <c r="Q3254" t="b">
        <v>1</v>
      </c>
      <c r="R3254" t="s">
        <v>8270</v>
      </c>
      <c r="S3254" s="6">
        <f t="shared" si="350"/>
        <v>1.2782222222222221</v>
      </c>
      <c r="T3254" s="8">
        <f t="shared" si="351"/>
        <v>57.52</v>
      </c>
      <c r="U3254" t="str">
        <f t="shared" si="355"/>
        <v>theater</v>
      </c>
      <c r="V3254" t="str">
        <f t="shared" si="356"/>
        <v>plays</v>
      </c>
    </row>
    <row r="3255" spans="1:22" ht="48" x14ac:dyDescent="0.2">
      <c r="A3255">
        <v>3253</v>
      </c>
      <c r="B3255" s="3" t="s">
        <v>3253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2">
        <f t="shared" si="352"/>
        <v>42621.15625</v>
      </c>
      <c r="K3255">
        <v>1471701028</v>
      </c>
      <c r="L3255" s="12" t="str">
        <f t="shared" si="353"/>
        <v>08/20/2016</v>
      </c>
      <c r="M3255" s="9" t="str" cm="1">
        <f t="array" ref="M3255">_xlfn.IFS(LEFT(L3255, 2) = "01", "Jan", LEFT(L3255, 2) = "02", "Feb", LEFT(L3255, 2) = "03", "Mar", LEFT(L3255, 2) = "04", "Apr", LEFT(L3255, 2) = "05", "May", LEFT(L3255, 2) = "06", "Jun", LEFT(L3255, 2) = "07", "Jul", LEFT(L3255, 2) = "08", "Aug", LEFT(L3255, 2) = "09", "Sep", LEFT(L3255, 2) = "10", "Oct", LEFT(L3255, 2) = "11", "Nov", LEFT(L3255, 2) = "12", "Dec")</f>
        <v>Aug</v>
      </c>
      <c r="N3255" s="9" t="str">
        <f t="shared" si="354"/>
        <v>2016</v>
      </c>
      <c r="O3255" t="b">
        <v>1</v>
      </c>
      <c r="P3255">
        <v>115</v>
      </c>
      <c r="Q3255" t="b">
        <v>1</v>
      </c>
      <c r="R3255" t="s">
        <v>8270</v>
      </c>
      <c r="S3255" s="6">
        <f t="shared" si="350"/>
        <v>1.0182500000000001</v>
      </c>
      <c r="T3255" s="8">
        <f t="shared" si="351"/>
        <v>177.08695652173913</v>
      </c>
      <c r="U3255" t="str">
        <f t="shared" si="355"/>
        <v>theater</v>
      </c>
      <c r="V3255" t="str">
        <f t="shared" si="356"/>
        <v>plays</v>
      </c>
    </row>
    <row r="3256" spans="1:22" ht="48" x14ac:dyDescent="0.2">
      <c r="A3256">
        <v>3254</v>
      </c>
      <c r="B3256" s="3" t="s">
        <v>3254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2">
        <f t="shared" si="352"/>
        <v>42089.044085648144</v>
      </c>
      <c r="K3256">
        <v>1424743409</v>
      </c>
      <c r="L3256" s="12" t="str">
        <f t="shared" si="353"/>
        <v>02/24/2015</v>
      </c>
      <c r="M3256" s="9" t="str" cm="1">
        <f t="array" ref="M3256">_xlfn.IFS(LEFT(L3256, 2) = "01", "Jan", LEFT(L3256, 2) = "02", "Feb", LEFT(L3256, 2) = "03", "Mar", LEFT(L3256, 2) = "04", "Apr", LEFT(L3256, 2) = "05", "May", LEFT(L3256, 2) = "06", "Jun", LEFT(L3256, 2) = "07", "Jul", LEFT(L3256, 2) = "08", "Aug", LEFT(L3256, 2) = "09", "Sep", LEFT(L3256, 2) = "10", "Oct", LEFT(L3256, 2) = "11", "Nov", LEFT(L3256, 2) = "12", "Dec")</f>
        <v>Feb</v>
      </c>
      <c r="N3256" s="9" t="str">
        <f t="shared" si="354"/>
        <v>2015</v>
      </c>
      <c r="O3256" t="b">
        <v>1</v>
      </c>
      <c r="P3256">
        <v>186</v>
      </c>
      <c r="Q3256" t="b">
        <v>1</v>
      </c>
      <c r="R3256" t="s">
        <v>8270</v>
      </c>
      <c r="S3256" s="6">
        <f t="shared" si="350"/>
        <v>1.012576923076923</v>
      </c>
      <c r="T3256" s="8">
        <f t="shared" si="351"/>
        <v>70.771505376344081</v>
      </c>
      <c r="U3256" t="str">
        <f t="shared" si="355"/>
        <v>theater</v>
      </c>
      <c r="V3256" t="str">
        <f t="shared" si="356"/>
        <v>plays</v>
      </c>
    </row>
    <row r="3257" spans="1:22" ht="48" x14ac:dyDescent="0.2">
      <c r="A3257">
        <v>3255</v>
      </c>
      <c r="B3257" s="3" t="s">
        <v>3255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2">
        <f t="shared" si="352"/>
        <v>41919.768229166664</v>
      </c>
      <c r="K3257">
        <v>1410114375</v>
      </c>
      <c r="L3257" s="12" t="str">
        <f t="shared" si="353"/>
        <v>09/07/2014</v>
      </c>
      <c r="M3257" s="9" t="str" cm="1">
        <f t="array" ref="M3257">_xlfn.IFS(LEFT(L3257, 2) = "01", "Jan", LEFT(L3257, 2) = "02", "Feb", LEFT(L3257, 2) = "03", "Mar", LEFT(L3257, 2) = "04", "Apr", LEFT(L3257, 2) = "05", "May", LEFT(L3257, 2) = "06", "Jun", LEFT(L3257, 2) = "07", "Jul", LEFT(L3257, 2) = "08", "Aug", LEFT(L3257, 2) = "09", "Sep", LEFT(L3257, 2) = "10", "Oct", LEFT(L3257, 2) = "11", "Nov", LEFT(L3257, 2) = "12", "Dec")</f>
        <v>Sep</v>
      </c>
      <c r="N3257" s="9" t="str">
        <f t="shared" si="354"/>
        <v>2014</v>
      </c>
      <c r="O3257" t="b">
        <v>1</v>
      </c>
      <c r="P3257">
        <v>18</v>
      </c>
      <c r="Q3257" t="b">
        <v>1</v>
      </c>
      <c r="R3257" t="s">
        <v>8270</v>
      </c>
      <c r="S3257" s="6">
        <f t="shared" si="350"/>
        <v>1.75</v>
      </c>
      <c r="T3257" s="8">
        <f t="shared" si="351"/>
        <v>29.166666666666668</v>
      </c>
      <c r="U3257" t="str">
        <f t="shared" si="355"/>
        <v>theater</v>
      </c>
      <c r="V3257" t="str">
        <f t="shared" si="356"/>
        <v>plays</v>
      </c>
    </row>
    <row r="3258" spans="1:22" ht="48" x14ac:dyDescent="0.2">
      <c r="A3258">
        <v>3256</v>
      </c>
      <c r="B3258" s="3" t="s">
        <v>3256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2">
        <f t="shared" si="352"/>
        <v>42166.165972222225</v>
      </c>
      <c r="K3258">
        <v>1432129577</v>
      </c>
      <c r="L3258" s="12" t="str">
        <f t="shared" si="353"/>
        <v>05/20/2015</v>
      </c>
      <c r="M3258" s="9" t="str" cm="1">
        <f t="array" ref="M3258">_xlfn.IFS(LEFT(L3258, 2) = "01", "Jan", LEFT(L3258, 2) = "02", "Feb", LEFT(L3258, 2) = "03", "Mar", LEFT(L3258, 2) = "04", "Apr", LEFT(L3258, 2) = "05", "May", LEFT(L3258, 2) = "06", "Jun", LEFT(L3258, 2) = "07", "Jul", LEFT(L3258, 2) = "08", "Aug", LEFT(L3258, 2) = "09", "Sep", LEFT(L3258, 2) = "10", "Oct", LEFT(L3258, 2) = "11", "Nov", LEFT(L3258, 2) = "12", "Dec")</f>
        <v>May</v>
      </c>
      <c r="N3258" s="9" t="str">
        <f t="shared" si="354"/>
        <v>2015</v>
      </c>
      <c r="O3258" t="b">
        <v>1</v>
      </c>
      <c r="P3258">
        <v>176</v>
      </c>
      <c r="Q3258" t="b">
        <v>1</v>
      </c>
      <c r="R3258" t="s">
        <v>8270</v>
      </c>
      <c r="S3258" s="6">
        <f t="shared" si="350"/>
        <v>1.2806</v>
      </c>
      <c r="T3258" s="8">
        <f t="shared" si="351"/>
        <v>72.76136363636364</v>
      </c>
      <c r="U3258" t="str">
        <f t="shared" si="355"/>
        <v>theater</v>
      </c>
      <c r="V3258" t="str">
        <f t="shared" si="356"/>
        <v>plays</v>
      </c>
    </row>
    <row r="3259" spans="1:22" ht="48" x14ac:dyDescent="0.2">
      <c r="A3259">
        <v>3257</v>
      </c>
      <c r="B3259" s="3" t="s">
        <v>3257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2">
        <f t="shared" si="352"/>
        <v>42788.559629629628</v>
      </c>
      <c r="K3259">
        <v>1485177952</v>
      </c>
      <c r="L3259" s="12" t="str">
        <f t="shared" si="353"/>
        <v>01/23/2017</v>
      </c>
      <c r="M3259" s="9" t="str" cm="1">
        <f t="array" ref="M3259">_xlfn.IFS(LEFT(L3259, 2) = "01", "Jan", LEFT(L3259, 2) = "02", "Feb", LEFT(L3259, 2) = "03", "Mar", LEFT(L3259, 2) = "04", "Apr", LEFT(L3259, 2) = "05", "May", LEFT(L3259, 2) = "06", "Jun", LEFT(L3259, 2) = "07", "Jul", LEFT(L3259, 2) = "08", "Aug", LEFT(L3259, 2) = "09", "Sep", LEFT(L3259, 2) = "10", "Oct", LEFT(L3259, 2) = "11", "Nov", LEFT(L3259, 2) = "12", "Dec")</f>
        <v>Jan</v>
      </c>
      <c r="N3259" s="9" t="str">
        <f t="shared" si="354"/>
        <v>2017</v>
      </c>
      <c r="O3259" t="b">
        <v>0</v>
      </c>
      <c r="P3259">
        <v>41</v>
      </c>
      <c r="Q3259" t="b">
        <v>1</v>
      </c>
      <c r="R3259" t="s">
        <v>8270</v>
      </c>
      <c r="S3259" s="6">
        <f t="shared" si="350"/>
        <v>1.0629949999999999</v>
      </c>
      <c r="T3259" s="8">
        <f t="shared" si="351"/>
        <v>51.853414634146333</v>
      </c>
      <c r="U3259" t="str">
        <f t="shared" si="355"/>
        <v>theater</v>
      </c>
      <c r="V3259" t="str">
        <f t="shared" si="356"/>
        <v>plays</v>
      </c>
    </row>
    <row r="3260" spans="1:22" ht="32" x14ac:dyDescent="0.2">
      <c r="A3260">
        <v>3258</v>
      </c>
      <c r="B3260" s="3" t="s">
        <v>3258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2">
        <f t="shared" si="352"/>
        <v>42012.887280092589</v>
      </c>
      <c r="K3260">
        <v>1418159861</v>
      </c>
      <c r="L3260" s="12" t="str">
        <f t="shared" si="353"/>
        <v>12/09/2014</v>
      </c>
      <c r="M3260" s="9" t="str" cm="1">
        <f t="array" ref="M3260">_xlfn.IFS(LEFT(L3260, 2) = "01", "Jan", LEFT(L3260, 2) = "02", "Feb", LEFT(L3260, 2) = "03", "Mar", LEFT(L3260, 2) = "04", "Apr", LEFT(L3260, 2) = "05", "May", LEFT(L3260, 2) = "06", "Jun", LEFT(L3260, 2) = "07", "Jul", LEFT(L3260, 2) = "08", "Aug", LEFT(L3260, 2) = "09", "Sep", LEFT(L3260, 2) = "10", "Oct", LEFT(L3260, 2) = "11", "Nov", LEFT(L3260, 2) = "12", "Dec")</f>
        <v>Dec</v>
      </c>
      <c r="N3260" s="9" t="str">
        <f t="shared" si="354"/>
        <v>2014</v>
      </c>
      <c r="O3260" t="b">
        <v>1</v>
      </c>
      <c r="P3260">
        <v>75</v>
      </c>
      <c r="Q3260" t="b">
        <v>1</v>
      </c>
      <c r="R3260" t="s">
        <v>8270</v>
      </c>
      <c r="S3260" s="6">
        <f t="shared" si="350"/>
        <v>1.052142857142857</v>
      </c>
      <c r="T3260" s="8">
        <f t="shared" si="351"/>
        <v>98.2</v>
      </c>
      <c r="U3260" t="str">
        <f t="shared" si="355"/>
        <v>theater</v>
      </c>
      <c r="V3260" t="str">
        <f t="shared" si="356"/>
        <v>plays</v>
      </c>
    </row>
    <row r="3261" spans="1:22" ht="48" x14ac:dyDescent="0.2">
      <c r="A3261">
        <v>3259</v>
      </c>
      <c r="B3261" s="3" t="s">
        <v>3259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2">
        <f t="shared" si="352"/>
        <v>42644.165972222225</v>
      </c>
      <c r="K3261">
        <v>1472753745</v>
      </c>
      <c r="L3261" s="12" t="str">
        <f t="shared" si="353"/>
        <v>09/01/2016</v>
      </c>
      <c r="M3261" s="9" t="str" cm="1">
        <f t="array" ref="M3261">_xlfn.IFS(LEFT(L3261, 2) = "01", "Jan", LEFT(L3261, 2) = "02", "Feb", LEFT(L3261, 2) = "03", "Mar", LEFT(L3261, 2) = "04", "Apr", LEFT(L3261, 2) = "05", "May", LEFT(L3261, 2) = "06", "Jun", LEFT(L3261, 2) = "07", "Jul", LEFT(L3261, 2) = "08", "Aug", LEFT(L3261, 2) = "09", "Sep", LEFT(L3261, 2) = "10", "Oct", LEFT(L3261, 2) = "11", "Nov", LEFT(L3261, 2) = "12", "Dec")</f>
        <v>Sep</v>
      </c>
      <c r="N3261" s="9" t="str">
        <f t="shared" si="354"/>
        <v>2016</v>
      </c>
      <c r="O3261" t="b">
        <v>1</v>
      </c>
      <c r="P3261">
        <v>97</v>
      </c>
      <c r="Q3261" t="b">
        <v>1</v>
      </c>
      <c r="R3261" t="s">
        <v>8270</v>
      </c>
      <c r="S3261" s="6">
        <f t="shared" si="350"/>
        <v>1.0616782608695652</v>
      </c>
      <c r="T3261" s="8">
        <f t="shared" si="351"/>
        <v>251.7381443298969</v>
      </c>
      <c r="U3261" t="str">
        <f t="shared" si="355"/>
        <v>theater</v>
      </c>
      <c r="V3261" t="str">
        <f t="shared" si="356"/>
        <v>plays</v>
      </c>
    </row>
    <row r="3262" spans="1:22" ht="48" x14ac:dyDescent="0.2">
      <c r="A3262">
        <v>3260</v>
      </c>
      <c r="B3262" s="3" t="s">
        <v>3260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2">
        <f t="shared" si="352"/>
        <v>42338.714328703703</v>
      </c>
      <c r="K3262">
        <v>1445875718</v>
      </c>
      <c r="L3262" s="12" t="str">
        <f t="shared" si="353"/>
        <v>10/26/2015</v>
      </c>
      <c r="M3262" s="9" t="str" cm="1">
        <f t="array" ref="M3262">_xlfn.IFS(LEFT(L3262, 2) = "01", "Jan", LEFT(L3262, 2) = "02", "Feb", LEFT(L3262, 2) = "03", "Mar", LEFT(L3262, 2) = "04", "Apr", LEFT(L3262, 2) = "05", "May", LEFT(L3262, 2) = "06", "Jun", LEFT(L3262, 2) = "07", "Jul", LEFT(L3262, 2) = "08", "Aug", LEFT(L3262, 2) = "09", "Sep", LEFT(L3262, 2) = "10", "Oct", LEFT(L3262, 2) = "11", "Nov", LEFT(L3262, 2) = "12", "Dec")</f>
        <v>Oct</v>
      </c>
      <c r="N3262" s="9" t="str">
        <f t="shared" si="354"/>
        <v>2015</v>
      </c>
      <c r="O3262" t="b">
        <v>1</v>
      </c>
      <c r="P3262">
        <v>73</v>
      </c>
      <c r="Q3262" t="b">
        <v>1</v>
      </c>
      <c r="R3262" t="s">
        <v>8270</v>
      </c>
      <c r="S3262" s="6">
        <f t="shared" si="350"/>
        <v>1.0924</v>
      </c>
      <c r="T3262" s="8">
        <f t="shared" si="351"/>
        <v>74.821917808219183</v>
      </c>
      <c r="U3262" t="str">
        <f t="shared" si="355"/>
        <v>theater</v>
      </c>
      <c r="V3262" t="str">
        <f t="shared" si="356"/>
        <v>plays</v>
      </c>
    </row>
    <row r="3263" spans="1:22" ht="48" x14ac:dyDescent="0.2">
      <c r="A3263">
        <v>3261</v>
      </c>
      <c r="B3263" s="3" t="s">
        <v>3261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2">
        <f t="shared" si="352"/>
        <v>42201.725416666668</v>
      </c>
      <c r="K3263">
        <v>1434475476</v>
      </c>
      <c r="L3263" s="12" t="str">
        <f t="shared" si="353"/>
        <v>06/16/2015</v>
      </c>
      <c r="M3263" s="9" t="str" cm="1">
        <f t="array" ref="M3263">_xlfn.IFS(LEFT(L3263, 2) = "01", "Jan", LEFT(L3263, 2) = "02", "Feb", LEFT(L3263, 2) = "03", "Mar", LEFT(L3263, 2) = "04", "Apr", LEFT(L3263, 2) = "05", "May", LEFT(L3263, 2) = "06", "Jun", LEFT(L3263, 2) = "07", "Jul", LEFT(L3263, 2) = "08", "Aug", LEFT(L3263, 2) = "09", "Sep", LEFT(L3263, 2) = "10", "Oct", LEFT(L3263, 2) = "11", "Nov", LEFT(L3263, 2) = "12", "Dec")</f>
        <v>Jun</v>
      </c>
      <c r="N3263" s="9" t="str">
        <f t="shared" si="354"/>
        <v>2015</v>
      </c>
      <c r="O3263" t="b">
        <v>1</v>
      </c>
      <c r="P3263">
        <v>49</v>
      </c>
      <c r="Q3263" t="b">
        <v>1</v>
      </c>
      <c r="R3263" t="s">
        <v>8270</v>
      </c>
      <c r="S3263" s="6">
        <f t="shared" si="350"/>
        <v>1.0045454545454546</v>
      </c>
      <c r="T3263" s="8">
        <f t="shared" si="351"/>
        <v>67.65306122448979</v>
      </c>
      <c r="U3263" t="str">
        <f t="shared" si="355"/>
        <v>theater</v>
      </c>
      <c r="V3263" t="str">
        <f t="shared" si="356"/>
        <v>plays</v>
      </c>
    </row>
    <row r="3264" spans="1:22" ht="32" x14ac:dyDescent="0.2">
      <c r="A3264">
        <v>3262</v>
      </c>
      <c r="B3264" s="3" t="s">
        <v>3262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2">
        <f t="shared" si="352"/>
        <v>41995.166666666672</v>
      </c>
      <c r="K3264">
        <v>1416555262</v>
      </c>
      <c r="L3264" s="12" t="str">
        <f t="shared" si="353"/>
        <v>11/21/2014</v>
      </c>
      <c r="M3264" s="9" t="str" cm="1">
        <f t="array" ref="M3264">_xlfn.IFS(LEFT(L3264, 2) = "01", "Jan", LEFT(L3264, 2) = "02", "Feb", LEFT(L3264, 2) = "03", "Mar", LEFT(L3264, 2) = "04", "Apr", LEFT(L3264, 2) = "05", "May", LEFT(L3264, 2) = "06", "Jun", LEFT(L3264, 2) = "07", "Jul", LEFT(L3264, 2) = "08", "Aug", LEFT(L3264, 2) = "09", "Sep", LEFT(L3264, 2) = "10", "Oct", LEFT(L3264, 2) = "11", "Nov", LEFT(L3264, 2) = "12", "Dec")</f>
        <v>Nov</v>
      </c>
      <c r="N3264" s="9" t="str">
        <f t="shared" si="354"/>
        <v>2014</v>
      </c>
      <c r="O3264" t="b">
        <v>1</v>
      </c>
      <c r="P3264">
        <v>134</v>
      </c>
      <c r="Q3264" t="b">
        <v>1</v>
      </c>
      <c r="R3264" t="s">
        <v>8270</v>
      </c>
      <c r="S3264" s="6">
        <f t="shared" si="350"/>
        <v>1.0304098360655738</v>
      </c>
      <c r="T3264" s="8">
        <f t="shared" si="351"/>
        <v>93.81343283582089</v>
      </c>
      <c r="U3264" t="str">
        <f t="shared" si="355"/>
        <v>theater</v>
      </c>
      <c r="V3264" t="str">
        <f t="shared" si="356"/>
        <v>plays</v>
      </c>
    </row>
    <row r="3265" spans="1:22" ht="32" x14ac:dyDescent="0.2">
      <c r="A3265">
        <v>3263</v>
      </c>
      <c r="B3265" s="3" t="s">
        <v>3263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2">
        <f t="shared" si="352"/>
        <v>42307.875</v>
      </c>
      <c r="K3265">
        <v>1444220588</v>
      </c>
      <c r="L3265" s="12" t="str">
        <f t="shared" si="353"/>
        <v>10/07/2015</v>
      </c>
      <c r="M3265" s="9" t="str" cm="1">
        <f t="array" ref="M3265">_xlfn.IFS(LEFT(L3265, 2) = "01", "Jan", LEFT(L3265, 2) = "02", "Feb", LEFT(L3265, 2) = "03", "Mar", LEFT(L3265, 2) = "04", "Apr", LEFT(L3265, 2) = "05", "May", LEFT(L3265, 2) = "06", "Jun", LEFT(L3265, 2) = "07", "Jul", LEFT(L3265, 2) = "08", "Aug", LEFT(L3265, 2) = "09", "Sep", LEFT(L3265, 2) = "10", "Oct", LEFT(L3265, 2) = "11", "Nov", LEFT(L3265, 2) = "12", "Dec")</f>
        <v>Oct</v>
      </c>
      <c r="N3265" s="9" t="str">
        <f t="shared" si="354"/>
        <v>2015</v>
      </c>
      <c r="O3265" t="b">
        <v>1</v>
      </c>
      <c r="P3265">
        <v>68</v>
      </c>
      <c r="Q3265" t="b">
        <v>1</v>
      </c>
      <c r="R3265" t="s">
        <v>8270</v>
      </c>
      <c r="S3265" s="6">
        <f t="shared" si="350"/>
        <v>1.121664</v>
      </c>
      <c r="T3265" s="8">
        <f t="shared" si="351"/>
        <v>41.237647058823526</v>
      </c>
      <c r="U3265" t="str">
        <f t="shared" si="355"/>
        <v>theater</v>
      </c>
      <c r="V3265" t="str">
        <f t="shared" si="356"/>
        <v>plays</v>
      </c>
    </row>
    <row r="3266" spans="1:22" ht="32" x14ac:dyDescent="0.2">
      <c r="A3266">
        <v>3264</v>
      </c>
      <c r="B3266" s="3" t="s">
        <v>3264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2">
        <f t="shared" si="352"/>
        <v>42032.916666666672</v>
      </c>
      <c r="K3266">
        <v>1421089938</v>
      </c>
      <c r="L3266" s="12" t="str">
        <f t="shared" si="353"/>
        <v>01/12/2015</v>
      </c>
      <c r="M3266" s="9" t="str" cm="1">
        <f t="array" ref="M3266">_xlfn.IFS(LEFT(L3266, 2) = "01", "Jan", LEFT(L3266, 2) = "02", "Feb", LEFT(L3266, 2) = "03", "Mar", LEFT(L3266, 2) = "04", "Apr", LEFT(L3266, 2) = "05", "May", LEFT(L3266, 2) = "06", "Jun", LEFT(L3266, 2) = "07", "Jul", LEFT(L3266, 2) = "08", "Aug", LEFT(L3266, 2) = "09", "Sep", LEFT(L3266, 2) = "10", "Oct", LEFT(L3266, 2) = "11", "Nov", LEFT(L3266, 2) = "12", "Dec")</f>
        <v>Jan</v>
      </c>
      <c r="N3266" s="9" t="str">
        <f t="shared" si="354"/>
        <v>2015</v>
      </c>
      <c r="O3266" t="b">
        <v>1</v>
      </c>
      <c r="P3266">
        <v>49</v>
      </c>
      <c r="Q3266" t="b">
        <v>1</v>
      </c>
      <c r="R3266" t="s">
        <v>8270</v>
      </c>
      <c r="S3266" s="6">
        <f t="shared" ref="S3266:S3329" si="357">E3266/D3266</f>
        <v>1.03</v>
      </c>
      <c r="T3266" s="8">
        <f t="shared" ref="T3266:T3329" si="358">IFERROR(E3266/P3266, 0)</f>
        <v>52.551020408163268</v>
      </c>
      <c r="U3266" t="str">
        <f t="shared" si="355"/>
        <v>theater</v>
      </c>
      <c r="V3266" t="str">
        <f t="shared" si="356"/>
        <v>plays</v>
      </c>
    </row>
    <row r="3267" spans="1:22" ht="48" x14ac:dyDescent="0.2">
      <c r="A3267">
        <v>3265</v>
      </c>
      <c r="B3267" s="3" t="s">
        <v>3265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2">
        <f t="shared" ref="J3267:J3330" si="359">(((I3267/60)/60)/24)+DATE(1970,1,1)</f>
        <v>42341.708333333328</v>
      </c>
      <c r="K3267">
        <v>1446570315</v>
      </c>
      <c r="L3267" s="12" t="str">
        <f t="shared" ref="L3267:L3330" si="360">TEXT((((K3267/60)/60)/24)+DATE(1970,1,1), "mm/dd/yyyy")</f>
        <v>11/03/2015</v>
      </c>
      <c r="M3267" s="9" t="str" cm="1">
        <f t="array" ref="M3267">_xlfn.IFS(LEFT(L3267, 2) = "01", "Jan", LEFT(L3267, 2) = "02", "Feb", LEFT(L3267, 2) = "03", "Mar", LEFT(L3267, 2) = "04", "Apr", LEFT(L3267, 2) = "05", "May", LEFT(L3267, 2) = "06", "Jun", LEFT(L3267, 2) = "07", "Jul", LEFT(L3267, 2) = "08", "Aug", LEFT(L3267, 2) = "09", "Sep", LEFT(L3267, 2) = "10", "Oct", LEFT(L3267, 2) = "11", "Nov", LEFT(L3267, 2) = "12", "Dec")</f>
        <v>Nov</v>
      </c>
      <c r="N3267" s="9" t="str">
        <f t="shared" ref="N3267:N3330" si="361">RIGHT(L3267, 4)</f>
        <v>2015</v>
      </c>
      <c r="O3267" t="b">
        <v>1</v>
      </c>
      <c r="P3267">
        <v>63</v>
      </c>
      <c r="Q3267" t="b">
        <v>1</v>
      </c>
      <c r="R3267" t="s">
        <v>8270</v>
      </c>
      <c r="S3267" s="6">
        <f t="shared" si="357"/>
        <v>1.64</v>
      </c>
      <c r="T3267" s="8">
        <f t="shared" si="358"/>
        <v>70.285714285714292</v>
      </c>
      <c r="U3267" t="str">
        <f t="shared" ref="U3267:U3330" si="362">LEFT(R3267, SEARCH("/", R3267) - 1)</f>
        <v>theater</v>
      </c>
      <c r="V3267" t="str">
        <f t="shared" ref="V3267:V3330" si="363">RIGHT(R3267, LEN(R3267) - SEARCH("/", R3267) )</f>
        <v>plays</v>
      </c>
    </row>
    <row r="3268" spans="1:22" ht="48" x14ac:dyDescent="0.2">
      <c r="A3268">
        <v>3266</v>
      </c>
      <c r="B3268" s="3" t="s">
        <v>3266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2">
        <f t="shared" si="359"/>
        <v>42167.875</v>
      </c>
      <c r="K3268">
        <v>1431435122</v>
      </c>
      <c r="L3268" s="12" t="str">
        <f t="shared" si="360"/>
        <v>05/12/2015</v>
      </c>
      <c r="M3268" s="9" t="str" cm="1">
        <f t="array" ref="M3268">_xlfn.IFS(LEFT(L3268, 2) = "01", "Jan", LEFT(L3268, 2) = "02", "Feb", LEFT(L3268, 2) = "03", "Mar", LEFT(L3268, 2) = "04", "Apr", LEFT(L3268, 2) = "05", "May", LEFT(L3268, 2) = "06", "Jun", LEFT(L3268, 2) = "07", "Jul", LEFT(L3268, 2) = "08", "Aug", LEFT(L3268, 2) = "09", "Sep", LEFT(L3268, 2) = "10", "Oct", LEFT(L3268, 2) = "11", "Nov", LEFT(L3268, 2) = "12", "Dec")</f>
        <v>May</v>
      </c>
      <c r="N3268" s="9" t="str">
        <f t="shared" si="361"/>
        <v>2015</v>
      </c>
      <c r="O3268" t="b">
        <v>1</v>
      </c>
      <c r="P3268">
        <v>163</v>
      </c>
      <c r="Q3268" t="b">
        <v>1</v>
      </c>
      <c r="R3268" t="s">
        <v>8270</v>
      </c>
      <c r="S3268" s="6">
        <f t="shared" si="357"/>
        <v>1.3128333333333333</v>
      </c>
      <c r="T3268" s="8">
        <f t="shared" si="358"/>
        <v>48.325153374233132</v>
      </c>
      <c r="U3268" t="str">
        <f t="shared" si="362"/>
        <v>theater</v>
      </c>
      <c r="V3268" t="str">
        <f t="shared" si="363"/>
        <v>plays</v>
      </c>
    </row>
    <row r="3269" spans="1:22" ht="48" x14ac:dyDescent="0.2">
      <c r="A3269">
        <v>3267</v>
      </c>
      <c r="B3269" s="3" t="s">
        <v>3267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2">
        <f t="shared" si="359"/>
        <v>42202.757638888885</v>
      </c>
      <c r="K3269">
        <v>1434564660</v>
      </c>
      <c r="L3269" s="12" t="str">
        <f t="shared" si="360"/>
        <v>06/17/2015</v>
      </c>
      <c r="M3269" s="9" t="str" cm="1">
        <f t="array" ref="M3269">_xlfn.IFS(LEFT(L3269, 2) = "01", "Jan", LEFT(L3269, 2) = "02", "Feb", LEFT(L3269, 2) = "03", "Mar", LEFT(L3269, 2) = "04", "Apr", LEFT(L3269, 2) = "05", "May", LEFT(L3269, 2) = "06", "Jun", LEFT(L3269, 2) = "07", "Jul", LEFT(L3269, 2) = "08", "Aug", LEFT(L3269, 2) = "09", "Sep", LEFT(L3269, 2) = "10", "Oct", LEFT(L3269, 2) = "11", "Nov", LEFT(L3269, 2) = "12", "Dec")</f>
        <v>Jun</v>
      </c>
      <c r="N3269" s="9" t="str">
        <f t="shared" si="361"/>
        <v>2015</v>
      </c>
      <c r="O3269" t="b">
        <v>1</v>
      </c>
      <c r="P3269">
        <v>288</v>
      </c>
      <c r="Q3269" t="b">
        <v>1</v>
      </c>
      <c r="R3269" t="s">
        <v>8270</v>
      </c>
      <c r="S3269" s="6">
        <f t="shared" si="357"/>
        <v>1.0209999999999999</v>
      </c>
      <c r="T3269" s="8">
        <f t="shared" si="358"/>
        <v>53.177083333333336</v>
      </c>
      <c r="U3269" t="str">
        <f t="shared" si="362"/>
        <v>theater</v>
      </c>
      <c r="V3269" t="str">
        <f t="shared" si="363"/>
        <v>plays</v>
      </c>
    </row>
    <row r="3270" spans="1:22" ht="48" x14ac:dyDescent="0.2">
      <c r="A3270">
        <v>3268</v>
      </c>
      <c r="B3270" s="3" t="s">
        <v>3268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2">
        <f t="shared" si="359"/>
        <v>42606.90425925926</v>
      </c>
      <c r="K3270">
        <v>1470692528</v>
      </c>
      <c r="L3270" s="12" t="str">
        <f t="shared" si="360"/>
        <v>08/08/2016</v>
      </c>
      <c r="M3270" s="9" t="str" cm="1">
        <f t="array" ref="M3270">_xlfn.IFS(LEFT(L3270, 2) = "01", "Jan", LEFT(L3270, 2) = "02", "Feb", LEFT(L3270, 2) = "03", "Mar", LEFT(L3270, 2) = "04", "Apr", LEFT(L3270, 2) = "05", "May", LEFT(L3270, 2) = "06", "Jun", LEFT(L3270, 2) = "07", "Jul", LEFT(L3270, 2) = "08", "Aug", LEFT(L3270, 2) = "09", "Sep", LEFT(L3270, 2) = "10", "Oct", LEFT(L3270, 2) = "11", "Nov", LEFT(L3270, 2) = "12", "Dec")</f>
        <v>Aug</v>
      </c>
      <c r="N3270" s="9" t="str">
        <f t="shared" si="361"/>
        <v>2016</v>
      </c>
      <c r="O3270" t="b">
        <v>1</v>
      </c>
      <c r="P3270">
        <v>42</v>
      </c>
      <c r="Q3270" t="b">
        <v>1</v>
      </c>
      <c r="R3270" t="s">
        <v>8270</v>
      </c>
      <c r="S3270" s="6">
        <f t="shared" si="357"/>
        <v>1.28</v>
      </c>
      <c r="T3270" s="8">
        <f t="shared" si="358"/>
        <v>60.952380952380949</v>
      </c>
      <c r="U3270" t="str">
        <f t="shared" si="362"/>
        <v>theater</v>
      </c>
      <c r="V3270" t="str">
        <f t="shared" si="363"/>
        <v>plays</v>
      </c>
    </row>
    <row r="3271" spans="1:22" ht="48" x14ac:dyDescent="0.2">
      <c r="A3271">
        <v>3269</v>
      </c>
      <c r="B3271" s="3" t="s">
        <v>3269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2">
        <f t="shared" si="359"/>
        <v>42171.458333333328</v>
      </c>
      <c r="K3271">
        <v>1431509397</v>
      </c>
      <c r="L3271" s="12" t="str">
        <f t="shared" si="360"/>
        <v>05/13/2015</v>
      </c>
      <c r="M3271" s="9" t="str" cm="1">
        <f t="array" ref="M3271">_xlfn.IFS(LEFT(L3271, 2) = "01", "Jan", LEFT(L3271, 2) = "02", "Feb", LEFT(L3271, 2) = "03", "Mar", LEFT(L3271, 2) = "04", "Apr", LEFT(L3271, 2) = "05", "May", LEFT(L3271, 2) = "06", "Jun", LEFT(L3271, 2) = "07", "Jul", LEFT(L3271, 2) = "08", "Aug", LEFT(L3271, 2) = "09", "Sep", LEFT(L3271, 2) = "10", "Oct", LEFT(L3271, 2) = "11", "Nov", LEFT(L3271, 2) = "12", "Dec")</f>
        <v>May</v>
      </c>
      <c r="N3271" s="9" t="str">
        <f t="shared" si="361"/>
        <v>2015</v>
      </c>
      <c r="O3271" t="b">
        <v>1</v>
      </c>
      <c r="P3271">
        <v>70</v>
      </c>
      <c r="Q3271" t="b">
        <v>1</v>
      </c>
      <c r="R3271" t="s">
        <v>8270</v>
      </c>
      <c r="S3271" s="6">
        <f t="shared" si="357"/>
        <v>1.0149999999999999</v>
      </c>
      <c r="T3271" s="8">
        <f t="shared" si="358"/>
        <v>116</v>
      </c>
      <c r="U3271" t="str">
        <f t="shared" si="362"/>
        <v>theater</v>
      </c>
      <c r="V3271" t="str">
        <f t="shared" si="363"/>
        <v>plays</v>
      </c>
    </row>
    <row r="3272" spans="1:22" ht="48" x14ac:dyDescent="0.2">
      <c r="A3272">
        <v>3270</v>
      </c>
      <c r="B3272" s="3" t="s">
        <v>3270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2">
        <f t="shared" si="359"/>
        <v>42197.533159722225</v>
      </c>
      <c r="K3272">
        <v>1434113265</v>
      </c>
      <c r="L3272" s="12" t="str">
        <f t="shared" si="360"/>
        <v>06/12/2015</v>
      </c>
      <c r="M3272" s="9" t="str" cm="1">
        <f t="array" ref="M3272">_xlfn.IFS(LEFT(L3272, 2) = "01", "Jan", LEFT(L3272, 2) = "02", "Feb", LEFT(L3272, 2) = "03", "Mar", LEFT(L3272, 2) = "04", "Apr", LEFT(L3272, 2) = "05", "May", LEFT(L3272, 2) = "06", "Jun", LEFT(L3272, 2) = "07", "Jul", LEFT(L3272, 2) = "08", "Aug", LEFT(L3272, 2) = "09", "Sep", LEFT(L3272, 2) = "10", "Oct", LEFT(L3272, 2) = "11", "Nov", LEFT(L3272, 2) = "12", "Dec")</f>
        <v>Jun</v>
      </c>
      <c r="N3272" s="9" t="str">
        <f t="shared" si="361"/>
        <v>2015</v>
      </c>
      <c r="O3272" t="b">
        <v>1</v>
      </c>
      <c r="P3272">
        <v>30</v>
      </c>
      <c r="Q3272" t="b">
        <v>1</v>
      </c>
      <c r="R3272" t="s">
        <v>8270</v>
      </c>
      <c r="S3272" s="6">
        <f t="shared" si="357"/>
        <v>1.0166666666666666</v>
      </c>
      <c r="T3272" s="8">
        <f t="shared" si="358"/>
        <v>61</v>
      </c>
      <c r="U3272" t="str">
        <f t="shared" si="362"/>
        <v>theater</v>
      </c>
      <c r="V3272" t="str">
        <f t="shared" si="363"/>
        <v>plays</v>
      </c>
    </row>
    <row r="3273" spans="1:22" ht="16" x14ac:dyDescent="0.2">
      <c r="A3273">
        <v>3271</v>
      </c>
      <c r="B3273" s="3" t="s">
        <v>3271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2">
        <f t="shared" si="359"/>
        <v>41945.478877314818</v>
      </c>
      <c r="K3273">
        <v>1412332175</v>
      </c>
      <c r="L3273" s="12" t="str">
        <f t="shared" si="360"/>
        <v>10/03/2014</v>
      </c>
      <c r="M3273" s="9" t="str" cm="1">
        <f t="array" ref="M3273">_xlfn.IFS(LEFT(L3273, 2) = "01", "Jan", LEFT(L3273, 2) = "02", "Feb", LEFT(L3273, 2) = "03", "Mar", LEFT(L3273, 2) = "04", "Apr", LEFT(L3273, 2) = "05", "May", LEFT(L3273, 2) = "06", "Jun", LEFT(L3273, 2) = "07", "Jul", LEFT(L3273, 2) = "08", "Aug", LEFT(L3273, 2) = "09", "Sep", LEFT(L3273, 2) = "10", "Oct", LEFT(L3273, 2) = "11", "Nov", LEFT(L3273, 2) = "12", "Dec")</f>
        <v>Oct</v>
      </c>
      <c r="N3273" s="9" t="str">
        <f t="shared" si="361"/>
        <v>2014</v>
      </c>
      <c r="O3273" t="b">
        <v>1</v>
      </c>
      <c r="P3273">
        <v>51</v>
      </c>
      <c r="Q3273" t="b">
        <v>1</v>
      </c>
      <c r="R3273" t="s">
        <v>8270</v>
      </c>
      <c r="S3273" s="6">
        <f t="shared" si="357"/>
        <v>1.3</v>
      </c>
      <c r="T3273" s="8">
        <f t="shared" si="358"/>
        <v>38.235294117647058</v>
      </c>
      <c r="U3273" t="str">
        <f t="shared" si="362"/>
        <v>theater</v>
      </c>
      <c r="V3273" t="str">
        <f t="shared" si="363"/>
        <v>plays</v>
      </c>
    </row>
    <row r="3274" spans="1:22" ht="48" x14ac:dyDescent="0.2">
      <c r="A3274">
        <v>3272</v>
      </c>
      <c r="B3274" s="3" t="s">
        <v>3272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2">
        <f t="shared" si="359"/>
        <v>42314.541770833333</v>
      </c>
      <c r="K3274">
        <v>1444219209</v>
      </c>
      <c r="L3274" s="12" t="str">
        <f t="shared" si="360"/>
        <v>10/07/2015</v>
      </c>
      <c r="M3274" s="9" t="str" cm="1">
        <f t="array" ref="M3274">_xlfn.IFS(LEFT(L3274, 2) = "01", "Jan", LEFT(L3274, 2) = "02", "Feb", LEFT(L3274, 2) = "03", "Mar", LEFT(L3274, 2) = "04", "Apr", LEFT(L3274, 2) = "05", "May", LEFT(L3274, 2) = "06", "Jun", LEFT(L3274, 2) = "07", "Jul", LEFT(L3274, 2) = "08", "Aug", LEFT(L3274, 2) = "09", "Sep", LEFT(L3274, 2) = "10", "Oct", LEFT(L3274, 2) = "11", "Nov", LEFT(L3274, 2) = "12", "Dec")</f>
        <v>Oct</v>
      </c>
      <c r="N3274" s="9" t="str">
        <f t="shared" si="361"/>
        <v>2015</v>
      </c>
      <c r="O3274" t="b">
        <v>1</v>
      </c>
      <c r="P3274">
        <v>145</v>
      </c>
      <c r="Q3274" t="b">
        <v>1</v>
      </c>
      <c r="R3274" t="s">
        <v>8270</v>
      </c>
      <c r="S3274" s="6">
        <f t="shared" si="357"/>
        <v>1.5443</v>
      </c>
      <c r="T3274" s="8">
        <f t="shared" si="358"/>
        <v>106.50344827586207</v>
      </c>
      <c r="U3274" t="str">
        <f t="shared" si="362"/>
        <v>theater</v>
      </c>
      <c r="V3274" t="str">
        <f t="shared" si="363"/>
        <v>plays</v>
      </c>
    </row>
    <row r="3275" spans="1:22" ht="48" x14ac:dyDescent="0.2">
      <c r="A3275">
        <v>3273</v>
      </c>
      <c r="B3275" s="3" t="s">
        <v>3273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2">
        <f t="shared" si="359"/>
        <v>42627.791666666672</v>
      </c>
      <c r="K3275">
        <v>1472498042</v>
      </c>
      <c r="L3275" s="12" t="str">
        <f t="shared" si="360"/>
        <v>08/29/2016</v>
      </c>
      <c r="M3275" s="9" t="str" cm="1">
        <f t="array" ref="M3275">_xlfn.IFS(LEFT(L3275, 2) = "01", "Jan", LEFT(L3275, 2) = "02", "Feb", LEFT(L3275, 2) = "03", "Mar", LEFT(L3275, 2) = "04", "Apr", LEFT(L3275, 2) = "05", "May", LEFT(L3275, 2) = "06", "Jun", LEFT(L3275, 2) = "07", "Jul", LEFT(L3275, 2) = "08", "Aug", LEFT(L3275, 2) = "09", "Sep", LEFT(L3275, 2) = "10", "Oct", LEFT(L3275, 2) = "11", "Nov", LEFT(L3275, 2) = "12", "Dec")</f>
        <v>Aug</v>
      </c>
      <c r="N3275" s="9" t="str">
        <f t="shared" si="361"/>
        <v>2016</v>
      </c>
      <c r="O3275" t="b">
        <v>1</v>
      </c>
      <c r="P3275">
        <v>21</v>
      </c>
      <c r="Q3275" t="b">
        <v>1</v>
      </c>
      <c r="R3275" t="s">
        <v>8270</v>
      </c>
      <c r="S3275" s="6">
        <f t="shared" si="357"/>
        <v>1.0740000000000001</v>
      </c>
      <c r="T3275" s="8">
        <f t="shared" si="358"/>
        <v>204.57142857142858</v>
      </c>
      <c r="U3275" t="str">
        <f t="shared" si="362"/>
        <v>theater</v>
      </c>
      <c r="V3275" t="str">
        <f t="shared" si="363"/>
        <v>plays</v>
      </c>
    </row>
    <row r="3276" spans="1:22" ht="48" x14ac:dyDescent="0.2">
      <c r="A3276">
        <v>3274</v>
      </c>
      <c r="B3276" s="3" t="s">
        <v>3274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2">
        <f t="shared" si="359"/>
        <v>42444.875</v>
      </c>
      <c r="K3276">
        <v>1454259272</v>
      </c>
      <c r="L3276" s="12" t="str">
        <f t="shared" si="360"/>
        <v>01/31/2016</v>
      </c>
      <c r="M3276" s="9" t="str" cm="1">
        <f t="array" ref="M3276">_xlfn.IFS(LEFT(L3276, 2) = "01", "Jan", LEFT(L3276, 2) = "02", "Feb", LEFT(L3276, 2) = "03", "Mar", LEFT(L3276, 2) = "04", "Apr", LEFT(L3276, 2) = "05", "May", LEFT(L3276, 2) = "06", "Jun", LEFT(L3276, 2) = "07", "Jul", LEFT(L3276, 2) = "08", "Aug", LEFT(L3276, 2) = "09", "Sep", LEFT(L3276, 2) = "10", "Oct", LEFT(L3276, 2) = "11", "Nov", LEFT(L3276, 2) = "12", "Dec")</f>
        <v>Jan</v>
      </c>
      <c r="N3276" s="9" t="str">
        <f t="shared" si="361"/>
        <v>2016</v>
      </c>
      <c r="O3276" t="b">
        <v>1</v>
      </c>
      <c r="P3276">
        <v>286</v>
      </c>
      <c r="Q3276" t="b">
        <v>1</v>
      </c>
      <c r="R3276" t="s">
        <v>8270</v>
      </c>
      <c r="S3276" s="6">
        <f t="shared" si="357"/>
        <v>1.0132258064516129</v>
      </c>
      <c r="T3276" s="8">
        <f t="shared" si="358"/>
        <v>54.912587412587413</v>
      </c>
      <c r="U3276" t="str">
        <f t="shared" si="362"/>
        <v>theater</v>
      </c>
      <c r="V3276" t="str">
        <f t="shared" si="363"/>
        <v>plays</v>
      </c>
    </row>
    <row r="3277" spans="1:22" ht="48" x14ac:dyDescent="0.2">
      <c r="A3277">
        <v>3275</v>
      </c>
      <c r="B3277" s="3" t="s">
        <v>3275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2">
        <f t="shared" si="359"/>
        <v>42044.1875</v>
      </c>
      <c r="K3277">
        <v>1421183271</v>
      </c>
      <c r="L3277" s="12" t="str">
        <f t="shared" si="360"/>
        <v>01/13/2015</v>
      </c>
      <c r="M3277" s="9" t="str" cm="1">
        <f t="array" ref="M3277">_xlfn.IFS(LEFT(L3277, 2) = "01", "Jan", LEFT(L3277, 2) = "02", "Feb", LEFT(L3277, 2) = "03", "Mar", LEFT(L3277, 2) = "04", "Apr", LEFT(L3277, 2) = "05", "May", LEFT(L3277, 2) = "06", "Jun", LEFT(L3277, 2) = "07", "Jul", LEFT(L3277, 2) = "08", "Aug", LEFT(L3277, 2) = "09", "Sep", LEFT(L3277, 2) = "10", "Oct", LEFT(L3277, 2) = "11", "Nov", LEFT(L3277, 2) = "12", "Dec")</f>
        <v>Jan</v>
      </c>
      <c r="N3277" s="9" t="str">
        <f t="shared" si="361"/>
        <v>2015</v>
      </c>
      <c r="O3277" t="b">
        <v>1</v>
      </c>
      <c r="P3277">
        <v>12</v>
      </c>
      <c r="Q3277" t="b">
        <v>1</v>
      </c>
      <c r="R3277" t="s">
        <v>8270</v>
      </c>
      <c r="S3277" s="6">
        <f t="shared" si="357"/>
        <v>1.0027777777777778</v>
      </c>
      <c r="T3277" s="8">
        <f t="shared" si="358"/>
        <v>150.41666666666666</v>
      </c>
      <c r="U3277" t="str">
        <f t="shared" si="362"/>
        <v>theater</v>
      </c>
      <c r="V3277" t="str">
        <f t="shared" si="363"/>
        <v>plays</v>
      </c>
    </row>
    <row r="3278" spans="1:22" ht="48" x14ac:dyDescent="0.2">
      <c r="A3278">
        <v>3276</v>
      </c>
      <c r="B3278" s="3" t="s">
        <v>3276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2">
        <f t="shared" si="359"/>
        <v>42461.165972222225</v>
      </c>
      <c r="K3278">
        <v>1456526879</v>
      </c>
      <c r="L3278" s="12" t="str">
        <f t="shared" si="360"/>
        <v>02/26/2016</v>
      </c>
      <c r="M3278" s="9" t="str" cm="1">
        <f t="array" ref="M3278">_xlfn.IFS(LEFT(L3278, 2) = "01", "Jan", LEFT(L3278, 2) = "02", "Feb", LEFT(L3278, 2) = "03", "Mar", LEFT(L3278, 2) = "04", "Apr", LEFT(L3278, 2) = "05", "May", LEFT(L3278, 2) = "06", "Jun", LEFT(L3278, 2) = "07", "Jul", LEFT(L3278, 2) = "08", "Aug", LEFT(L3278, 2) = "09", "Sep", LEFT(L3278, 2) = "10", "Oct", LEFT(L3278, 2) = "11", "Nov", LEFT(L3278, 2) = "12", "Dec")</f>
        <v>Feb</v>
      </c>
      <c r="N3278" s="9" t="str">
        <f t="shared" si="361"/>
        <v>2016</v>
      </c>
      <c r="O3278" t="b">
        <v>1</v>
      </c>
      <c r="P3278">
        <v>100</v>
      </c>
      <c r="Q3278" t="b">
        <v>1</v>
      </c>
      <c r="R3278" t="s">
        <v>8270</v>
      </c>
      <c r="S3278" s="6">
        <f t="shared" si="357"/>
        <v>1.1684444444444444</v>
      </c>
      <c r="T3278" s="8">
        <f t="shared" si="358"/>
        <v>52.58</v>
      </c>
      <c r="U3278" t="str">
        <f t="shared" si="362"/>
        <v>theater</v>
      </c>
      <c r="V3278" t="str">
        <f t="shared" si="363"/>
        <v>plays</v>
      </c>
    </row>
    <row r="3279" spans="1:22" ht="48" x14ac:dyDescent="0.2">
      <c r="A3279">
        <v>3277</v>
      </c>
      <c r="B3279" s="3" t="s">
        <v>3277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2">
        <f t="shared" si="359"/>
        <v>41961.724606481483</v>
      </c>
      <c r="K3279">
        <v>1413735806</v>
      </c>
      <c r="L3279" s="12" t="str">
        <f t="shared" si="360"/>
        <v>10/19/2014</v>
      </c>
      <c r="M3279" s="9" t="str" cm="1">
        <f t="array" ref="M3279">_xlfn.IFS(LEFT(L3279, 2) = "01", "Jan", LEFT(L3279, 2) = "02", "Feb", LEFT(L3279, 2) = "03", "Mar", LEFT(L3279, 2) = "04", "Apr", LEFT(L3279, 2) = "05", "May", LEFT(L3279, 2) = "06", "Jun", LEFT(L3279, 2) = "07", "Jul", LEFT(L3279, 2) = "08", "Aug", LEFT(L3279, 2) = "09", "Sep", LEFT(L3279, 2) = "10", "Oct", LEFT(L3279, 2) = "11", "Nov", LEFT(L3279, 2) = "12", "Dec")</f>
        <v>Oct</v>
      </c>
      <c r="N3279" s="9" t="str">
        <f t="shared" si="361"/>
        <v>2014</v>
      </c>
      <c r="O3279" t="b">
        <v>1</v>
      </c>
      <c r="P3279">
        <v>100</v>
      </c>
      <c r="Q3279" t="b">
        <v>1</v>
      </c>
      <c r="R3279" t="s">
        <v>8270</v>
      </c>
      <c r="S3279" s="6">
        <f t="shared" si="357"/>
        <v>1.0860000000000001</v>
      </c>
      <c r="T3279" s="8">
        <f t="shared" si="358"/>
        <v>54.3</v>
      </c>
      <c r="U3279" t="str">
        <f t="shared" si="362"/>
        <v>theater</v>
      </c>
      <c r="V3279" t="str">
        <f t="shared" si="363"/>
        <v>plays</v>
      </c>
    </row>
    <row r="3280" spans="1:22" ht="48" x14ac:dyDescent="0.2">
      <c r="A3280">
        <v>3278</v>
      </c>
      <c r="B3280" s="3" t="s">
        <v>3278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2">
        <f t="shared" si="359"/>
        <v>42154.848414351851</v>
      </c>
      <c r="K3280">
        <v>1430425303</v>
      </c>
      <c r="L3280" s="12" t="str">
        <f t="shared" si="360"/>
        <v>04/30/2015</v>
      </c>
      <c r="M3280" s="9" t="str" cm="1">
        <f t="array" ref="M3280">_xlfn.IFS(LEFT(L3280, 2) = "01", "Jan", LEFT(L3280, 2) = "02", "Feb", LEFT(L3280, 2) = "03", "Mar", LEFT(L3280, 2) = "04", "Apr", LEFT(L3280, 2) = "05", "May", LEFT(L3280, 2) = "06", "Jun", LEFT(L3280, 2) = "07", "Jul", LEFT(L3280, 2) = "08", "Aug", LEFT(L3280, 2) = "09", "Sep", LEFT(L3280, 2) = "10", "Oct", LEFT(L3280, 2) = "11", "Nov", LEFT(L3280, 2) = "12", "Dec")</f>
        <v>Apr</v>
      </c>
      <c r="N3280" s="9" t="str">
        <f t="shared" si="361"/>
        <v>2015</v>
      </c>
      <c r="O3280" t="b">
        <v>1</v>
      </c>
      <c r="P3280">
        <v>34</v>
      </c>
      <c r="Q3280" t="b">
        <v>1</v>
      </c>
      <c r="R3280" t="s">
        <v>8270</v>
      </c>
      <c r="S3280" s="6">
        <f t="shared" si="357"/>
        <v>1.034</v>
      </c>
      <c r="T3280" s="8">
        <f t="shared" si="358"/>
        <v>76.029411764705884</v>
      </c>
      <c r="U3280" t="str">
        <f t="shared" si="362"/>
        <v>theater</v>
      </c>
      <c r="V3280" t="str">
        <f t="shared" si="363"/>
        <v>plays</v>
      </c>
    </row>
    <row r="3281" spans="1:22" ht="48" x14ac:dyDescent="0.2">
      <c r="A3281">
        <v>3279</v>
      </c>
      <c r="B3281" s="3" t="s">
        <v>3279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2">
        <f t="shared" si="359"/>
        <v>42461.06086805556</v>
      </c>
      <c r="K3281">
        <v>1456885659</v>
      </c>
      <c r="L3281" s="12" t="str">
        <f t="shared" si="360"/>
        <v>03/02/2016</v>
      </c>
      <c r="M3281" s="9" t="str" cm="1">
        <f t="array" ref="M3281">_xlfn.IFS(LEFT(L3281, 2) = "01", "Jan", LEFT(L3281, 2) = "02", "Feb", LEFT(L3281, 2) = "03", "Mar", LEFT(L3281, 2) = "04", "Apr", LEFT(L3281, 2) = "05", "May", LEFT(L3281, 2) = "06", "Jun", LEFT(L3281, 2) = "07", "Jul", LEFT(L3281, 2) = "08", "Aug", LEFT(L3281, 2) = "09", "Sep", LEFT(L3281, 2) = "10", "Oct", LEFT(L3281, 2) = "11", "Nov", LEFT(L3281, 2) = "12", "Dec")</f>
        <v>Mar</v>
      </c>
      <c r="N3281" s="9" t="str">
        <f t="shared" si="361"/>
        <v>2016</v>
      </c>
      <c r="O3281" t="b">
        <v>0</v>
      </c>
      <c r="P3281">
        <v>63</v>
      </c>
      <c r="Q3281" t="b">
        <v>1</v>
      </c>
      <c r="R3281" t="s">
        <v>8270</v>
      </c>
      <c r="S3281" s="6">
        <f t="shared" si="357"/>
        <v>1.1427586206896552</v>
      </c>
      <c r="T3281" s="8">
        <f t="shared" si="358"/>
        <v>105.2063492063492</v>
      </c>
      <c r="U3281" t="str">
        <f t="shared" si="362"/>
        <v>theater</v>
      </c>
      <c r="V3281" t="str">
        <f t="shared" si="363"/>
        <v>plays</v>
      </c>
    </row>
    <row r="3282" spans="1:22" ht="48" x14ac:dyDescent="0.2">
      <c r="A3282">
        <v>3280</v>
      </c>
      <c r="B3282" s="3" t="s">
        <v>3280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2">
        <f t="shared" si="359"/>
        <v>42156.208333333328</v>
      </c>
      <c r="K3282">
        <v>1430158198</v>
      </c>
      <c r="L3282" s="12" t="str">
        <f t="shared" si="360"/>
        <v>04/27/2015</v>
      </c>
      <c r="M3282" s="9" t="str" cm="1">
        <f t="array" ref="M3282">_xlfn.IFS(LEFT(L3282, 2) = "01", "Jan", LEFT(L3282, 2) = "02", "Feb", LEFT(L3282, 2) = "03", "Mar", LEFT(L3282, 2) = "04", "Apr", LEFT(L3282, 2) = "05", "May", LEFT(L3282, 2) = "06", "Jun", LEFT(L3282, 2) = "07", "Jul", LEFT(L3282, 2) = "08", "Aug", LEFT(L3282, 2) = "09", "Sep", LEFT(L3282, 2) = "10", "Oct", LEFT(L3282, 2) = "11", "Nov", LEFT(L3282, 2) = "12", "Dec")</f>
        <v>Apr</v>
      </c>
      <c r="N3282" s="9" t="str">
        <f t="shared" si="361"/>
        <v>2015</v>
      </c>
      <c r="O3282" t="b">
        <v>0</v>
      </c>
      <c r="P3282">
        <v>30</v>
      </c>
      <c r="Q3282" t="b">
        <v>1</v>
      </c>
      <c r="R3282" t="s">
        <v>8270</v>
      </c>
      <c r="S3282" s="6">
        <f t="shared" si="357"/>
        <v>1.03</v>
      </c>
      <c r="T3282" s="8">
        <f t="shared" si="358"/>
        <v>68.666666666666671</v>
      </c>
      <c r="U3282" t="str">
        <f t="shared" si="362"/>
        <v>theater</v>
      </c>
      <c r="V3282" t="str">
        <f t="shared" si="363"/>
        <v>plays</v>
      </c>
    </row>
    <row r="3283" spans="1:22" ht="32" x14ac:dyDescent="0.2">
      <c r="A3283">
        <v>3281</v>
      </c>
      <c r="B3283" s="3" t="s">
        <v>3281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2">
        <f t="shared" si="359"/>
        <v>42249.019733796296</v>
      </c>
      <c r="K3283">
        <v>1438561705</v>
      </c>
      <c r="L3283" s="12" t="str">
        <f t="shared" si="360"/>
        <v>08/03/2015</v>
      </c>
      <c r="M3283" s="9" t="str" cm="1">
        <f t="array" ref="M3283">_xlfn.IFS(LEFT(L3283, 2) = "01", "Jan", LEFT(L3283, 2) = "02", "Feb", LEFT(L3283, 2) = "03", "Mar", LEFT(L3283, 2) = "04", "Apr", LEFT(L3283, 2) = "05", "May", LEFT(L3283, 2) = "06", "Jun", LEFT(L3283, 2) = "07", "Jul", LEFT(L3283, 2) = "08", "Aug", LEFT(L3283, 2) = "09", "Sep", LEFT(L3283, 2) = "10", "Oct", LEFT(L3283, 2) = "11", "Nov", LEFT(L3283, 2) = "12", "Dec")</f>
        <v>Aug</v>
      </c>
      <c r="N3283" s="9" t="str">
        <f t="shared" si="361"/>
        <v>2015</v>
      </c>
      <c r="O3283" t="b">
        <v>0</v>
      </c>
      <c r="P3283">
        <v>47</v>
      </c>
      <c r="Q3283" t="b">
        <v>1</v>
      </c>
      <c r="R3283" t="s">
        <v>8270</v>
      </c>
      <c r="S3283" s="6">
        <f t="shared" si="357"/>
        <v>1.216</v>
      </c>
      <c r="T3283" s="8">
        <f t="shared" si="358"/>
        <v>129.36170212765958</v>
      </c>
      <c r="U3283" t="str">
        <f t="shared" si="362"/>
        <v>theater</v>
      </c>
      <c r="V3283" t="str">
        <f t="shared" si="363"/>
        <v>plays</v>
      </c>
    </row>
    <row r="3284" spans="1:22" ht="48" x14ac:dyDescent="0.2">
      <c r="A3284">
        <v>3282</v>
      </c>
      <c r="B3284" s="3" t="s">
        <v>3282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2">
        <f t="shared" si="359"/>
        <v>42489.19430555556</v>
      </c>
      <c r="K3284">
        <v>1458103188</v>
      </c>
      <c r="L3284" s="12" t="str">
        <f t="shared" si="360"/>
        <v>03/16/2016</v>
      </c>
      <c r="M3284" s="9" t="str" cm="1">
        <f t="array" ref="M3284">_xlfn.IFS(LEFT(L3284, 2) = "01", "Jan", LEFT(L3284, 2) = "02", "Feb", LEFT(L3284, 2) = "03", "Mar", LEFT(L3284, 2) = "04", "Apr", LEFT(L3284, 2) = "05", "May", LEFT(L3284, 2) = "06", "Jun", LEFT(L3284, 2) = "07", "Jul", LEFT(L3284, 2) = "08", "Aug", LEFT(L3284, 2) = "09", "Sep", LEFT(L3284, 2) = "10", "Oct", LEFT(L3284, 2) = "11", "Nov", LEFT(L3284, 2) = "12", "Dec")</f>
        <v>Mar</v>
      </c>
      <c r="N3284" s="9" t="str">
        <f t="shared" si="361"/>
        <v>2016</v>
      </c>
      <c r="O3284" t="b">
        <v>0</v>
      </c>
      <c r="P3284">
        <v>237</v>
      </c>
      <c r="Q3284" t="b">
        <v>1</v>
      </c>
      <c r="R3284" t="s">
        <v>8270</v>
      </c>
      <c r="S3284" s="6">
        <f t="shared" si="357"/>
        <v>1.026467741935484</v>
      </c>
      <c r="T3284" s="8">
        <f t="shared" si="358"/>
        <v>134.26371308016877</v>
      </c>
      <c r="U3284" t="str">
        <f t="shared" si="362"/>
        <v>theater</v>
      </c>
      <c r="V3284" t="str">
        <f t="shared" si="363"/>
        <v>plays</v>
      </c>
    </row>
    <row r="3285" spans="1:22" ht="48" x14ac:dyDescent="0.2">
      <c r="A3285">
        <v>3283</v>
      </c>
      <c r="B3285" s="3" t="s">
        <v>3283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2">
        <f t="shared" si="359"/>
        <v>42410.875</v>
      </c>
      <c r="K3285">
        <v>1452448298</v>
      </c>
      <c r="L3285" s="12" t="str">
        <f t="shared" si="360"/>
        <v>01/10/2016</v>
      </c>
      <c r="M3285" s="9" t="str" cm="1">
        <f t="array" ref="M3285">_xlfn.IFS(LEFT(L3285, 2) = "01", "Jan", LEFT(L3285, 2) = "02", "Feb", LEFT(L3285, 2) = "03", "Mar", LEFT(L3285, 2) = "04", "Apr", LEFT(L3285, 2) = "05", "May", LEFT(L3285, 2) = "06", "Jun", LEFT(L3285, 2) = "07", "Jul", LEFT(L3285, 2) = "08", "Aug", LEFT(L3285, 2) = "09", "Sep", LEFT(L3285, 2) = "10", "Oct", LEFT(L3285, 2) = "11", "Nov", LEFT(L3285, 2) = "12", "Dec")</f>
        <v>Jan</v>
      </c>
      <c r="N3285" s="9" t="str">
        <f t="shared" si="361"/>
        <v>2016</v>
      </c>
      <c r="O3285" t="b">
        <v>0</v>
      </c>
      <c r="P3285">
        <v>47</v>
      </c>
      <c r="Q3285" t="b">
        <v>1</v>
      </c>
      <c r="R3285" t="s">
        <v>8270</v>
      </c>
      <c r="S3285" s="6">
        <f t="shared" si="357"/>
        <v>1.0475000000000001</v>
      </c>
      <c r="T3285" s="8">
        <f t="shared" si="358"/>
        <v>17.829787234042552</v>
      </c>
      <c r="U3285" t="str">
        <f t="shared" si="362"/>
        <v>theater</v>
      </c>
      <c r="V3285" t="str">
        <f t="shared" si="363"/>
        <v>plays</v>
      </c>
    </row>
    <row r="3286" spans="1:22" ht="48" x14ac:dyDescent="0.2">
      <c r="A3286">
        <v>3284</v>
      </c>
      <c r="B3286" s="3" t="s">
        <v>3284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2">
        <f t="shared" si="359"/>
        <v>42398.249305555553</v>
      </c>
      <c r="K3286">
        <v>1452546853</v>
      </c>
      <c r="L3286" s="12" t="str">
        <f t="shared" si="360"/>
        <v>01/11/2016</v>
      </c>
      <c r="M3286" s="9" t="str" cm="1">
        <f t="array" ref="M3286">_xlfn.IFS(LEFT(L3286, 2) = "01", "Jan", LEFT(L3286, 2) = "02", "Feb", LEFT(L3286, 2) = "03", "Mar", LEFT(L3286, 2) = "04", "Apr", LEFT(L3286, 2) = "05", "May", LEFT(L3286, 2) = "06", "Jun", LEFT(L3286, 2) = "07", "Jul", LEFT(L3286, 2) = "08", "Aug", LEFT(L3286, 2) = "09", "Sep", LEFT(L3286, 2) = "10", "Oct", LEFT(L3286, 2) = "11", "Nov", LEFT(L3286, 2) = "12", "Dec")</f>
        <v>Jan</v>
      </c>
      <c r="N3286" s="9" t="str">
        <f t="shared" si="361"/>
        <v>2016</v>
      </c>
      <c r="O3286" t="b">
        <v>0</v>
      </c>
      <c r="P3286">
        <v>15</v>
      </c>
      <c r="Q3286" t="b">
        <v>1</v>
      </c>
      <c r="R3286" t="s">
        <v>8270</v>
      </c>
      <c r="S3286" s="6">
        <f t="shared" si="357"/>
        <v>1.016</v>
      </c>
      <c r="T3286" s="8">
        <f t="shared" si="358"/>
        <v>203.2</v>
      </c>
      <c r="U3286" t="str">
        <f t="shared" si="362"/>
        <v>theater</v>
      </c>
      <c r="V3286" t="str">
        <f t="shared" si="363"/>
        <v>plays</v>
      </c>
    </row>
    <row r="3287" spans="1:22" ht="16" x14ac:dyDescent="0.2">
      <c r="A3287">
        <v>3285</v>
      </c>
      <c r="B3287" s="3" t="s">
        <v>3285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2">
        <f t="shared" si="359"/>
        <v>42794.208333333328</v>
      </c>
      <c r="K3287">
        <v>1485556626</v>
      </c>
      <c r="L3287" s="12" t="str">
        <f t="shared" si="360"/>
        <v>01/27/2017</v>
      </c>
      <c r="M3287" s="9" t="str" cm="1">
        <f t="array" ref="M3287">_xlfn.IFS(LEFT(L3287, 2) = "01", "Jan", LEFT(L3287, 2) = "02", "Feb", LEFT(L3287, 2) = "03", "Mar", LEFT(L3287, 2) = "04", "Apr", LEFT(L3287, 2) = "05", "May", LEFT(L3287, 2) = "06", "Jun", LEFT(L3287, 2) = "07", "Jul", LEFT(L3287, 2) = "08", "Aug", LEFT(L3287, 2) = "09", "Sep", LEFT(L3287, 2) = "10", "Oct", LEFT(L3287, 2) = "11", "Nov", LEFT(L3287, 2) = "12", "Dec")</f>
        <v>Jan</v>
      </c>
      <c r="N3287" s="9" t="str">
        <f t="shared" si="361"/>
        <v>2017</v>
      </c>
      <c r="O3287" t="b">
        <v>0</v>
      </c>
      <c r="P3287">
        <v>81</v>
      </c>
      <c r="Q3287" t="b">
        <v>1</v>
      </c>
      <c r="R3287" t="s">
        <v>8270</v>
      </c>
      <c r="S3287" s="6">
        <f t="shared" si="357"/>
        <v>1.1210242048409682</v>
      </c>
      <c r="T3287" s="8">
        <f t="shared" si="358"/>
        <v>69.18518518518519</v>
      </c>
      <c r="U3287" t="str">
        <f t="shared" si="362"/>
        <v>theater</v>
      </c>
      <c r="V3287" t="str">
        <f t="shared" si="363"/>
        <v>plays</v>
      </c>
    </row>
    <row r="3288" spans="1:22" ht="48" x14ac:dyDescent="0.2">
      <c r="A3288">
        <v>3286</v>
      </c>
      <c r="B3288" s="3" t="s">
        <v>3286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2">
        <f t="shared" si="359"/>
        <v>42597.840069444443</v>
      </c>
      <c r="K3288">
        <v>1468699782</v>
      </c>
      <c r="L3288" s="12" t="str">
        <f t="shared" si="360"/>
        <v>07/16/2016</v>
      </c>
      <c r="M3288" s="9" t="str" cm="1">
        <f t="array" ref="M3288">_xlfn.IFS(LEFT(L3288, 2) = "01", "Jan", LEFT(L3288, 2) = "02", "Feb", LEFT(L3288, 2) = "03", "Mar", LEFT(L3288, 2) = "04", "Apr", LEFT(L3288, 2) = "05", "May", LEFT(L3288, 2) = "06", "Jun", LEFT(L3288, 2) = "07", "Jul", LEFT(L3288, 2) = "08", "Aug", LEFT(L3288, 2) = "09", "Sep", LEFT(L3288, 2) = "10", "Oct", LEFT(L3288, 2) = "11", "Nov", LEFT(L3288, 2) = "12", "Dec")</f>
        <v>Jul</v>
      </c>
      <c r="N3288" s="9" t="str">
        <f t="shared" si="361"/>
        <v>2016</v>
      </c>
      <c r="O3288" t="b">
        <v>0</v>
      </c>
      <c r="P3288">
        <v>122</v>
      </c>
      <c r="Q3288" t="b">
        <v>1</v>
      </c>
      <c r="R3288" t="s">
        <v>8270</v>
      </c>
      <c r="S3288" s="6">
        <f t="shared" si="357"/>
        <v>1.0176666666666667</v>
      </c>
      <c r="T3288" s="8">
        <f t="shared" si="358"/>
        <v>125.12295081967213</v>
      </c>
      <c r="U3288" t="str">
        <f t="shared" si="362"/>
        <v>theater</v>
      </c>
      <c r="V3288" t="str">
        <f t="shared" si="363"/>
        <v>plays</v>
      </c>
    </row>
    <row r="3289" spans="1:22" ht="32" x14ac:dyDescent="0.2">
      <c r="A3289">
        <v>3287</v>
      </c>
      <c r="B3289" s="3" t="s">
        <v>3287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2">
        <f t="shared" si="359"/>
        <v>42336.750324074077</v>
      </c>
      <c r="K3289">
        <v>1446573628</v>
      </c>
      <c r="L3289" s="12" t="str">
        <f t="shared" si="360"/>
        <v>11/03/2015</v>
      </c>
      <c r="M3289" s="9" t="str" cm="1">
        <f t="array" ref="M3289">_xlfn.IFS(LEFT(L3289, 2) = "01", "Jan", LEFT(L3289, 2) = "02", "Feb", LEFT(L3289, 2) = "03", "Mar", LEFT(L3289, 2) = "04", "Apr", LEFT(L3289, 2) = "05", "May", LEFT(L3289, 2) = "06", "Jun", LEFT(L3289, 2) = "07", "Jul", LEFT(L3289, 2) = "08", "Aug", LEFT(L3289, 2) = "09", "Sep", LEFT(L3289, 2) = "10", "Oct", LEFT(L3289, 2) = "11", "Nov", LEFT(L3289, 2) = "12", "Dec")</f>
        <v>Nov</v>
      </c>
      <c r="N3289" s="9" t="str">
        <f t="shared" si="361"/>
        <v>2015</v>
      </c>
      <c r="O3289" t="b">
        <v>0</v>
      </c>
      <c r="P3289">
        <v>34</v>
      </c>
      <c r="Q3289" t="b">
        <v>1</v>
      </c>
      <c r="R3289" t="s">
        <v>8270</v>
      </c>
      <c r="S3289" s="6">
        <f t="shared" si="357"/>
        <v>1</v>
      </c>
      <c r="T3289" s="8">
        <f t="shared" si="358"/>
        <v>73.529411764705884</v>
      </c>
      <c r="U3289" t="str">
        <f t="shared" si="362"/>
        <v>theater</v>
      </c>
      <c r="V3289" t="str">
        <f t="shared" si="363"/>
        <v>plays</v>
      </c>
    </row>
    <row r="3290" spans="1:22" ht="48" x14ac:dyDescent="0.2">
      <c r="A3290">
        <v>3288</v>
      </c>
      <c r="B3290" s="3" t="s">
        <v>3288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2">
        <f t="shared" si="359"/>
        <v>42541.958333333328</v>
      </c>
      <c r="K3290">
        <v>1463337315</v>
      </c>
      <c r="L3290" s="12" t="str">
        <f t="shared" si="360"/>
        <v>05/15/2016</v>
      </c>
      <c r="M3290" s="9" t="str" cm="1">
        <f t="array" ref="M3290">_xlfn.IFS(LEFT(L3290, 2) = "01", "Jan", LEFT(L3290, 2) = "02", "Feb", LEFT(L3290, 2) = "03", "Mar", LEFT(L3290, 2) = "04", "Apr", LEFT(L3290, 2) = "05", "May", LEFT(L3290, 2) = "06", "Jun", LEFT(L3290, 2) = "07", "Jul", LEFT(L3290, 2) = "08", "Aug", LEFT(L3290, 2) = "09", "Sep", LEFT(L3290, 2) = "10", "Oct", LEFT(L3290, 2) = "11", "Nov", LEFT(L3290, 2) = "12", "Dec")</f>
        <v>May</v>
      </c>
      <c r="N3290" s="9" t="str">
        <f t="shared" si="361"/>
        <v>2016</v>
      </c>
      <c r="O3290" t="b">
        <v>0</v>
      </c>
      <c r="P3290">
        <v>207</v>
      </c>
      <c r="Q3290" t="b">
        <v>1</v>
      </c>
      <c r="R3290" t="s">
        <v>8270</v>
      </c>
      <c r="S3290" s="6">
        <f t="shared" si="357"/>
        <v>1.0026489999999999</v>
      </c>
      <c r="T3290" s="8">
        <f t="shared" si="358"/>
        <v>48.437149758454105</v>
      </c>
      <c r="U3290" t="str">
        <f t="shared" si="362"/>
        <v>theater</v>
      </c>
      <c r="V3290" t="str">
        <f t="shared" si="363"/>
        <v>plays</v>
      </c>
    </row>
    <row r="3291" spans="1:22" ht="48" x14ac:dyDescent="0.2">
      <c r="A3291">
        <v>3289</v>
      </c>
      <c r="B3291" s="3" t="s">
        <v>3289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2">
        <f t="shared" si="359"/>
        <v>42786.368078703701</v>
      </c>
      <c r="K3291">
        <v>1485161402</v>
      </c>
      <c r="L3291" s="12" t="str">
        <f t="shared" si="360"/>
        <v>01/23/2017</v>
      </c>
      <c r="M3291" s="9" t="str" cm="1">
        <f t="array" ref="M3291">_xlfn.IFS(LEFT(L3291, 2) = "01", "Jan", LEFT(L3291, 2) = "02", "Feb", LEFT(L3291, 2) = "03", "Mar", LEFT(L3291, 2) = "04", "Apr", LEFT(L3291, 2) = "05", "May", LEFT(L3291, 2) = "06", "Jun", LEFT(L3291, 2) = "07", "Jul", LEFT(L3291, 2) = "08", "Aug", LEFT(L3291, 2) = "09", "Sep", LEFT(L3291, 2) = "10", "Oct", LEFT(L3291, 2) = "11", "Nov", LEFT(L3291, 2) = "12", "Dec")</f>
        <v>Jan</v>
      </c>
      <c r="N3291" s="9" t="str">
        <f t="shared" si="361"/>
        <v>2017</v>
      </c>
      <c r="O3291" t="b">
        <v>0</v>
      </c>
      <c r="P3291">
        <v>25</v>
      </c>
      <c r="Q3291" t="b">
        <v>1</v>
      </c>
      <c r="R3291" t="s">
        <v>8270</v>
      </c>
      <c r="S3291" s="6">
        <f t="shared" si="357"/>
        <v>1.3304200000000002</v>
      </c>
      <c r="T3291" s="8">
        <f t="shared" si="358"/>
        <v>26.608400000000003</v>
      </c>
      <c r="U3291" t="str">
        <f t="shared" si="362"/>
        <v>theater</v>
      </c>
      <c r="V3291" t="str">
        <f t="shared" si="363"/>
        <v>plays</v>
      </c>
    </row>
    <row r="3292" spans="1:22" ht="80" x14ac:dyDescent="0.2">
      <c r="A3292">
        <v>3290</v>
      </c>
      <c r="B3292" s="3" t="s">
        <v>3290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2">
        <f t="shared" si="359"/>
        <v>42805.51494212963</v>
      </c>
      <c r="K3292">
        <v>1486642891</v>
      </c>
      <c r="L3292" s="12" t="str">
        <f t="shared" si="360"/>
        <v>02/09/2017</v>
      </c>
      <c r="M3292" s="9" t="str" cm="1">
        <f t="array" ref="M3292">_xlfn.IFS(LEFT(L3292, 2) = "01", "Jan", LEFT(L3292, 2) = "02", "Feb", LEFT(L3292, 2) = "03", "Mar", LEFT(L3292, 2) = "04", "Apr", LEFT(L3292, 2) = "05", "May", LEFT(L3292, 2) = "06", "Jun", LEFT(L3292, 2) = "07", "Jul", LEFT(L3292, 2) = "08", "Aug", LEFT(L3292, 2) = "09", "Sep", LEFT(L3292, 2) = "10", "Oct", LEFT(L3292, 2) = "11", "Nov", LEFT(L3292, 2) = "12", "Dec")</f>
        <v>Feb</v>
      </c>
      <c r="N3292" s="9" t="str">
        <f t="shared" si="361"/>
        <v>2017</v>
      </c>
      <c r="O3292" t="b">
        <v>0</v>
      </c>
      <c r="P3292">
        <v>72</v>
      </c>
      <c r="Q3292" t="b">
        <v>1</v>
      </c>
      <c r="R3292" t="s">
        <v>8270</v>
      </c>
      <c r="S3292" s="6">
        <f t="shared" si="357"/>
        <v>1.212</v>
      </c>
      <c r="T3292" s="8">
        <f t="shared" si="358"/>
        <v>33.666666666666664</v>
      </c>
      <c r="U3292" t="str">
        <f t="shared" si="362"/>
        <v>theater</v>
      </c>
      <c r="V3292" t="str">
        <f t="shared" si="363"/>
        <v>plays</v>
      </c>
    </row>
    <row r="3293" spans="1:22" ht="48" x14ac:dyDescent="0.2">
      <c r="A3293">
        <v>3291</v>
      </c>
      <c r="B3293" s="3" t="s">
        <v>3291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2">
        <f t="shared" si="359"/>
        <v>42264.165972222225</v>
      </c>
      <c r="K3293">
        <v>1439743900</v>
      </c>
      <c r="L3293" s="12" t="str">
        <f t="shared" si="360"/>
        <v>08/16/2015</v>
      </c>
      <c r="M3293" s="9" t="str" cm="1">
        <f t="array" ref="M3293">_xlfn.IFS(LEFT(L3293, 2) = "01", "Jan", LEFT(L3293, 2) = "02", "Feb", LEFT(L3293, 2) = "03", "Mar", LEFT(L3293, 2) = "04", "Apr", LEFT(L3293, 2) = "05", "May", LEFT(L3293, 2) = "06", "Jun", LEFT(L3293, 2) = "07", "Jul", LEFT(L3293, 2) = "08", "Aug", LEFT(L3293, 2) = "09", "Sep", LEFT(L3293, 2) = "10", "Oct", LEFT(L3293, 2) = "11", "Nov", LEFT(L3293, 2) = "12", "Dec")</f>
        <v>Aug</v>
      </c>
      <c r="N3293" s="9" t="str">
        <f t="shared" si="361"/>
        <v>2015</v>
      </c>
      <c r="O3293" t="b">
        <v>0</v>
      </c>
      <c r="P3293">
        <v>14</v>
      </c>
      <c r="Q3293" t="b">
        <v>1</v>
      </c>
      <c r="R3293" t="s">
        <v>8270</v>
      </c>
      <c r="S3293" s="6">
        <f t="shared" si="357"/>
        <v>1.1399999999999999</v>
      </c>
      <c r="T3293" s="8">
        <f t="shared" si="358"/>
        <v>40.714285714285715</v>
      </c>
      <c r="U3293" t="str">
        <f t="shared" si="362"/>
        <v>theater</v>
      </c>
      <c r="V3293" t="str">
        <f t="shared" si="363"/>
        <v>plays</v>
      </c>
    </row>
    <row r="3294" spans="1:22" ht="48" x14ac:dyDescent="0.2">
      <c r="A3294">
        <v>3292</v>
      </c>
      <c r="B3294" s="3" t="s">
        <v>3292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2">
        <f t="shared" si="359"/>
        <v>42342.811898148153</v>
      </c>
      <c r="K3294">
        <v>1444069748</v>
      </c>
      <c r="L3294" s="12" t="str">
        <f t="shared" si="360"/>
        <v>10/05/2015</v>
      </c>
      <c r="M3294" s="9" t="str" cm="1">
        <f t="array" ref="M3294">_xlfn.IFS(LEFT(L3294, 2) = "01", "Jan", LEFT(L3294, 2) = "02", "Feb", LEFT(L3294, 2) = "03", "Mar", LEFT(L3294, 2) = "04", "Apr", LEFT(L3294, 2) = "05", "May", LEFT(L3294, 2) = "06", "Jun", LEFT(L3294, 2) = "07", "Jul", LEFT(L3294, 2) = "08", "Aug", LEFT(L3294, 2) = "09", "Sep", LEFT(L3294, 2) = "10", "Oct", LEFT(L3294, 2) = "11", "Nov", LEFT(L3294, 2) = "12", "Dec")</f>
        <v>Oct</v>
      </c>
      <c r="N3294" s="9" t="str">
        <f t="shared" si="361"/>
        <v>2015</v>
      </c>
      <c r="O3294" t="b">
        <v>0</v>
      </c>
      <c r="P3294">
        <v>15</v>
      </c>
      <c r="Q3294" t="b">
        <v>1</v>
      </c>
      <c r="R3294" t="s">
        <v>8270</v>
      </c>
      <c r="S3294" s="6">
        <f t="shared" si="357"/>
        <v>2.8613861386138613</v>
      </c>
      <c r="T3294" s="8">
        <f t="shared" si="358"/>
        <v>19.266666666666666</v>
      </c>
      <c r="U3294" t="str">
        <f t="shared" si="362"/>
        <v>theater</v>
      </c>
      <c r="V3294" t="str">
        <f t="shared" si="363"/>
        <v>plays</v>
      </c>
    </row>
    <row r="3295" spans="1:22" ht="48" x14ac:dyDescent="0.2">
      <c r="A3295">
        <v>3293</v>
      </c>
      <c r="B3295" s="3" t="s">
        <v>3293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2">
        <f t="shared" si="359"/>
        <v>42798.425370370373</v>
      </c>
      <c r="K3295">
        <v>1486030352</v>
      </c>
      <c r="L3295" s="12" t="str">
        <f t="shared" si="360"/>
        <v>02/02/2017</v>
      </c>
      <c r="M3295" s="9" t="str" cm="1">
        <f t="array" ref="M3295">_xlfn.IFS(LEFT(L3295, 2) = "01", "Jan", LEFT(L3295, 2) = "02", "Feb", LEFT(L3295, 2) = "03", "Mar", LEFT(L3295, 2) = "04", "Apr", LEFT(L3295, 2) = "05", "May", LEFT(L3295, 2) = "06", "Jun", LEFT(L3295, 2) = "07", "Jul", LEFT(L3295, 2) = "08", "Aug", LEFT(L3295, 2) = "09", "Sep", LEFT(L3295, 2) = "10", "Oct", LEFT(L3295, 2) = "11", "Nov", LEFT(L3295, 2) = "12", "Dec")</f>
        <v>Feb</v>
      </c>
      <c r="N3295" s="9" t="str">
        <f t="shared" si="361"/>
        <v>2017</v>
      </c>
      <c r="O3295" t="b">
        <v>0</v>
      </c>
      <c r="P3295">
        <v>91</v>
      </c>
      <c r="Q3295" t="b">
        <v>1</v>
      </c>
      <c r="R3295" t="s">
        <v>8270</v>
      </c>
      <c r="S3295" s="6">
        <f t="shared" si="357"/>
        <v>1.7044444444444444</v>
      </c>
      <c r="T3295" s="8">
        <f t="shared" si="358"/>
        <v>84.285714285714292</v>
      </c>
      <c r="U3295" t="str">
        <f t="shared" si="362"/>
        <v>theater</v>
      </c>
      <c r="V3295" t="str">
        <f t="shared" si="363"/>
        <v>plays</v>
      </c>
    </row>
    <row r="3296" spans="1:22" ht="48" x14ac:dyDescent="0.2">
      <c r="A3296">
        <v>3294</v>
      </c>
      <c r="B3296" s="3" t="s">
        <v>3294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2">
        <f t="shared" si="359"/>
        <v>42171.541134259256</v>
      </c>
      <c r="K3296">
        <v>1431867554</v>
      </c>
      <c r="L3296" s="12" t="str">
        <f t="shared" si="360"/>
        <v>05/17/2015</v>
      </c>
      <c r="M3296" s="9" t="str" cm="1">
        <f t="array" ref="M3296">_xlfn.IFS(LEFT(L3296, 2) = "01", "Jan", LEFT(L3296, 2) = "02", "Feb", LEFT(L3296, 2) = "03", "Mar", LEFT(L3296, 2) = "04", "Apr", LEFT(L3296, 2) = "05", "May", LEFT(L3296, 2) = "06", "Jun", LEFT(L3296, 2) = "07", "Jul", LEFT(L3296, 2) = "08", "Aug", LEFT(L3296, 2) = "09", "Sep", LEFT(L3296, 2) = "10", "Oct", LEFT(L3296, 2) = "11", "Nov", LEFT(L3296, 2) = "12", "Dec")</f>
        <v>May</v>
      </c>
      <c r="N3296" s="9" t="str">
        <f t="shared" si="361"/>
        <v>2015</v>
      </c>
      <c r="O3296" t="b">
        <v>0</v>
      </c>
      <c r="P3296">
        <v>24</v>
      </c>
      <c r="Q3296" t="b">
        <v>1</v>
      </c>
      <c r="R3296" t="s">
        <v>8270</v>
      </c>
      <c r="S3296" s="6">
        <f t="shared" si="357"/>
        <v>1.1833333333333333</v>
      </c>
      <c r="T3296" s="8">
        <f t="shared" si="358"/>
        <v>29.583333333333332</v>
      </c>
      <c r="U3296" t="str">
        <f t="shared" si="362"/>
        <v>theater</v>
      </c>
      <c r="V3296" t="str">
        <f t="shared" si="363"/>
        <v>plays</v>
      </c>
    </row>
    <row r="3297" spans="1:22" ht="48" x14ac:dyDescent="0.2">
      <c r="A3297">
        <v>3295</v>
      </c>
      <c r="B3297" s="3" t="s">
        <v>3295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2">
        <f t="shared" si="359"/>
        <v>42639.442465277782</v>
      </c>
      <c r="K3297">
        <v>1472294229</v>
      </c>
      <c r="L3297" s="12" t="str">
        <f t="shared" si="360"/>
        <v>08/27/2016</v>
      </c>
      <c r="M3297" s="9" t="str" cm="1">
        <f t="array" ref="M3297">_xlfn.IFS(LEFT(L3297, 2) = "01", "Jan", LEFT(L3297, 2) = "02", "Feb", LEFT(L3297, 2) = "03", "Mar", LEFT(L3297, 2) = "04", "Apr", LEFT(L3297, 2) = "05", "May", LEFT(L3297, 2) = "06", "Jun", LEFT(L3297, 2) = "07", "Jul", LEFT(L3297, 2) = "08", "Aug", LEFT(L3297, 2) = "09", "Sep", LEFT(L3297, 2) = "10", "Oct", LEFT(L3297, 2) = "11", "Nov", LEFT(L3297, 2) = "12", "Dec")</f>
        <v>Aug</v>
      </c>
      <c r="N3297" s="9" t="str">
        <f t="shared" si="361"/>
        <v>2016</v>
      </c>
      <c r="O3297" t="b">
        <v>0</v>
      </c>
      <c r="P3297">
        <v>27</v>
      </c>
      <c r="Q3297" t="b">
        <v>1</v>
      </c>
      <c r="R3297" t="s">
        <v>8270</v>
      </c>
      <c r="S3297" s="6">
        <f t="shared" si="357"/>
        <v>1.0285857142857142</v>
      </c>
      <c r="T3297" s="8">
        <f t="shared" si="358"/>
        <v>26.667037037037037</v>
      </c>
      <c r="U3297" t="str">
        <f t="shared" si="362"/>
        <v>theater</v>
      </c>
      <c r="V3297" t="str">
        <f t="shared" si="363"/>
        <v>plays</v>
      </c>
    </row>
    <row r="3298" spans="1:22" ht="48" x14ac:dyDescent="0.2">
      <c r="A3298">
        <v>3296</v>
      </c>
      <c r="B3298" s="3" t="s">
        <v>3296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2">
        <f t="shared" si="359"/>
        <v>42330.916666666672</v>
      </c>
      <c r="K3298">
        <v>1446401372</v>
      </c>
      <c r="L3298" s="12" t="str">
        <f t="shared" si="360"/>
        <v>11/01/2015</v>
      </c>
      <c r="M3298" s="9" t="str" cm="1">
        <f t="array" ref="M3298">_xlfn.IFS(LEFT(L3298, 2) = "01", "Jan", LEFT(L3298, 2) = "02", "Feb", LEFT(L3298, 2) = "03", "Mar", LEFT(L3298, 2) = "04", "Apr", LEFT(L3298, 2) = "05", "May", LEFT(L3298, 2) = "06", "Jun", LEFT(L3298, 2) = "07", "Jul", LEFT(L3298, 2) = "08", "Aug", LEFT(L3298, 2) = "09", "Sep", LEFT(L3298, 2) = "10", "Oct", LEFT(L3298, 2) = "11", "Nov", LEFT(L3298, 2) = "12", "Dec")</f>
        <v>Nov</v>
      </c>
      <c r="N3298" s="9" t="str">
        <f t="shared" si="361"/>
        <v>2015</v>
      </c>
      <c r="O3298" t="b">
        <v>0</v>
      </c>
      <c r="P3298">
        <v>47</v>
      </c>
      <c r="Q3298" t="b">
        <v>1</v>
      </c>
      <c r="R3298" t="s">
        <v>8270</v>
      </c>
      <c r="S3298" s="6">
        <f t="shared" si="357"/>
        <v>1.4406666666666668</v>
      </c>
      <c r="T3298" s="8">
        <f t="shared" si="358"/>
        <v>45.978723404255319</v>
      </c>
      <c r="U3298" t="str">
        <f t="shared" si="362"/>
        <v>theater</v>
      </c>
      <c r="V3298" t="str">
        <f t="shared" si="363"/>
        <v>plays</v>
      </c>
    </row>
    <row r="3299" spans="1:22" ht="48" x14ac:dyDescent="0.2">
      <c r="A3299">
        <v>3297</v>
      </c>
      <c r="B3299" s="3" t="s">
        <v>3297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2">
        <f t="shared" si="359"/>
        <v>42212.957638888889</v>
      </c>
      <c r="K3299">
        <v>1436380256</v>
      </c>
      <c r="L3299" s="12" t="str">
        <f t="shared" si="360"/>
        <v>07/08/2015</v>
      </c>
      <c r="M3299" s="9" t="str" cm="1">
        <f t="array" ref="M3299">_xlfn.IFS(LEFT(L3299, 2) = "01", "Jan", LEFT(L3299, 2) = "02", "Feb", LEFT(L3299, 2) = "03", "Mar", LEFT(L3299, 2) = "04", "Apr", LEFT(L3299, 2) = "05", "May", LEFT(L3299, 2) = "06", "Jun", LEFT(L3299, 2) = "07", "Jul", LEFT(L3299, 2) = "08", "Aug", LEFT(L3299, 2) = "09", "Sep", LEFT(L3299, 2) = "10", "Oct", LEFT(L3299, 2) = "11", "Nov", LEFT(L3299, 2) = "12", "Dec")</f>
        <v>Jul</v>
      </c>
      <c r="N3299" s="9" t="str">
        <f t="shared" si="361"/>
        <v>2015</v>
      </c>
      <c r="O3299" t="b">
        <v>0</v>
      </c>
      <c r="P3299">
        <v>44</v>
      </c>
      <c r="Q3299" t="b">
        <v>1</v>
      </c>
      <c r="R3299" t="s">
        <v>8270</v>
      </c>
      <c r="S3299" s="6">
        <f t="shared" si="357"/>
        <v>1.0007272727272727</v>
      </c>
      <c r="T3299" s="8">
        <f t="shared" si="358"/>
        <v>125.09090909090909</v>
      </c>
      <c r="U3299" t="str">
        <f t="shared" si="362"/>
        <v>theater</v>
      </c>
      <c r="V3299" t="str">
        <f t="shared" si="363"/>
        <v>plays</v>
      </c>
    </row>
    <row r="3300" spans="1:22" ht="48" x14ac:dyDescent="0.2">
      <c r="A3300">
        <v>3298</v>
      </c>
      <c r="B3300" s="3" t="s">
        <v>3298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2">
        <f t="shared" si="359"/>
        <v>42260</v>
      </c>
      <c r="K3300">
        <v>1440370768</v>
      </c>
      <c r="L3300" s="12" t="str">
        <f t="shared" si="360"/>
        <v>08/23/2015</v>
      </c>
      <c r="M3300" s="9" t="str" cm="1">
        <f t="array" ref="M3300">_xlfn.IFS(LEFT(L3300, 2) = "01", "Jan", LEFT(L3300, 2) = "02", "Feb", LEFT(L3300, 2) = "03", "Mar", LEFT(L3300, 2) = "04", "Apr", LEFT(L3300, 2) = "05", "May", LEFT(L3300, 2) = "06", "Jun", LEFT(L3300, 2) = "07", "Jul", LEFT(L3300, 2) = "08", "Aug", LEFT(L3300, 2) = "09", "Sep", LEFT(L3300, 2) = "10", "Oct", LEFT(L3300, 2) = "11", "Nov", LEFT(L3300, 2) = "12", "Dec")</f>
        <v>Aug</v>
      </c>
      <c r="N3300" s="9" t="str">
        <f t="shared" si="361"/>
        <v>2015</v>
      </c>
      <c r="O3300" t="b">
        <v>0</v>
      </c>
      <c r="P3300">
        <v>72</v>
      </c>
      <c r="Q3300" t="b">
        <v>1</v>
      </c>
      <c r="R3300" t="s">
        <v>8270</v>
      </c>
      <c r="S3300" s="6">
        <f t="shared" si="357"/>
        <v>1.0173000000000001</v>
      </c>
      <c r="T3300" s="8">
        <f t="shared" si="358"/>
        <v>141.29166666666666</v>
      </c>
      <c r="U3300" t="str">
        <f t="shared" si="362"/>
        <v>theater</v>
      </c>
      <c r="V3300" t="str">
        <f t="shared" si="363"/>
        <v>plays</v>
      </c>
    </row>
    <row r="3301" spans="1:22" ht="48" x14ac:dyDescent="0.2">
      <c r="A3301">
        <v>3299</v>
      </c>
      <c r="B3301" s="3" t="s">
        <v>3299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2">
        <f t="shared" si="359"/>
        <v>42291.917395833334</v>
      </c>
      <c r="K3301">
        <v>1442268063</v>
      </c>
      <c r="L3301" s="12" t="str">
        <f t="shared" si="360"/>
        <v>09/14/2015</v>
      </c>
      <c r="M3301" s="9" t="str" cm="1">
        <f t="array" ref="M3301">_xlfn.IFS(LEFT(L3301, 2) = "01", "Jan", LEFT(L3301, 2) = "02", "Feb", LEFT(L3301, 2) = "03", "Mar", LEFT(L3301, 2) = "04", "Apr", LEFT(L3301, 2) = "05", "May", LEFT(L3301, 2) = "06", "Jun", LEFT(L3301, 2) = "07", "Jul", LEFT(L3301, 2) = "08", "Aug", LEFT(L3301, 2) = "09", "Sep", LEFT(L3301, 2) = "10", "Oct", LEFT(L3301, 2) = "11", "Nov", LEFT(L3301, 2) = "12", "Dec")</f>
        <v>Sep</v>
      </c>
      <c r="N3301" s="9" t="str">
        <f t="shared" si="361"/>
        <v>2015</v>
      </c>
      <c r="O3301" t="b">
        <v>0</v>
      </c>
      <c r="P3301">
        <v>63</v>
      </c>
      <c r="Q3301" t="b">
        <v>1</v>
      </c>
      <c r="R3301" t="s">
        <v>8270</v>
      </c>
      <c r="S3301" s="6">
        <f t="shared" si="357"/>
        <v>1.1619999999999999</v>
      </c>
      <c r="T3301" s="8">
        <f t="shared" si="358"/>
        <v>55.333333333333336</v>
      </c>
      <c r="U3301" t="str">
        <f t="shared" si="362"/>
        <v>theater</v>
      </c>
      <c r="V3301" t="str">
        <f t="shared" si="363"/>
        <v>plays</v>
      </c>
    </row>
    <row r="3302" spans="1:22" ht="48" x14ac:dyDescent="0.2">
      <c r="A3302">
        <v>3300</v>
      </c>
      <c r="B3302" s="3" t="s">
        <v>3300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2">
        <f t="shared" si="359"/>
        <v>42123.743773148148</v>
      </c>
      <c r="K3302">
        <v>1428515462</v>
      </c>
      <c r="L3302" s="12" t="str">
        <f t="shared" si="360"/>
        <v>04/08/2015</v>
      </c>
      <c r="M3302" s="9" t="str" cm="1">
        <f t="array" ref="M3302">_xlfn.IFS(LEFT(L3302, 2) = "01", "Jan", LEFT(L3302, 2) = "02", "Feb", LEFT(L3302, 2) = "03", "Mar", LEFT(L3302, 2) = "04", "Apr", LEFT(L3302, 2) = "05", "May", LEFT(L3302, 2) = "06", "Jun", LEFT(L3302, 2) = "07", "Jul", LEFT(L3302, 2) = "08", "Aug", LEFT(L3302, 2) = "09", "Sep", LEFT(L3302, 2) = "10", "Oct", LEFT(L3302, 2) = "11", "Nov", LEFT(L3302, 2) = "12", "Dec")</f>
        <v>Apr</v>
      </c>
      <c r="N3302" s="9" t="str">
        <f t="shared" si="361"/>
        <v>2015</v>
      </c>
      <c r="O3302" t="b">
        <v>0</v>
      </c>
      <c r="P3302">
        <v>88</v>
      </c>
      <c r="Q3302" t="b">
        <v>1</v>
      </c>
      <c r="R3302" t="s">
        <v>8270</v>
      </c>
      <c r="S3302" s="6">
        <f t="shared" si="357"/>
        <v>1.3616666666666666</v>
      </c>
      <c r="T3302" s="8">
        <f t="shared" si="358"/>
        <v>46.420454545454547</v>
      </c>
      <c r="U3302" t="str">
        <f t="shared" si="362"/>
        <v>theater</v>
      </c>
      <c r="V3302" t="str">
        <f t="shared" si="363"/>
        <v>plays</v>
      </c>
    </row>
    <row r="3303" spans="1:22" ht="48" x14ac:dyDescent="0.2">
      <c r="A3303">
        <v>3301</v>
      </c>
      <c r="B3303" s="3" t="s">
        <v>3301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2">
        <f t="shared" si="359"/>
        <v>42583.290972222225</v>
      </c>
      <c r="K3303">
        <v>1466185176</v>
      </c>
      <c r="L3303" s="12" t="str">
        <f t="shared" si="360"/>
        <v>06/17/2016</v>
      </c>
      <c r="M3303" s="9" t="str" cm="1">
        <f t="array" ref="M3303">_xlfn.IFS(LEFT(L3303, 2) = "01", "Jan", LEFT(L3303, 2) = "02", "Feb", LEFT(L3303, 2) = "03", "Mar", LEFT(L3303, 2) = "04", "Apr", LEFT(L3303, 2) = "05", "May", LEFT(L3303, 2) = "06", "Jun", LEFT(L3303, 2) = "07", "Jul", LEFT(L3303, 2) = "08", "Aug", LEFT(L3303, 2) = "09", "Sep", LEFT(L3303, 2) = "10", "Oct", LEFT(L3303, 2) = "11", "Nov", LEFT(L3303, 2) = "12", "Dec")</f>
        <v>Jun</v>
      </c>
      <c r="N3303" s="9" t="str">
        <f t="shared" si="361"/>
        <v>2016</v>
      </c>
      <c r="O3303" t="b">
        <v>0</v>
      </c>
      <c r="P3303">
        <v>70</v>
      </c>
      <c r="Q3303" t="b">
        <v>1</v>
      </c>
      <c r="R3303" t="s">
        <v>8270</v>
      </c>
      <c r="S3303" s="6">
        <f t="shared" si="357"/>
        <v>1.3346666666666667</v>
      </c>
      <c r="T3303" s="8">
        <f t="shared" si="358"/>
        <v>57.2</v>
      </c>
      <c r="U3303" t="str">
        <f t="shared" si="362"/>
        <v>theater</v>
      </c>
      <c r="V3303" t="str">
        <f t="shared" si="363"/>
        <v>plays</v>
      </c>
    </row>
    <row r="3304" spans="1:22" ht="16" x14ac:dyDescent="0.2">
      <c r="A3304">
        <v>3302</v>
      </c>
      <c r="B3304" s="3" t="s">
        <v>3302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2">
        <f t="shared" si="359"/>
        <v>42711.35157407407</v>
      </c>
      <c r="K3304">
        <v>1478507176</v>
      </c>
      <c r="L3304" s="12" t="str">
        <f t="shared" si="360"/>
        <v>11/07/2016</v>
      </c>
      <c r="M3304" s="9" t="str" cm="1">
        <f t="array" ref="M3304">_xlfn.IFS(LEFT(L3304, 2) = "01", "Jan", LEFT(L3304, 2) = "02", "Feb", LEFT(L3304, 2) = "03", "Mar", LEFT(L3304, 2) = "04", "Apr", LEFT(L3304, 2) = "05", "May", LEFT(L3304, 2) = "06", "Jun", LEFT(L3304, 2) = "07", "Jul", LEFT(L3304, 2) = "08", "Aug", LEFT(L3304, 2) = "09", "Sep", LEFT(L3304, 2) = "10", "Oct", LEFT(L3304, 2) = "11", "Nov", LEFT(L3304, 2) = "12", "Dec")</f>
        <v>Nov</v>
      </c>
      <c r="N3304" s="9" t="str">
        <f t="shared" si="361"/>
        <v>2016</v>
      </c>
      <c r="O3304" t="b">
        <v>0</v>
      </c>
      <c r="P3304">
        <v>50</v>
      </c>
      <c r="Q3304" t="b">
        <v>1</v>
      </c>
      <c r="R3304" t="s">
        <v>8270</v>
      </c>
      <c r="S3304" s="6">
        <f t="shared" si="357"/>
        <v>1.0339285714285715</v>
      </c>
      <c r="T3304" s="8">
        <f t="shared" si="358"/>
        <v>173.7</v>
      </c>
      <c r="U3304" t="str">
        <f t="shared" si="362"/>
        <v>theater</v>
      </c>
      <c r="V3304" t="str">
        <f t="shared" si="363"/>
        <v>plays</v>
      </c>
    </row>
    <row r="3305" spans="1:22" ht="48" x14ac:dyDescent="0.2">
      <c r="A3305">
        <v>3303</v>
      </c>
      <c r="B3305" s="3" t="s">
        <v>3303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2">
        <f t="shared" si="359"/>
        <v>42091.609768518523</v>
      </c>
      <c r="K3305">
        <v>1424533084</v>
      </c>
      <c r="L3305" s="12" t="str">
        <f t="shared" si="360"/>
        <v>02/21/2015</v>
      </c>
      <c r="M3305" s="9" t="str" cm="1">
        <f t="array" ref="M3305">_xlfn.IFS(LEFT(L3305, 2) = "01", "Jan", LEFT(L3305, 2) = "02", "Feb", LEFT(L3305, 2) = "03", "Mar", LEFT(L3305, 2) = "04", "Apr", LEFT(L3305, 2) = "05", "May", LEFT(L3305, 2) = "06", "Jun", LEFT(L3305, 2) = "07", "Jul", LEFT(L3305, 2) = "08", "Aug", LEFT(L3305, 2) = "09", "Sep", LEFT(L3305, 2) = "10", "Oct", LEFT(L3305, 2) = "11", "Nov", LEFT(L3305, 2) = "12", "Dec")</f>
        <v>Feb</v>
      </c>
      <c r="N3305" s="9" t="str">
        <f t="shared" si="361"/>
        <v>2015</v>
      </c>
      <c r="O3305" t="b">
        <v>0</v>
      </c>
      <c r="P3305">
        <v>35</v>
      </c>
      <c r="Q3305" t="b">
        <v>1</v>
      </c>
      <c r="R3305" t="s">
        <v>8270</v>
      </c>
      <c r="S3305" s="6">
        <f t="shared" si="357"/>
        <v>1.1588888888888889</v>
      </c>
      <c r="T3305" s="8">
        <f t="shared" si="358"/>
        <v>59.6</v>
      </c>
      <c r="U3305" t="str">
        <f t="shared" si="362"/>
        <v>theater</v>
      </c>
      <c r="V3305" t="str">
        <f t="shared" si="363"/>
        <v>plays</v>
      </c>
    </row>
    <row r="3306" spans="1:22" ht="48" x14ac:dyDescent="0.2">
      <c r="A3306">
        <v>3304</v>
      </c>
      <c r="B3306" s="3" t="s">
        <v>3304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2">
        <f t="shared" si="359"/>
        <v>42726.624444444446</v>
      </c>
      <c r="K3306">
        <v>1479826752</v>
      </c>
      <c r="L3306" s="12" t="str">
        <f t="shared" si="360"/>
        <v>11/22/2016</v>
      </c>
      <c r="M3306" s="9" t="str" cm="1">
        <f t="array" ref="M3306">_xlfn.IFS(LEFT(L3306, 2) = "01", "Jan", LEFT(L3306, 2) = "02", "Feb", LEFT(L3306, 2) = "03", "Mar", LEFT(L3306, 2) = "04", "Apr", LEFT(L3306, 2) = "05", "May", LEFT(L3306, 2) = "06", "Jun", LEFT(L3306, 2) = "07", "Jul", LEFT(L3306, 2) = "08", "Aug", LEFT(L3306, 2) = "09", "Sep", LEFT(L3306, 2) = "10", "Oct", LEFT(L3306, 2) = "11", "Nov", LEFT(L3306, 2) = "12", "Dec")</f>
        <v>Nov</v>
      </c>
      <c r="N3306" s="9" t="str">
        <f t="shared" si="361"/>
        <v>2016</v>
      </c>
      <c r="O3306" t="b">
        <v>0</v>
      </c>
      <c r="P3306">
        <v>175</v>
      </c>
      <c r="Q3306" t="b">
        <v>1</v>
      </c>
      <c r="R3306" t="s">
        <v>8270</v>
      </c>
      <c r="S3306" s="6">
        <f t="shared" si="357"/>
        <v>1.0451666666666666</v>
      </c>
      <c r="T3306" s="8">
        <f t="shared" si="358"/>
        <v>89.585714285714289</v>
      </c>
      <c r="U3306" t="str">
        <f t="shared" si="362"/>
        <v>theater</v>
      </c>
      <c r="V3306" t="str">
        <f t="shared" si="363"/>
        <v>plays</v>
      </c>
    </row>
    <row r="3307" spans="1:22" ht="48" x14ac:dyDescent="0.2">
      <c r="A3307">
        <v>3305</v>
      </c>
      <c r="B3307" s="3" t="s">
        <v>3305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2">
        <f t="shared" si="359"/>
        <v>42216.855879629627</v>
      </c>
      <c r="K3307">
        <v>1435782748</v>
      </c>
      <c r="L3307" s="12" t="str">
        <f t="shared" si="360"/>
        <v>07/01/2015</v>
      </c>
      <c r="M3307" s="9" t="str" cm="1">
        <f t="array" ref="M3307">_xlfn.IFS(LEFT(L3307, 2) = "01", "Jan", LEFT(L3307, 2) = "02", "Feb", LEFT(L3307, 2) = "03", "Mar", LEFT(L3307, 2) = "04", "Apr", LEFT(L3307, 2) = "05", "May", LEFT(L3307, 2) = "06", "Jun", LEFT(L3307, 2) = "07", "Jul", LEFT(L3307, 2) = "08", "Aug", LEFT(L3307, 2) = "09", "Sep", LEFT(L3307, 2) = "10", "Oct", LEFT(L3307, 2) = "11", "Nov", LEFT(L3307, 2) = "12", "Dec")</f>
        <v>Jul</v>
      </c>
      <c r="N3307" s="9" t="str">
        <f t="shared" si="361"/>
        <v>2015</v>
      </c>
      <c r="O3307" t="b">
        <v>0</v>
      </c>
      <c r="P3307">
        <v>20</v>
      </c>
      <c r="Q3307" t="b">
        <v>1</v>
      </c>
      <c r="R3307" t="s">
        <v>8270</v>
      </c>
      <c r="S3307" s="6">
        <f t="shared" si="357"/>
        <v>1.0202500000000001</v>
      </c>
      <c r="T3307" s="8">
        <f t="shared" si="358"/>
        <v>204.05</v>
      </c>
      <c r="U3307" t="str">
        <f t="shared" si="362"/>
        <v>theater</v>
      </c>
      <c r="V3307" t="str">
        <f t="shared" si="363"/>
        <v>plays</v>
      </c>
    </row>
    <row r="3308" spans="1:22" ht="48" x14ac:dyDescent="0.2">
      <c r="A3308">
        <v>3306</v>
      </c>
      <c r="B3308" s="3" t="s">
        <v>3306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2">
        <f t="shared" si="359"/>
        <v>42531.125</v>
      </c>
      <c r="K3308">
        <v>1462252542</v>
      </c>
      <c r="L3308" s="12" t="str">
        <f t="shared" si="360"/>
        <v>05/03/2016</v>
      </c>
      <c r="M3308" s="9" t="str" cm="1">
        <f t="array" ref="M3308">_xlfn.IFS(LEFT(L3308, 2) = "01", "Jan", LEFT(L3308, 2) = "02", "Feb", LEFT(L3308, 2) = "03", "Mar", LEFT(L3308, 2) = "04", "Apr", LEFT(L3308, 2) = "05", "May", LEFT(L3308, 2) = "06", "Jun", LEFT(L3308, 2) = "07", "Jul", LEFT(L3308, 2) = "08", "Aug", LEFT(L3308, 2) = "09", "Sep", LEFT(L3308, 2) = "10", "Oct", LEFT(L3308, 2) = "11", "Nov", LEFT(L3308, 2) = "12", "Dec")</f>
        <v>May</v>
      </c>
      <c r="N3308" s="9" t="str">
        <f t="shared" si="361"/>
        <v>2016</v>
      </c>
      <c r="O3308" t="b">
        <v>0</v>
      </c>
      <c r="P3308">
        <v>54</v>
      </c>
      <c r="Q3308" t="b">
        <v>1</v>
      </c>
      <c r="R3308" t="s">
        <v>8270</v>
      </c>
      <c r="S3308" s="6">
        <f t="shared" si="357"/>
        <v>1.7533333333333334</v>
      </c>
      <c r="T3308" s="8">
        <f t="shared" si="358"/>
        <v>48.703703703703702</v>
      </c>
      <c r="U3308" t="str">
        <f t="shared" si="362"/>
        <v>theater</v>
      </c>
      <c r="V3308" t="str">
        <f t="shared" si="363"/>
        <v>plays</v>
      </c>
    </row>
    <row r="3309" spans="1:22" ht="48" x14ac:dyDescent="0.2">
      <c r="A3309">
        <v>3307</v>
      </c>
      <c r="B3309" s="3" t="s">
        <v>3307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2">
        <f t="shared" si="359"/>
        <v>42505.057164351849</v>
      </c>
      <c r="K3309">
        <v>1460683339</v>
      </c>
      <c r="L3309" s="12" t="str">
        <f t="shared" si="360"/>
        <v>04/15/2016</v>
      </c>
      <c r="M3309" s="9" t="str" cm="1">
        <f t="array" ref="M3309">_xlfn.IFS(LEFT(L3309, 2) = "01", "Jan", LEFT(L3309, 2) = "02", "Feb", LEFT(L3309, 2) = "03", "Mar", LEFT(L3309, 2) = "04", "Apr", LEFT(L3309, 2) = "05", "May", LEFT(L3309, 2) = "06", "Jun", LEFT(L3309, 2) = "07", "Jul", LEFT(L3309, 2) = "08", "Aug", LEFT(L3309, 2) = "09", "Sep", LEFT(L3309, 2) = "10", "Oct", LEFT(L3309, 2) = "11", "Nov", LEFT(L3309, 2) = "12", "Dec")</f>
        <v>Apr</v>
      </c>
      <c r="N3309" s="9" t="str">
        <f t="shared" si="361"/>
        <v>2016</v>
      </c>
      <c r="O3309" t="b">
        <v>0</v>
      </c>
      <c r="P3309">
        <v>20</v>
      </c>
      <c r="Q3309" t="b">
        <v>1</v>
      </c>
      <c r="R3309" t="s">
        <v>8270</v>
      </c>
      <c r="S3309" s="6">
        <f t="shared" si="357"/>
        <v>1.0668</v>
      </c>
      <c r="T3309" s="8">
        <f t="shared" si="358"/>
        <v>53.339999999999996</v>
      </c>
      <c r="U3309" t="str">
        <f t="shared" si="362"/>
        <v>theater</v>
      </c>
      <c r="V3309" t="str">
        <f t="shared" si="363"/>
        <v>plays</v>
      </c>
    </row>
    <row r="3310" spans="1:22" ht="48" x14ac:dyDescent="0.2">
      <c r="A3310">
        <v>3308</v>
      </c>
      <c r="B3310" s="3" t="s">
        <v>3308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2">
        <f t="shared" si="359"/>
        <v>42473.876909722225</v>
      </c>
      <c r="K3310">
        <v>1458766965</v>
      </c>
      <c r="L3310" s="12" t="str">
        <f t="shared" si="360"/>
        <v>03/23/2016</v>
      </c>
      <c r="M3310" s="9" t="str" cm="1">
        <f t="array" ref="M3310">_xlfn.IFS(LEFT(L3310, 2) = "01", "Jan", LEFT(L3310, 2) = "02", "Feb", LEFT(L3310, 2) = "03", "Mar", LEFT(L3310, 2) = "04", "Apr", LEFT(L3310, 2) = "05", "May", LEFT(L3310, 2) = "06", "Jun", LEFT(L3310, 2) = "07", "Jul", LEFT(L3310, 2) = "08", "Aug", LEFT(L3310, 2) = "09", "Sep", LEFT(L3310, 2) = "10", "Oct", LEFT(L3310, 2) = "11", "Nov", LEFT(L3310, 2) = "12", "Dec")</f>
        <v>Mar</v>
      </c>
      <c r="N3310" s="9" t="str">
        <f t="shared" si="361"/>
        <v>2016</v>
      </c>
      <c r="O3310" t="b">
        <v>0</v>
      </c>
      <c r="P3310">
        <v>57</v>
      </c>
      <c r="Q3310" t="b">
        <v>1</v>
      </c>
      <c r="R3310" t="s">
        <v>8270</v>
      </c>
      <c r="S3310" s="6">
        <f t="shared" si="357"/>
        <v>1.2228571428571429</v>
      </c>
      <c r="T3310" s="8">
        <f t="shared" si="358"/>
        <v>75.087719298245617</v>
      </c>
      <c r="U3310" t="str">
        <f t="shared" si="362"/>
        <v>theater</v>
      </c>
      <c r="V3310" t="str">
        <f t="shared" si="363"/>
        <v>plays</v>
      </c>
    </row>
    <row r="3311" spans="1:22" ht="32" x14ac:dyDescent="0.2">
      <c r="A3311">
        <v>3309</v>
      </c>
      <c r="B3311" s="3" t="s">
        <v>3309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2">
        <f t="shared" si="359"/>
        <v>42659.650208333333</v>
      </c>
      <c r="K3311">
        <v>1473953778</v>
      </c>
      <c r="L3311" s="12" t="str">
        <f t="shared" si="360"/>
        <v>09/15/2016</v>
      </c>
      <c r="M3311" s="9" t="str" cm="1">
        <f t="array" ref="M3311">_xlfn.IFS(LEFT(L3311, 2) = "01", "Jan", LEFT(L3311, 2) = "02", "Feb", LEFT(L3311, 2) = "03", "Mar", LEFT(L3311, 2) = "04", "Apr", LEFT(L3311, 2) = "05", "May", LEFT(L3311, 2) = "06", "Jun", LEFT(L3311, 2) = "07", "Jul", LEFT(L3311, 2) = "08", "Aug", LEFT(L3311, 2) = "09", "Sep", LEFT(L3311, 2) = "10", "Oct", LEFT(L3311, 2) = "11", "Nov", LEFT(L3311, 2) = "12", "Dec")</f>
        <v>Sep</v>
      </c>
      <c r="N3311" s="9" t="str">
        <f t="shared" si="361"/>
        <v>2016</v>
      </c>
      <c r="O3311" t="b">
        <v>0</v>
      </c>
      <c r="P3311">
        <v>31</v>
      </c>
      <c r="Q3311" t="b">
        <v>1</v>
      </c>
      <c r="R3311" t="s">
        <v>8270</v>
      </c>
      <c r="S3311" s="6">
        <f t="shared" si="357"/>
        <v>1.5942857142857143</v>
      </c>
      <c r="T3311" s="8">
        <f t="shared" si="358"/>
        <v>18</v>
      </c>
      <c r="U3311" t="str">
        <f t="shared" si="362"/>
        <v>theater</v>
      </c>
      <c r="V3311" t="str">
        <f t="shared" si="363"/>
        <v>plays</v>
      </c>
    </row>
    <row r="3312" spans="1:22" ht="32" x14ac:dyDescent="0.2">
      <c r="A3312">
        <v>3310</v>
      </c>
      <c r="B3312" s="3" t="s">
        <v>3310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2">
        <f t="shared" si="359"/>
        <v>42283.928530092591</v>
      </c>
      <c r="K3312">
        <v>1441577825</v>
      </c>
      <c r="L3312" s="12" t="str">
        <f t="shared" si="360"/>
        <v>09/06/2015</v>
      </c>
      <c r="M3312" s="9" t="str" cm="1">
        <f t="array" ref="M3312">_xlfn.IFS(LEFT(L3312, 2) = "01", "Jan", LEFT(L3312, 2) = "02", "Feb", LEFT(L3312, 2) = "03", "Mar", LEFT(L3312, 2) = "04", "Apr", LEFT(L3312, 2) = "05", "May", LEFT(L3312, 2) = "06", "Jun", LEFT(L3312, 2) = "07", "Jul", LEFT(L3312, 2) = "08", "Aug", LEFT(L3312, 2) = "09", "Sep", LEFT(L3312, 2) = "10", "Oct", LEFT(L3312, 2) = "11", "Nov", LEFT(L3312, 2) = "12", "Dec")</f>
        <v>Sep</v>
      </c>
      <c r="N3312" s="9" t="str">
        <f t="shared" si="361"/>
        <v>2015</v>
      </c>
      <c r="O3312" t="b">
        <v>0</v>
      </c>
      <c r="P3312">
        <v>31</v>
      </c>
      <c r="Q3312" t="b">
        <v>1</v>
      </c>
      <c r="R3312" t="s">
        <v>8270</v>
      </c>
      <c r="S3312" s="6">
        <f t="shared" si="357"/>
        <v>1.0007692307692309</v>
      </c>
      <c r="T3312" s="8">
        <f t="shared" si="358"/>
        <v>209.83870967741936</v>
      </c>
      <c r="U3312" t="str">
        <f t="shared" si="362"/>
        <v>theater</v>
      </c>
      <c r="V3312" t="str">
        <f t="shared" si="363"/>
        <v>plays</v>
      </c>
    </row>
    <row r="3313" spans="1:22" ht="48" x14ac:dyDescent="0.2">
      <c r="A3313">
        <v>3311</v>
      </c>
      <c r="B3313" s="3" t="s">
        <v>3311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2">
        <f t="shared" si="359"/>
        <v>42294.29178240741</v>
      </c>
      <c r="K3313">
        <v>1442473210</v>
      </c>
      <c r="L3313" s="12" t="str">
        <f t="shared" si="360"/>
        <v>09/17/2015</v>
      </c>
      <c r="M3313" s="9" t="str" cm="1">
        <f t="array" ref="M3313">_xlfn.IFS(LEFT(L3313, 2) = "01", "Jan", LEFT(L3313, 2) = "02", "Feb", LEFT(L3313, 2) = "03", "Mar", LEFT(L3313, 2) = "04", "Apr", LEFT(L3313, 2) = "05", "May", LEFT(L3313, 2) = "06", "Jun", LEFT(L3313, 2) = "07", "Jul", LEFT(L3313, 2) = "08", "Aug", LEFT(L3313, 2) = "09", "Sep", LEFT(L3313, 2) = "10", "Oct", LEFT(L3313, 2) = "11", "Nov", LEFT(L3313, 2) = "12", "Dec")</f>
        <v>Sep</v>
      </c>
      <c r="N3313" s="9" t="str">
        <f t="shared" si="361"/>
        <v>2015</v>
      </c>
      <c r="O3313" t="b">
        <v>0</v>
      </c>
      <c r="P3313">
        <v>45</v>
      </c>
      <c r="Q3313" t="b">
        <v>1</v>
      </c>
      <c r="R3313" t="s">
        <v>8270</v>
      </c>
      <c r="S3313" s="6">
        <f t="shared" si="357"/>
        <v>1.0984</v>
      </c>
      <c r="T3313" s="8">
        <f t="shared" si="358"/>
        <v>61.022222222222226</v>
      </c>
      <c r="U3313" t="str">
        <f t="shared" si="362"/>
        <v>theater</v>
      </c>
      <c r="V3313" t="str">
        <f t="shared" si="363"/>
        <v>plays</v>
      </c>
    </row>
    <row r="3314" spans="1:22" ht="48" x14ac:dyDescent="0.2">
      <c r="A3314">
        <v>3312</v>
      </c>
      <c r="B3314" s="3" t="s">
        <v>3312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2">
        <f t="shared" si="359"/>
        <v>42685.916666666672</v>
      </c>
      <c r="K3314">
        <v>1477077946</v>
      </c>
      <c r="L3314" s="12" t="str">
        <f t="shared" si="360"/>
        <v>10/21/2016</v>
      </c>
      <c r="M3314" s="9" t="str" cm="1">
        <f t="array" ref="M3314">_xlfn.IFS(LEFT(L3314, 2) = "01", "Jan", LEFT(L3314, 2) = "02", "Feb", LEFT(L3314, 2) = "03", "Mar", LEFT(L3314, 2) = "04", "Apr", LEFT(L3314, 2) = "05", "May", LEFT(L3314, 2) = "06", "Jun", LEFT(L3314, 2) = "07", "Jul", LEFT(L3314, 2) = "08", "Aug", LEFT(L3314, 2) = "09", "Sep", LEFT(L3314, 2) = "10", "Oct", LEFT(L3314, 2) = "11", "Nov", LEFT(L3314, 2) = "12", "Dec")</f>
        <v>Oct</v>
      </c>
      <c r="N3314" s="9" t="str">
        <f t="shared" si="361"/>
        <v>2016</v>
      </c>
      <c r="O3314" t="b">
        <v>0</v>
      </c>
      <c r="P3314">
        <v>41</v>
      </c>
      <c r="Q3314" t="b">
        <v>1</v>
      </c>
      <c r="R3314" t="s">
        <v>8270</v>
      </c>
      <c r="S3314" s="6">
        <f t="shared" si="357"/>
        <v>1.0004</v>
      </c>
      <c r="T3314" s="8">
        <f t="shared" si="358"/>
        <v>61</v>
      </c>
      <c r="U3314" t="str">
        <f t="shared" si="362"/>
        <v>theater</v>
      </c>
      <c r="V3314" t="str">
        <f t="shared" si="363"/>
        <v>plays</v>
      </c>
    </row>
    <row r="3315" spans="1:22" ht="48" x14ac:dyDescent="0.2">
      <c r="A3315">
        <v>3313</v>
      </c>
      <c r="B3315" s="3" t="s">
        <v>3313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2">
        <f t="shared" si="359"/>
        <v>42396.041666666672</v>
      </c>
      <c r="K3315">
        <v>1452664317</v>
      </c>
      <c r="L3315" s="12" t="str">
        <f t="shared" si="360"/>
        <v>01/13/2016</v>
      </c>
      <c r="M3315" s="9" t="str" cm="1">
        <f t="array" ref="M3315">_xlfn.IFS(LEFT(L3315, 2) = "01", "Jan", LEFT(L3315, 2) = "02", "Feb", LEFT(L3315, 2) = "03", "Mar", LEFT(L3315, 2) = "04", "Apr", LEFT(L3315, 2) = "05", "May", LEFT(L3315, 2) = "06", "Jun", LEFT(L3315, 2) = "07", "Jul", LEFT(L3315, 2) = "08", "Aug", LEFT(L3315, 2) = "09", "Sep", LEFT(L3315, 2) = "10", "Oct", LEFT(L3315, 2) = "11", "Nov", LEFT(L3315, 2) = "12", "Dec")</f>
        <v>Jan</v>
      </c>
      <c r="N3315" s="9" t="str">
        <f t="shared" si="361"/>
        <v>2016</v>
      </c>
      <c r="O3315" t="b">
        <v>0</v>
      </c>
      <c r="P3315">
        <v>29</v>
      </c>
      <c r="Q3315" t="b">
        <v>1</v>
      </c>
      <c r="R3315" t="s">
        <v>8270</v>
      </c>
      <c r="S3315" s="6">
        <f t="shared" si="357"/>
        <v>1.1605000000000001</v>
      </c>
      <c r="T3315" s="8">
        <f t="shared" si="358"/>
        <v>80.034482758620683</v>
      </c>
      <c r="U3315" t="str">
        <f t="shared" si="362"/>
        <v>theater</v>
      </c>
      <c r="V3315" t="str">
        <f t="shared" si="363"/>
        <v>plays</v>
      </c>
    </row>
    <row r="3316" spans="1:22" ht="48" x14ac:dyDescent="0.2">
      <c r="A3316">
        <v>3314</v>
      </c>
      <c r="B3316" s="3" t="s">
        <v>3314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2">
        <f t="shared" si="359"/>
        <v>42132.836805555555</v>
      </c>
      <c r="K3316">
        <v>1428733511</v>
      </c>
      <c r="L3316" s="12" t="str">
        <f t="shared" si="360"/>
        <v>04/11/2015</v>
      </c>
      <c r="M3316" s="9" t="str" cm="1">
        <f t="array" ref="M3316">_xlfn.IFS(LEFT(L3316, 2) = "01", "Jan", LEFT(L3316, 2) = "02", "Feb", LEFT(L3316, 2) = "03", "Mar", LEFT(L3316, 2) = "04", "Apr", LEFT(L3316, 2) = "05", "May", LEFT(L3316, 2) = "06", "Jun", LEFT(L3316, 2) = "07", "Jul", LEFT(L3316, 2) = "08", "Aug", LEFT(L3316, 2) = "09", "Sep", LEFT(L3316, 2) = "10", "Oct", LEFT(L3316, 2) = "11", "Nov", LEFT(L3316, 2) = "12", "Dec")</f>
        <v>Apr</v>
      </c>
      <c r="N3316" s="9" t="str">
        <f t="shared" si="361"/>
        <v>2015</v>
      </c>
      <c r="O3316" t="b">
        <v>0</v>
      </c>
      <c r="P3316">
        <v>58</v>
      </c>
      <c r="Q3316" t="b">
        <v>1</v>
      </c>
      <c r="R3316" t="s">
        <v>8270</v>
      </c>
      <c r="S3316" s="6">
        <f t="shared" si="357"/>
        <v>2.1074999999999999</v>
      </c>
      <c r="T3316" s="8">
        <f t="shared" si="358"/>
        <v>29.068965517241381</v>
      </c>
      <c r="U3316" t="str">
        <f t="shared" si="362"/>
        <v>theater</v>
      </c>
      <c r="V3316" t="str">
        <f t="shared" si="363"/>
        <v>plays</v>
      </c>
    </row>
    <row r="3317" spans="1:22" ht="48" x14ac:dyDescent="0.2">
      <c r="A3317">
        <v>3315</v>
      </c>
      <c r="B3317" s="3" t="s">
        <v>3315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2">
        <f t="shared" si="359"/>
        <v>42496.303715277783</v>
      </c>
      <c r="K3317">
        <v>1459927041</v>
      </c>
      <c r="L3317" s="12" t="str">
        <f t="shared" si="360"/>
        <v>04/06/2016</v>
      </c>
      <c r="M3317" s="9" t="str" cm="1">
        <f t="array" ref="M3317">_xlfn.IFS(LEFT(L3317, 2) = "01", "Jan", LEFT(L3317, 2) = "02", "Feb", LEFT(L3317, 2) = "03", "Mar", LEFT(L3317, 2) = "04", "Apr", LEFT(L3317, 2) = "05", "May", LEFT(L3317, 2) = "06", "Jun", LEFT(L3317, 2) = "07", "Jul", LEFT(L3317, 2) = "08", "Aug", LEFT(L3317, 2) = "09", "Sep", LEFT(L3317, 2) = "10", "Oct", LEFT(L3317, 2) = "11", "Nov", LEFT(L3317, 2) = "12", "Dec")</f>
        <v>Apr</v>
      </c>
      <c r="N3317" s="9" t="str">
        <f t="shared" si="361"/>
        <v>2016</v>
      </c>
      <c r="O3317" t="b">
        <v>0</v>
      </c>
      <c r="P3317">
        <v>89</v>
      </c>
      <c r="Q3317" t="b">
        <v>1</v>
      </c>
      <c r="R3317" t="s">
        <v>8270</v>
      </c>
      <c r="S3317" s="6">
        <f t="shared" si="357"/>
        <v>1.1000000000000001</v>
      </c>
      <c r="T3317" s="8">
        <f t="shared" si="358"/>
        <v>49.438202247191015</v>
      </c>
      <c r="U3317" t="str">
        <f t="shared" si="362"/>
        <v>theater</v>
      </c>
      <c r="V3317" t="str">
        <f t="shared" si="363"/>
        <v>plays</v>
      </c>
    </row>
    <row r="3318" spans="1:22" ht="80" x14ac:dyDescent="0.2">
      <c r="A3318">
        <v>3316</v>
      </c>
      <c r="B3318" s="3" t="s">
        <v>3316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2">
        <f t="shared" si="359"/>
        <v>41859.57916666667</v>
      </c>
      <c r="K3318">
        <v>1404680075</v>
      </c>
      <c r="L3318" s="12" t="str">
        <f t="shared" si="360"/>
        <v>07/06/2014</v>
      </c>
      <c r="M3318" s="9" t="str" cm="1">
        <f t="array" ref="M3318">_xlfn.IFS(LEFT(L3318, 2) = "01", "Jan", LEFT(L3318, 2) = "02", "Feb", LEFT(L3318, 2) = "03", "Mar", LEFT(L3318, 2) = "04", "Apr", LEFT(L3318, 2) = "05", "May", LEFT(L3318, 2) = "06", "Jun", LEFT(L3318, 2) = "07", "Jul", LEFT(L3318, 2) = "08", "Aug", LEFT(L3318, 2) = "09", "Sep", LEFT(L3318, 2) = "10", "Oct", LEFT(L3318, 2) = "11", "Nov", LEFT(L3318, 2) = "12", "Dec")</f>
        <v>Jul</v>
      </c>
      <c r="N3318" s="9" t="str">
        <f t="shared" si="361"/>
        <v>2014</v>
      </c>
      <c r="O3318" t="b">
        <v>0</v>
      </c>
      <c r="P3318">
        <v>125</v>
      </c>
      <c r="Q3318" t="b">
        <v>1</v>
      </c>
      <c r="R3318" t="s">
        <v>8270</v>
      </c>
      <c r="S3318" s="6">
        <f t="shared" si="357"/>
        <v>1.0008673425918038</v>
      </c>
      <c r="T3318" s="8">
        <f t="shared" si="358"/>
        <v>93.977440000000001</v>
      </c>
      <c r="U3318" t="str">
        <f t="shared" si="362"/>
        <v>theater</v>
      </c>
      <c r="V3318" t="str">
        <f t="shared" si="363"/>
        <v>plays</v>
      </c>
    </row>
    <row r="3319" spans="1:22" ht="48" x14ac:dyDescent="0.2">
      <c r="A3319">
        <v>3317</v>
      </c>
      <c r="B3319" s="3" t="s">
        <v>3317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2">
        <f t="shared" si="359"/>
        <v>42529.039629629624</v>
      </c>
      <c r="K3319">
        <v>1462755424</v>
      </c>
      <c r="L3319" s="12" t="str">
        <f t="shared" si="360"/>
        <v>05/09/2016</v>
      </c>
      <c r="M3319" s="9" t="str" cm="1">
        <f t="array" ref="M3319">_xlfn.IFS(LEFT(L3319, 2) = "01", "Jan", LEFT(L3319, 2) = "02", "Feb", LEFT(L3319, 2) = "03", "Mar", LEFT(L3319, 2) = "04", "Apr", LEFT(L3319, 2) = "05", "May", LEFT(L3319, 2) = "06", "Jun", LEFT(L3319, 2) = "07", "Jul", LEFT(L3319, 2) = "08", "Aug", LEFT(L3319, 2) = "09", "Sep", LEFT(L3319, 2) = "10", "Oct", LEFT(L3319, 2) = "11", "Nov", LEFT(L3319, 2) = "12", "Dec")</f>
        <v>May</v>
      </c>
      <c r="N3319" s="9" t="str">
        <f t="shared" si="361"/>
        <v>2016</v>
      </c>
      <c r="O3319" t="b">
        <v>0</v>
      </c>
      <c r="P3319">
        <v>18</v>
      </c>
      <c r="Q3319" t="b">
        <v>1</v>
      </c>
      <c r="R3319" t="s">
        <v>8270</v>
      </c>
      <c r="S3319" s="6">
        <f t="shared" si="357"/>
        <v>1.0619047619047619</v>
      </c>
      <c r="T3319" s="8">
        <f t="shared" si="358"/>
        <v>61.944444444444443</v>
      </c>
      <c r="U3319" t="str">
        <f t="shared" si="362"/>
        <v>theater</v>
      </c>
      <c r="V3319" t="str">
        <f t="shared" si="363"/>
        <v>plays</v>
      </c>
    </row>
    <row r="3320" spans="1:22" ht="32" x14ac:dyDescent="0.2">
      <c r="A3320">
        <v>3318</v>
      </c>
      <c r="B3320" s="3" t="s">
        <v>3318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2">
        <f t="shared" si="359"/>
        <v>42471.104166666672</v>
      </c>
      <c r="K3320">
        <v>1456902893</v>
      </c>
      <c r="L3320" s="12" t="str">
        <f t="shared" si="360"/>
        <v>03/02/2016</v>
      </c>
      <c r="M3320" s="9" t="str" cm="1">
        <f t="array" ref="M3320">_xlfn.IFS(LEFT(L3320, 2) = "01", "Jan", LEFT(L3320, 2) = "02", "Feb", LEFT(L3320, 2) = "03", "Mar", LEFT(L3320, 2) = "04", "Apr", LEFT(L3320, 2) = "05", "May", LEFT(L3320, 2) = "06", "Jun", LEFT(L3320, 2) = "07", "Jul", LEFT(L3320, 2) = "08", "Aug", LEFT(L3320, 2) = "09", "Sep", LEFT(L3320, 2) = "10", "Oct", LEFT(L3320, 2) = "11", "Nov", LEFT(L3320, 2) = "12", "Dec")</f>
        <v>Mar</v>
      </c>
      <c r="N3320" s="9" t="str">
        <f t="shared" si="361"/>
        <v>2016</v>
      </c>
      <c r="O3320" t="b">
        <v>0</v>
      </c>
      <c r="P3320">
        <v>32</v>
      </c>
      <c r="Q3320" t="b">
        <v>1</v>
      </c>
      <c r="R3320" t="s">
        <v>8270</v>
      </c>
      <c r="S3320" s="6">
        <f t="shared" si="357"/>
        <v>1.256</v>
      </c>
      <c r="T3320" s="8">
        <f t="shared" si="358"/>
        <v>78.5</v>
      </c>
      <c r="U3320" t="str">
        <f t="shared" si="362"/>
        <v>theater</v>
      </c>
      <c r="V3320" t="str">
        <f t="shared" si="363"/>
        <v>plays</v>
      </c>
    </row>
    <row r="3321" spans="1:22" ht="48" x14ac:dyDescent="0.2">
      <c r="A3321">
        <v>3319</v>
      </c>
      <c r="B3321" s="3" t="s">
        <v>3319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2">
        <f t="shared" si="359"/>
        <v>42035.585486111115</v>
      </c>
      <c r="K3321">
        <v>1418824986</v>
      </c>
      <c r="L3321" s="12" t="str">
        <f t="shared" si="360"/>
        <v>12/17/2014</v>
      </c>
      <c r="M3321" s="9" t="str" cm="1">
        <f t="array" ref="M3321">_xlfn.IFS(LEFT(L3321, 2) = "01", "Jan", LEFT(L3321, 2) = "02", "Feb", LEFT(L3321, 2) = "03", "Mar", LEFT(L3321, 2) = "04", "Apr", LEFT(L3321, 2) = "05", "May", LEFT(L3321, 2) = "06", "Jun", LEFT(L3321, 2) = "07", "Jul", LEFT(L3321, 2) = "08", "Aug", LEFT(L3321, 2) = "09", "Sep", LEFT(L3321, 2) = "10", "Oct", LEFT(L3321, 2) = "11", "Nov", LEFT(L3321, 2) = "12", "Dec")</f>
        <v>Dec</v>
      </c>
      <c r="N3321" s="9" t="str">
        <f t="shared" si="361"/>
        <v>2014</v>
      </c>
      <c r="O3321" t="b">
        <v>0</v>
      </c>
      <c r="P3321">
        <v>16</v>
      </c>
      <c r="Q3321" t="b">
        <v>1</v>
      </c>
      <c r="R3321" t="s">
        <v>8270</v>
      </c>
      <c r="S3321" s="6">
        <f t="shared" si="357"/>
        <v>1.08</v>
      </c>
      <c r="T3321" s="8">
        <f t="shared" si="358"/>
        <v>33.75</v>
      </c>
      <c r="U3321" t="str">
        <f t="shared" si="362"/>
        <v>theater</v>
      </c>
      <c r="V3321" t="str">
        <f t="shared" si="363"/>
        <v>plays</v>
      </c>
    </row>
    <row r="3322" spans="1:22" ht="48" x14ac:dyDescent="0.2">
      <c r="A3322">
        <v>3320</v>
      </c>
      <c r="B3322" s="3" t="s">
        <v>3320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2">
        <f t="shared" si="359"/>
        <v>42543.045798611114</v>
      </c>
      <c r="K3322">
        <v>1463965557</v>
      </c>
      <c r="L3322" s="12" t="str">
        <f t="shared" si="360"/>
        <v>05/23/2016</v>
      </c>
      <c r="M3322" s="9" t="str" cm="1">
        <f t="array" ref="M3322">_xlfn.IFS(LEFT(L3322, 2) = "01", "Jan", LEFT(L3322, 2) = "02", "Feb", LEFT(L3322, 2) = "03", "Mar", LEFT(L3322, 2) = "04", "Apr", LEFT(L3322, 2) = "05", "May", LEFT(L3322, 2) = "06", "Jun", LEFT(L3322, 2) = "07", "Jul", LEFT(L3322, 2) = "08", "Aug", LEFT(L3322, 2) = "09", "Sep", LEFT(L3322, 2) = "10", "Oct", LEFT(L3322, 2) = "11", "Nov", LEFT(L3322, 2) = "12", "Dec")</f>
        <v>May</v>
      </c>
      <c r="N3322" s="9" t="str">
        <f t="shared" si="361"/>
        <v>2016</v>
      </c>
      <c r="O3322" t="b">
        <v>0</v>
      </c>
      <c r="P3322">
        <v>38</v>
      </c>
      <c r="Q3322" t="b">
        <v>1</v>
      </c>
      <c r="R3322" t="s">
        <v>8270</v>
      </c>
      <c r="S3322" s="6">
        <f t="shared" si="357"/>
        <v>1.01</v>
      </c>
      <c r="T3322" s="8">
        <f t="shared" si="358"/>
        <v>66.44736842105263</v>
      </c>
      <c r="U3322" t="str">
        <f t="shared" si="362"/>
        <v>theater</v>
      </c>
      <c r="V3322" t="str">
        <f t="shared" si="363"/>
        <v>plays</v>
      </c>
    </row>
    <row r="3323" spans="1:22" ht="48" x14ac:dyDescent="0.2">
      <c r="A3323">
        <v>3321</v>
      </c>
      <c r="B3323" s="3" t="s">
        <v>3321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2">
        <f t="shared" si="359"/>
        <v>41928.165972222225</v>
      </c>
      <c r="K3323">
        <v>1412216665</v>
      </c>
      <c r="L3323" s="12" t="str">
        <f t="shared" si="360"/>
        <v>10/02/2014</v>
      </c>
      <c r="M3323" s="9" t="str" cm="1">
        <f t="array" ref="M3323">_xlfn.IFS(LEFT(L3323, 2) = "01", "Jan", LEFT(L3323, 2) = "02", "Feb", LEFT(L3323, 2) = "03", "Mar", LEFT(L3323, 2) = "04", "Apr", LEFT(L3323, 2) = "05", "May", LEFT(L3323, 2) = "06", "Jun", LEFT(L3323, 2) = "07", "Jul", LEFT(L3323, 2) = "08", "Aug", LEFT(L3323, 2) = "09", "Sep", LEFT(L3323, 2) = "10", "Oct", LEFT(L3323, 2) = "11", "Nov", LEFT(L3323, 2) = "12", "Dec")</f>
        <v>Oct</v>
      </c>
      <c r="N3323" s="9" t="str">
        <f t="shared" si="361"/>
        <v>2014</v>
      </c>
      <c r="O3323" t="b">
        <v>0</v>
      </c>
      <c r="P3323">
        <v>15</v>
      </c>
      <c r="Q3323" t="b">
        <v>1</v>
      </c>
      <c r="R3323" t="s">
        <v>8270</v>
      </c>
      <c r="S3323" s="6">
        <f t="shared" si="357"/>
        <v>1.0740000000000001</v>
      </c>
      <c r="T3323" s="8">
        <f t="shared" si="358"/>
        <v>35.799999999999997</v>
      </c>
      <c r="U3323" t="str">
        <f t="shared" si="362"/>
        <v>theater</v>
      </c>
      <c r="V3323" t="str">
        <f t="shared" si="363"/>
        <v>plays</v>
      </c>
    </row>
    <row r="3324" spans="1:22" ht="48" x14ac:dyDescent="0.2">
      <c r="A3324">
        <v>3322</v>
      </c>
      <c r="B3324" s="3" t="s">
        <v>3322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2">
        <f t="shared" si="359"/>
        <v>42543.163194444445</v>
      </c>
      <c r="K3324">
        <v>1464653696</v>
      </c>
      <c r="L3324" s="12" t="str">
        <f t="shared" si="360"/>
        <v>05/31/2016</v>
      </c>
      <c r="M3324" s="9" t="str" cm="1">
        <f t="array" ref="M3324">_xlfn.IFS(LEFT(L3324, 2) = "01", "Jan", LEFT(L3324, 2) = "02", "Feb", LEFT(L3324, 2) = "03", "Mar", LEFT(L3324, 2) = "04", "Apr", LEFT(L3324, 2) = "05", "May", LEFT(L3324, 2) = "06", "Jun", LEFT(L3324, 2) = "07", "Jul", LEFT(L3324, 2) = "08", "Aug", LEFT(L3324, 2) = "09", "Sep", LEFT(L3324, 2) = "10", "Oct", LEFT(L3324, 2) = "11", "Nov", LEFT(L3324, 2) = "12", "Dec")</f>
        <v>May</v>
      </c>
      <c r="N3324" s="9" t="str">
        <f t="shared" si="361"/>
        <v>2016</v>
      </c>
      <c r="O3324" t="b">
        <v>0</v>
      </c>
      <c r="P3324">
        <v>23</v>
      </c>
      <c r="Q3324" t="b">
        <v>1</v>
      </c>
      <c r="R3324" t="s">
        <v>8270</v>
      </c>
      <c r="S3324" s="6">
        <f t="shared" si="357"/>
        <v>1.0151515151515151</v>
      </c>
      <c r="T3324" s="8">
        <f t="shared" si="358"/>
        <v>145.65217391304347</v>
      </c>
      <c r="U3324" t="str">
        <f t="shared" si="362"/>
        <v>theater</v>
      </c>
      <c r="V3324" t="str">
        <f t="shared" si="363"/>
        <v>plays</v>
      </c>
    </row>
    <row r="3325" spans="1:22" ht="48" x14ac:dyDescent="0.2">
      <c r="A3325">
        <v>3323</v>
      </c>
      <c r="B3325" s="3" t="s">
        <v>3323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2">
        <f t="shared" si="359"/>
        <v>42638.36583333333</v>
      </c>
      <c r="K3325">
        <v>1472201208</v>
      </c>
      <c r="L3325" s="12" t="str">
        <f t="shared" si="360"/>
        <v>08/26/2016</v>
      </c>
      <c r="M3325" s="9" t="str" cm="1">
        <f t="array" ref="M3325">_xlfn.IFS(LEFT(L3325, 2) = "01", "Jan", LEFT(L3325, 2) = "02", "Feb", LEFT(L3325, 2) = "03", "Mar", LEFT(L3325, 2) = "04", "Apr", LEFT(L3325, 2) = "05", "May", LEFT(L3325, 2) = "06", "Jun", LEFT(L3325, 2) = "07", "Jul", LEFT(L3325, 2) = "08", "Aug", LEFT(L3325, 2) = "09", "Sep", LEFT(L3325, 2) = "10", "Oct", LEFT(L3325, 2) = "11", "Nov", LEFT(L3325, 2) = "12", "Dec")</f>
        <v>Aug</v>
      </c>
      <c r="N3325" s="9" t="str">
        <f t="shared" si="361"/>
        <v>2016</v>
      </c>
      <c r="O3325" t="b">
        <v>0</v>
      </c>
      <c r="P3325">
        <v>49</v>
      </c>
      <c r="Q3325" t="b">
        <v>1</v>
      </c>
      <c r="R3325" t="s">
        <v>8270</v>
      </c>
      <c r="S3325" s="6">
        <f t="shared" si="357"/>
        <v>1.2589999999999999</v>
      </c>
      <c r="T3325" s="8">
        <f t="shared" si="358"/>
        <v>25.693877551020407</v>
      </c>
      <c r="U3325" t="str">
        <f t="shared" si="362"/>
        <v>theater</v>
      </c>
      <c r="V3325" t="str">
        <f t="shared" si="363"/>
        <v>plays</v>
      </c>
    </row>
    <row r="3326" spans="1:22" ht="32" x14ac:dyDescent="0.2">
      <c r="A3326">
        <v>3324</v>
      </c>
      <c r="B3326" s="3" t="s">
        <v>3324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2">
        <f t="shared" si="359"/>
        <v>42526.58321759259</v>
      </c>
      <c r="K3326">
        <v>1463925590</v>
      </c>
      <c r="L3326" s="12" t="str">
        <f t="shared" si="360"/>
        <v>05/22/2016</v>
      </c>
      <c r="M3326" s="9" t="str" cm="1">
        <f t="array" ref="M3326">_xlfn.IFS(LEFT(L3326, 2) = "01", "Jan", LEFT(L3326, 2) = "02", "Feb", LEFT(L3326, 2) = "03", "Mar", LEFT(L3326, 2) = "04", "Apr", LEFT(L3326, 2) = "05", "May", LEFT(L3326, 2) = "06", "Jun", LEFT(L3326, 2) = "07", "Jul", LEFT(L3326, 2) = "08", "Aug", LEFT(L3326, 2) = "09", "Sep", LEFT(L3326, 2) = "10", "Oct", LEFT(L3326, 2) = "11", "Nov", LEFT(L3326, 2) = "12", "Dec")</f>
        <v>May</v>
      </c>
      <c r="N3326" s="9" t="str">
        <f t="shared" si="361"/>
        <v>2016</v>
      </c>
      <c r="O3326" t="b">
        <v>0</v>
      </c>
      <c r="P3326">
        <v>10</v>
      </c>
      <c r="Q3326" t="b">
        <v>1</v>
      </c>
      <c r="R3326" t="s">
        <v>8270</v>
      </c>
      <c r="S3326" s="6">
        <f t="shared" si="357"/>
        <v>1.0166666666666666</v>
      </c>
      <c r="T3326" s="8">
        <f t="shared" si="358"/>
        <v>152.5</v>
      </c>
      <c r="U3326" t="str">
        <f t="shared" si="362"/>
        <v>theater</v>
      </c>
      <c r="V3326" t="str">
        <f t="shared" si="363"/>
        <v>plays</v>
      </c>
    </row>
    <row r="3327" spans="1:22" ht="48" x14ac:dyDescent="0.2">
      <c r="A3327">
        <v>3325</v>
      </c>
      <c r="B3327" s="3" t="s">
        <v>3325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2">
        <f t="shared" si="359"/>
        <v>42099.743946759263</v>
      </c>
      <c r="K3327">
        <v>1425235877</v>
      </c>
      <c r="L3327" s="12" t="str">
        <f t="shared" si="360"/>
        <v>03/01/2015</v>
      </c>
      <c r="M3327" s="9" t="str" cm="1">
        <f t="array" ref="M3327">_xlfn.IFS(LEFT(L3327, 2) = "01", "Jan", LEFT(L3327, 2) = "02", "Feb", LEFT(L3327, 2) = "03", "Mar", LEFT(L3327, 2) = "04", "Apr", LEFT(L3327, 2) = "05", "May", LEFT(L3327, 2) = "06", "Jun", LEFT(L3327, 2) = "07", "Jul", LEFT(L3327, 2) = "08", "Aug", LEFT(L3327, 2) = "09", "Sep", LEFT(L3327, 2) = "10", "Oct", LEFT(L3327, 2) = "11", "Nov", LEFT(L3327, 2) = "12", "Dec")</f>
        <v>Mar</v>
      </c>
      <c r="N3327" s="9" t="str">
        <f t="shared" si="361"/>
        <v>2015</v>
      </c>
      <c r="O3327" t="b">
        <v>0</v>
      </c>
      <c r="P3327">
        <v>15</v>
      </c>
      <c r="Q3327" t="b">
        <v>1</v>
      </c>
      <c r="R3327" t="s">
        <v>8270</v>
      </c>
      <c r="S3327" s="6">
        <f t="shared" si="357"/>
        <v>1.125</v>
      </c>
      <c r="T3327" s="8">
        <f t="shared" si="358"/>
        <v>30</v>
      </c>
      <c r="U3327" t="str">
        <f t="shared" si="362"/>
        <v>theater</v>
      </c>
      <c r="V3327" t="str">
        <f t="shared" si="363"/>
        <v>plays</v>
      </c>
    </row>
    <row r="3328" spans="1:22" ht="48" x14ac:dyDescent="0.2">
      <c r="A3328">
        <v>3326</v>
      </c>
      <c r="B3328" s="3" t="s">
        <v>3326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2">
        <f t="shared" si="359"/>
        <v>42071.67251157407</v>
      </c>
      <c r="K3328">
        <v>1423242505</v>
      </c>
      <c r="L3328" s="12" t="str">
        <f t="shared" si="360"/>
        <v>02/06/2015</v>
      </c>
      <c r="M3328" s="9" t="str" cm="1">
        <f t="array" ref="M3328">_xlfn.IFS(LEFT(L3328, 2) = "01", "Jan", LEFT(L3328, 2) = "02", "Feb", LEFT(L3328, 2) = "03", "Mar", LEFT(L3328, 2) = "04", "Apr", LEFT(L3328, 2) = "05", "May", LEFT(L3328, 2) = "06", "Jun", LEFT(L3328, 2) = "07", "Jul", LEFT(L3328, 2) = "08", "Aug", LEFT(L3328, 2) = "09", "Sep", LEFT(L3328, 2) = "10", "Oct", LEFT(L3328, 2) = "11", "Nov", LEFT(L3328, 2) = "12", "Dec")</f>
        <v>Feb</v>
      </c>
      <c r="N3328" s="9" t="str">
        <f t="shared" si="361"/>
        <v>2015</v>
      </c>
      <c r="O3328" t="b">
        <v>0</v>
      </c>
      <c r="P3328">
        <v>57</v>
      </c>
      <c r="Q3328" t="b">
        <v>1</v>
      </c>
      <c r="R3328" t="s">
        <v>8270</v>
      </c>
      <c r="S3328" s="6">
        <f t="shared" si="357"/>
        <v>1.0137499999999999</v>
      </c>
      <c r="T3328" s="8">
        <f t="shared" si="358"/>
        <v>142.28070175438597</v>
      </c>
      <c r="U3328" t="str">
        <f t="shared" si="362"/>
        <v>theater</v>
      </c>
      <c r="V3328" t="str">
        <f t="shared" si="363"/>
        <v>plays</v>
      </c>
    </row>
    <row r="3329" spans="1:22" ht="48" x14ac:dyDescent="0.2">
      <c r="A3329">
        <v>3327</v>
      </c>
      <c r="B3329" s="3" t="s">
        <v>3327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2">
        <f t="shared" si="359"/>
        <v>42498.374606481477</v>
      </c>
      <c r="K3329">
        <v>1460105966</v>
      </c>
      <c r="L3329" s="12" t="str">
        <f t="shared" si="360"/>
        <v>04/08/2016</v>
      </c>
      <c r="M3329" s="9" t="str" cm="1">
        <f t="array" ref="M3329">_xlfn.IFS(LEFT(L3329, 2) = "01", "Jan", LEFT(L3329, 2) = "02", "Feb", LEFT(L3329, 2) = "03", "Mar", LEFT(L3329, 2) = "04", "Apr", LEFT(L3329, 2) = "05", "May", LEFT(L3329, 2) = "06", "Jun", LEFT(L3329, 2) = "07", "Jul", LEFT(L3329, 2) = "08", "Aug", LEFT(L3329, 2) = "09", "Sep", LEFT(L3329, 2) = "10", "Oct", LEFT(L3329, 2) = "11", "Nov", LEFT(L3329, 2) = "12", "Dec")</f>
        <v>Apr</v>
      </c>
      <c r="N3329" s="9" t="str">
        <f t="shared" si="361"/>
        <v>2016</v>
      </c>
      <c r="O3329" t="b">
        <v>0</v>
      </c>
      <c r="P3329">
        <v>33</v>
      </c>
      <c r="Q3329" t="b">
        <v>1</v>
      </c>
      <c r="R3329" t="s">
        <v>8270</v>
      </c>
      <c r="S3329" s="6">
        <f t="shared" si="357"/>
        <v>1.0125</v>
      </c>
      <c r="T3329" s="8">
        <f t="shared" si="358"/>
        <v>24.545454545454547</v>
      </c>
      <c r="U3329" t="str">
        <f t="shared" si="362"/>
        <v>theater</v>
      </c>
      <c r="V3329" t="str">
        <f t="shared" si="363"/>
        <v>plays</v>
      </c>
    </row>
    <row r="3330" spans="1:22" ht="48" x14ac:dyDescent="0.2">
      <c r="A3330">
        <v>3328</v>
      </c>
      <c r="B3330" s="3" t="s">
        <v>3328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2">
        <f t="shared" si="359"/>
        <v>41825.041666666664</v>
      </c>
      <c r="K3330">
        <v>1404308883</v>
      </c>
      <c r="L3330" s="12" t="str">
        <f t="shared" si="360"/>
        <v>07/02/2014</v>
      </c>
      <c r="M3330" s="9" t="str" cm="1">
        <f t="array" ref="M3330">_xlfn.IFS(LEFT(L3330, 2) = "01", "Jan", LEFT(L3330, 2) = "02", "Feb", LEFT(L3330, 2) = "03", "Mar", LEFT(L3330, 2) = "04", "Apr", LEFT(L3330, 2) = "05", "May", LEFT(L3330, 2) = "06", "Jun", LEFT(L3330, 2) = "07", "Jul", LEFT(L3330, 2) = "08", "Aug", LEFT(L3330, 2) = "09", "Sep", LEFT(L3330, 2) = "10", "Oct", LEFT(L3330, 2) = "11", "Nov", LEFT(L3330, 2) = "12", "Dec")</f>
        <v>Jul</v>
      </c>
      <c r="N3330" s="9" t="str">
        <f t="shared" si="361"/>
        <v>2014</v>
      </c>
      <c r="O3330" t="b">
        <v>0</v>
      </c>
      <c r="P3330">
        <v>9</v>
      </c>
      <c r="Q3330" t="b">
        <v>1</v>
      </c>
      <c r="R3330" t="s">
        <v>8270</v>
      </c>
      <c r="S3330" s="6">
        <f t="shared" ref="S3330:S3393" si="364">E3330/D3330</f>
        <v>1.4638888888888888</v>
      </c>
      <c r="T3330" s="8">
        <f t="shared" ref="T3330:T3393" si="365">IFERROR(E3330/P3330, 0)</f>
        <v>292.77777777777777</v>
      </c>
      <c r="U3330" t="str">
        <f t="shared" si="362"/>
        <v>theater</v>
      </c>
      <c r="V3330" t="str">
        <f t="shared" si="363"/>
        <v>plays</v>
      </c>
    </row>
    <row r="3331" spans="1:22" ht="48" x14ac:dyDescent="0.2">
      <c r="A3331">
        <v>3329</v>
      </c>
      <c r="B3331" s="3" t="s">
        <v>3329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2">
        <f t="shared" ref="J3331:J3394" si="366">(((I3331/60)/60)/24)+DATE(1970,1,1)</f>
        <v>41847.958333333336</v>
      </c>
      <c r="K3331">
        <v>1405583108</v>
      </c>
      <c r="L3331" s="12" t="str">
        <f t="shared" ref="L3331:L3394" si="367">TEXT((((K3331/60)/60)/24)+DATE(1970,1,1), "mm/dd/yyyy")</f>
        <v>07/17/2014</v>
      </c>
      <c r="M3331" s="9" t="str" cm="1">
        <f t="array" ref="M3331">_xlfn.IFS(LEFT(L3331, 2) = "01", "Jan", LEFT(L3331, 2) = "02", "Feb", LEFT(L3331, 2) = "03", "Mar", LEFT(L3331, 2) = "04", "Apr", LEFT(L3331, 2) = "05", "May", LEFT(L3331, 2) = "06", "Jun", LEFT(L3331, 2) = "07", "Jul", LEFT(L3331, 2) = "08", "Aug", LEFT(L3331, 2) = "09", "Sep", LEFT(L3331, 2) = "10", "Oct", LEFT(L3331, 2) = "11", "Nov", LEFT(L3331, 2) = "12", "Dec")</f>
        <v>Jul</v>
      </c>
      <c r="N3331" s="9" t="str">
        <f t="shared" ref="N3331:N3394" si="368">RIGHT(L3331, 4)</f>
        <v>2014</v>
      </c>
      <c r="O3331" t="b">
        <v>0</v>
      </c>
      <c r="P3331">
        <v>26</v>
      </c>
      <c r="Q3331" t="b">
        <v>1</v>
      </c>
      <c r="R3331" t="s">
        <v>8270</v>
      </c>
      <c r="S3331" s="6">
        <f t="shared" si="364"/>
        <v>1.1679999999999999</v>
      </c>
      <c r="T3331" s="8">
        <f t="shared" si="365"/>
        <v>44.92307692307692</v>
      </c>
      <c r="U3331" t="str">
        <f t="shared" ref="U3331:U3394" si="369">LEFT(R3331, SEARCH("/", R3331) - 1)</f>
        <v>theater</v>
      </c>
      <c r="V3331" t="str">
        <f t="shared" ref="V3331:V3394" si="370">RIGHT(R3331, LEN(R3331) - SEARCH("/", R3331) )</f>
        <v>plays</v>
      </c>
    </row>
    <row r="3332" spans="1:22" ht="48" x14ac:dyDescent="0.2">
      <c r="A3332">
        <v>3330</v>
      </c>
      <c r="B3332" s="3" t="s">
        <v>3330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2">
        <f t="shared" si="366"/>
        <v>42095.845694444448</v>
      </c>
      <c r="K3332">
        <v>1425331068</v>
      </c>
      <c r="L3332" s="12" t="str">
        <f t="shared" si="367"/>
        <v>03/02/2015</v>
      </c>
      <c r="M3332" s="9" t="str" cm="1">
        <f t="array" ref="M3332">_xlfn.IFS(LEFT(L3332, 2) = "01", "Jan", LEFT(L3332, 2) = "02", "Feb", LEFT(L3332, 2) = "03", "Mar", LEFT(L3332, 2) = "04", "Apr", LEFT(L3332, 2) = "05", "May", LEFT(L3332, 2) = "06", "Jun", LEFT(L3332, 2) = "07", "Jul", LEFT(L3332, 2) = "08", "Aug", LEFT(L3332, 2) = "09", "Sep", LEFT(L3332, 2) = "10", "Oct", LEFT(L3332, 2) = "11", "Nov", LEFT(L3332, 2) = "12", "Dec")</f>
        <v>Mar</v>
      </c>
      <c r="N3332" s="9" t="str">
        <f t="shared" si="368"/>
        <v>2015</v>
      </c>
      <c r="O3332" t="b">
        <v>0</v>
      </c>
      <c r="P3332">
        <v>69</v>
      </c>
      <c r="Q3332" t="b">
        <v>1</v>
      </c>
      <c r="R3332" t="s">
        <v>8270</v>
      </c>
      <c r="S3332" s="6">
        <f t="shared" si="364"/>
        <v>1.0626666666666666</v>
      </c>
      <c r="T3332" s="8">
        <f t="shared" si="365"/>
        <v>23.10144927536232</v>
      </c>
      <c r="U3332" t="str">
        <f t="shared" si="369"/>
        <v>theater</v>
      </c>
      <c r="V3332" t="str">
        <f t="shared" si="370"/>
        <v>plays</v>
      </c>
    </row>
    <row r="3333" spans="1:22" ht="48" x14ac:dyDescent="0.2">
      <c r="A3333">
        <v>3331</v>
      </c>
      <c r="B3333" s="3" t="s">
        <v>3331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2">
        <f t="shared" si="366"/>
        <v>42283.697754629626</v>
      </c>
      <c r="K3333">
        <v>1441125886</v>
      </c>
      <c r="L3333" s="12" t="str">
        <f t="shared" si="367"/>
        <v>09/01/2015</v>
      </c>
      <c r="M3333" s="9" t="str" cm="1">
        <f t="array" ref="M3333">_xlfn.IFS(LEFT(L3333, 2) = "01", "Jan", LEFT(L3333, 2) = "02", "Feb", LEFT(L3333, 2) = "03", "Mar", LEFT(L3333, 2) = "04", "Apr", LEFT(L3333, 2) = "05", "May", LEFT(L3333, 2) = "06", "Jun", LEFT(L3333, 2) = "07", "Jul", LEFT(L3333, 2) = "08", "Aug", LEFT(L3333, 2) = "09", "Sep", LEFT(L3333, 2) = "10", "Oct", LEFT(L3333, 2) = "11", "Nov", LEFT(L3333, 2) = "12", "Dec")</f>
        <v>Sep</v>
      </c>
      <c r="N3333" s="9" t="str">
        <f t="shared" si="368"/>
        <v>2015</v>
      </c>
      <c r="O3333" t="b">
        <v>0</v>
      </c>
      <c r="P3333">
        <v>65</v>
      </c>
      <c r="Q3333" t="b">
        <v>1</v>
      </c>
      <c r="R3333" t="s">
        <v>8270</v>
      </c>
      <c r="S3333" s="6">
        <f t="shared" si="364"/>
        <v>1.0451999999999999</v>
      </c>
      <c r="T3333" s="8">
        <f t="shared" si="365"/>
        <v>80.400000000000006</v>
      </c>
      <c r="U3333" t="str">
        <f t="shared" si="369"/>
        <v>theater</v>
      </c>
      <c r="V3333" t="str">
        <f t="shared" si="370"/>
        <v>plays</v>
      </c>
    </row>
    <row r="3334" spans="1:22" ht="48" x14ac:dyDescent="0.2">
      <c r="A3334">
        <v>3332</v>
      </c>
      <c r="B3334" s="3" t="s">
        <v>3332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2">
        <f t="shared" si="366"/>
        <v>41839.860300925924</v>
      </c>
      <c r="K3334">
        <v>1403210330</v>
      </c>
      <c r="L3334" s="12" t="str">
        <f t="shared" si="367"/>
        <v>06/19/2014</v>
      </c>
      <c r="M3334" s="9" t="str" cm="1">
        <f t="array" ref="M3334">_xlfn.IFS(LEFT(L3334, 2) = "01", "Jan", LEFT(L3334, 2) = "02", "Feb", LEFT(L3334, 2) = "03", "Mar", LEFT(L3334, 2) = "04", "Apr", LEFT(L3334, 2) = "05", "May", LEFT(L3334, 2) = "06", "Jun", LEFT(L3334, 2) = "07", "Jul", LEFT(L3334, 2) = "08", "Aug", LEFT(L3334, 2) = "09", "Sep", LEFT(L3334, 2) = "10", "Oct", LEFT(L3334, 2) = "11", "Nov", LEFT(L3334, 2) = "12", "Dec")</f>
        <v>Jun</v>
      </c>
      <c r="N3334" s="9" t="str">
        <f t="shared" si="368"/>
        <v>2014</v>
      </c>
      <c r="O3334" t="b">
        <v>0</v>
      </c>
      <c r="P3334">
        <v>83</v>
      </c>
      <c r="Q3334" t="b">
        <v>1</v>
      </c>
      <c r="R3334" t="s">
        <v>8270</v>
      </c>
      <c r="S3334" s="6">
        <f t="shared" si="364"/>
        <v>1</v>
      </c>
      <c r="T3334" s="8">
        <f t="shared" si="365"/>
        <v>72.289156626506028</v>
      </c>
      <c r="U3334" t="str">
        <f t="shared" si="369"/>
        <v>theater</v>
      </c>
      <c r="V3334" t="str">
        <f t="shared" si="370"/>
        <v>plays</v>
      </c>
    </row>
    <row r="3335" spans="1:22" ht="48" x14ac:dyDescent="0.2">
      <c r="A3335">
        <v>3333</v>
      </c>
      <c r="B3335" s="3" t="s">
        <v>3333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2">
        <f t="shared" si="366"/>
        <v>42170.676851851851</v>
      </c>
      <c r="K3335">
        <v>1432484080</v>
      </c>
      <c r="L3335" s="12" t="str">
        <f t="shared" si="367"/>
        <v>05/24/2015</v>
      </c>
      <c r="M3335" s="9" t="str" cm="1">
        <f t="array" ref="M3335">_xlfn.IFS(LEFT(L3335, 2) = "01", "Jan", LEFT(L3335, 2) = "02", "Feb", LEFT(L3335, 2) = "03", "Mar", LEFT(L3335, 2) = "04", "Apr", LEFT(L3335, 2) = "05", "May", LEFT(L3335, 2) = "06", "Jun", LEFT(L3335, 2) = "07", "Jul", LEFT(L3335, 2) = "08", "Aug", LEFT(L3335, 2) = "09", "Sep", LEFT(L3335, 2) = "10", "Oct", LEFT(L3335, 2) = "11", "Nov", LEFT(L3335, 2) = "12", "Dec")</f>
        <v>May</v>
      </c>
      <c r="N3335" s="9" t="str">
        <f t="shared" si="368"/>
        <v>2015</v>
      </c>
      <c r="O3335" t="b">
        <v>0</v>
      </c>
      <c r="P3335">
        <v>111</v>
      </c>
      <c r="Q3335" t="b">
        <v>1</v>
      </c>
      <c r="R3335" t="s">
        <v>8270</v>
      </c>
      <c r="S3335" s="6">
        <f t="shared" si="364"/>
        <v>1.0457142857142858</v>
      </c>
      <c r="T3335" s="8">
        <f t="shared" si="365"/>
        <v>32.972972972972975</v>
      </c>
      <c r="U3335" t="str">
        <f t="shared" si="369"/>
        <v>theater</v>
      </c>
      <c r="V3335" t="str">
        <f t="shared" si="370"/>
        <v>plays</v>
      </c>
    </row>
    <row r="3336" spans="1:22" ht="32" x14ac:dyDescent="0.2">
      <c r="A3336">
        <v>3334</v>
      </c>
      <c r="B3336" s="3" t="s">
        <v>3334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2">
        <f t="shared" si="366"/>
        <v>42215.521087962959</v>
      </c>
      <c r="K3336">
        <v>1435667422</v>
      </c>
      <c r="L3336" s="12" t="str">
        <f t="shared" si="367"/>
        <v>06/30/2015</v>
      </c>
      <c r="M3336" s="9" t="str" cm="1">
        <f t="array" ref="M3336">_xlfn.IFS(LEFT(L3336, 2) = "01", "Jan", LEFT(L3336, 2) = "02", "Feb", LEFT(L3336, 2) = "03", "Mar", LEFT(L3336, 2) = "04", "Apr", LEFT(L3336, 2) = "05", "May", LEFT(L3336, 2) = "06", "Jun", LEFT(L3336, 2) = "07", "Jul", LEFT(L3336, 2) = "08", "Aug", LEFT(L3336, 2) = "09", "Sep", LEFT(L3336, 2) = "10", "Oct", LEFT(L3336, 2) = "11", "Nov", LEFT(L3336, 2) = "12", "Dec")</f>
        <v>Jun</v>
      </c>
      <c r="N3336" s="9" t="str">
        <f t="shared" si="368"/>
        <v>2015</v>
      </c>
      <c r="O3336" t="b">
        <v>0</v>
      </c>
      <c r="P3336">
        <v>46</v>
      </c>
      <c r="Q3336" t="b">
        <v>1</v>
      </c>
      <c r="R3336" t="s">
        <v>8270</v>
      </c>
      <c r="S3336" s="6">
        <f t="shared" si="364"/>
        <v>1.3862051149573753</v>
      </c>
      <c r="T3336" s="8">
        <f t="shared" si="365"/>
        <v>116.65217391304348</v>
      </c>
      <c r="U3336" t="str">
        <f t="shared" si="369"/>
        <v>theater</v>
      </c>
      <c r="V3336" t="str">
        <f t="shared" si="370"/>
        <v>plays</v>
      </c>
    </row>
    <row r="3337" spans="1:22" ht="48" x14ac:dyDescent="0.2">
      <c r="A3337">
        <v>3335</v>
      </c>
      <c r="B3337" s="3" t="s">
        <v>3335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2">
        <f t="shared" si="366"/>
        <v>41854.958333333336</v>
      </c>
      <c r="K3337">
        <v>1404749446</v>
      </c>
      <c r="L3337" s="12" t="str">
        <f t="shared" si="367"/>
        <v>07/07/2014</v>
      </c>
      <c r="M3337" s="9" t="str" cm="1">
        <f t="array" ref="M3337">_xlfn.IFS(LEFT(L3337, 2) = "01", "Jan", LEFT(L3337, 2) = "02", "Feb", LEFT(L3337, 2) = "03", "Mar", LEFT(L3337, 2) = "04", "Apr", LEFT(L3337, 2) = "05", "May", LEFT(L3337, 2) = "06", "Jun", LEFT(L3337, 2) = "07", "Jul", LEFT(L3337, 2) = "08", "Aug", LEFT(L3337, 2) = "09", "Sep", LEFT(L3337, 2) = "10", "Oct", LEFT(L3337, 2) = "11", "Nov", LEFT(L3337, 2) = "12", "Dec")</f>
        <v>Jul</v>
      </c>
      <c r="N3337" s="9" t="str">
        <f t="shared" si="368"/>
        <v>2014</v>
      </c>
      <c r="O3337" t="b">
        <v>0</v>
      </c>
      <c r="P3337">
        <v>63</v>
      </c>
      <c r="Q3337" t="b">
        <v>1</v>
      </c>
      <c r="R3337" t="s">
        <v>8270</v>
      </c>
      <c r="S3337" s="6">
        <f t="shared" si="364"/>
        <v>1.0032000000000001</v>
      </c>
      <c r="T3337" s="8">
        <f t="shared" si="365"/>
        <v>79.61904761904762</v>
      </c>
      <c r="U3337" t="str">
        <f t="shared" si="369"/>
        <v>theater</v>
      </c>
      <c r="V3337" t="str">
        <f t="shared" si="370"/>
        <v>plays</v>
      </c>
    </row>
    <row r="3338" spans="1:22" ht="48" x14ac:dyDescent="0.2">
      <c r="A3338">
        <v>3336</v>
      </c>
      <c r="B3338" s="3" t="s">
        <v>3336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2">
        <f t="shared" si="366"/>
        <v>42465.35701388889</v>
      </c>
      <c r="K3338">
        <v>1457429646</v>
      </c>
      <c r="L3338" s="12" t="str">
        <f t="shared" si="367"/>
        <v>03/08/2016</v>
      </c>
      <c r="M3338" s="9" t="str" cm="1">
        <f t="array" ref="M3338">_xlfn.IFS(LEFT(L3338, 2) = "01", "Jan", LEFT(L3338, 2) = "02", "Feb", LEFT(L3338, 2) = "03", "Mar", LEFT(L3338, 2) = "04", "Apr", LEFT(L3338, 2) = "05", "May", LEFT(L3338, 2) = "06", "Jun", LEFT(L3338, 2) = "07", "Jul", LEFT(L3338, 2) = "08", "Aug", LEFT(L3338, 2) = "09", "Sep", LEFT(L3338, 2) = "10", "Oct", LEFT(L3338, 2) = "11", "Nov", LEFT(L3338, 2) = "12", "Dec")</f>
        <v>Mar</v>
      </c>
      <c r="N3338" s="9" t="str">
        <f t="shared" si="368"/>
        <v>2016</v>
      </c>
      <c r="O3338" t="b">
        <v>0</v>
      </c>
      <c r="P3338">
        <v>9</v>
      </c>
      <c r="Q3338" t="b">
        <v>1</v>
      </c>
      <c r="R3338" t="s">
        <v>8270</v>
      </c>
      <c r="S3338" s="6">
        <f t="shared" si="364"/>
        <v>1</v>
      </c>
      <c r="T3338" s="8">
        <f t="shared" si="365"/>
        <v>27.777777777777779</v>
      </c>
      <c r="U3338" t="str">
        <f t="shared" si="369"/>
        <v>theater</v>
      </c>
      <c r="V3338" t="str">
        <f t="shared" si="370"/>
        <v>plays</v>
      </c>
    </row>
    <row r="3339" spans="1:22" ht="48" x14ac:dyDescent="0.2">
      <c r="A3339">
        <v>3337</v>
      </c>
      <c r="B3339" s="3" t="s">
        <v>3337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2">
        <f t="shared" si="366"/>
        <v>41922.875</v>
      </c>
      <c r="K3339">
        <v>1411109167</v>
      </c>
      <c r="L3339" s="12" t="str">
        <f t="shared" si="367"/>
        <v>09/19/2014</v>
      </c>
      <c r="M3339" s="9" t="str" cm="1">
        <f t="array" ref="M3339">_xlfn.IFS(LEFT(L3339, 2) = "01", "Jan", LEFT(L3339, 2) = "02", "Feb", LEFT(L3339, 2) = "03", "Mar", LEFT(L3339, 2) = "04", "Apr", LEFT(L3339, 2) = "05", "May", LEFT(L3339, 2) = "06", "Jun", LEFT(L3339, 2) = "07", "Jul", LEFT(L3339, 2) = "08", "Aug", LEFT(L3339, 2) = "09", "Sep", LEFT(L3339, 2) = "10", "Oct", LEFT(L3339, 2) = "11", "Nov", LEFT(L3339, 2) = "12", "Dec")</f>
        <v>Sep</v>
      </c>
      <c r="N3339" s="9" t="str">
        <f t="shared" si="368"/>
        <v>2014</v>
      </c>
      <c r="O3339" t="b">
        <v>0</v>
      </c>
      <c r="P3339">
        <v>34</v>
      </c>
      <c r="Q3339" t="b">
        <v>1</v>
      </c>
      <c r="R3339" t="s">
        <v>8270</v>
      </c>
      <c r="S3339" s="6">
        <f t="shared" si="364"/>
        <v>1.1020000000000001</v>
      </c>
      <c r="T3339" s="8">
        <f t="shared" si="365"/>
        <v>81.029411764705884</v>
      </c>
      <c r="U3339" t="str">
        <f t="shared" si="369"/>
        <v>theater</v>
      </c>
      <c r="V3339" t="str">
        <f t="shared" si="370"/>
        <v>plays</v>
      </c>
    </row>
    <row r="3340" spans="1:22" ht="32" x14ac:dyDescent="0.2">
      <c r="A3340">
        <v>3338</v>
      </c>
      <c r="B3340" s="3" t="s">
        <v>3338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2">
        <f t="shared" si="366"/>
        <v>42790.574999999997</v>
      </c>
      <c r="K3340">
        <v>1486129680</v>
      </c>
      <c r="L3340" s="12" t="str">
        <f t="shared" si="367"/>
        <v>02/03/2017</v>
      </c>
      <c r="M3340" s="9" t="str" cm="1">
        <f t="array" ref="M3340">_xlfn.IFS(LEFT(L3340, 2) = "01", "Jan", LEFT(L3340, 2) = "02", "Feb", LEFT(L3340, 2) = "03", "Mar", LEFT(L3340, 2) = "04", "Apr", LEFT(L3340, 2) = "05", "May", LEFT(L3340, 2) = "06", "Jun", LEFT(L3340, 2) = "07", "Jul", LEFT(L3340, 2) = "08", "Aug", LEFT(L3340, 2) = "09", "Sep", LEFT(L3340, 2) = "10", "Oct", LEFT(L3340, 2) = "11", "Nov", LEFT(L3340, 2) = "12", "Dec")</f>
        <v>Feb</v>
      </c>
      <c r="N3340" s="9" t="str">
        <f t="shared" si="368"/>
        <v>2017</v>
      </c>
      <c r="O3340" t="b">
        <v>0</v>
      </c>
      <c r="P3340">
        <v>112</v>
      </c>
      <c r="Q3340" t="b">
        <v>1</v>
      </c>
      <c r="R3340" t="s">
        <v>8270</v>
      </c>
      <c r="S3340" s="6">
        <f t="shared" si="364"/>
        <v>1.0218</v>
      </c>
      <c r="T3340" s="8">
        <f t="shared" si="365"/>
        <v>136.84821428571428</v>
      </c>
      <c r="U3340" t="str">
        <f t="shared" si="369"/>
        <v>theater</v>
      </c>
      <c r="V3340" t="str">
        <f t="shared" si="370"/>
        <v>plays</v>
      </c>
    </row>
    <row r="3341" spans="1:22" ht="32" x14ac:dyDescent="0.2">
      <c r="A3341">
        <v>3339</v>
      </c>
      <c r="B3341" s="3" t="s">
        <v>3339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2">
        <f t="shared" si="366"/>
        <v>42579.665717592594</v>
      </c>
      <c r="K3341">
        <v>1467129518</v>
      </c>
      <c r="L3341" s="12" t="str">
        <f t="shared" si="367"/>
        <v>06/28/2016</v>
      </c>
      <c r="M3341" s="9" t="str" cm="1">
        <f t="array" ref="M3341">_xlfn.IFS(LEFT(L3341, 2) = "01", "Jan", LEFT(L3341, 2) = "02", "Feb", LEFT(L3341, 2) = "03", "Mar", LEFT(L3341, 2) = "04", "Apr", LEFT(L3341, 2) = "05", "May", LEFT(L3341, 2) = "06", "Jun", LEFT(L3341, 2) = "07", "Jul", LEFT(L3341, 2) = "08", "Aug", LEFT(L3341, 2) = "09", "Sep", LEFT(L3341, 2) = "10", "Oct", LEFT(L3341, 2) = "11", "Nov", LEFT(L3341, 2) = "12", "Dec")</f>
        <v>Jun</v>
      </c>
      <c r="N3341" s="9" t="str">
        <f t="shared" si="368"/>
        <v>2016</v>
      </c>
      <c r="O3341" t="b">
        <v>0</v>
      </c>
      <c r="P3341">
        <v>47</v>
      </c>
      <c r="Q3341" t="b">
        <v>1</v>
      </c>
      <c r="R3341" t="s">
        <v>8270</v>
      </c>
      <c r="S3341" s="6">
        <f t="shared" si="364"/>
        <v>1.0435000000000001</v>
      </c>
      <c r="T3341" s="8">
        <f t="shared" si="365"/>
        <v>177.61702127659575</v>
      </c>
      <c r="U3341" t="str">
        <f t="shared" si="369"/>
        <v>theater</v>
      </c>
      <c r="V3341" t="str">
        <f t="shared" si="370"/>
        <v>plays</v>
      </c>
    </row>
    <row r="3342" spans="1:22" ht="48" x14ac:dyDescent="0.2">
      <c r="A3342">
        <v>3340</v>
      </c>
      <c r="B3342" s="3" t="s">
        <v>3340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2">
        <f t="shared" si="366"/>
        <v>42710.974004629628</v>
      </c>
      <c r="K3342">
        <v>1478906554</v>
      </c>
      <c r="L3342" s="12" t="str">
        <f t="shared" si="367"/>
        <v>11/11/2016</v>
      </c>
      <c r="M3342" s="9" t="str" cm="1">
        <f t="array" ref="M3342">_xlfn.IFS(LEFT(L3342, 2) = "01", "Jan", LEFT(L3342, 2) = "02", "Feb", LEFT(L3342, 2) = "03", "Mar", LEFT(L3342, 2) = "04", "Apr", LEFT(L3342, 2) = "05", "May", LEFT(L3342, 2) = "06", "Jun", LEFT(L3342, 2) = "07", "Jul", LEFT(L3342, 2) = "08", "Aug", LEFT(L3342, 2) = "09", "Sep", LEFT(L3342, 2) = "10", "Oct", LEFT(L3342, 2) = "11", "Nov", LEFT(L3342, 2) = "12", "Dec")</f>
        <v>Nov</v>
      </c>
      <c r="N3342" s="9" t="str">
        <f t="shared" si="368"/>
        <v>2016</v>
      </c>
      <c r="O3342" t="b">
        <v>0</v>
      </c>
      <c r="P3342">
        <v>38</v>
      </c>
      <c r="Q3342" t="b">
        <v>1</v>
      </c>
      <c r="R3342" t="s">
        <v>8270</v>
      </c>
      <c r="S3342" s="6">
        <f t="shared" si="364"/>
        <v>1.3816666666666666</v>
      </c>
      <c r="T3342" s="8">
        <f t="shared" si="365"/>
        <v>109.07894736842105</v>
      </c>
      <c r="U3342" t="str">
        <f t="shared" si="369"/>
        <v>theater</v>
      </c>
      <c r="V3342" t="str">
        <f t="shared" si="370"/>
        <v>plays</v>
      </c>
    </row>
    <row r="3343" spans="1:22" ht="48" x14ac:dyDescent="0.2">
      <c r="A3343">
        <v>3341</v>
      </c>
      <c r="B3343" s="3" t="s">
        <v>3341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2">
        <f t="shared" si="366"/>
        <v>42533.708333333328</v>
      </c>
      <c r="K3343">
        <v>1463771421</v>
      </c>
      <c r="L3343" s="12" t="str">
        <f t="shared" si="367"/>
        <v>05/20/2016</v>
      </c>
      <c r="M3343" s="9" t="str" cm="1">
        <f t="array" ref="M3343">_xlfn.IFS(LEFT(L3343, 2) = "01", "Jan", LEFT(L3343, 2) = "02", "Feb", LEFT(L3343, 2) = "03", "Mar", LEFT(L3343, 2) = "04", "Apr", LEFT(L3343, 2) = "05", "May", LEFT(L3343, 2) = "06", "Jun", LEFT(L3343, 2) = "07", "Jul", LEFT(L3343, 2) = "08", "Aug", LEFT(L3343, 2) = "09", "Sep", LEFT(L3343, 2) = "10", "Oct", LEFT(L3343, 2) = "11", "Nov", LEFT(L3343, 2) = "12", "Dec")</f>
        <v>May</v>
      </c>
      <c r="N3343" s="9" t="str">
        <f t="shared" si="368"/>
        <v>2016</v>
      </c>
      <c r="O3343" t="b">
        <v>0</v>
      </c>
      <c r="P3343">
        <v>28</v>
      </c>
      <c r="Q3343" t="b">
        <v>1</v>
      </c>
      <c r="R3343" t="s">
        <v>8270</v>
      </c>
      <c r="S3343" s="6">
        <f t="shared" si="364"/>
        <v>1</v>
      </c>
      <c r="T3343" s="8">
        <f t="shared" si="365"/>
        <v>119.64285714285714</v>
      </c>
      <c r="U3343" t="str">
        <f t="shared" si="369"/>
        <v>theater</v>
      </c>
      <c r="V3343" t="str">
        <f t="shared" si="370"/>
        <v>plays</v>
      </c>
    </row>
    <row r="3344" spans="1:22" ht="32" x14ac:dyDescent="0.2">
      <c r="A3344">
        <v>3342</v>
      </c>
      <c r="B3344" s="3" t="s">
        <v>3342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2">
        <f t="shared" si="366"/>
        <v>42095.207638888889</v>
      </c>
      <c r="K3344">
        <v>1425020810</v>
      </c>
      <c r="L3344" s="12" t="str">
        <f t="shared" si="367"/>
        <v>02/27/2015</v>
      </c>
      <c r="M3344" s="9" t="str" cm="1">
        <f t="array" ref="M3344">_xlfn.IFS(LEFT(L3344, 2) = "01", "Jan", LEFT(L3344, 2) = "02", "Feb", LEFT(L3344, 2) = "03", "Mar", LEFT(L3344, 2) = "04", "Apr", LEFT(L3344, 2) = "05", "May", LEFT(L3344, 2) = "06", "Jun", LEFT(L3344, 2) = "07", "Jul", LEFT(L3344, 2) = "08", "Aug", LEFT(L3344, 2) = "09", "Sep", LEFT(L3344, 2) = "10", "Oct", LEFT(L3344, 2) = "11", "Nov", LEFT(L3344, 2) = "12", "Dec")</f>
        <v>Feb</v>
      </c>
      <c r="N3344" s="9" t="str">
        <f t="shared" si="368"/>
        <v>2015</v>
      </c>
      <c r="O3344" t="b">
        <v>0</v>
      </c>
      <c r="P3344">
        <v>78</v>
      </c>
      <c r="Q3344" t="b">
        <v>1</v>
      </c>
      <c r="R3344" t="s">
        <v>8270</v>
      </c>
      <c r="S3344" s="6">
        <f t="shared" si="364"/>
        <v>1.0166666666666666</v>
      </c>
      <c r="T3344" s="8">
        <f t="shared" si="365"/>
        <v>78.205128205128204</v>
      </c>
      <c r="U3344" t="str">
        <f t="shared" si="369"/>
        <v>theater</v>
      </c>
      <c r="V3344" t="str">
        <f t="shared" si="370"/>
        <v>plays</v>
      </c>
    </row>
    <row r="3345" spans="1:22" ht="48" x14ac:dyDescent="0.2">
      <c r="A3345">
        <v>3343</v>
      </c>
      <c r="B3345" s="3" t="s">
        <v>3343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2">
        <f t="shared" si="366"/>
        <v>42473.554166666669</v>
      </c>
      <c r="K3345">
        <v>1458770384</v>
      </c>
      <c r="L3345" s="12" t="str">
        <f t="shared" si="367"/>
        <v>03/23/2016</v>
      </c>
      <c r="M3345" s="9" t="str" cm="1">
        <f t="array" ref="M3345">_xlfn.IFS(LEFT(L3345, 2) = "01", "Jan", LEFT(L3345, 2) = "02", "Feb", LEFT(L3345, 2) = "03", "Mar", LEFT(L3345, 2) = "04", "Apr", LEFT(L3345, 2) = "05", "May", LEFT(L3345, 2) = "06", "Jun", LEFT(L3345, 2) = "07", "Jul", LEFT(L3345, 2) = "08", "Aug", LEFT(L3345, 2) = "09", "Sep", LEFT(L3345, 2) = "10", "Oct", LEFT(L3345, 2) = "11", "Nov", LEFT(L3345, 2) = "12", "Dec")</f>
        <v>Mar</v>
      </c>
      <c r="N3345" s="9" t="str">
        <f t="shared" si="368"/>
        <v>2016</v>
      </c>
      <c r="O3345" t="b">
        <v>0</v>
      </c>
      <c r="P3345">
        <v>23</v>
      </c>
      <c r="Q3345" t="b">
        <v>1</v>
      </c>
      <c r="R3345" t="s">
        <v>8270</v>
      </c>
      <c r="S3345" s="6">
        <f t="shared" si="364"/>
        <v>1.7142857142857142</v>
      </c>
      <c r="T3345" s="8">
        <f t="shared" si="365"/>
        <v>52.173913043478258</v>
      </c>
      <c r="U3345" t="str">
        <f t="shared" si="369"/>
        <v>theater</v>
      </c>
      <c r="V3345" t="str">
        <f t="shared" si="370"/>
        <v>plays</v>
      </c>
    </row>
    <row r="3346" spans="1:22" ht="48" x14ac:dyDescent="0.2">
      <c r="A3346">
        <v>3344</v>
      </c>
      <c r="B3346" s="3" t="s">
        <v>3344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2">
        <f t="shared" si="366"/>
        <v>41881.200150462959</v>
      </c>
      <c r="K3346">
        <v>1406782093</v>
      </c>
      <c r="L3346" s="12" t="str">
        <f t="shared" si="367"/>
        <v>07/31/2014</v>
      </c>
      <c r="M3346" s="9" t="str" cm="1">
        <f t="array" ref="M3346">_xlfn.IFS(LEFT(L3346, 2) = "01", "Jan", LEFT(L3346, 2) = "02", "Feb", LEFT(L3346, 2) = "03", "Mar", LEFT(L3346, 2) = "04", "Apr", LEFT(L3346, 2) = "05", "May", LEFT(L3346, 2) = "06", "Jun", LEFT(L3346, 2) = "07", "Jul", LEFT(L3346, 2) = "08", "Aug", LEFT(L3346, 2) = "09", "Sep", LEFT(L3346, 2) = "10", "Oct", LEFT(L3346, 2) = "11", "Nov", LEFT(L3346, 2) = "12", "Dec")</f>
        <v>Jul</v>
      </c>
      <c r="N3346" s="9" t="str">
        <f t="shared" si="368"/>
        <v>2014</v>
      </c>
      <c r="O3346" t="b">
        <v>0</v>
      </c>
      <c r="P3346">
        <v>40</v>
      </c>
      <c r="Q3346" t="b">
        <v>1</v>
      </c>
      <c r="R3346" t="s">
        <v>8270</v>
      </c>
      <c r="S3346" s="6">
        <f t="shared" si="364"/>
        <v>1.0144444444444445</v>
      </c>
      <c r="T3346" s="8">
        <f t="shared" si="365"/>
        <v>114.125</v>
      </c>
      <c r="U3346" t="str">
        <f t="shared" si="369"/>
        <v>theater</v>
      </c>
      <c r="V3346" t="str">
        <f t="shared" si="370"/>
        <v>plays</v>
      </c>
    </row>
    <row r="3347" spans="1:22" ht="48" x14ac:dyDescent="0.2">
      <c r="A3347">
        <v>3345</v>
      </c>
      <c r="B3347" s="3" t="s">
        <v>3345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2">
        <f t="shared" si="366"/>
        <v>42112.025694444441</v>
      </c>
      <c r="K3347">
        <v>1424226768</v>
      </c>
      <c r="L3347" s="12" t="str">
        <f t="shared" si="367"/>
        <v>02/18/2015</v>
      </c>
      <c r="M3347" s="9" t="str" cm="1">
        <f t="array" ref="M3347">_xlfn.IFS(LEFT(L3347, 2) = "01", "Jan", LEFT(L3347, 2) = "02", "Feb", LEFT(L3347, 2) = "03", "Mar", LEFT(L3347, 2) = "04", "Apr", LEFT(L3347, 2) = "05", "May", LEFT(L3347, 2) = "06", "Jun", LEFT(L3347, 2) = "07", "Jul", LEFT(L3347, 2) = "08", "Aug", LEFT(L3347, 2) = "09", "Sep", LEFT(L3347, 2) = "10", "Oct", LEFT(L3347, 2) = "11", "Nov", LEFT(L3347, 2) = "12", "Dec")</f>
        <v>Feb</v>
      </c>
      <c r="N3347" s="9" t="str">
        <f t="shared" si="368"/>
        <v>2015</v>
      </c>
      <c r="O3347" t="b">
        <v>0</v>
      </c>
      <c r="P3347">
        <v>13</v>
      </c>
      <c r="Q3347" t="b">
        <v>1</v>
      </c>
      <c r="R3347" t="s">
        <v>8270</v>
      </c>
      <c r="S3347" s="6">
        <f t="shared" si="364"/>
        <v>1.3</v>
      </c>
      <c r="T3347" s="8">
        <f t="shared" si="365"/>
        <v>50</v>
      </c>
      <c r="U3347" t="str">
        <f t="shared" si="369"/>
        <v>theater</v>
      </c>
      <c r="V3347" t="str">
        <f t="shared" si="370"/>
        <v>plays</v>
      </c>
    </row>
    <row r="3348" spans="1:22" ht="48" x14ac:dyDescent="0.2">
      <c r="A3348">
        <v>3346</v>
      </c>
      <c r="B3348" s="3" t="s">
        <v>3346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2">
        <f t="shared" si="366"/>
        <v>42061.024421296301</v>
      </c>
      <c r="K3348">
        <v>1424306110</v>
      </c>
      <c r="L3348" s="12" t="str">
        <f t="shared" si="367"/>
        <v>02/19/2015</v>
      </c>
      <c r="M3348" s="9" t="str" cm="1">
        <f t="array" ref="M3348">_xlfn.IFS(LEFT(L3348, 2) = "01", "Jan", LEFT(L3348, 2) = "02", "Feb", LEFT(L3348, 2) = "03", "Mar", LEFT(L3348, 2) = "04", "Apr", LEFT(L3348, 2) = "05", "May", LEFT(L3348, 2) = "06", "Jun", LEFT(L3348, 2) = "07", "Jul", LEFT(L3348, 2) = "08", "Aug", LEFT(L3348, 2) = "09", "Sep", LEFT(L3348, 2) = "10", "Oct", LEFT(L3348, 2) = "11", "Nov", LEFT(L3348, 2) = "12", "Dec")</f>
        <v>Feb</v>
      </c>
      <c r="N3348" s="9" t="str">
        <f t="shared" si="368"/>
        <v>2015</v>
      </c>
      <c r="O3348" t="b">
        <v>0</v>
      </c>
      <c r="P3348">
        <v>18</v>
      </c>
      <c r="Q3348" t="b">
        <v>1</v>
      </c>
      <c r="R3348" t="s">
        <v>8270</v>
      </c>
      <c r="S3348" s="6">
        <f t="shared" si="364"/>
        <v>1.1000000000000001</v>
      </c>
      <c r="T3348" s="8">
        <f t="shared" si="365"/>
        <v>91.666666666666671</v>
      </c>
      <c r="U3348" t="str">
        <f t="shared" si="369"/>
        <v>theater</v>
      </c>
      <c r="V3348" t="str">
        <f t="shared" si="370"/>
        <v>plays</v>
      </c>
    </row>
    <row r="3349" spans="1:22" ht="48" x14ac:dyDescent="0.2">
      <c r="A3349">
        <v>3347</v>
      </c>
      <c r="B3349" s="3" t="s">
        <v>3347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2">
        <f t="shared" si="366"/>
        <v>42498.875</v>
      </c>
      <c r="K3349">
        <v>1461503654</v>
      </c>
      <c r="L3349" s="12" t="str">
        <f t="shared" si="367"/>
        <v>04/24/2016</v>
      </c>
      <c r="M3349" s="9" t="str" cm="1">
        <f t="array" ref="M3349">_xlfn.IFS(LEFT(L3349, 2) = "01", "Jan", LEFT(L3349, 2) = "02", "Feb", LEFT(L3349, 2) = "03", "Mar", LEFT(L3349, 2) = "04", "Apr", LEFT(L3349, 2) = "05", "May", LEFT(L3349, 2) = "06", "Jun", LEFT(L3349, 2) = "07", "Jul", LEFT(L3349, 2) = "08", "Aug", LEFT(L3349, 2) = "09", "Sep", LEFT(L3349, 2) = "10", "Oct", LEFT(L3349, 2) = "11", "Nov", LEFT(L3349, 2) = "12", "Dec")</f>
        <v>Apr</v>
      </c>
      <c r="N3349" s="9" t="str">
        <f t="shared" si="368"/>
        <v>2016</v>
      </c>
      <c r="O3349" t="b">
        <v>0</v>
      </c>
      <c r="P3349">
        <v>22</v>
      </c>
      <c r="Q3349" t="b">
        <v>1</v>
      </c>
      <c r="R3349" t="s">
        <v>8270</v>
      </c>
      <c r="S3349" s="6">
        <f t="shared" si="364"/>
        <v>1.1944999999999999</v>
      </c>
      <c r="T3349" s="8">
        <f t="shared" si="365"/>
        <v>108.59090909090909</v>
      </c>
      <c r="U3349" t="str">
        <f t="shared" si="369"/>
        <v>theater</v>
      </c>
      <c r="V3349" t="str">
        <f t="shared" si="370"/>
        <v>plays</v>
      </c>
    </row>
    <row r="3350" spans="1:22" ht="48" x14ac:dyDescent="0.2">
      <c r="A3350">
        <v>3348</v>
      </c>
      <c r="B3350" s="3" t="s">
        <v>3266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2">
        <f t="shared" si="366"/>
        <v>42490.165972222225</v>
      </c>
      <c r="K3350">
        <v>1459949080</v>
      </c>
      <c r="L3350" s="12" t="str">
        <f t="shared" si="367"/>
        <v>04/06/2016</v>
      </c>
      <c r="M3350" s="9" t="str" cm="1">
        <f t="array" ref="M3350">_xlfn.IFS(LEFT(L3350, 2) = "01", "Jan", LEFT(L3350, 2) = "02", "Feb", LEFT(L3350, 2) = "03", "Mar", LEFT(L3350, 2) = "04", "Apr", LEFT(L3350, 2) = "05", "May", LEFT(L3350, 2) = "06", "Jun", LEFT(L3350, 2) = "07", "Jul", LEFT(L3350, 2) = "08", "Aug", LEFT(L3350, 2) = "09", "Sep", LEFT(L3350, 2) = "10", "Oct", LEFT(L3350, 2) = "11", "Nov", LEFT(L3350, 2) = "12", "Dec")</f>
        <v>Apr</v>
      </c>
      <c r="N3350" s="9" t="str">
        <f t="shared" si="368"/>
        <v>2016</v>
      </c>
      <c r="O3350" t="b">
        <v>0</v>
      </c>
      <c r="P3350">
        <v>79</v>
      </c>
      <c r="Q3350" t="b">
        <v>1</v>
      </c>
      <c r="R3350" t="s">
        <v>8270</v>
      </c>
      <c r="S3350" s="6">
        <f t="shared" si="364"/>
        <v>1.002909090909091</v>
      </c>
      <c r="T3350" s="8">
        <f t="shared" si="365"/>
        <v>69.822784810126578</v>
      </c>
      <c r="U3350" t="str">
        <f t="shared" si="369"/>
        <v>theater</v>
      </c>
      <c r="V3350" t="str">
        <f t="shared" si="370"/>
        <v>plays</v>
      </c>
    </row>
    <row r="3351" spans="1:22" ht="48" x14ac:dyDescent="0.2">
      <c r="A3351">
        <v>3349</v>
      </c>
      <c r="B3351" s="3" t="s">
        <v>3348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2">
        <f t="shared" si="366"/>
        <v>42534.708333333328</v>
      </c>
      <c r="K3351">
        <v>1463971172</v>
      </c>
      <c r="L3351" s="12" t="str">
        <f t="shared" si="367"/>
        <v>05/23/2016</v>
      </c>
      <c r="M3351" s="9" t="str" cm="1">
        <f t="array" ref="M3351">_xlfn.IFS(LEFT(L3351, 2) = "01", "Jan", LEFT(L3351, 2) = "02", "Feb", LEFT(L3351, 2) = "03", "Mar", LEFT(L3351, 2) = "04", "Apr", LEFT(L3351, 2) = "05", "May", LEFT(L3351, 2) = "06", "Jun", LEFT(L3351, 2) = "07", "Jul", LEFT(L3351, 2) = "08", "Aug", LEFT(L3351, 2) = "09", "Sep", LEFT(L3351, 2) = "10", "Oct", LEFT(L3351, 2) = "11", "Nov", LEFT(L3351, 2) = "12", "Dec")</f>
        <v>May</v>
      </c>
      <c r="N3351" s="9" t="str">
        <f t="shared" si="368"/>
        <v>2016</v>
      </c>
      <c r="O3351" t="b">
        <v>0</v>
      </c>
      <c r="P3351">
        <v>14</v>
      </c>
      <c r="Q3351" t="b">
        <v>1</v>
      </c>
      <c r="R3351" t="s">
        <v>8270</v>
      </c>
      <c r="S3351" s="6">
        <f t="shared" si="364"/>
        <v>1.534</v>
      </c>
      <c r="T3351" s="8">
        <f t="shared" si="365"/>
        <v>109.57142857142857</v>
      </c>
      <c r="U3351" t="str">
        <f t="shared" si="369"/>
        <v>theater</v>
      </c>
      <c r="V3351" t="str">
        <f t="shared" si="370"/>
        <v>plays</v>
      </c>
    </row>
    <row r="3352" spans="1:22" ht="48" x14ac:dyDescent="0.2">
      <c r="A3352">
        <v>3350</v>
      </c>
      <c r="B3352" s="3" t="s">
        <v>3349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2">
        <f t="shared" si="366"/>
        <v>42337.958333333328</v>
      </c>
      <c r="K3352">
        <v>1445791811</v>
      </c>
      <c r="L3352" s="12" t="str">
        <f t="shared" si="367"/>
        <v>10/25/2015</v>
      </c>
      <c r="M3352" s="9" t="str" cm="1">
        <f t="array" ref="M3352">_xlfn.IFS(LEFT(L3352, 2) = "01", "Jan", LEFT(L3352, 2) = "02", "Feb", LEFT(L3352, 2) = "03", "Mar", LEFT(L3352, 2) = "04", "Apr", LEFT(L3352, 2) = "05", "May", LEFT(L3352, 2) = "06", "Jun", LEFT(L3352, 2) = "07", "Jul", LEFT(L3352, 2) = "08", "Aug", LEFT(L3352, 2) = "09", "Sep", LEFT(L3352, 2) = "10", "Oct", LEFT(L3352, 2) = "11", "Nov", LEFT(L3352, 2) = "12", "Dec")</f>
        <v>Oct</v>
      </c>
      <c r="N3352" s="9" t="str">
        <f t="shared" si="368"/>
        <v>2015</v>
      </c>
      <c r="O3352" t="b">
        <v>0</v>
      </c>
      <c r="P3352">
        <v>51</v>
      </c>
      <c r="Q3352" t="b">
        <v>1</v>
      </c>
      <c r="R3352" t="s">
        <v>8270</v>
      </c>
      <c r="S3352" s="6">
        <f t="shared" si="364"/>
        <v>1.0442857142857143</v>
      </c>
      <c r="T3352" s="8">
        <f t="shared" si="365"/>
        <v>71.666666666666671</v>
      </c>
      <c r="U3352" t="str">
        <f t="shared" si="369"/>
        <v>theater</v>
      </c>
      <c r="V3352" t="str">
        <f t="shared" si="370"/>
        <v>plays</v>
      </c>
    </row>
    <row r="3353" spans="1:22" ht="48" x14ac:dyDescent="0.2">
      <c r="A3353">
        <v>3351</v>
      </c>
      <c r="B3353" s="3" t="s">
        <v>3350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2">
        <f t="shared" si="366"/>
        <v>41843.458333333336</v>
      </c>
      <c r="K3353">
        <v>1402910965</v>
      </c>
      <c r="L3353" s="12" t="str">
        <f t="shared" si="367"/>
        <v>06/16/2014</v>
      </c>
      <c r="M3353" s="9" t="str" cm="1">
        <f t="array" ref="M3353">_xlfn.IFS(LEFT(L3353, 2) = "01", "Jan", LEFT(L3353, 2) = "02", "Feb", LEFT(L3353, 2) = "03", "Mar", LEFT(L3353, 2) = "04", "Apr", LEFT(L3353, 2) = "05", "May", LEFT(L3353, 2) = "06", "Jun", LEFT(L3353, 2) = "07", "Jul", LEFT(L3353, 2) = "08", "Aug", LEFT(L3353, 2) = "09", "Sep", LEFT(L3353, 2) = "10", "Oct", LEFT(L3353, 2) = "11", "Nov", LEFT(L3353, 2) = "12", "Dec")</f>
        <v>Jun</v>
      </c>
      <c r="N3353" s="9" t="str">
        <f t="shared" si="368"/>
        <v>2014</v>
      </c>
      <c r="O3353" t="b">
        <v>0</v>
      </c>
      <c r="P3353">
        <v>54</v>
      </c>
      <c r="Q3353" t="b">
        <v>1</v>
      </c>
      <c r="R3353" t="s">
        <v>8270</v>
      </c>
      <c r="S3353" s="6">
        <f t="shared" si="364"/>
        <v>1.0109999999999999</v>
      </c>
      <c r="T3353" s="8">
        <f t="shared" si="365"/>
        <v>93.611111111111114</v>
      </c>
      <c r="U3353" t="str">
        <f t="shared" si="369"/>
        <v>theater</v>
      </c>
      <c r="V3353" t="str">
        <f t="shared" si="370"/>
        <v>plays</v>
      </c>
    </row>
    <row r="3354" spans="1:22" ht="48" x14ac:dyDescent="0.2">
      <c r="A3354">
        <v>3352</v>
      </c>
      <c r="B3354" s="3" t="s">
        <v>3351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2">
        <f t="shared" si="366"/>
        <v>42552.958333333328</v>
      </c>
      <c r="K3354">
        <v>1462492178</v>
      </c>
      <c r="L3354" s="12" t="str">
        <f t="shared" si="367"/>
        <v>05/05/2016</v>
      </c>
      <c r="M3354" s="9" t="str" cm="1">
        <f t="array" ref="M3354">_xlfn.IFS(LEFT(L3354, 2) = "01", "Jan", LEFT(L3354, 2) = "02", "Feb", LEFT(L3354, 2) = "03", "Mar", LEFT(L3354, 2) = "04", "Apr", LEFT(L3354, 2) = "05", "May", LEFT(L3354, 2) = "06", "Jun", LEFT(L3354, 2) = "07", "Jul", LEFT(L3354, 2) = "08", "Aug", LEFT(L3354, 2) = "09", "Sep", LEFT(L3354, 2) = "10", "Oct", LEFT(L3354, 2) = "11", "Nov", LEFT(L3354, 2) = "12", "Dec")</f>
        <v>May</v>
      </c>
      <c r="N3354" s="9" t="str">
        <f t="shared" si="368"/>
        <v>2016</v>
      </c>
      <c r="O3354" t="b">
        <v>0</v>
      </c>
      <c r="P3354">
        <v>70</v>
      </c>
      <c r="Q3354" t="b">
        <v>1</v>
      </c>
      <c r="R3354" t="s">
        <v>8270</v>
      </c>
      <c r="S3354" s="6">
        <f t="shared" si="364"/>
        <v>1.0751999999999999</v>
      </c>
      <c r="T3354" s="8">
        <f t="shared" si="365"/>
        <v>76.8</v>
      </c>
      <c r="U3354" t="str">
        <f t="shared" si="369"/>
        <v>theater</v>
      </c>
      <c r="V3354" t="str">
        <f t="shared" si="370"/>
        <v>plays</v>
      </c>
    </row>
    <row r="3355" spans="1:22" ht="48" x14ac:dyDescent="0.2">
      <c r="A3355">
        <v>3353</v>
      </c>
      <c r="B3355" s="3" t="s">
        <v>3352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2">
        <f t="shared" si="366"/>
        <v>42492.958333333328</v>
      </c>
      <c r="K3355">
        <v>1461061350</v>
      </c>
      <c r="L3355" s="12" t="str">
        <f t="shared" si="367"/>
        <v>04/19/2016</v>
      </c>
      <c r="M3355" s="9" t="str" cm="1">
        <f t="array" ref="M3355">_xlfn.IFS(LEFT(L3355, 2) = "01", "Jan", LEFT(L3355, 2) = "02", "Feb", LEFT(L3355, 2) = "03", "Mar", LEFT(L3355, 2) = "04", "Apr", LEFT(L3355, 2) = "05", "May", LEFT(L3355, 2) = "06", "Jun", LEFT(L3355, 2) = "07", "Jul", LEFT(L3355, 2) = "08", "Aug", LEFT(L3355, 2) = "09", "Sep", LEFT(L3355, 2) = "10", "Oct", LEFT(L3355, 2) = "11", "Nov", LEFT(L3355, 2) = "12", "Dec")</f>
        <v>Apr</v>
      </c>
      <c r="N3355" s="9" t="str">
        <f t="shared" si="368"/>
        <v>2016</v>
      </c>
      <c r="O3355" t="b">
        <v>0</v>
      </c>
      <c r="P3355">
        <v>44</v>
      </c>
      <c r="Q3355" t="b">
        <v>1</v>
      </c>
      <c r="R3355" t="s">
        <v>8270</v>
      </c>
      <c r="S3355" s="6">
        <f t="shared" si="364"/>
        <v>3.15</v>
      </c>
      <c r="T3355" s="8">
        <f t="shared" si="365"/>
        <v>35.795454545454547</v>
      </c>
      <c r="U3355" t="str">
        <f t="shared" si="369"/>
        <v>theater</v>
      </c>
      <c r="V3355" t="str">
        <f t="shared" si="370"/>
        <v>plays</v>
      </c>
    </row>
    <row r="3356" spans="1:22" ht="32" x14ac:dyDescent="0.2">
      <c r="A3356">
        <v>3354</v>
      </c>
      <c r="B3356" s="3" t="s">
        <v>3353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2">
        <f t="shared" si="366"/>
        <v>42306.167361111111</v>
      </c>
      <c r="K3356">
        <v>1443029206</v>
      </c>
      <c r="L3356" s="12" t="str">
        <f t="shared" si="367"/>
        <v>09/23/2015</v>
      </c>
      <c r="M3356" s="9" t="str" cm="1">
        <f t="array" ref="M3356">_xlfn.IFS(LEFT(L3356, 2) = "01", "Jan", LEFT(L3356, 2) = "02", "Feb", LEFT(L3356, 2) = "03", "Mar", LEFT(L3356, 2) = "04", "Apr", LEFT(L3356, 2) = "05", "May", LEFT(L3356, 2) = "06", "Jun", LEFT(L3356, 2) = "07", "Jul", LEFT(L3356, 2) = "08", "Aug", LEFT(L3356, 2) = "09", "Sep", LEFT(L3356, 2) = "10", "Oct", LEFT(L3356, 2) = "11", "Nov", LEFT(L3356, 2) = "12", "Dec")</f>
        <v>Sep</v>
      </c>
      <c r="N3356" s="9" t="str">
        <f t="shared" si="368"/>
        <v>2015</v>
      </c>
      <c r="O3356" t="b">
        <v>0</v>
      </c>
      <c r="P3356">
        <v>55</v>
      </c>
      <c r="Q3356" t="b">
        <v>1</v>
      </c>
      <c r="R3356" t="s">
        <v>8270</v>
      </c>
      <c r="S3356" s="6">
        <f t="shared" si="364"/>
        <v>1.0193333333333334</v>
      </c>
      <c r="T3356" s="8">
        <f t="shared" si="365"/>
        <v>55.6</v>
      </c>
      <c r="U3356" t="str">
        <f t="shared" si="369"/>
        <v>theater</v>
      </c>
      <c r="V3356" t="str">
        <f t="shared" si="370"/>
        <v>plays</v>
      </c>
    </row>
    <row r="3357" spans="1:22" ht="48" x14ac:dyDescent="0.2">
      <c r="A3357">
        <v>3355</v>
      </c>
      <c r="B3357" s="3" t="s">
        <v>3354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2">
        <f t="shared" si="366"/>
        <v>42500.470138888893</v>
      </c>
      <c r="K3357">
        <v>1461941527</v>
      </c>
      <c r="L3357" s="12" t="str">
        <f t="shared" si="367"/>
        <v>04/29/2016</v>
      </c>
      <c r="M3357" s="9" t="str" cm="1">
        <f t="array" ref="M3357">_xlfn.IFS(LEFT(L3357, 2) = "01", "Jan", LEFT(L3357, 2) = "02", "Feb", LEFT(L3357, 2) = "03", "Mar", LEFT(L3357, 2) = "04", "Apr", LEFT(L3357, 2) = "05", "May", LEFT(L3357, 2) = "06", "Jun", LEFT(L3357, 2) = "07", "Jul", LEFT(L3357, 2) = "08", "Aug", LEFT(L3357, 2) = "09", "Sep", LEFT(L3357, 2) = "10", "Oct", LEFT(L3357, 2) = "11", "Nov", LEFT(L3357, 2) = "12", "Dec")</f>
        <v>Apr</v>
      </c>
      <c r="N3357" s="9" t="str">
        <f t="shared" si="368"/>
        <v>2016</v>
      </c>
      <c r="O3357" t="b">
        <v>0</v>
      </c>
      <c r="P3357">
        <v>15</v>
      </c>
      <c r="Q3357" t="b">
        <v>1</v>
      </c>
      <c r="R3357" t="s">
        <v>8270</v>
      </c>
      <c r="S3357" s="6">
        <f t="shared" si="364"/>
        <v>1.2628571428571429</v>
      </c>
      <c r="T3357" s="8">
        <f t="shared" si="365"/>
        <v>147.33333333333334</v>
      </c>
      <c r="U3357" t="str">
        <f t="shared" si="369"/>
        <v>theater</v>
      </c>
      <c r="V3357" t="str">
        <f t="shared" si="370"/>
        <v>plays</v>
      </c>
    </row>
    <row r="3358" spans="1:22" ht="48" x14ac:dyDescent="0.2">
      <c r="A3358">
        <v>3356</v>
      </c>
      <c r="B3358" s="3" t="s">
        <v>3355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2">
        <f t="shared" si="366"/>
        <v>42566.815648148149</v>
      </c>
      <c r="K3358">
        <v>1466019272</v>
      </c>
      <c r="L3358" s="12" t="str">
        <f t="shared" si="367"/>
        <v>06/15/2016</v>
      </c>
      <c r="M3358" s="9" t="str" cm="1">
        <f t="array" ref="M3358">_xlfn.IFS(LEFT(L3358, 2) = "01", "Jan", LEFT(L3358, 2) = "02", "Feb", LEFT(L3358, 2) = "03", "Mar", LEFT(L3358, 2) = "04", "Apr", LEFT(L3358, 2) = "05", "May", LEFT(L3358, 2) = "06", "Jun", LEFT(L3358, 2) = "07", "Jul", LEFT(L3358, 2) = "08", "Aug", LEFT(L3358, 2) = "09", "Sep", LEFT(L3358, 2) = "10", "Oct", LEFT(L3358, 2) = "11", "Nov", LEFT(L3358, 2) = "12", "Dec")</f>
        <v>Jun</v>
      </c>
      <c r="N3358" s="9" t="str">
        <f t="shared" si="368"/>
        <v>2016</v>
      </c>
      <c r="O3358" t="b">
        <v>0</v>
      </c>
      <c r="P3358">
        <v>27</v>
      </c>
      <c r="Q3358" t="b">
        <v>1</v>
      </c>
      <c r="R3358" t="s">
        <v>8270</v>
      </c>
      <c r="S3358" s="6">
        <f t="shared" si="364"/>
        <v>1.014</v>
      </c>
      <c r="T3358" s="8">
        <f t="shared" si="365"/>
        <v>56.333333333333336</v>
      </c>
      <c r="U3358" t="str">
        <f t="shared" si="369"/>
        <v>theater</v>
      </c>
      <c r="V3358" t="str">
        <f t="shared" si="370"/>
        <v>plays</v>
      </c>
    </row>
    <row r="3359" spans="1:22" ht="48" x14ac:dyDescent="0.2">
      <c r="A3359">
        <v>3357</v>
      </c>
      <c r="B3359" s="3" t="s">
        <v>3356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2">
        <f t="shared" si="366"/>
        <v>41852.417939814812</v>
      </c>
      <c r="K3359">
        <v>1404295310</v>
      </c>
      <c r="L3359" s="12" t="str">
        <f t="shared" si="367"/>
        <v>07/02/2014</v>
      </c>
      <c r="M3359" s="9" t="str" cm="1">
        <f t="array" ref="M3359">_xlfn.IFS(LEFT(L3359, 2) = "01", "Jan", LEFT(L3359, 2) = "02", "Feb", LEFT(L3359, 2) = "03", "Mar", LEFT(L3359, 2) = "04", "Apr", LEFT(L3359, 2) = "05", "May", LEFT(L3359, 2) = "06", "Jun", LEFT(L3359, 2) = "07", "Jul", LEFT(L3359, 2) = "08", "Aug", LEFT(L3359, 2) = "09", "Sep", LEFT(L3359, 2) = "10", "Oct", LEFT(L3359, 2) = "11", "Nov", LEFT(L3359, 2) = "12", "Dec")</f>
        <v>Jul</v>
      </c>
      <c r="N3359" s="9" t="str">
        <f t="shared" si="368"/>
        <v>2014</v>
      </c>
      <c r="O3359" t="b">
        <v>0</v>
      </c>
      <c r="P3359">
        <v>21</v>
      </c>
      <c r="Q3359" t="b">
        <v>1</v>
      </c>
      <c r="R3359" t="s">
        <v>8270</v>
      </c>
      <c r="S3359" s="6">
        <f t="shared" si="364"/>
        <v>1.01</v>
      </c>
      <c r="T3359" s="8">
        <f t="shared" si="365"/>
        <v>96.19047619047619</v>
      </c>
      <c r="U3359" t="str">
        <f t="shared" si="369"/>
        <v>theater</v>
      </c>
      <c r="V3359" t="str">
        <f t="shared" si="370"/>
        <v>plays</v>
      </c>
    </row>
    <row r="3360" spans="1:22" ht="48" x14ac:dyDescent="0.2">
      <c r="A3360">
        <v>3358</v>
      </c>
      <c r="B3360" s="3" t="s">
        <v>3357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2">
        <f t="shared" si="366"/>
        <v>41962.352766203709</v>
      </c>
      <c r="K3360">
        <v>1413790079</v>
      </c>
      <c r="L3360" s="12" t="str">
        <f t="shared" si="367"/>
        <v>10/20/2014</v>
      </c>
      <c r="M3360" s="9" t="str" cm="1">
        <f t="array" ref="M3360">_xlfn.IFS(LEFT(L3360, 2) = "01", "Jan", LEFT(L3360, 2) = "02", "Feb", LEFT(L3360, 2) = "03", "Mar", LEFT(L3360, 2) = "04", "Apr", LEFT(L3360, 2) = "05", "May", LEFT(L3360, 2) = "06", "Jun", LEFT(L3360, 2) = "07", "Jul", LEFT(L3360, 2) = "08", "Aug", LEFT(L3360, 2) = "09", "Sep", LEFT(L3360, 2) = "10", "Oct", LEFT(L3360, 2) = "11", "Nov", LEFT(L3360, 2) = "12", "Dec")</f>
        <v>Oct</v>
      </c>
      <c r="N3360" s="9" t="str">
        <f t="shared" si="368"/>
        <v>2014</v>
      </c>
      <c r="O3360" t="b">
        <v>0</v>
      </c>
      <c r="P3360">
        <v>162</v>
      </c>
      <c r="Q3360" t="b">
        <v>1</v>
      </c>
      <c r="R3360" t="s">
        <v>8270</v>
      </c>
      <c r="S3360" s="6">
        <f t="shared" si="364"/>
        <v>1.0299</v>
      </c>
      <c r="T3360" s="8">
        <f t="shared" si="365"/>
        <v>63.574074074074076</v>
      </c>
      <c r="U3360" t="str">
        <f t="shared" si="369"/>
        <v>theater</v>
      </c>
      <c r="V3360" t="str">
        <f t="shared" si="370"/>
        <v>plays</v>
      </c>
    </row>
    <row r="3361" spans="1:22" ht="32" x14ac:dyDescent="0.2">
      <c r="A3361">
        <v>3359</v>
      </c>
      <c r="B3361" s="3" t="s">
        <v>3358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2">
        <f t="shared" si="366"/>
        <v>42791.057106481487</v>
      </c>
      <c r="K3361">
        <v>1484097734</v>
      </c>
      <c r="L3361" s="12" t="str">
        <f t="shared" si="367"/>
        <v>01/11/2017</v>
      </c>
      <c r="M3361" s="9" t="str" cm="1">
        <f t="array" ref="M3361">_xlfn.IFS(LEFT(L3361, 2) = "01", "Jan", LEFT(L3361, 2) = "02", "Feb", LEFT(L3361, 2) = "03", "Mar", LEFT(L3361, 2) = "04", "Apr", LEFT(L3361, 2) = "05", "May", LEFT(L3361, 2) = "06", "Jun", LEFT(L3361, 2) = "07", "Jul", LEFT(L3361, 2) = "08", "Aug", LEFT(L3361, 2) = "09", "Sep", LEFT(L3361, 2) = "10", "Oct", LEFT(L3361, 2) = "11", "Nov", LEFT(L3361, 2) = "12", "Dec")</f>
        <v>Jan</v>
      </c>
      <c r="N3361" s="9" t="str">
        <f t="shared" si="368"/>
        <v>2017</v>
      </c>
      <c r="O3361" t="b">
        <v>0</v>
      </c>
      <c r="P3361">
        <v>23</v>
      </c>
      <c r="Q3361" t="b">
        <v>1</v>
      </c>
      <c r="R3361" t="s">
        <v>8270</v>
      </c>
      <c r="S3361" s="6">
        <f t="shared" si="364"/>
        <v>1.0625</v>
      </c>
      <c r="T3361" s="8">
        <f t="shared" si="365"/>
        <v>184.78260869565219</v>
      </c>
      <c r="U3361" t="str">
        <f t="shared" si="369"/>
        <v>theater</v>
      </c>
      <c r="V3361" t="str">
        <f t="shared" si="370"/>
        <v>plays</v>
      </c>
    </row>
    <row r="3362" spans="1:22" ht="32" x14ac:dyDescent="0.2">
      <c r="A3362">
        <v>3360</v>
      </c>
      <c r="B3362" s="3" t="s">
        <v>3359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2">
        <f t="shared" si="366"/>
        <v>42718.665972222225</v>
      </c>
      <c r="K3362">
        <v>1479866343</v>
      </c>
      <c r="L3362" s="12" t="str">
        <f t="shared" si="367"/>
        <v>11/23/2016</v>
      </c>
      <c r="M3362" s="9" t="str" cm="1">
        <f t="array" ref="M3362">_xlfn.IFS(LEFT(L3362, 2) = "01", "Jan", LEFT(L3362, 2) = "02", "Feb", LEFT(L3362, 2) = "03", "Mar", LEFT(L3362, 2) = "04", "Apr", LEFT(L3362, 2) = "05", "May", LEFT(L3362, 2) = "06", "Jun", LEFT(L3362, 2) = "07", "Jul", LEFT(L3362, 2) = "08", "Aug", LEFT(L3362, 2) = "09", "Sep", LEFT(L3362, 2) = "10", "Oct", LEFT(L3362, 2) = "11", "Nov", LEFT(L3362, 2) = "12", "Dec")</f>
        <v>Nov</v>
      </c>
      <c r="N3362" s="9" t="str">
        <f t="shared" si="368"/>
        <v>2016</v>
      </c>
      <c r="O3362" t="b">
        <v>0</v>
      </c>
      <c r="P3362">
        <v>72</v>
      </c>
      <c r="Q3362" t="b">
        <v>1</v>
      </c>
      <c r="R3362" t="s">
        <v>8270</v>
      </c>
      <c r="S3362" s="6">
        <f t="shared" si="364"/>
        <v>1.0137777777777779</v>
      </c>
      <c r="T3362" s="8">
        <f t="shared" si="365"/>
        <v>126.72222222222223</v>
      </c>
      <c r="U3362" t="str">
        <f t="shared" si="369"/>
        <v>theater</v>
      </c>
      <c r="V3362" t="str">
        <f t="shared" si="370"/>
        <v>plays</v>
      </c>
    </row>
    <row r="3363" spans="1:22" ht="48" x14ac:dyDescent="0.2">
      <c r="A3363">
        <v>3361</v>
      </c>
      <c r="B3363" s="3" t="s">
        <v>3360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2">
        <f t="shared" si="366"/>
        <v>41883.665972222225</v>
      </c>
      <c r="K3363">
        <v>1408062990</v>
      </c>
      <c r="L3363" s="12" t="str">
        <f t="shared" si="367"/>
        <v>08/15/2014</v>
      </c>
      <c r="M3363" s="9" t="str" cm="1">
        <f t="array" ref="M3363">_xlfn.IFS(LEFT(L3363, 2) = "01", "Jan", LEFT(L3363, 2) = "02", "Feb", LEFT(L3363, 2) = "03", "Mar", LEFT(L3363, 2) = "04", "Apr", LEFT(L3363, 2) = "05", "May", LEFT(L3363, 2) = "06", "Jun", LEFT(L3363, 2) = "07", "Jul", LEFT(L3363, 2) = "08", "Aug", LEFT(L3363, 2) = "09", "Sep", LEFT(L3363, 2) = "10", "Oct", LEFT(L3363, 2) = "11", "Nov", LEFT(L3363, 2) = "12", "Dec")</f>
        <v>Aug</v>
      </c>
      <c r="N3363" s="9" t="str">
        <f t="shared" si="368"/>
        <v>2014</v>
      </c>
      <c r="O3363" t="b">
        <v>0</v>
      </c>
      <c r="P3363">
        <v>68</v>
      </c>
      <c r="Q3363" t="b">
        <v>1</v>
      </c>
      <c r="R3363" t="s">
        <v>8270</v>
      </c>
      <c r="S3363" s="6">
        <f t="shared" si="364"/>
        <v>1.1346000000000001</v>
      </c>
      <c r="T3363" s="8">
        <f t="shared" si="365"/>
        <v>83.42647058823529</v>
      </c>
      <c r="U3363" t="str">
        <f t="shared" si="369"/>
        <v>theater</v>
      </c>
      <c r="V3363" t="str">
        <f t="shared" si="370"/>
        <v>plays</v>
      </c>
    </row>
    <row r="3364" spans="1:22" ht="48" x14ac:dyDescent="0.2">
      <c r="A3364">
        <v>3362</v>
      </c>
      <c r="B3364" s="3" t="s">
        <v>3361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2">
        <f t="shared" si="366"/>
        <v>42070.204861111109</v>
      </c>
      <c r="K3364">
        <v>1424484717</v>
      </c>
      <c r="L3364" s="12" t="str">
        <f t="shared" si="367"/>
        <v>02/21/2015</v>
      </c>
      <c r="M3364" s="9" t="str" cm="1">
        <f t="array" ref="M3364">_xlfn.IFS(LEFT(L3364, 2) = "01", "Jan", LEFT(L3364, 2) = "02", "Feb", LEFT(L3364, 2) = "03", "Mar", LEFT(L3364, 2) = "04", "Apr", LEFT(L3364, 2) = "05", "May", LEFT(L3364, 2) = "06", "Jun", LEFT(L3364, 2) = "07", "Jul", LEFT(L3364, 2) = "08", "Aug", LEFT(L3364, 2) = "09", "Sep", LEFT(L3364, 2) = "10", "Oct", LEFT(L3364, 2) = "11", "Nov", LEFT(L3364, 2) = "12", "Dec")</f>
        <v>Feb</v>
      </c>
      <c r="N3364" s="9" t="str">
        <f t="shared" si="368"/>
        <v>2015</v>
      </c>
      <c r="O3364" t="b">
        <v>0</v>
      </c>
      <c r="P3364">
        <v>20</v>
      </c>
      <c r="Q3364" t="b">
        <v>1</v>
      </c>
      <c r="R3364" t="s">
        <v>8270</v>
      </c>
      <c r="S3364" s="6">
        <f t="shared" si="364"/>
        <v>2.1800000000000002</v>
      </c>
      <c r="T3364" s="8">
        <f t="shared" si="365"/>
        <v>54.5</v>
      </c>
      <c r="U3364" t="str">
        <f t="shared" si="369"/>
        <v>theater</v>
      </c>
      <c r="V3364" t="str">
        <f t="shared" si="370"/>
        <v>plays</v>
      </c>
    </row>
    <row r="3365" spans="1:22" ht="48" x14ac:dyDescent="0.2">
      <c r="A3365">
        <v>3363</v>
      </c>
      <c r="B3365" s="3" t="s">
        <v>3362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2">
        <f t="shared" si="366"/>
        <v>41870.666666666664</v>
      </c>
      <c r="K3365">
        <v>1406831445</v>
      </c>
      <c r="L3365" s="12" t="str">
        <f t="shared" si="367"/>
        <v>07/31/2014</v>
      </c>
      <c r="M3365" s="9" t="str" cm="1">
        <f t="array" ref="M3365">_xlfn.IFS(LEFT(L3365, 2) = "01", "Jan", LEFT(L3365, 2) = "02", "Feb", LEFT(L3365, 2) = "03", "Mar", LEFT(L3365, 2) = "04", "Apr", LEFT(L3365, 2) = "05", "May", LEFT(L3365, 2) = "06", "Jun", LEFT(L3365, 2) = "07", "Jul", LEFT(L3365, 2) = "08", "Aug", LEFT(L3365, 2) = "09", "Sep", LEFT(L3365, 2) = "10", "Oct", LEFT(L3365, 2) = "11", "Nov", LEFT(L3365, 2) = "12", "Dec")</f>
        <v>Jul</v>
      </c>
      <c r="N3365" s="9" t="str">
        <f t="shared" si="368"/>
        <v>2014</v>
      </c>
      <c r="O3365" t="b">
        <v>0</v>
      </c>
      <c r="P3365">
        <v>26</v>
      </c>
      <c r="Q3365" t="b">
        <v>1</v>
      </c>
      <c r="R3365" t="s">
        <v>8270</v>
      </c>
      <c r="S3365" s="6">
        <f t="shared" si="364"/>
        <v>1.0141935483870967</v>
      </c>
      <c r="T3365" s="8">
        <f t="shared" si="365"/>
        <v>302.30769230769232</v>
      </c>
      <c r="U3365" t="str">
        <f t="shared" si="369"/>
        <v>theater</v>
      </c>
      <c r="V3365" t="str">
        <f t="shared" si="370"/>
        <v>plays</v>
      </c>
    </row>
    <row r="3366" spans="1:22" ht="48" x14ac:dyDescent="0.2">
      <c r="A3366">
        <v>3364</v>
      </c>
      <c r="B3366" s="3" t="s">
        <v>3363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2">
        <f t="shared" si="366"/>
        <v>42444.875</v>
      </c>
      <c r="K3366">
        <v>1456183649</v>
      </c>
      <c r="L3366" s="12" t="str">
        <f t="shared" si="367"/>
        <v>02/22/2016</v>
      </c>
      <c r="M3366" s="9" t="str" cm="1">
        <f t="array" ref="M3366">_xlfn.IFS(LEFT(L3366, 2) = "01", "Jan", LEFT(L3366, 2) = "02", "Feb", LEFT(L3366, 2) = "03", "Mar", LEFT(L3366, 2) = "04", "Apr", LEFT(L3366, 2) = "05", "May", LEFT(L3366, 2) = "06", "Jun", LEFT(L3366, 2) = "07", "Jul", LEFT(L3366, 2) = "08", "Aug", LEFT(L3366, 2) = "09", "Sep", LEFT(L3366, 2) = "10", "Oct", LEFT(L3366, 2) = "11", "Nov", LEFT(L3366, 2) = "12", "Dec")</f>
        <v>Feb</v>
      </c>
      <c r="N3366" s="9" t="str">
        <f t="shared" si="368"/>
        <v>2016</v>
      </c>
      <c r="O3366" t="b">
        <v>0</v>
      </c>
      <c r="P3366">
        <v>72</v>
      </c>
      <c r="Q3366" t="b">
        <v>1</v>
      </c>
      <c r="R3366" t="s">
        <v>8270</v>
      </c>
      <c r="S3366" s="6">
        <f t="shared" si="364"/>
        <v>1.0593333333333332</v>
      </c>
      <c r="T3366" s="8">
        <f t="shared" si="365"/>
        <v>44.138888888888886</v>
      </c>
      <c r="U3366" t="str">
        <f t="shared" si="369"/>
        <v>theater</v>
      </c>
      <c r="V3366" t="str">
        <f t="shared" si="370"/>
        <v>plays</v>
      </c>
    </row>
    <row r="3367" spans="1:22" ht="48" x14ac:dyDescent="0.2">
      <c r="A3367">
        <v>3365</v>
      </c>
      <c r="B3367" s="3" t="s">
        <v>3364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2">
        <f t="shared" si="366"/>
        <v>42351.101759259262</v>
      </c>
      <c r="K3367">
        <v>1447381592</v>
      </c>
      <c r="L3367" s="12" t="str">
        <f t="shared" si="367"/>
        <v>11/13/2015</v>
      </c>
      <c r="M3367" s="9" t="str" cm="1">
        <f t="array" ref="M3367">_xlfn.IFS(LEFT(L3367, 2) = "01", "Jan", LEFT(L3367, 2) = "02", "Feb", LEFT(L3367, 2) = "03", "Mar", LEFT(L3367, 2) = "04", "Apr", LEFT(L3367, 2) = "05", "May", LEFT(L3367, 2) = "06", "Jun", LEFT(L3367, 2) = "07", "Jul", LEFT(L3367, 2) = "08", "Aug", LEFT(L3367, 2) = "09", "Sep", LEFT(L3367, 2) = "10", "Oct", LEFT(L3367, 2) = "11", "Nov", LEFT(L3367, 2) = "12", "Dec")</f>
        <v>Nov</v>
      </c>
      <c r="N3367" s="9" t="str">
        <f t="shared" si="368"/>
        <v>2015</v>
      </c>
      <c r="O3367" t="b">
        <v>0</v>
      </c>
      <c r="P3367">
        <v>3</v>
      </c>
      <c r="Q3367" t="b">
        <v>1</v>
      </c>
      <c r="R3367" t="s">
        <v>8270</v>
      </c>
      <c r="S3367" s="6">
        <f t="shared" si="364"/>
        <v>1.04</v>
      </c>
      <c r="T3367" s="8">
        <f t="shared" si="365"/>
        <v>866.66666666666663</v>
      </c>
      <c r="U3367" t="str">
        <f t="shared" si="369"/>
        <v>theater</v>
      </c>
      <c r="V3367" t="str">
        <f t="shared" si="370"/>
        <v>plays</v>
      </c>
    </row>
    <row r="3368" spans="1:22" ht="48" x14ac:dyDescent="0.2">
      <c r="A3368">
        <v>3366</v>
      </c>
      <c r="B3368" s="3" t="s">
        <v>3365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2">
        <f t="shared" si="366"/>
        <v>42137.067557870367</v>
      </c>
      <c r="K3368">
        <v>1428889037</v>
      </c>
      <c r="L3368" s="12" t="str">
        <f t="shared" si="367"/>
        <v>04/13/2015</v>
      </c>
      <c r="M3368" s="9" t="str" cm="1">
        <f t="array" ref="M3368">_xlfn.IFS(LEFT(L3368, 2) = "01", "Jan", LEFT(L3368, 2) = "02", "Feb", LEFT(L3368, 2) = "03", "Mar", LEFT(L3368, 2) = "04", "Apr", LEFT(L3368, 2) = "05", "May", LEFT(L3368, 2) = "06", "Jun", LEFT(L3368, 2) = "07", "Jul", LEFT(L3368, 2) = "08", "Aug", LEFT(L3368, 2) = "09", "Sep", LEFT(L3368, 2) = "10", "Oct", LEFT(L3368, 2) = "11", "Nov", LEFT(L3368, 2) = "12", "Dec")</f>
        <v>Apr</v>
      </c>
      <c r="N3368" s="9" t="str">
        <f t="shared" si="368"/>
        <v>2015</v>
      </c>
      <c r="O3368" t="b">
        <v>0</v>
      </c>
      <c r="P3368">
        <v>18</v>
      </c>
      <c r="Q3368" t="b">
        <v>1</v>
      </c>
      <c r="R3368" t="s">
        <v>8270</v>
      </c>
      <c r="S3368" s="6">
        <f t="shared" si="364"/>
        <v>2.21</v>
      </c>
      <c r="T3368" s="8">
        <f t="shared" si="365"/>
        <v>61.388888888888886</v>
      </c>
      <c r="U3368" t="str">
        <f t="shared" si="369"/>
        <v>theater</v>
      </c>
      <c r="V3368" t="str">
        <f t="shared" si="370"/>
        <v>plays</v>
      </c>
    </row>
    <row r="3369" spans="1:22" ht="48" x14ac:dyDescent="0.2">
      <c r="A3369">
        <v>3367</v>
      </c>
      <c r="B3369" s="3" t="s">
        <v>3366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2">
        <f t="shared" si="366"/>
        <v>42217.933958333335</v>
      </c>
      <c r="K3369">
        <v>1436307894</v>
      </c>
      <c r="L3369" s="12" t="str">
        <f t="shared" si="367"/>
        <v>07/07/2015</v>
      </c>
      <c r="M3369" s="9" t="str" cm="1">
        <f t="array" ref="M3369">_xlfn.IFS(LEFT(L3369, 2) = "01", "Jan", LEFT(L3369, 2) = "02", "Feb", LEFT(L3369, 2) = "03", "Mar", LEFT(L3369, 2) = "04", "Apr", LEFT(L3369, 2) = "05", "May", LEFT(L3369, 2) = "06", "Jun", LEFT(L3369, 2) = "07", "Jul", LEFT(L3369, 2) = "08", "Aug", LEFT(L3369, 2) = "09", "Sep", LEFT(L3369, 2) = "10", "Oct", LEFT(L3369, 2) = "11", "Nov", LEFT(L3369, 2) = "12", "Dec")</f>
        <v>Jul</v>
      </c>
      <c r="N3369" s="9" t="str">
        <f t="shared" si="368"/>
        <v>2015</v>
      </c>
      <c r="O3369" t="b">
        <v>0</v>
      </c>
      <c r="P3369">
        <v>30</v>
      </c>
      <c r="Q3369" t="b">
        <v>1</v>
      </c>
      <c r="R3369" t="s">
        <v>8270</v>
      </c>
      <c r="S3369" s="6">
        <f t="shared" si="364"/>
        <v>1.1866666666666668</v>
      </c>
      <c r="T3369" s="8">
        <f t="shared" si="365"/>
        <v>29.666666666666668</v>
      </c>
      <c r="U3369" t="str">
        <f t="shared" si="369"/>
        <v>theater</v>
      </c>
      <c r="V3369" t="str">
        <f t="shared" si="370"/>
        <v>plays</v>
      </c>
    </row>
    <row r="3370" spans="1:22" ht="48" x14ac:dyDescent="0.2">
      <c r="A3370">
        <v>3368</v>
      </c>
      <c r="B3370" s="3" t="s">
        <v>3367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2">
        <f t="shared" si="366"/>
        <v>42005.208333333328</v>
      </c>
      <c r="K3370">
        <v>1416977259</v>
      </c>
      <c r="L3370" s="12" t="str">
        <f t="shared" si="367"/>
        <v>11/26/2014</v>
      </c>
      <c r="M3370" s="9" t="str" cm="1">
        <f t="array" ref="M3370">_xlfn.IFS(LEFT(L3370, 2) = "01", "Jan", LEFT(L3370, 2) = "02", "Feb", LEFT(L3370, 2) = "03", "Mar", LEFT(L3370, 2) = "04", "Apr", LEFT(L3370, 2) = "05", "May", LEFT(L3370, 2) = "06", "Jun", LEFT(L3370, 2) = "07", "Jul", LEFT(L3370, 2) = "08", "Aug", LEFT(L3370, 2) = "09", "Sep", LEFT(L3370, 2) = "10", "Oct", LEFT(L3370, 2) = "11", "Nov", LEFT(L3370, 2) = "12", "Dec")</f>
        <v>Nov</v>
      </c>
      <c r="N3370" s="9" t="str">
        <f t="shared" si="368"/>
        <v>2014</v>
      </c>
      <c r="O3370" t="b">
        <v>0</v>
      </c>
      <c r="P3370">
        <v>23</v>
      </c>
      <c r="Q3370" t="b">
        <v>1</v>
      </c>
      <c r="R3370" t="s">
        <v>8270</v>
      </c>
      <c r="S3370" s="6">
        <f t="shared" si="364"/>
        <v>1.046</v>
      </c>
      <c r="T3370" s="8">
        <f t="shared" si="365"/>
        <v>45.478260869565219</v>
      </c>
      <c r="U3370" t="str">
        <f t="shared" si="369"/>
        <v>theater</v>
      </c>
      <c r="V3370" t="str">
        <f t="shared" si="370"/>
        <v>plays</v>
      </c>
    </row>
    <row r="3371" spans="1:22" ht="48" x14ac:dyDescent="0.2">
      <c r="A3371">
        <v>3369</v>
      </c>
      <c r="B3371" s="3" t="s">
        <v>3368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2">
        <f t="shared" si="366"/>
        <v>42750.041435185187</v>
      </c>
      <c r="K3371">
        <v>1479257980</v>
      </c>
      <c r="L3371" s="12" t="str">
        <f t="shared" si="367"/>
        <v>11/16/2016</v>
      </c>
      <c r="M3371" s="9" t="str" cm="1">
        <f t="array" ref="M3371">_xlfn.IFS(LEFT(L3371, 2) = "01", "Jan", LEFT(L3371, 2) = "02", "Feb", LEFT(L3371, 2) = "03", "Mar", LEFT(L3371, 2) = "04", "Apr", LEFT(L3371, 2) = "05", "May", LEFT(L3371, 2) = "06", "Jun", LEFT(L3371, 2) = "07", "Jul", LEFT(L3371, 2) = "08", "Aug", LEFT(L3371, 2) = "09", "Sep", LEFT(L3371, 2) = "10", "Oct", LEFT(L3371, 2) = "11", "Nov", LEFT(L3371, 2) = "12", "Dec")</f>
        <v>Nov</v>
      </c>
      <c r="N3371" s="9" t="str">
        <f t="shared" si="368"/>
        <v>2016</v>
      </c>
      <c r="O3371" t="b">
        <v>0</v>
      </c>
      <c r="P3371">
        <v>54</v>
      </c>
      <c r="Q3371" t="b">
        <v>1</v>
      </c>
      <c r="R3371" t="s">
        <v>8270</v>
      </c>
      <c r="S3371" s="6">
        <f t="shared" si="364"/>
        <v>1.0389999999999999</v>
      </c>
      <c r="T3371" s="8">
        <f t="shared" si="365"/>
        <v>96.203703703703709</v>
      </c>
      <c r="U3371" t="str">
        <f t="shared" si="369"/>
        <v>theater</v>
      </c>
      <c r="V3371" t="str">
        <f t="shared" si="370"/>
        <v>plays</v>
      </c>
    </row>
    <row r="3372" spans="1:22" ht="32" x14ac:dyDescent="0.2">
      <c r="A3372">
        <v>3370</v>
      </c>
      <c r="B3372" s="3" t="s">
        <v>3369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2">
        <f t="shared" si="366"/>
        <v>42721.333333333328</v>
      </c>
      <c r="K3372">
        <v>1479283285</v>
      </c>
      <c r="L3372" s="12" t="str">
        <f t="shared" si="367"/>
        <v>11/16/2016</v>
      </c>
      <c r="M3372" s="9" t="str" cm="1">
        <f t="array" ref="M3372">_xlfn.IFS(LEFT(L3372, 2) = "01", "Jan", LEFT(L3372, 2) = "02", "Feb", LEFT(L3372, 2) = "03", "Mar", LEFT(L3372, 2) = "04", "Apr", LEFT(L3372, 2) = "05", "May", LEFT(L3372, 2) = "06", "Jun", LEFT(L3372, 2) = "07", "Jul", LEFT(L3372, 2) = "08", "Aug", LEFT(L3372, 2) = "09", "Sep", LEFT(L3372, 2) = "10", "Oct", LEFT(L3372, 2) = "11", "Nov", LEFT(L3372, 2) = "12", "Dec")</f>
        <v>Nov</v>
      </c>
      <c r="N3372" s="9" t="str">
        <f t="shared" si="368"/>
        <v>2016</v>
      </c>
      <c r="O3372" t="b">
        <v>0</v>
      </c>
      <c r="P3372">
        <v>26</v>
      </c>
      <c r="Q3372" t="b">
        <v>1</v>
      </c>
      <c r="R3372" t="s">
        <v>8270</v>
      </c>
      <c r="S3372" s="6">
        <f t="shared" si="364"/>
        <v>1.1773333333333333</v>
      </c>
      <c r="T3372" s="8">
        <f t="shared" si="365"/>
        <v>67.92307692307692</v>
      </c>
      <c r="U3372" t="str">
        <f t="shared" si="369"/>
        <v>theater</v>
      </c>
      <c r="V3372" t="str">
        <f t="shared" si="370"/>
        <v>plays</v>
      </c>
    </row>
    <row r="3373" spans="1:22" ht="32" x14ac:dyDescent="0.2">
      <c r="A3373">
        <v>3371</v>
      </c>
      <c r="B3373" s="3" t="s">
        <v>3370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2">
        <f t="shared" si="366"/>
        <v>42340.874594907407</v>
      </c>
      <c r="K3373">
        <v>1446670765</v>
      </c>
      <c r="L3373" s="12" t="str">
        <f t="shared" si="367"/>
        <v>11/04/2015</v>
      </c>
      <c r="M3373" s="9" t="str" cm="1">
        <f t="array" ref="M3373">_xlfn.IFS(LEFT(L3373, 2) = "01", "Jan", LEFT(L3373, 2) = "02", "Feb", LEFT(L3373, 2) = "03", "Mar", LEFT(L3373, 2) = "04", "Apr", LEFT(L3373, 2) = "05", "May", LEFT(L3373, 2) = "06", "Jun", LEFT(L3373, 2) = "07", "Jul", LEFT(L3373, 2) = "08", "Aug", LEFT(L3373, 2) = "09", "Sep", LEFT(L3373, 2) = "10", "Oct", LEFT(L3373, 2) = "11", "Nov", LEFT(L3373, 2) = "12", "Dec")</f>
        <v>Nov</v>
      </c>
      <c r="N3373" s="9" t="str">
        <f t="shared" si="368"/>
        <v>2015</v>
      </c>
      <c r="O3373" t="b">
        <v>0</v>
      </c>
      <c r="P3373">
        <v>9</v>
      </c>
      <c r="Q3373" t="b">
        <v>1</v>
      </c>
      <c r="R3373" t="s">
        <v>8270</v>
      </c>
      <c r="S3373" s="6">
        <f t="shared" si="364"/>
        <v>1.385</v>
      </c>
      <c r="T3373" s="8">
        <f t="shared" si="365"/>
        <v>30.777777777777779</v>
      </c>
      <c r="U3373" t="str">
        <f t="shared" si="369"/>
        <v>theater</v>
      </c>
      <c r="V3373" t="str">
        <f t="shared" si="370"/>
        <v>plays</v>
      </c>
    </row>
    <row r="3374" spans="1:22" ht="48" x14ac:dyDescent="0.2">
      <c r="A3374">
        <v>3372</v>
      </c>
      <c r="B3374" s="3" t="s">
        <v>3371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2">
        <f t="shared" si="366"/>
        <v>41876.207638888889</v>
      </c>
      <c r="K3374">
        <v>1407157756</v>
      </c>
      <c r="L3374" s="12" t="str">
        <f t="shared" si="367"/>
        <v>08/04/2014</v>
      </c>
      <c r="M3374" s="9" t="str" cm="1">
        <f t="array" ref="M3374">_xlfn.IFS(LEFT(L3374, 2) = "01", "Jan", LEFT(L3374, 2) = "02", "Feb", LEFT(L3374, 2) = "03", "Mar", LEFT(L3374, 2) = "04", "Apr", LEFT(L3374, 2) = "05", "May", LEFT(L3374, 2) = "06", "Jun", LEFT(L3374, 2) = "07", "Jul", LEFT(L3374, 2) = "08", "Aug", LEFT(L3374, 2) = "09", "Sep", LEFT(L3374, 2) = "10", "Oct", LEFT(L3374, 2) = "11", "Nov", LEFT(L3374, 2) = "12", "Dec")</f>
        <v>Aug</v>
      </c>
      <c r="N3374" s="9" t="str">
        <f t="shared" si="368"/>
        <v>2014</v>
      </c>
      <c r="O3374" t="b">
        <v>0</v>
      </c>
      <c r="P3374">
        <v>27</v>
      </c>
      <c r="Q3374" t="b">
        <v>1</v>
      </c>
      <c r="R3374" t="s">
        <v>8270</v>
      </c>
      <c r="S3374" s="6">
        <f t="shared" si="364"/>
        <v>1.0349999999999999</v>
      </c>
      <c r="T3374" s="8">
        <f t="shared" si="365"/>
        <v>38.333333333333336</v>
      </c>
      <c r="U3374" t="str">
        <f t="shared" si="369"/>
        <v>theater</v>
      </c>
      <c r="V3374" t="str">
        <f t="shared" si="370"/>
        <v>plays</v>
      </c>
    </row>
    <row r="3375" spans="1:22" ht="48" x14ac:dyDescent="0.2">
      <c r="A3375">
        <v>3373</v>
      </c>
      <c r="B3375" s="3" t="s">
        <v>3372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2">
        <f t="shared" si="366"/>
        <v>42203.666666666672</v>
      </c>
      <c r="K3375">
        <v>1435177840</v>
      </c>
      <c r="L3375" s="12" t="str">
        <f t="shared" si="367"/>
        <v>06/24/2015</v>
      </c>
      <c r="M3375" s="9" t="str" cm="1">
        <f t="array" ref="M3375">_xlfn.IFS(LEFT(L3375, 2) = "01", "Jan", LEFT(L3375, 2) = "02", "Feb", LEFT(L3375, 2) = "03", "Mar", LEFT(L3375, 2) = "04", "Apr", LEFT(L3375, 2) = "05", "May", LEFT(L3375, 2) = "06", "Jun", LEFT(L3375, 2) = "07", "Jul", LEFT(L3375, 2) = "08", "Aug", LEFT(L3375, 2) = "09", "Sep", LEFT(L3375, 2) = "10", "Oct", LEFT(L3375, 2) = "11", "Nov", LEFT(L3375, 2) = "12", "Dec")</f>
        <v>Jun</v>
      </c>
      <c r="N3375" s="9" t="str">
        <f t="shared" si="368"/>
        <v>2015</v>
      </c>
      <c r="O3375" t="b">
        <v>0</v>
      </c>
      <c r="P3375">
        <v>30</v>
      </c>
      <c r="Q3375" t="b">
        <v>1</v>
      </c>
      <c r="R3375" t="s">
        <v>8270</v>
      </c>
      <c r="S3375" s="6">
        <f t="shared" si="364"/>
        <v>1.0024999999999999</v>
      </c>
      <c r="T3375" s="8">
        <f t="shared" si="365"/>
        <v>66.833333333333329</v>
      </c>
      <c r="U3375" t="str">
        <f t="shared" si="369"/>
        <v>theater</v>
      </c>
      <c r="V3375" t="str">
        <f t="shared" si="370"/>
        <v>plays</v>
      </c>
    </row>
    <row r="3376" spans="1:22" ht="48" x14ac:dyDescent="0.2">
      <c r="A3376">
        <v>3374</v>
      </c>
      <c r="B3376" s="3" t="s">
        <v>3373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2">
        <f t="shared" si="366"/>
        <v>42305.731666666667</v>
      </c>
      <c r="K3376">
        <v>1443461616</v>
      </c>
      <c r="L3376" s="12" t="str">
        <f t="shared" si="367"/>
        <v>09/28/2015</v>
      </c>
      <c r="M3376" s="9" t="str" cm="1">
        <f t="array" ref="M3376">_xlfn.IFS(LEFT(L3376, 2) = "01", "Jan", LEFT(L3376, 2) = "02", "Feb", LEFT(L3376, 2) = "03", "Mar", LEFT(L3376, 2) = "04", "Apr", LEFT(L3376, 2) = "05", "May", LEFT(L3376, 2) = "06", "Jun", LEFT(L3376, 2) = "07", "Jul", LEFT(L3376, 2) = "08", "Aug", LEFT(L3376, 2) = "09", "Sep", LEFT(L3376, 2) = "10", "Oct", LEFT(L3376, 2) = "11", "Nov", LEFT(L3376, 2) = "12", "Dec")</f>
        <v>Sep</v>
      </c>
      <c r="N3376" s="9" t="str">
        <f t="shared" si="368"/>
        <v>2015</v>
      </c>
      <c r="O3376" t="b">
        <v>0</v>
      </c>
      <c r="P3376">
        <v>52</v>
      </c>
      <c r="Q3376" t="b">
        <v>1</v>
      </c>
      <c r="R3376" t="s">
        <v>8270</v>
      </c>
      <c r="S3376" s="6">
        <f t="shared" si="364"/>
        <v>1.0657142857142856</v>
      </c>
      <c r="T3376" s="8">
        <f t="shared" si="365"/>
        <v>71.730769230769226</v>
      </c>
      <c r="U3376" t="str">
        <f t="shared" si="369"/>
        <v>theater</v>
      </c>
      <c r="V3376" t="str">
        <f t="shared" si="370"/>
        <v>plays</v>
      </c>
    </row>
    <row r="3377" spans="1:22" ht="48" x14ac:dyDescent="0.2">
      <c r="A3377">
        <v>3375</v>
      </c>
      <c r="B3377" s="3" t="s">
        <v>3374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2">
        <f t="shared" si="366"/>
        <v>41777.610798611109</v>
      </c>
      <c r="K3377">
        <v>1399387173</v>
      </c>
      <c r="L3377" s="12" t="str">
        <f t="shared" si="367"/>
        <v>05/06/2014</v>
      </c>
      <c r="M3377" s="9" t="str" cm="1">
        <f t="array" ref="M3377">_xlfn.IFS(LEFT(L3377, 2) = "01", "Jan", LEFT(L3377, 2) = "02", "Feb", LEFT(L3377, 2) = "03", "Mar", LEFT(L3377, 2) = "04", "Apr", LEFT(L3377, 2) = "05", "May", LEFT(L3377, 2) = "06", "Jun", LEFT(L3377, 2) = "07", "Jul", LEFT(L3377, 2) = "08", "Aug", LEFT(L3377, 2) = "09", "Sep", LEFT(L3377, 2) = "10", "Oct", LEFT(L3377, 2) = "11", "Nov", LEFT(L3377, 2) = "12", "Dec")</f>
        <v>May</v>
      </c>
      <c r="N3377" s="9" t="str">
        <f t="shared" si="368"/>
        <v>2014</v>
      </c>
      <c r="O3377" t="b">
        <v>0</v>
      </c>
      <c r="P3377">
        <v>17</v>
      </c>
      <c r="Q3377" t="b">
        <v>1</v>
      </c>
      <c r="R3377" t="s">
        <v>8270</v>
      </c>
      <c r="S3377" s="6">
        <f t="shared" si="364"/>
        <v>1</v>
      </c>
      <c r="T3377" s="8">
        <f t="shared" si="365"/>
        <v>176.47058823529412</v>
      </c>
      <c r="U3377" t="str">
        <f t="shared" si="369"/>
        <v>theater</v>
      </c>
      <c r="V3377" t="str">
        <f t="shared" si="370"/>
        <v>plays</v>
      </c>
    </row>
    <row r="3378" spans="1:22" ht="48" x14ac:dyDescent="0.2">
      <c r="A3378">
        <v>3376</v>
      </c>
      <c r="B3378" s="3" t="s">
        <v>3375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2">
        <f t="shared" si="366"/>
        <v>42119.659652777773</v>
      </c>
      <c r="K3378">
        <v>1424796594</v>
      </c>
      <c r="L3378" s="12" t="str">
        <f t="shared" si="367"/>
        <v>02/24/2015</v>
      </c>
      <c r="M3378" s="9" t="str" cm="1">
        <f t="array" ref="M3378">_xlfn.IFS(LEFT(L3378, 2) = "01", "Jan", LEFT(L3378, 2) = "02", "Feb", LEFT(L3378, 2) = "03", "Mar", LEFT(L3378, 2) = "04", "Apr", LEFT(L3378, 2) = "05", "May", LEFT(L3378, 2) = "06", "Jun", LEFT(L3378, 2) = "07", "Jul", LEFT(L3378, 2) = "08", "Aug", LEFT(L3378, 2) = "09", "Sep", LEFT(L3378, 2) = "10", "Oct", LEFT(L3378, 2) = "11", "Nov", LEFT(L3378, 2) = "12", "Dec")</f>
        <v>Feb</v>
      </c>
      <c r="N3378" s="9" t="str">
        <f t="shared" si="368"/>
        <v>2015</v>
      </c>
      <c r="O3378" t="b">
        <v>0</v>
      </c>
      <c r="P3378">
        <v>19</v>
      </c>
      <c r="Q3378" t="b">
        <v>1</v>
      </c>
      <c r="R3378" t="s">
        <v>8270</v>
      </c>
      <c r="S3378" s="6">
        <f t="shared" si="364"/>
        <v>1.0001249999999999</v>
      </c>
      <c r="T3378" s="8">
        <f t="shared" si="365"/>
        <v>421.10526315789474</v>
      </c>
      <c r="U3378" t="str">
        <f t="shared" si="369"/>
        <v>theater</v>
      </c>
      <c r="V3378" t="str">
        <f t="shared" si="370"/>
        <v>plays</v>
      </c>
    </row>
    <row r="3379" spans="1:22" ht="48" x14ac:dyDescent="0.2">
      <c r="A3379">
        <v>3377</v>
      </c>
      <c r="B3379" s="3" t="s">
        <v>3376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2">
        <f t="shared" si="366"/>
        <v>42083.705555555556</v>
      </c>
      <c r="K3379">
        <v>1424280899</v>
      </c>
      <c r="L3379" s="12" t="str">
        <f t="shared" si="367"/>
        <v>02/18/2015</v>
      </c>
      <c r="M3379" s="9" t="str" cm="1">
        <f t="array" ref="M3379">_xlfn.IFS(LEFT(L3379, 2) = "01", "Jan", LEFT(L3379, 2) = "02", "Feb", LEFT(L3379, 2) = "03", "Mar", LEFT(L3379, 2) = "04", "Apr", LEFT(L3379, 2) = "05", "May", LEFT(L3379, 2) = "06", "Jun", LEFT(L3379, 2) = "07", "Jul", LEFT(L3379, 2) = "08", "Aug", LEFT(L3379, 2) = "09", "Sep", LEFT(L3379, 2) = "10", "Oct", LEFT(L3379, 2) = "11", "Nov", LEFT(L3379, 2) = "12", "Dec")</f>
        <v>Feb</v>
      </c>
      <c r="N3379" s="9" t="str">
        <f t="shared" si="368"/>
        <v>2015</v>
      </c>
      <c r="O3379" t="b">
        <v>0</v>
      </c>
      <c r="P3379">
        <v>77</v>
      </c>
      <c r="Q3379" t="b">
        <v>1</v>
      </c>
      <c r="R3379" t="s">
        <v>8270</v>
      </c>
      <c r="S3379" s="6">
        <f t="shared" si="364"/>
        <v>1.0105</v>
      </c>
      <c r="T3379" s="8">
        <f t="shared" si="365"/>
        <v>104.98701298701299</v>
      </c>
      <c r="U3379" t="str">
        <f t="shared" si="369"/>
        <v>theater</v>
      </c>
      <c r="V3379" t="str">
        <f t="shared" si="370"/>
        <v>plays</v>
      </c>
    </row>
    <row r="3380" spans="1:22" ht="48" x14ac:dyDescent="0.2">
      <c r="A3380">
        <v>3378</v>
      </c>
      <c r="B3380" s="3" t="s">
        <v>3377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2">
        <f t="shared" si="366"/>
        <v>41882.547222222223</v>
      </c>
      <c r="K3380">
        <v>1407400306</v>
      </c>
      <c r="L3380" s="12" t="str">
        <f t="shared" si="367"/>
        <v>08/07/2014</v>
      </c>
      <c r="M3380" s="9" t="str" cm="1">
        <f t="array" ref="M3380">_xlfn.IFS(LEFT(L3380, 2) = "01", "Jan", LEFT(L3380, 2) = "02", "Feb", LEFT(L3380, 2) = "03", "Mar", LEFT(L3380, 2) = "04", "Apr", LEFT(L3380, 2) = "05", "May", LEFT(L3380, 2) = "06", "Jun", LEFT(L3380, 2) = "07", "Jul", LEFT(L3380, 2) = "08", "Aug", LEFT(L3380, 2) = "09", "Sep", LEFT(L3380, 2) = "10", "Oct", LEFT(L3380, 2) = "11", "Nov", LEFT(L3380, 2) = "12", "Dec")</f>
        <v>Aug</v>
      </c>
      <c r="N3380" s="9" t="str">
        <f t="shared" si="368"/>
        <v>2014</v>
      </c>
      <c r="O3380" t="b">
        <v>0</v>
      </c>
      <c r="P3380">
        <v>21</v>
      </c>
      <c r="Q3380" t="b">
        <v>1</v>
      </c>
      <c r="R3380" t="s">
        <v>8270</v>
      </c>
      <c r="S3380" s="6">
        <f t="shared" si="364"/>
        <v>1.0763636363636364</v>
      </c>
      <c r="T3380" s="8">
        <f t="shared" si="365"/>
        <v>28.19047619047619</v>
      </c>
      <c r="U3380" t="str">
        <f t="shared" si="369"/>
        <v>theater</v>
      </c>
      <c r="V3380" t="str">
        <f t="shared" si="370"/>
        <v>plays</v>
      </c>
    </row>
    <row r="3381" spans="1:22" ht="48" x14ac:dyDescent="0.2">
      <c r="A3381">
        <v>3379</v>
      </c>
      <c r="B3381" s="3" t="s">
        <v>3378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2">
        <f t="shared" si="366"/>
        <v>42242.958333333328</v>
      </c>
      <c r="K3381">
        <v>1439122800</v>
      </c>
      <c r="L3381" s="12" t="str">
        <f t="shared" si="367"/>
        <v>08/09/2015</v>
      </c>
      <c r="M3381" s="9" t="str" cm="1">
        <f t="array" ref="M3381">_xlfn.IFS(LEFT(L3381, 2) = "01", "Jan", LEFT(L3381, 2) = "02", "Feb", LEFT(L3381, 2) = "03", "Mar", LEFT(L3381, 2) = "04", "Apr", LEFT(L3381, 2) = "05", "May", LEFT(L3381, 2) = "06", "Jun", LEFT(L3381, 2) = "07", "Jul", LEFT(L3381, 2) = "08", "Aug", LEFT(L3381, 2) = "09", "Sep", LEFT(L3381, 2) = "10", "Oct", LEFT(L3381, 2) = "11", "Nov", LEFT(L3381, 2) = "12", "Dec")</f>
        <v>Aug</v>
      </c>
      <c r="N3381" s="9" t="str">
        <f t="shared" si="368"/>
        <v>2015</v>
      </c>
      <c r="O3381" t="b">
        <v>0</v>
      </c>
      <c r="P3381">
        <v>38</v>
      </c>
      <c r="Q3381" t="b">
        <v>1</v>
      </c>
      <c r="R3381" t="s">
        <v>8270</v>
      </c>
      <c r="S3381" s="6">
        <f t="shared" si="364"/>
        <v>1.0365</v>
      </c>
      <c r="T3381" s="8">
        <f t="shared" si="365"/>
        <v>54.55263157894737</v>
      </c>
      <c r="U3381" t="str">
        <f t="shared" si="369"/>
        <v>theater</v>
      </c>
      <c r="V3381" t="str">
        <f t="shared" si="370"/>
        <v>plays</v>
      </c>
    </row>
    <row r="3382" spans="1:22" ht="48" x14ac:dyDescent="0.2">
      <c r="A3382">
        <v>3380</v>
      </c>
      <c r="B3382" s="3" t="s">
        <v>3379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2">
        <f t="shared" si="366"/>
        <v>41972.995115740734</v>
      </c>
      <c r="K3382">
        <v>1414277578</v>
      </c>
      <c r="L3382" s="12" t="str">
        <f t="shared" si="367"/>
        <v>10/25/2014</v>
      </c>
      <c r="M3382" s="9" t="str" cm="1">
        <f t="array" ref="M3382">_xlfn.IFS(LEFT(L3382, 2) = "01", "Jan", LEFT(L3382, 2) = "02", "Feb", LEFT(L3382, 2) = "03", "Mar", LEFT(L3382, 2) = "04", "Apr", LEFT(L3382, 2) = "05", "May", LEFT(L3382, 2) = "06", "Jun", LEFT(L3382, 2) = "07", "Jul", LEFT(L3382, 2) = "08", "Aug", LEFT(L3382, 2) = "09", "Sep", LEFT(L3382, 2) = "10", "Oct", LEFT(L3382, 2) = "11", "Nov", LEFT(L3382, 2) = "12", "Dec")</f>
        <v>Oct</v>
      </c>
      <c r="N3382" s="9" t="str">
        <f t="shared" si="368"/>
        <v>2014</v>
      </c>
      <c r="O3382" t="b">
        <v>0</v>
      </c>
      <c r="P3382">
        <v>28</v>
      </c>
      <c r="Q3382" t="b">
        <v>1</v>
      </c>
      <c r="R3382" t="s">
        <v>8270</v>
      </c>
      <c r="S3382" s="6">
        <f t="shared" si="364"/>
        <v>1.0443333333333333</v>
      </c>
      <c r="T3382" s="8">
        <f t="shared" si="365"/>
        <v>111.89285714285714</v>
      </c>
      <c r="U3382" t="str">
        <f t="shared" si="369"/>
        <v>theater</v>
      </c>
      <c r="V3382" t="str">
        <f t="shared" si="370"/>
        <v>plays</v>
      </c>
    </row>
    <row r="3383" spans="1:22" ht="48" x14ac:dyDescent="0.2">
      <c r="A3383">
        <v>3381</v>
      </c>
      <c r="B3383" s="3" t="s">
        <v>3380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2">
        <f t="shared" si="366"/>
        <v>42074.143321759257</v>
      </c>
      <c r="K3383">
        <v>1423455983</v>
      </c>
      <c r="L3383" s="12" t="str">
        <f t="shared" si="367"/>
        <v>02/09/2015</v>
      </c>
      <c r="M3383" s="9" t="str" cm="1">
        <f t="array" ref="M3383">_xlfn.IFS(LEFT(L3383, 2) = "01", "Jan", LEFT(L3383, 2) = "02", "Feb", LEFT(L3383, 2) = "03", "Mar", LEFT(L3383, 2) = "04", "Apr", LEFT(L3383, 2) = "05", "May", LEFT(L3383, 2) = "06", "Jun", LEFT(L3383, 2) = "07", "Jul", LEFT(L3383, 2) = "08", "Aug", LEFT(L3383, 2) = "09", "Sep", LEFT(L3383, 2) = "10", "Oct", LEFT(L3383, 2) = "11", "Nov", LEFT(L3383, 2) = "12", "Dec")</f>
        <v>Feb</v>
      </c>
      <c r="N3383" s="9" t="str">
        <f t="shared" si="368"/>
        <v>2015</v>
      </c>
      <c r="O3383" t="b">
        <v>0</v>
      </c>
      <c r="P3383">
        <v>48</v>
      </c>
      <c r="Q3383" t="b">
        <v>1</v>
      </c>
      <c r="R3383" t="s">
        <v>8270</v>
      </c>
      <c r="S3383" s="6">
        <f t="shared" si="364"/>
        <v>1.0225</v>
      </c>
      <c r="T3383" s="8">
        <f t="shared" si="365"/>
        <v>85.208333333333329</v>
      </c>
      <c r="U3383" t="str">
        <f t="shared" si="369"/>
        <v>theater</v>
      </c>
      <c r="V3383" t="str">
        <f t="shared" si="370"/>
        <v>plays</v>
      </c>
    </row>
    <row r="3384" spans="1:22" ht="48" x14ac:dyDescent="0.2">
      <c r="A3384">
        <v>3382</v>
      </c>
      <c r="B3384" s="3" t="s">
        <v>3381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2">
        <f t="shared" si="366"/>
        <v>42583.957638888889</v>
      </c>
      <c r="K3384">
        <v>1467973256</v>
      </c>
      <c r="L3384" s="12" t="str">
        <f t="shared" si="367"/>
        <v>07/08/2016</v>
      </c>
      <c r="M3384" s="9" t="str" cm="1">
        <f t="array" ref="M3384">_xlfn.IFS(LEFT(L3384, 2) = "01", "Jan", LEFT(L3384, 2) = "02", "Feb", LEFT(L3384, 2) = "03", "Mar", LEFT(L3384, 2) = "04", "Apr", LEFT(L3384, 2) = "05", "May", LEFT(L3384, 2) = "06", "Jun", LEFT(L3384, 2) = "07", "Jul", LEFT(L3384, 2) = "08", "Aug", LEFT(L3384, 2) = "09", "Sep", LEFT(L3384, 2) = "10", "Oct", LEFT(L3384, 2) = "11", "Nov", LEFT(L3384, 2) = "12", "Dec")</f>
        <v>Jul</v>
      </c>
      <c r="N3384" s="9" t="str">
        <f t="shared" si="368"/>
        <v>2016</v>
      </c>
      <c r="O3384" t="b">
        <v>0</v>
      </c>
      <c r="P3384">
        <v>46</v>
      </c>
      <c r="Q3384" t="b">
        <v>1</v>
      </c>
      <c r="R3384" t="s">
        <v>8270</v>
      </c>
      <c r="S3384" s="6">
        <f t="shared" si="364"/>
        <v>1.0074285714285713</v>
      </c>
      <c r="T3384" s="8">
        <f t="shared" si="365"/>
        <v>76.652173913043484</v>
      </c>
      <c r="U3384" t="str">
        <f t="shared" si="369"/>
        <v>theater</v>
      </c>
      <c r="V3384" t="str">
        <f t="shared" si="370"/>
        <v>plays</v>
      </c>
    </row>
    <row r="3385" spans="1:22" ht="48" x14ac:dyDescent="0.2">
      <c r="A3385">
        <v>3383</v>
      </c>
      <c r="B3385" s="3" t="s">
        <v>3382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2">
        <f t="shared" si="366"/>
        <v>42544.782638888893</v>
      </c>
      <c r="K3385">
        <v>1464979620</v>
      </c>
      <c r="L3385" s="12" t="str">
        <f t="shared" si="367"/>
        <v>06/03/2016</v>
      </c>
      <c r="M3385" s="9" t="str" cm="1">
        <f t="array" ref="M3385">_xlfn.IFS(LEFT(L3385, 2) = "01", "Jan", LEFT(L3385, 2) = "02", "Feb", LEFT(L3385, 2) = "03", "Mar", LEFT(L3385, 2) = "04", "Apr", LEFT(L3385, 2) = "05", "May", LEFT(L3385, 2) = "06", "Jun", LEFT(L3385, 2) = "07", "Jul", LEFT(L3385, 2) = "08", "Aug", LEFT(L3385, 2) = "09", "Sep", LEFT(L3385, 2) = "10", "Oct", LEFT(L3385, 2) = "11", "Nov", LEFT(L3385, 2) = "12", "Dec")</f>
        <v>Jun</v>
      </c>
      <c r="N3385" s="9" t="str">
        <f t="shared" si="368"/>
        <v>2016</v>
      </c>
      <c r="O3385" t="b">
        <v>0</v>
      </c>
      <c r="P3385">
        <v>30</v>
      </c>
      <c r="Q3385" t="b">
        <v>1</v>
      </c>
      <c r="R3385" t="s">
        <v>8270</v>
      </c>
      <c r="S3385" s="6">
        <f t="shared" si="364"/>
        <v>1.1171428571428572</v>
      </c>
      <c r="T3385" s="8">
        <f t="shared" si="365"/>
        <v>65.166666666666671</v>
      </c>
      <c r="U3385" t="str">
        <f t="shared" si="369"/>
        <v>theater</v>
      </c>
      <c r="V3385" t="str">
        <f t="shared" si="370"/>
        <v>plays</v>
      </c>
    </row>
    <row r="3386" spans="1:22" ht="48" x14ac:dyDescent="0.2">
      <c r="A3386">
        <v>3384</v>
      </c>
      <c r="B3386" s="3" t="s">
        <v>3383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2">
        <f t="shared" si="366"/>
        <v>42329.125</v>
      </c>
      <c r="K3386">
        <v>1444874768</v>
      </c>
      <c r="L3386" s="12" t="str">
        <f t="shared" si="367"/>
        <v>10/15/2015</v>
      </c>
      <c r="M3386" s="9" t="str" cm="1">
        <f t="array" ref="M3386">_xlfn.IFS(LEFT(L3386, 2) = "01", "Jan", LEFT(L3386, 2) = "02", "Feb", LEFT(L3386, 2) = "03", "Mar", LEFT(L3386, 2) = "04", "Apr", LEFT(L3386, 2) = "05", "May", LEFT(L3386, 2) = "06", "Jun", LEFT(L3386, 2) = "07", "Jul", LEFT(L3386, 2) = "08", "Aug", LEFT(L3386, 2) = "09", "Sep", LEFT(L3386, 2) = "10", "Oct", LEFT(L3386, 2) = "11", "Nov", LEFT(L3386, 2) = "12", "Dec")</f>
        <v>Oct</v>
      </c>
      <c r="N3386" s="9" t="str">
        <f t="shared" si="368"/>
        <v>2015</v>
      </c>
      <c r="O3386" t="b">
        <v>0</v>
      </c>
      <c r="P3386">
        <v>64</v>
      </c>
      <c r="Q3386" t="b">
        <v>1</v>
      </c>
      <c r="R3386" t="s">
        <v>8270</v>
      </c>
      <c r="S3386" s="6">
        <f t="shared" si="364"/>
        <v>1.0001100000000001</v>
      </c>
      <c r="T3386" s="8">
        <f t="shared" si="365"/>
        <v>93.760312499999998</v>
      </c>
      <c r="U3386" t="str">
        <f t="shared" si="369"/>
        <v>theater</v>
      </c>
      <c r="V3386" t="str">
        <f t="shared" si="370"/>
        <v>plays</v>
      </c>
    </row>
    <row r="3387" spans="1:22" ht="48" x14ac:dyDescent="0.2">
      <c r="A3387">
        <v>3385</v>
      </c>
      <c r="B3387" s="3" t="s">
        <v>3384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2">
        <f t="shared" si="366"/>
        <v>41983.8675</v>
      </c>
      <c r="K3387">
        <v>1415652552</v>
      </c>
      <c r="L3387" s="12" t="str">
        <f t="shared" si="367"/>
        <v>11/10/2014</v>
      </c>
      <c r="M3387" s="9" t="str" cm="1">
        <f t="array" ref="M3387">_xlfn.IFS(LEFT(L3387, 2) = "01", "Jan", LEFT(L3387, 2) = "02", "Feb", LEFT(L3387, 2) = "03", "Mar", LEFT(L3387, 2) = "04", "Apr", LEFT(L3387, 2) = "05", "May", LEFT(L3387, 2) = "06", "Jun", LEFT(L3387, 2) = "07", "Jul", LEFT(L3387, 2) = "08", "Aug", LEFT(L3387, 2) = "09", "Sep", LEFT(L3387, 2) = "10", "Oct", LEFT(L3387, 2) = "11", "Nov", LEFT(L3387, 2) = "12", "Dec")</f>
        <v>Nov</v>
      </c>
      <c r="N3387" s="9" t="str">
        <f t="shared" si="368"/>
        <v>2014</v>
      </c>
      <c r="O3387" t="b">
        <v>0</v>
      </c>
      <c r="P3387">
        <v>15</v>
      </c>
      <c r="Q3387" t="b">
        <v>1</v>
      </c>
      <c r="R3387" t="s">
        <v>8270</v>
      </c>
      <c r="S3387" s="6">
        <f t="shared" si="364"/>
        <v>1</v>
      </c>
      <c r="T3387" s="8">
        <f t="shared" si="365"/>
        <v>133.33333333333334</v>
      </c>
      <c r="U3387" t="str">
        <f t="shared" si="369"/>
        <v>theater</v>
      </c>
      <c r="V3387" t="str">
        <f t="shared" si="370"/>
        <v>plays</v>
      </c>
    </row>
    <row r="3388" spans="1:22" ht="48" x14ac:dyDescent="0.2">
      <c r="A3388">
        <v>3386</v>
      </c>
      <c r="B3388" s="3" t="s">
        <v>3385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2">
        <f t="shared" si="366"/>
        <v>41976.644745370373</v>
      </c>
      <c r="K3388">
        <v>1415028506</v>
      </c>
      <c r="L3388" s="12" t="str">
        <f t="shared" si="367"/>
        <v>11/03/2014</v>
      </c>
      <c r="M3388" s="9" t="str" cm="1">
        <f t="array" ref="M3388">_xlfn.IFS(LEFT(L3388, 2) = "01", "Jan", LEFT(L3388, 2) = "02", "Feb", LEFT(L3388, 2) = "03", "Mar", LEFT(L3388, 2) = "04", "Apr", LEFT(L3388, 2) = "05", "May", LEFT(L3388, 2) = "06", "Jun", LEFT(L3388, 2) = "07", "Jul", LEFT(L3388, 2) = "08", "Aug", LEFT(L3388, 2) = "09", "Sep", LEFT(L3388, 2) = "10", "Oct", LEFT(L3388, 2) = "11", "Nov", LEFT(L3388, 2) = "12", "Dec")</f>
        <v>Nov</v>
      </c>
      <c r="N3388" s="9" t="str">
        <f t="shared" si="368"/>
        <v>2014</v>
      </c>
      <c r="O3388" t="b">
        <v>0</v>
      </c>
      <c r="P3388">
        <v>41</v>
      </c>
      <c r="Q3388" t="b">
        <v>1</v>
      </c>
      <c r="R3388" t="s">
        <v>8270</v>
      </c>
      <c r="S3388" s="6">
        <f t="shared" si="364"/>
        <v>1.05</v>
      </c>
      <c r="T3388" s="8">
        <f t="shared" si="365"/>
        <v>51.219512195121951</v>
      </c>
      <c r="U3388" t="str">
        <f t="shared" si="369"/>
        <v>theater</v>
      </c>
      <c r="V3388" t="str">
        <f t="shared" si="370"/>
        <v>plays</v>
      </c>
    </row>
    <row r="3389" spans="1:22" ht="48" x14ac:dyDescent="0.2">
      <c r="A3389">
        <v>3387</v>
      </c>
      <c r="B3389" s="3" t="s">
        <v>3386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2">
        <f t="shared" si="366"/>
        <v>41987.762592592597</v>
      </c>
      <c r="K3389">
        <v>1415125088</v>
      </c>
      <c r="L3389" s="12" t="str">
        <f t="shared" si="367"/>
        <v>11/04/2014</v>
      </c>
      <c r="M3389" s="9" t="str" cm="1">
        <f t="array" ref="M3389">_xlfn.IFS(LEFT(L3389, 2) = "01", "Jan", LEFT(L3389, 2) = "02", "Feb", LEFT(L3389, 2) = "03", "Mar", LEFT(L3389, 2) = "04", "Apr", LEFT(L3389, 2) = "05", "May", LEFT(L3389, 2) = "06", "Jun", LEFT(L3389, 2) = "07", "Jul", LEFT(L3389, 2) = "08", "Aug", LEFT(L3389, 2) = "09", "Sep", LEFT(L3389, 2) = "10", "Oct", LEFT(L3389, 2) = "11", "Nov", LEFT(L3389, 2) = "12", "Dec")</f>
        <v>Nov</v>
      </c>
      <c r="N3389" s="9" t="str">
        <f t="shared" si="368"/>
        <v>2014</v>
      </c>
      <c r="O3389" t="b">
        <v>0</v>
      </c>
      <c r="P3389">
        <v>35</v>
      </c>
      <c r="Q3389" t="b">
        <v>1</v>
      </c>
      <c r="R3389" t="s">
        <v>8270</v>
      </c>
      <c r="S3389" s="6">
        <f t="shared" si="364"/>
        <v>1.1686666666666667</v>
      </c>
      <c r="T3389" s="8">
        <f t="shared" si="365"/>
        <v>100.17142857142858</v>
      </c>
      <c r="U3389" t="str">
        <f t="shared" si="369"/>
        <v>theater</v>
      </c>
      <c r="V3389" t="str">
        <f t="shared" si="370"/>
        <v>plays</v>
      </c>
    </row>
    <row r="3390" spans="1:22" ht="48" x14ac:dyDescent="0.2">
      <c r="A3390">
        <v>3388</v>
      </c>
      <c r="B3390" s="3" t="s">
        <v>3387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2">
        <f t="shared" si="366"/>
        <v>42173.461122685185</v>
      </c>
      <c r="K3390">
        <v>1432033441</v>
      </c>
      <c r="L3390" s="12" t="str">
        <f t="shared" si="367"/>
        <v>05/19/2015</v>
      </c>
      <c r="M3390" s="9" t="str" cm="1">
        <f t="array" ref="M3390">_xlfn.IFS(LEFT(L3390, 2) = "01", "Jan", LEFT(L3390, 2) = "02", "Feb", LEFT(L3390, 2) = "03", "Mar", LEFT(L3390, 2) = "04", "Apr", LEFT(L3390, 2) = "05", "May", LEFT(L3390, 2) = "06", "Jun", LEFT(L3390, 2) = "07", "Jul", LEFT(L3390, 2) = "08", "Aug", LEFT(L3390, 2) = "09", "Sep", LEFT(L3390, 2) = "10", "Oct", LEFT(L3390, 2) = "11", "Nov", LEFT(L3390, 2) = "12", "Dec")</f>
        <v>May</v>
      </c>
      <c r="N3390" s="9" t="str">
        <f t="shared" si="368"/>
        <v>2015</v>
      </c>
      <c r="O3390" t="b">
        <v>0</v>
      </c>
      <c r="P3390">
        <v>45</v>
      </c>
      <c r="Q3390" t="b">
        <v>1</v>
      </c>
      <c r="R3390" t="s">
        <v>8270</v>
      </c>
      <c r="S3390" s="6">
        <f t="shared" si="364"/>
        <v>1.038</v>
      </c>
      <c r="T3390" s="8">
        <f t="shared" si="365"/>
        <v>34.6</v>
      </c>
      <c r="U3390" t="str">
        <f t="shared" si="369"/>
        <v>theater</v>
      </c>
      <c r="V3390" t="str">
        <f t="shared" si="370"/>
        <v>plays</v>
      </c>
    </row>
    <row r="3391" spans="1:22" ht="48" x14ac:dyDescent="0.2">
      <c r="A3391">
        <v>3389</v>
      </c>
      <c r="B3391" s="3" t="s">
        <v>3388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2">
        <f t="shared" si="366"/>
        <v>42524.563449074078</v>
      </c>
      <c r="K3391">
        <v>1462368682</v>
      </c>
      <c r="L3391" s="12" t="str">
        <f t="shared" si="367"/>
        <v>05/04/2016</v>
      </c>
      <c r="M3391" s="9" t="str" cm="1">
        <f t="array" ref="M3391">_xlfn.IFS(LEFT(L3391, 2) = "01", "Jan", LEFT(L3391, 2) = "02", "Feb", LEFT(L3391, 2) = "03", "Mar", LEFT(L3391, 2) = "04", "Apr", LEFT(L3391, 2) = "05", "May", LEFT(L3391, 2) = "06", "Jun", LEFT(L3391, 2) = "07", "Jul", LEFT(L3391, 2) = "08", "Aug", LEFT(L3391, 2) = "09", "Sep", LEFT(L3391, 2) = "10", "Oct", LEFT(L3391, 2) = "11", "Nov", LEFT(L3391, 2) = "12", "Dec")</f>
        <v>May</v>
      </c>
      <c r="N3391" s="9" t="str">
        <f t="shared" si="368"/>
        <v>2016</v>
      </c>
      <c r="O3391" t="b">
        <v>0</v>
      </c>
      <c r="P3391">
        <v>62</v>
      </c>
      <c r="Q3391" t="b">
        <v>1</v>
      </c>
      <c r="R3391" t="s">
        <v>8270</v>
      </c>
      <c r="S3391" s="6">
        <f t="shared" si="364"/>
        <v>1.145</v>
      </c>
      <c r="T3391" s="8">
        <f t="shared" si="365"/>
        <v>184.67741935483872</v>
      </c>
      <c r="U3391" t="str">
        <f t="shared" si="369"/>
        <v>theater</v>
      </c>
      <c r="V3391" t="str">
        <f t="shared" si="370"/>
        <v>plays</v>
      </c>
    </row>
    <row r="3392" spans="1:22" ht="48" x14ac:dyDescent="0.2">
      <c r="A3392">
        <v>3390</v>
      </c>
      <c r="B3392" s="3" t="s">
        <v>3389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2">
        <f t="shared" si="366"/>
        <v>41830.774826388886</v>
      </c>
      <c r="K3392">
        <v>1403721345</v>
      </c>
      <c r="L3392" s="12" t="str">
        <f t="shared" si="367"/>
        <v>06/25/2014</v>
      </c>
      <c r="M3392" s="9" t="str" cm="1">
        <f t="array" ref="M3392">_xlfn.IFS(LEFT(L3392, 2) = "01", "Jan", LEFT(L3392, 2) = "02", "Feb", LEFT(L3392, 2) = "03", "Mar", LEFT(L3392, 2) = "04", "Apr", LEFT(L3392, 2) = "05", "May", LEFT(L3392, 2) = "06", "Jun", LEFT(L3392, 2) = "07", "Jul", LEFT(L3392, 2) = "08", "Aug", LEFT(L3392, 2) = "09", "Sep", LEFT(L3392, 2) = "10", "Oct", LEFT(L3392, 2) = "11", "Nov", LEFT(L3392, 2) = "12", "Dec")</f>
        <v>Jun</v>
      </c>
      <c r="N3392" s="9" t="str">
        <f t="shared" si="368"/>
        <v>2014</v>
      </c>
      <c r="O3392" t="b">
        <v>0</v>
      </c>
      <c r="P3392">
        <v>22</v>
      </c>
      <c r="Q3392" t="b">
        <v>1</v>
      </c>
      <c r="R3392" t="s">
        <v>8270</v>
      </c>
      <c r="S3392" s="6">
        <f t="shared" si="364"/>
        <v>1.024</v>
      </c>
      <c r="T3392" s="8">
        <f t="shared" si="365"/>
        <v>69.818181818181813</v>
      </c>
      <c r="U3392" t="str">
        <f t="shared" si="369"/>
        <v>theater</v>
      </c>
      <c r="V3392" t="str">
        <f t="shared" si="370"/>
        <v>plays</v>
      </c>
    </row>
    <row r="3393" spans="1:22" ht="48" x14ac:dyDescent="0.2">
      <c r="A3393">
        <v>3391</v>
      </c>
      <c r="B3393" s="3" t="s">
        <v>3390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2">
        <f t="shared" si="366"/>
        <v>41859.936111111114</v>
      </c>
      <c r="K3393">
        <v>1404997548</v>
      </c>
      <c r="L3393" s="12" t="str">
        <f t="shared" si="367"/>
        <v>07/10/2014</v>
      </c>
      <c r="M3393" s="9" t="str" cm="1">
        <f t="array" ref="M3393">_xlfn.IFS(LEFT(L3393, 2) = "01", "Jan", LEFT(L3393, 2) = "02", "Feb", LEFT(L3393, 2) = "03", "Mar", LEFT(L3393, 2) = "04", "Apr", LEFT(L3393, 2) = "05", "May", LEFT(L3393, 2) = "06", "Jun", LEFT(L3393, 2) = "07", "Jul", LEFT(L3393, 2) = "08", "Aug", LEFT(L3393, 2) = "09", "Sep", LEFT(L3393, 2) = "10", "Oct", LEFT(L3393, 2) = "11", "Nov", LEFT(L3393, 2) = "12", "Dec")</f>
        <v>Jul</v>
      </c>
      <c r="N3393" s="9" t="str">
        <f t="shared" si="368"/>
        <v>2014</v>
      </c>
      <c r="O3393" t="b">
        <v>0</v>
      </c>
      <c r="P3393">
        <v>18</v>
      </c>
      <c r="Q3393" t="b">
        <v>1</v>
      </c>
      <c r="R3393" t="s">
        <v>8270</v>
      </c>
      <c r="S3393" s="6">
        <f t="shared" si="364"/>
        <v>2.23</v>
      </c>
      <c r="T3393" s="8">
        <f t="shared" si="365"/>
        <v>61.944444444444443</v>
      </c>
      <c r="U3393" t="str">
        <f t="shared" si="369"/>
        <v>theater</v>
      </c>
      <c r="V3393" t="str">
        <f t="shared" si="370"/>
        <v>plays</v>
      </c>
    </row>
    <row r="3394" spans="1:22" ht="48" x14ac:dyDescent="0.2">
      <c r="A3394">
        <v>3392</v>
      </c>
      <c r="B3394" s="3" t="s">
        <v>3391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2">
        <f t="shared" si="366"/>
        <v>42496.845543981486</v>
      </c>
      <c r="K3394">
        <v>1458245855</v>
      </c>
      <c r="L3394" s="12" t="str">
        <f t="shared" si="367"/>
        <v>03/17/2016</v>
      </c>
      <c r="M3394" s="9" t="str" cm="1">
        <f t="array" ref="M3394">_xlfn.IFS(LEFT(L3394, 2) = "01", "Jan", LEFT(L3394, 2) = "02", "Feb", LEFT(L3394, 2) = "03", "Mar", LEFT(L3394, 2) = "04", "Apr", LEFT(L3394, 2) = "05", "May", LEFT(L3394, 2) = "06", "Jun", LEFT(L3394, 2) = "07", "Jul", LEFT(L3394, 2) = "08", "Aug", LEFT(L3394, 2) = "09", "Sep", LEFT(L3394, 2) = "10", "Oct", LEFT(L3394, 2) = "11", "Nov", LEFT(L3394, 2) = "12", "Dec")</f>
        <v>Mar</v>
      </c>
      <c r="N3394" s="9" t="str">
        <f t="shared" si="368"/>
        <v>2016</v>
      </c>
      <c r="O3394" t="b">
        <v>0</v>
      </c>
      <c r="P3394">
        <v>12</v>
      </c>
      <c r="Q3394" t="b">
        <v>1</v>
      </c>
      <c r="R3394" t="s">
        <v>8270</v>
      </c>
      <c r="S3394" s="6">
        <f t="shared" ref="S3394:S3457" si="371">E3394/D3394</f>
        <v>1</v>
      </c>
      <c r="T3394" s="8">
        <f t="shared" ref="T3394:T3457" si="372">IFERROR(E3394/P3394, 0)</f>
        <v>41.666666666666664</v>
      </c>
      <c r="U3394" t="str">
        <f t="shared" si="369"/>
        <v>theater</v>
      </c>
      <c r="V3394" t="str">
        <f t="shared" si="370"/>
        <v>plays</v>
      </c>
    </row>
    <row r="3395" spans="1:22" ht="48" x14ac:dyDescent="0.2">
      <c r="A3395">
        <v>3393</v>
      </c>
      <c r="B3395" s="3" t="s">
        <v>3392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2">
        <f t="shared" ref="J3395:J3458" si="373">(((I3395/60)/60)/24)+DATE(1970,1,1)</f>
        <v>41949.031944444447</v>
      </c>
      <c r="K3395">
        <v>1413065230</v>
      </c>
      <c r="L3395" s="12" t="str">
        <f t="shared" ref="L3395:L3458" si="374">TEXT((((K3395/60)/60)/24)+DATE(1970,1,1), "mm/dd/yyyy")</f>
        <v>10/11/2014</v>
      </c>
      <c r="M3395" s="9" t="str" cm="1">
        <f t="array" ref="M3395">_xlfn.IFS(LEFT(L3395, 2) = "01", "Jan", LEFT(L3395, 2) = "02", "Feb", LEFT(L3395, 2) = "03", "Mar", LEFT(L3395, 2) = "04", "Apr", LEFT(L3395, 2) = "05", "May", LEFT(L3395, 2) = "06", "Jun", LEFT(L3395, 2) = "07", "Jul", LEFT(L3395, 2) = "08", "Aug", LEFT(L3395, 2) = "09", "Sep", LEFT(L3395, 2) = "10", "Oct", LEFT(L3395, 2) = "11", "Nov", LEFT(L3395, 2) = "12", "Dec")</f>
        <v>Oct</v>
      </c>
      <c r="N3395" s="9" t="str">
        <f t="shared" ref="N3395:N3458" si="375">RIGHT(L3395, 4)</f>
        <v>2014</v>
      </c>
      <c r="O3395" t="b">
        <v>0</v>
      </c>
      <c r="P3395">
        <v>44</v>
      </c>
      <c r="Q3395" t="b">
        <v>1</v>
      </c>
      <c r="R3395" t="s">
        <v>8270</v>
      </c>
      <c r="S3395" s="6">
        <f t="shared" si="371"/>
        <v>1.0580000000000001</v>
      </c>
      <c r="T3395" s="8">
        <f t="shared" si="372"/>
        <v>36.06818181818182</v>
      </c>
      <c r="U3395" t="str">
        <f t="shared" ref="U3395:U3458" si="376">LEFT(R3395, SEARCH("/", R3395) - 1)</f>
        <v>theater</v>
      </c>
      <c r="V3395" t="str">
        <f t="shared" ref="V3395:V3458" si="377">RIGHT(R3395, LEN(R3395) - SEARCH("/", R3395) )</f>
        <v>plays</v>
      </c>
    </row>
    <row r="3396" spans="1:22" ht="48" x14ac:dyDescent="0.2">
      <c r="A3396">
        <v>3394</v>
      </c>
      <c r="B3396" s="3" t="s">
        <v>3393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2">
        <f t="shared" si="373"/>
        <v>41847.59542824074</v>
      </c>
      <c r="K3396">
        <v>1403878645</v>
      </c>
      <c r="L3396" s="12" t="str">
        <f t="shared" si="374"/>
        <v>06/27/2014</v>
      </c>
      <c r="M3396" s="9" t="str" cm="1">
        <f t="array" ref="M3396">_xlfn.IFS(LEFT(L3396, 2) = "01", "Jan", LEFT(L3396, 2) = "02", "Feb", LEFT(L3396, 2) = "03", "Mar", LEFT(L3396, 2) = "04", "Apr", LEFT(L3396, 2) = "05", "May", LEFT(L3396, 2) = "06", "Jun", LEFT(L3396, 2) = "07", "Jul", LEFT(L3396, 2) = "08", "Aug", LEFT(L3396, 2) = "09", "Sep", LEFT(L3396, 2) = "10", "Oct", LEFT(L3396, 2) = "11", "Nov", LEFT(L3396, 2) = "12", "Dec")</f>
        <v>Jun</v>
      </c>
      <c r="N3396" s="9" t="str">
        <f t="shared" si="375"/>
        <v>2014</v>
      </c>
      <c r="O3396" t="b">
        <v>0</v>
      </c>
      <c r="P3396">
        <v>27</v>
      </c>
      <c r="Q3396" t="b">
        <v>1</v>
      </c>
      <c r="R3396" t="s">
        <v>8270</v>
      </c>
      <c r="S3396" s="6">
        <f t="shared" si="371"/>
        <v>1.4236363636363636</v>
      </c>
      <c r="T3396" s="8">
        <f t="shared" si="372"/>
        <v>29</v>
      </c>
      <c r="U3396" t="str">
        <f t="shared" si="376"/>
        <v>theater</v>
      </c>
      <c r="V3396" t="str">
        <f t="shared" si="377"/>
        <v>plays</v>
      </c>
    </row>
    <row r="3397" spans="1:22" ht="32" x14ac:dyDescent="0.2">
      <c r="A3397">
        <v>3395</v>
      </c>
      <c r="B3397" s="3" t="s">
        <v>3394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2">
        <f t="shared" si="373"/>
        <v>42154.756944444445</v>
      </c>
      <c r="K3397">
        <v>1431795944</v>
      </c>
      <c r="L3397" s="12" t="str">
        <f t="shared" si="374"/>
        <v>05/16/2015</v>
      </c>
      <c r="M3397" s="9" t="str" cm="1">
        <f t="array" ref="M3397">_xlfn.IFS(LEFT(L3397, 2) = "01", "Jan", LEFT(L3397, 2) = "02", "Feb", LEFT(L3397, 2) = "03", "Mar", LEFT(L3397, 2) = "04", "Apr", LEFT(L3397, 2) = "05", "May", LEFT(L3397, 2) = "06", "Jun", LEFT(L3397, 2) = "07", "Jul", LEFT(L3397, 2) = "08", "Aug", LEFT(L3397, 2) = "09", "Sep", LEFT(L3397, 2) = "10", "Oct", LEFT(L3397, 2) = "11", "Nov", LEFT(L3397, 2) = "12", "Dec")</f>
        <v>May</v>
      </c>
      <c r="N3397" s="9" t="str">
        <f t="shared" si="375"/>
        <v>2015</v>
      </c>
      <c r="O3397" t="b">
        <v>0</v>
      </c>
      <c r="P3397">
        <v>38</v>
      </c>
      <c r="Q3397" t="b">
        <v>1</v>
      </c>
      <c r="R3397" t="s">
        <v>8270</v>
      </c>
      <c r="S3397" s="6">
        <f t="shared" si="371"/>
        <v>1.84</v>
      </c>
      <c r="T3397" s="8">
        <f t="shared" si="372"/>
        <v>24.210526315789473</v>
      </c>
      <c r="U3397" t="str">
        <f t="shared" si="376"/>
        <v>theater</v>
      </c>
      <c r="V3397" t="str">
        <f t="shared" si="377"/>
        <v>plays</v>
      </c>
    </row>
    <row r="3398" spans="1:22" ht="48" x14ac:dyDescent="0.2">
      <c r="A3398">
        <v>3396</v>
      </c>
      <c r="B3398" s="3" t="s">
        <v>3395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2">
        <f t="shared" si="373"/>
        <v>41791.165972222225</v>
      </c>
      <c r="K3398">
        <v>1399286589</v>
      </c>
      <c r="L3398" s="12" t="str">
        <f t="shared" si="374"/>
        <v>05/05/2014</v>
      </c>
      <c r="M3398" s="9" t="str" cm="1">
        <f t="array" ref="M3398">_xlfn.IFS(LEFT(L3398, 2) = "01", "Jan", LEFT(L3398, 2) = "02", "Feb", LEFT(L3398, 2) = "03", "Mar", LEFT(L3398, 2) = "04", "Apr", LEFT(L3398, 2) = "05", "May", LEFT(L3398, 2) = "06", "Jun", LEFT(L3398, 2) = "07", "Jul", LEFT(L3398, 2) = "08", "Aug", LEFT(L3398, 2) = "09", "Sep", LEFT(L3398, 2) = "10", "Oct", LEFT(L3398, 2) = "11", "Nov", LEFT(L3398, 2) = "12", "Dec")</f>
        <v>May</v>
      </c>
      <c r="N3398" s="9" t="str">
        <f t="shared" si="375"/>
        <v>2014</v>
      </c>
      <c r="O3398" t="b">
        <v>0</v>
      </c>
      <c r="P3398">
        <v>28</v>
      </c>
      <c r="Q3398" t="b">
        <v>1</v>
      </c>
      <c r="R3398" t="s">
        <v>8270</v>
      </c>
      <c r="S3398" s="6">
        <f t="shared" si="371"/>
        <v>1.0433333333333332</v>
      </c>
      <c r="T3398" s="8">
        <f t="shared" si="372"/>
        <v>55.892857142857146</v>
      </c>
      <c r="U3398" t="str">
        <f t="shared" si="376"/>
        <v>theater</v>
      </c>
      <c r="V3398" t="str">
        <f t="shared" si="377"/>
        <v>plays</v>
      </c>
    </row>
    <row r="3399" spans="1:22" ht="32" x14ac:dyDescent="0.2">
      <c r="A3399">
        <v>3397</v>
      </c>
      <c r="B3399" s="3" t="s">
        <v>3396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2">
        <f t="shared" si="373"/>
        <v>42418.916666666672</v>
      </c>
      <c r="K3399">
        <v>1452338929</v>
      </c>
      <c r="L3399" s="12" t="str">
        <f t="shared" si="374"/>
        <v>01/09/2016</v>
      </c>
      <c r="M3399" s="9" t="str" cm="1">
        <f t="array" ref="M3399">_xlfn.IFS(LEFT(L3399, 2) = "01", "Jan", LEFT(L3399, 2) = "02", "Feb", LEFT(L3399, 2) = "03", "Mar", LEFT(L3399, 2) = "04", "Apr", LEFT(L3399, 2) = "05", "May", LEFT(L3399, 2) = "06", "Jun", LEFT(L3399, 2) = "07", "Jul", LEFT(L3399, 2) = "08", "Aug", LEFT(L3399, 2) = "09", "Sep", LEFT(L3399, 2) = "10", "Oct", LEFT(L3399, 2) = "11", "Nov", LEFT(L3399, 2) = "12", "Dec")</f>
        <v>Jan</v>
      </c>
      <c r="N3399" s="9" t="str">
        <f t="shared" si="375"/>
        <v>2016</v>
      </c>
      <c r="O3399" t="b">
        <v>0</v>
      </c>
      <c r="P3399">
        <v>24</v>
      </c>
      <c r="Q3399" t="b">
        <v>1</v>
      </c>
      <c r="R3399" t="s">
        <v>8270</v>
      </c>
      <c r="S3399" s="6">
        <f t="shared" si="371"/>
        <v>1.1200000000000001</v>
      </c>
      <c r="T3399" s="8">
        <f t="shared" si="372"/>
        <v>11.666666666666666</v>
      </c>
      <c r="U3399" t="str">
        <f t="shared" si="376"/>
        <v>theater</v>
      </c>
      <c r="V3399" t="str">
        <f t="shared" si="377"/>
        <v>plays</v>
      </c>
    </row>
    <row r="3400" spans="1:22" ht="48" x14ac:dyDescent="0.2">
      <c r="A3400">
        <v>3398</v>
      </c>
      <c r="B3400" s="3" t="s">
        <v>3397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2">
        <f t="shared" si="373"/>
        <v>41964.708333333328</v>
      </c>
      <c r="K3400">
        <v>1414605776</v>
      </c>
      <c r="L3400" s="12" t="str">
        <f t="shared" si="374"/>
        <v>10/29/2014</v>
      </c>
      <c r="M3400" s="9" t="str" cm="1">
        <f t="array" ref="M3400">_xlfn.IFS(LEFT(L3400, 2) = "01", "Jan", LEFT(L3400, 2) = "02", "Feb", LEFT(L3400, 2) = "03", "Mar", LEFT(L3400, 2) = "04", "Apr", LEFT(L3400, 2) = "05", "May", LEFT(L3400, 2) = "06", "Jun", LEFT(L3400, 2) = "07", "Jul", LEFT(L3400, 2) = "08", "Aug", LEFT(L3400, 2) = "09", "Sep", LEFT(L3400, 2) = "10", "Oct", LEFT(L3400, 2) = "11", "Nov", LEFT(L3400, 2) = "12", "Dec")</f>
        <v>Oct</v>
      </c>
      <c r="N3400" s="9" t="str">
        <f t="shared" si="375"/>
        <v>2014</v>
      </c>
      <c r="O3400" t="b">
        <v>0</v>
      </c>
      <c r="P3400">
        <v>65</v>
      </c>
      <c r="Q3400" t="b">
        <v>1</v>
      </c>
      <c r="R3400" t="s">
        <v>8270</v>
      </c>
      <c r="S3400" s="6">
        <f t="shared" si="371"/>
        <v>1.1107499999999999</v>
      </c>
      <c r="T3400" s="8">
        <f t="shared" si="372"/>
        <v>68.353846153846149</v>
      </c>
      <c r="U3400" t="str">
        <f t="shared" si="376"/>
        <v>theater</v>
      </c>
      <c r="V3400" t="str">
        <f t="shared" si="377"/>
        <v>plays</v>
      </c>
    </row>
    <row r="3401" spans="1:22" ht="48" x14ac:dyDescent="0.2">
      <c r="A3401">
        <v>3399</v>
      </c>
      <c r="B3401" s="3" t="s">
        <v>3398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2">
        <f t="shared" si="373"/>
        <v>42056.920428240745</v>
      </c>
      <c r="K3401">
        <v>1421964325</v>
      </c>
      <c r="L3401" s="12" t="str">
        <f t="shared" si="374"/>
        <v>01/22/2015</v>
      </c>
      <c r="M3401" s="9" t="str" cm="1">
        <f t="array" ref="M3401">_xlfn.IFS(LEFT(L3401, 2) = "01", "Jan", LEFT(L3401, 2) = "02", "Feb", LEFT(L3401, 2) = "03", "Mar", LEFT(L3401, 2) = "04", "Apr", LEFT(L3401, 2) = "05", "May", LEFT(L3401, 2) = "06", "Jun", LEFT(L3401, 2) = "07", "Jul", LEFT(L3401, 2) = "08", "Aug", LEFT(L3401, 2) = "09", "Sep", LEFT(L3401, 2) = "10", "Oct", LEFT(L3401, 2) = "11", "Nov", LEFT(L3401, 2) = "12", "Dec")</f>
        <v>Jan</v>
      </c>
      <c r="N3401" s="9" t="str">
        <f t="shared" si="375"/>
        <v>2015</v>
      </c>
      <c r="O3401" t="b">
        <v>0</v>
      </c>
      <c r="P3401">
        <v>46</v>
      </c>
      <c r="Q3401" t="b">
        <v>1</v>
      </c>
      <c r="R3401" t="s">
        <v>8270</v>
      </c>
      <c r="S3401" s="6">
        <f t="shared" si="371"/>
        <v>1.0375000000000001</v>
      </c>
      <c r="T3401" s="8">
        <f t="shared" si="372"/>
        <v>27.065217391304348</v>
      </c>
      <c r="U3401" t="str">
        <f t="shared" si="376"/>
        <v>theater</v>
      </c>
      <c r="V3401" t="str">
        <f t="shared" si="377"/>
        <v>plays</v>
      </c>
    </row>
    <row r="3402" spans="1:22" ht="48" x14ac:dyDescent="0.2">
      <c r="A3402">
        <v>3400</v>
      </c>
      <c r="B3402" s="3" t="s">
        <v>3399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2">
        <f t="shared" si="373"/>
        <v>41879.953865740739</v>
      </c>
      <c r="K3402">
        <v>1405378414</v>
      </c>
      <c r="L3402" s="12" t="str">
        <f t="shared" si="374"/>
        <v>07/14/2014</v>
      </c>
      <c r="M3402" s="9" t="str" cm="1">
        <f t="array" ref="M3402">_xlfn.IFS(LEFT(L3402, 2) = "01", "Jan", LEFT(L3402, 2) = "02", "Feb", LEFT(L3402, 2) = "03", "Mar", LEFT(L3402, 2) = "04", "Apr", LEFT(L3402, 2) = "05", "May", LEFT(L3402, 2) = "06", "Jun", LEFT(L3402, 2) = "07", "Jul", LEFT(L3402, 2) = "08", "Aug", LEFT(L3402, 2) = "09", "Sep", LEFT(L3402, 2) = "10", "Oct", LEFT(L3402, 2) = "11", "Nov", LEFT(L3402, 2) = "12", "Dec")</f>
        <v>Jul</v>
      </c>
      <c r="N3402" s="9" t="str">
        <f t="shared" si="375"/>
        <v>2014</v>
      </c>
      <c r="O3402" t="b">
        <v>0</v>
      </c>
      <c r="P3402">
        <v>85</v>
      </c>
      <c r="Q3402" t="b">
        <v>1</v>
      </c>
      <c r="R3402" t="s">
        <v>8270</v>
      </c>
      <c r="S3402" s="6">
        <f t="shared" si="371"/>
        <v>1.0041</v>
      </c>
      <c r="T3402" s="8">
        <f t="shared" si="372"/>
        <v>118.12941176470588</v>
      </c>
      <c r="U3402" t="str">
        <f t="shared" si="376"/>
        <v>theater</v>
      </c>
      <c r="V3402" t="str">
        <f t="shared" si="377"/>
        <v>plays</v>
      </c>
    </row>
    <row r="3403" spans="1:22" ht="48" x14ac:dyDescent="0.2">
      <c r="A3403">
        <v>3401</v>
      </c>
      <c r="B3403" s="3" t="s">
        <v>3400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2">
        <f t="shared" si="373"/>
        <v>42223.723912037036</v>
      </c>
      <c r="K3403">
        <v>1436376146</v>
      </c>
      <c r="L3403" s="12" t="str">
        <f t="shared" si="374"/>
        <v>07/08/2015</v>
      </c>
      <c r="M3403" s="9" t="str" cm="1">
        <f t="array" ref="M3403">_xlfn.IFS(LEFT(L3403, 2) = "01", "Jan", LEFT(L3403, 2) = "02", "Feb", LEFT(L3403, 2) = "03", "Mar", LEFT(L3403, 2) = "04", "Apr", LEFT(L3403, 2) = "05", "May", LEFT(L3403, 2) = "06", "Jun", LEFT(L3403, 2) = "07", "Jul", LEFT(L3403, 2) = "08", "Aug", LEFT(L3403, 2) = "09", "Sep", LEFT(L3403, 2) = "10", "Oct", LEFT(L3403, 2) = "11", "Nov", LEFT(L3403, 2) = "12", "Dec")</f>
        <v>Jul</v>
      </c>
      <c r="N3403" s="9" t="str">
        <f t="shared" si="375"/>
        <v>2015</v>
      </c>
      <c r="O3403" t="b">
        <v>0</v>
      </c>
      <c r="P3403">
        <v>66</v>
      </c>
      <c r="Q3403" t="b">
        <v>1</v>
      </c>
      <c r="R3403" t="s">
        <v>8270</v>
      </c>
      <c r="S3403" s="6">
        <f t="shared" si="371"/>
        <v>1.0186206896551724</v>
      </c>
      <c r="T3403" s="8">
        <f t="shared" si="372"/>
        <v>44.757575757575758</v>
      </c>
      <c r="U3403" t="str">
        <f t="shared" si="376"/>
        <v>theater</v>
      </c>
      <c r="V3403" t="str">
        <f t="shared" si="377"/>
        <v>plays</v>
      </c>
    </row>
    <row r="3404" spans="1:22" ht="48" x14ac:dyDescent="0.2">
      <c r="A3404">
        <v>3402</v>
      </c>
      <c r="B3404" s="3" t="s">
        <v>3401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2">
        <f t="shared" si="373"/>
        <v>42320.104861111111</v>
      </c>
      <c r="K3404">
        <v>1444747843</v>
      </c>
      <c r="L3404" s="12" t="str">
        <f t="shared" si="374"/>
        <v>10/13/2015</v>
      </c>
      <c r="M3404" s="9" t="str" cm="1">
        <f t="array" ref="M3404">_xlfn.IFS(LEFT(L3404, 2) = "01", "Jan", LEFT(L3404, 2) = "02", "Feb", LEFT(L3404, 2) = "03", "Mar", LEFT(L3404, 2) = "04", "Apr", LEFT(L3404, 2) = "05", "May", LEFT(L3404, 2) = "06", "Jun", LEFT(L3404, 2) = "07", "Jul", LEFT(L3404, 2) = "08", "Aug", LEFT(L3404, 2) = "09", "Sep", LEFT(L3404, 2) = "10", "Oct", LEFT(L3404, 2) = "11", "Nov", LEFT(L3404, 2) = "12", "Dec")</f>
        <v>Oct</v>
      </c>
      <c r="N3404" s="9" t="str">
        <f t="shared" si="375"/>
        <v>2015</v>
      </c>
      <c r="O3404" t="b">
        <v>0</v>
      </c>
      <c r="P3404">
        <v>165</v>
      </c>
      <c r="Q3404" t="b">
        <v>1</v>
      </c>
      <c r="R3404" t="s">
        <v>8270</v>
      </c>
      <c r="S3404" s="6">
        <f t="shared" si="371"/>
        <v>1.0976666666666666</v>
      </c>
      <c r="T3404" s="8">
        <f t="shared" si="372"/>
        <v>99.787878787878782</v>
      </c>
      <c r="U3404" t="str">
        <f t="shared" si="376"/>
        <v>theater</v>
      </c>
      <c r="V3404" t="str">
        <f t="shared" si="377"/>
        <v>plays</v>
      </c>
    </row>
    <row r="3405" spans="1:22" ht="48" x14ac:dyDescent="0.2">
      <c r="A3405">
        <v>3403</v>
      </c>
      <c r="B3405" s="3" t="s">
        <v>3402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2">
        <f t="shared" si="373"/>
        <v>42180.462083333332</v>
      </c>
      <c r="K3405">
        <v>1432638324</v>
      </c>
      <c r="L3405" s="12" t="str">
        <f t="shared" si="374"/>
        <v>05/26/2015</v>
      </c>
      <c r="M3405" s="9" t="str" cm="1">
        <f t="array" ref="M3405">_xlfn.IFS(LEFT(L3405, 2) = "01", "Jan", LEFT(L3405, 2) = "02", "Feb", LEFT(L3405, 2) = "03", "Mar", LEFT(L3405, 2) = "04", "Apr", LEFT(L3405, 2) = "05", "May", LEFT(L3405, 2) = "06", "Jun", LEFT(L3405, 2) = "07", "Jul", LEFT(L3405, 2) = "08", "Aug", LEFT(L3405, 2) = "09", "Sep", LEFT(L3405, 2) = "10", "Oct", LEFT(L3405, 2) = "11", "Nov", LEFT(L3405, 2) = "12", "Dec")</f>
        <v>May</v>
      </c>
      <c r="N3405" s="9" t="str">
        <f t="shared" si="375"/>
        <v>2015</v>
      </c>
      <c r="O3405" t="b">
        <v>0</v>
      </c>
      <c r="P3405">
        <v>17</v>
      </c>
      <c r="Q3405" t="b">
        <v>1</v>
      </c>
      <c r="R3405" t="s">
        <v>8270</v>
      </c>
      <c r="S3405" s="6">
        <f t="shared" si="371"/>
        <v>1</v>
      </c>
      <c r="T3405" s="8">
        <f t="shared" si="372"/>
        <v>117.64705882352941</v>
      </c>
      <c r="U3405" t="str">
        <f t="shared" si="376"/>
        <v>theater</v>
      </c>
      <c r="V3405" t="str">
        <f t="shared" si="377"/>
        <v>plays</v>
      </c>
    </row>
    <row r="3406" spans="1:22" ht="48" x14ac:dyDescent="0.2">
      <c r="A3406">
        <v>3404</v>
      </c>
      <c r="B3406" s="3" t="s">
        <v>3403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2">
        <f t="shared" si="373"/>
        <v>42172.503495370373</v>
      </c>
      <c r="K3406">
        <v>1432814702</v>
      </c>
      <c r="L3406" s="12" t="str">
        <f t="shared" si="374"/>
        <v>05/28/2015</v>
      </c>
      <c r="M3406" s="9" t="str" cm="1">
        <f t="array" ref="M3406">_xlfn.IFS(LEFT(L3406, 2) = "01", "Jan", LEFT(L3406, 2) = "02", "Feb", LEFT(L3406, 2) = "03", "Mar", LEFT(L3406, 2) = "04", "Apr", LEFT(L3406, 2) = "05", "May", LEFT(L3406, 2) = "06", "Jun", LEFT(L3406, 2) = "07", "Jul", LEFT(L3406, 2) = "08", "Aug", LEFT(L3406, 2) = "09", "Sep", LEFT(L3406, 2) = "10", "Oct", LEFT(L3406, 2) = "11", "Nov", LEFT(L3406, 2) = "12", "Dec")</f>
        <v>May</v>
      </c>
      <c r="N3406" s="9" t="str">
        <f t="shared" si="375"/>
        <v>2015</v>
      </c>
      <c r="O3406" t="b">
        <v>0</v>
      </c>
      <c r="P3406">
        <v>3</v>
      </c>
      <c r="Q3406" t="b">
        <v>1</v>
      </c>
      <c r="R3406" t="s">
        <v>8270</v>
      </c>
      <c r="S3406" s="6">
        <f t="shared" si="371"/>
        <v>1.22</v>
      </c>
      <c r="T3406" s="8">
        <f t="shared" si="372"/>
        <v>203.33333333333334</v>
      </c>
      <c r="U3406" t="str">
        <f t="shared" si="376"/>
        <v>theater</v>
      </c>
      <c r="V3406" t="str">
        <f t="shared" si="377"/>
        <v>plays</v>
      </c>
    </row>
    <row r="3407" spans="1:22" ht="48" x14ac:dyDescent="0.2">
      <c r="A3407">
        <v>3405</v>
      </c>
      <c r="B3407" s="3" t="s">
        <v>3404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2">
        <f t="shared" si="373"/>
        <v>42430.999305555553</v>
      </c>
      <c r="K3407">
        <v>1455063886</v>
      </c>
      <c r="L3407" s="12" t="str">
        <f t="shared" si="374"/>
        <v>02/10/2016</v>
      </c>
      <c r="M3407" s="9" t="str" cm="1">
        <f t="array" ref="M3407">_xlfn.IFS(LEFT(L3407, 2) = "01", "Jan", LEFT(L3407, 2) = "02", "Feb", LEFT(L3407, 2) = "03", "Mar", LEFT(L3407, 2) = "04", "Apr", LEFT(L3407, 2) = "05", "May", LEFT(L3407, 2) = "06", "Jun", LEFT(L3407, 2) = "07", "Jul", LEFT(L3407, 2) = "08", "Aug", LEFT(L3407, 2) = "09", "Sep", LEFT(L3407, 2) = "10", "Oct", LEFT(L3407, 2) = "11", "Nov", LEFT(L3407, 2) = "12", "Dec")</f>
        <v>Feb</v>
      </c>
      <c r="N3407" s="9" t="str">
        <f t="shared" si="375"/>
        <v>2016</v>
      </c>
      <c r="O3407" t="b">
        <v>0</v>
      </c>
      <c r="P3407">
        <v>17</v>
      </c>
      <c r="Q3407" t="b">
        <v>1</v>
      </c>
      <c r="R3407" t="s">
        <v>8270</v>
      </c>
      <c r="S3407" s="6">
        <f t="shared" si="371"/>
        <v>1.3757142857142857</v>
      </c>
      <c r="T3407" s="8">
        <f t="shared" si="372"/>
        <v>28.323529411764707</v>
      </c>
      <c r="U3407" t="str">
        <f t="shared" si="376"/>
        <v>theater</v>
      </c>
      <c r="V3407" t="str">
        <f t="shared" si="377"/>
        <v>plays</v>
      </c>
    </row>
    <row r="3408" spans="1:22" ht="32" x14ac:dyDescent="0.2">
      <c r="A3408">
        <v>3406</v>
      </c>
      <c r="B3408" s="3" t="s">
        <v>3405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2">
        <f t="shared" si="373"/>
        <v>41836.492777777778</v>
      </c>
      <c r="K3408">
        <v>1401623376</v>
      </c>
      <c r="L3408" s="12" t="str">
        <f t="shared" si="374"/>
        <v>06/01/2014</v>
      </c>
      <c r="M3408" s="9" t="str" cm="1">
        <f t="array" ref="M3408">_xlfn.IFS(LEFT(L3408, 2) = "01", "Jan", LEFT(L3408, 2) = "02", "Feb", LEFT(L3408, 2) = "03", "Mar", LEFT(L3408, 2) = "04", "Apr", LEFT(L3408, 2) = "05", "May", LEFT(L3408, 2) = "06", "Jun", LEFT(L3408, 2) = "07", "Jul", LEFT(L3408, 2) = "08", "Aug", LEFT(L3408, 2) = "09", "Sep", LEFT(L3408, 2) = "10", "Oct", LEFT(L3408, 2) = "11", "Nov", LEFT(L3408, 2) = "12", "Dec")</f>
        <v>Jun</v>
      </c>
      <c r="N3408" s="9" t="str">
        <f t="shared" si="375"/>
        <v>2014</v>
      </c>
      <c r="O3408" t="b">
        <v>0</v>
      </c>
      <c r="P3408">
        <v>91</v>
      </c>
      <c r="Q3408" t="b">
        <v>1</v>
      </c>
      <c r="R3408" t="s">
        <v>8270</v>
      </c>
      <c r="S3408" s="6">
        <f t="shared" si="371"/>
        <v>1.0031000000000001</v>
      </c>
      <c r="T3408" s="8">
        <f t="shared" si="372"/>
        <v>110.23076923076923</v>
      </c>
      <c r="U3408" t="str">
        <f t="shared" si="376"/>
        <v>theater</v>
      </c>
      <c r="V3408" t="str">
        <f t="shared" si="377"/>
        <v>plays</v>
      </c>
    </row>
    <row r="3409" spans="1:22" ht="64" x14ac:dyDescent="0.2">
      <c r="A3409">
        <v>3407</v>
      </c>
      <c r="B3409" s="3" t="s">
        <v>3406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2">
        <f t="shared" si="373"/>
        <v>41826.422326388885</v>
      </c>
      <c r="K3409">
        <v>1402049289</v>
      </c>
      <c r="L3409" s="12" t="str">
        <f t="shared" si="374"/>
        <v>06/06/2014</v>
      </c>
      <c r="M3409" s="9" t="str" cm="1">
        <f t="array" ref="M3409">_xlfn.IFS(LEFT(L3409, 2) = "01", "Jan", LEFT(L3409, 2) = "02", "Feb", LEFT(L3409, 2) = "03", "Mar", LEFT(L3409, 2) = "04", "Apr", LEFT(L3409, 2) = "05", "May", LEFT(L3409, 2) = "06", "Jun", LEFT(L3409, 2) = "07", "Jul", LEFT(L3409, 2) = "08", "Aug", LEFT(L3409, 2) = "09", "Sep", LEFT(L3409, 2) = "10", "Oct", LEFT(L3409, 2) = "11", "Nov", LEFT(L3409, 2) = "12", "Dec")</f>
        <v>Jun</v>
      </c>
      <c r="N3409" s="9" t="str">
        <f t="shared" si="375"/>
        <v>2014</v>
      </c>
      <c r="O3409" t="b">
        <v>0</v>
      </c>
      <c r="P3409">
        <v>67</v>
      </c>
      <c r="Q3409" t="b">
        <v>1</v>
      </c>
      <c r="R3409" t="s">
        <v>8270</v>
      </c>
      <c r="S3409" s="6">
        <f t="shared" si="371"/>
        <v>1.071</v>
      </c>
      <c r="T3409" s="8">
        <f t="shared" si="372"/>
        <v>31.970149253731343</v>
      </c>
      <c r="U3409" t="str">
        <f t="shared" si="376"/>
        <v>theater</v>
      </c>
      <c r="V3409" t="str">
        <f t="shared" si="377"/>
        <v>plays</v>
      </c>
    </row>
    <row r="3410" spans="1:22" ht="48" x14ac:dyDescent="0.2">
      <c r="A3410">
        <v>3408</v>
      </c>
      <c r="B3410" s="3" t="s">
        <v>3407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2">
        <f t="shared" si="373"/>
        <v>41838.991944444446</v>
      </c>
      <c r="K3410">
        <v>1403135304</v>
      </c>
      <c r="L3410" s="12" t="str">
        <f t="shared" si="374"/>
        <v>06/18/2014</v>
      </c>
      <c r="M3410" s="9" t="str" cm="1">
        <f t="array" ref="M3410">_xlfn.IFS(LEFT(L3410, 2) = "01", "Jan", LEFT(L3410, 2) = "02", "Feb", LEFT(L3410, 2) = "03", "Mar", LEFT(L3410, 2) = "04", "Apr", LEFT(L3410, 2) = "05", "May", LEFT(L3410, 2) = "06", "Jun", LEFT(L3410, 2) = "07", "Jul", LEFT(L3410, 2) = "08", "Aug", LEFT(L3410, 2) = "09", "Sep", LEFT(L3410, 2) = "10", "Oct", LEFT(L3410, 2) = "11", "Nov", LEFT(L3410, 2) = "12", "Dec")</f>
        <v>Jun</v>
      </c>
      <c r="N3410" s="9" t="str">
        <f t="shared" si="375"/>
        <v>2014</v>
      </c>
      <c r="O3410" t="b">
        <v>0</v>
      </c>
      <c r="P3410">
        <v>18</v>
      </c>
      <c r="Q3410" t="b">
        <v>1</v>
      </c>
      <c r="R3410" t="s">
        <v>8270</v>
      </c>
      <c r="S3410" s="6">
        <f t="shared" si="371"/>
        <v>2.11</v>
      </c>
      <c r="T3410" s="8">
        <f t="shared" si="372"/>
        <v>58.611111111111114</v>
      </c>
      <c r="U3410" t="str">
        <f t="shared" si="376"/>
        <v>theater</v>
      </c>
      <c r="V3410" t="str">
        <f t="shared" si="377"/>
        <v>plays</v>
      </c>
    </row>
    <row r="3411" spans="1:22" ht="48" x14ac:dyDescent="0.2">
      <c r="A3411">
        <v>3409</v>
      </c>
      <c r="B3411" s="3" t="s">
        <v>3408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2">
        <f t="shared" si="373"/>
        <v>42582.873611111107</v>
      </c>
      <c r="K3411">
        <v>1466710358</v>
      </c>
      <c r="L3411" s="12" t="str">
        <f t="shared" si="374"/>
        <v>06/23/2016</v>
      </c>
      <c r="M3411" s="9" t="str" cm="1">
        <f t="array" ref="M3411">_xlfn.IFS(LEFT(L3411, 2) = "01", "Jan", LEFT(L3411, 2) = "02", "Feb", LEFT(L3411, 2) = "03", "Mar", LEFT(L3411, 2) = "04", "Apr", LEFT(L3411, 2) = "05", "May", LEFT(L3411, 2) = "06", "Jun", LEFT(L3411, 2) = "07", "Jul", LEFT(L3411, 2) = "08", "Aug", LEFT(L3411, 2) = "09", "Sep", LEFT(L3411, 2) = "10", "Oct", LEFT(L3411, 2) = "11", "Nov", LEFT(L3411, 2) = "12", "Dec")</f>
        <v>Jun</v>
      </c>
      <c r="N3411" s="9" t="str">
        <f t="shared" si="375"/>
        <v>2016</v>
      </c>
      <c r="O3411" t="b">
        <v>0</v>
      </c>
      <c r="P3411">
        <v>21</v>
      </c>
      <c r="Q3411" t="b">
        <v>1</v>
      </c>
      <c r="R3411" t="s">
        <v>8270</v>
      </c>
      <c r="S3411" s="6">
        <f t="shared" si="371"/>
        <v>1.236</v>
      </c>
      <c r="T3411" s="8">
        <f t="shared" si="372"/>
        <v>29.428571428571427</v>
      </c>
      <c r="U3411" t="str">
        <f t="shared" si="376"/>
        <v>theater</v>
      </c>
      <c r="V3411" t="str">
        <f t="shared" si="377"/>
        <v>plays</v>
      </c>
    </row>
    <row r="3412" spans="1:22" ht="48" x14ac:dyDescent="0.2">
      <c r="A3412">
        <v>3410</v>
      </c>
      <c r="B3412" s="3" t="s">
        <v>3409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2">
        <f t="shared" si="373"/>
        <v>42527.291666666672</v>
      </c>
      <c r="K3412">
        <v>1462841990</v>
      </c>
      <c r="L3412" s="12" t="str">
        <f t="shared" si="374"/>
        <v>05/10/2016</v>
      </c>
      <c r="M3412" s="9" t="str" cm="1">
        <f t="array" ref="M3412">_xlfn.IFS(LEFT(L3412, 2) = "01", "Jan", LEFT(L3412, 2) = "02", "Feb", LEFT(L3412, 2) = "03", "Mar", LEFT(L3412, 2) = "04", "Apr", LEFT(L3412, 2) = "05", "May", LEFT(L3412, 2) = "06", "Jun", LEFT(L3412, 2) = "07", "Jul", LEFT(L3412, 2) = "08", "Aug", LEFT(L3412, 2) = "09", "Sep", LEFT(L3412, 2) = "10", "Oct", LEFT(L3412, 2) = "11", "Nov", LEFT(L3412, 2) = "12", "Dec")</f>
        <v>May</v>
      </c>
      <c r="N3412" s="9" t="str">
        <f t="shared" si="375"/>
        <v>2016</v>
      </c>
      <c r="O3412" t="b">
        <v>0</v>
      </c>
      <c r="P3412">
        <v>40</v>
      </c>
      <c r="Q3412" t="b">
        <v>1</v>
      </c>
      <c r="R3412" t="s">
        <v>8270</v>
      </c>
      <c r="S3412" s="6">
        <f t="shared" si="371"/>
        <v>1.085</v>
      </c>
      <c r="T3412" s="8">
        <f t="shared" si="372"/>
        <v>81.375</v>
      </c>
      <c r="U3412" t="str">
        <f t="shared" si="376"/>
        <v>theater</v>
      </c>
      <c r="V3412" t="str">
        <f t="shared" si="377"/>
        <v>plays</v>
      </c>
    </row>
    <row r="3413" spans="1:22" ht="48" x14ac:dyDescent="0.2">
      <c r="A3413">
        <v>3411</v>
      </c>
      <c r="B3413" s="3" t="s">
        <v>3410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2">
        <f t="shared" si="373"/>
        <v>42285.022824074069</v>
      </c>
      <c r="K3413">
        <v>1442536372</v>
      </c>
      <c r="L3413" s="12" t="str">
        <f t="shared" si="374"/>
        <v>09/18/2015</v>
      </c>
      <c r="M3413" s="9" t="str" cm="1">
        <f t="array" ref="M3413">_xlfn.IFS(LEFT(L3413, 2) = "01", "Jan", LEFT(L3413, 2) = "02", "Feb", LEFT(L3413, 2) = "03", "Mar", LEFT(L3413, 2) = "04", "Apr", LEFT(L3413, 2) = "05", "May", LEFT(L3413, 2) = "06", "Jun", LEFT(L3413, 2) = "07", "Jul", LEFT(L3413, 2) = "08", "Aug", LEFT(L3413, 2) = "09", "Sep", LEFT(L3413, 2) = "10", "Oct", LEFT(L3413, 2) = "11", "Nov", LEFT(L3413, 2) = "12", "Dec")</f>
        <v>Sep</v>
      </c>
      <c r="N3413" s="9" t="str">
        <f t="shared" si="375"/>
        <v>2015</v>
      </c>
      <c r="O3413" t="b">
        <v>0</v>
      </c>
      <c r="P3413">
        <v>78</v>
      </c>
      <c r="Q3413" t="b">
        <v>1</v>
      </c>
      <c r="R3413" t="s">
        <v>8270</v>
      </c>
      <c r="S3413" s="6">
        <f t="shared" si="371"/>
        <v>1.0356666666666667</v>
      </c>
      <c r="T3413" s="8">
        <f t="shared" si="372"/>
        <v>199.16666666666666</v>
      </c>
      <c r="U3413" t="str">
        <f t="shared" si="376"/>
        <v>theater</v>
      </c>
      <c r="V3413" t="str">
        <f t="shared" si="377"/>
        <v>plays</v>
      </c>
    </row>
    <row r="3414" spans="1:22" ht="48" x14ac:dyDescent="0.2">
      <c r="A3414">
        <v>3412</v>
      </c>
      <c r="B3414" s="3" t="s">
        <v>3411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2">
        <f t="shared" si="373"/>
        <v>41909.959050925929</v>
      </c>
      <c r="K3414">
        <v>1409266862</v>
      </c>
      <c r="L3414" s="12" t="str">
        <f t="shared" si="374"/>
        <v>08/28/2014</v>
      </c>
      <c r="M3414" s="9" t="str" cm="1">
        <f t="array" ref="M3414">_xlfn.IFS(LEFT(L3414, 2) = "01", "Jan", LEFT(L3414, 2) = "02", "Feb", LEFT(L3414, 2) = "03", "Mar", LEFT(L3414, 2) = "04", "Apr", LEFT(L3414, 2) = "05", "May", LEFT(L3414, 2) = "06", "Jun", LEFT(L3414, 2) = "07", "Jul", LEFT(L3414, 2) = "08", "Aug", LEFT(L3414, 2) = "09", "Sep", LEFT(L3414, 2) = "10", "Oct", LEFT(L3414, 2) = "11", "Nov", LEFT(L3414, 2) = "12", "Dec")</f>
        <v>Aug</v>
      </c>
      <c r="N3414" s="9" t="str">
        <f t="shared" si="375"/>
        <v>2014</v>
      </c>
      <c r="O3414" t="b">
        <v>0</v>
      </c>
      <c r="P3414">
        <v>26</v>
      </c>
      <c r="Q3414" t="b">
        <v>1</v>
      </c>
      <c r="R3414" t="s">
        <v>8270</v>
      </c>
      <c r="S3414" s="6">
        <f t="shared" si="371"/>
        <v>1</v>
      </c>
      <c r="T3414" s="8">
        <f t="shared" si="372"/>
        <v>115.38461538461539</v>
      </c>
      <c r="U3414" t="str">
        <f t="shared" si="376"/>
        <v>theater</v>
      </c>
      <c r="V3414" t="str">
        <f t="shared" si="377"/>
        <v>plays</v>
      </c>
    </row>
    <row r="3415" spans="1:22" ht="48" x14ac:dyDescent="0.2">
      <c r="A3415">
        <v>3413</v>
      </c>
      <c r="B3415" s="3" t="s">
        <v>3412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2">
        <f t="shared" si="373"/>
        <v>42063.207638888889</v>
      </c>
      <c r="K3415">
        <v>1424280938</v>
      </c>
      <c r="L3415" s="12" t="str">
        <f t="shared" si="374"/>
        <v>02/18/2015</v>
      </c>
      <c r="M3415" s="9" t="str" cm="1">
        <f t="array" ref="M3415">_xlfn.IFS(LEFT(L3415, 2) = "01", "Jan", LEFT(L3415, 2) = "02", "Feb", LEFT(L3415, 2) = "03", "Mar", LEFT(L3415, 2) = "04", "Apr", LEFT(L3415, 2) = "05", "May", LEFT(L3415, 2) = "06", "Jun", LEFT(L3415, 2) = "07", "Jul", LEFT(L3415, 2) = "08", "Aug", LEFT(L3415, 2) = "09", "Sep", LEFT(L3415, 2) = "10", "Oct", LEFT(L3415, 2) = "11", "Nov", LEFT(L3415, 2) = "12", "Dec")</f>
        <v>Feb</v>
      </c>
      <c r="N3415" s="9" t="str">
        <f t="shared" si="375"/>
        <v>2015</v>
      </c>
      <c r="O3415" t="b">
        <v>0</v>
      </c>
      <c r="P3415">
        <v>14</v>
      </c>
      <c r="Q3415" t="b">
        <v>1</v>
      </c>
      <c r="R3415" t="s">
        <v>8270</v>
      </c>
      <c r="S3415" s="6">
        <f t="shared" si="371"/>
        <v>1.3</v>
      </c>
      <c r="T3415" s="8">
        <f t="shared" si="372"/>
        <v>46.428571428571431</v>
      </c>
      <c r="U3415" t="str">
        <f t="shared" si="376"/>
        <v>theater</v>
      </c>
      <c r="V3415" t="str">
        <f t="shared" si="377"/>
        <v>plays</v>
      </c>
    </row>
    <row r="3416" spans="1:22" ht="48" x14ac:dyDescent="0.2">
      <c r="A3416">
        <v>3414</v>
      </c>
      <c r="B3416" s="3" t="s">
        <v>3413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2">
        <f t="shared" si="373"/>
        <v>42705.332638888889</v>
      </c>
      <c r="K3416">
        <v>1478030325</v>
      </c>
      <c r="L3416" s="12" t="str">
        <f t="shared" si="374"/>
        <v>11/01/2016</v>
      </c>
      <c r="M3416" s="9" t="str" cm="1">
        <f t="array" ref="M3416">_xlfn.IFS(LEFT(L3416, 2) = "01", "Jan", LEFT(L3416, 2) = "02", "Feb", LEFT(L3416, 2) = "03", "Mar", LEFT(L3416, 2) = "04", "Apr", LEFT(L3416, 2) = "05", "May", LEFT(L3416, 2) = "06", "Jun", LEFT(L3416, 2) = "07", "Jul", LEFT(L3416, 2) = "08", "Aug", LEFT(L3416, 2) = "09", "Sep", LEFT(L3416, 2) = "10", "Oct", LEFT(L3416, 2) = "11", "Nov", LEFT(L3416, 2) = "12", "Dec")</f>
        <v>Nov</v>
      </c>
      <c r="N3416" s="9" t="str">
        <f t="shared" si="375"/>
        <v>2016</v>
      </c>
      <c r="O3416" t="b">
        <v>0</v>
      </c>
      <c r="P3416">
        <v>44</v>
      </c>
      <c r="Q3416" t="b">
        <v>1</v>
      </c>
      <c r="R3416" t="s">
        <v>8270</v>
      </c>
      <c r="S3416" s="6">
        <f t="shared" si="371"/>
        <v>1.0349999999999999</v>
      </c>
      <c r="T3416" s="8">
        <f t="shared" si="372"/>
        <v>70.568181818181813</v>
      </c>
      <c r="U3416" t="str">
        <f t="shared" si="376"/>
        <v>theater</v>
      </c>
      <c r="V3416" t="str">
        <f t="shared" si="377"/>
        <v>plays</v>
      </c>
    </row>
    <row r="3417" spans="1:22" ht="32" x14ac:dyDescent="0.2">
      <c r="A3417">
        <v>3415</v>
      </c>
      <c r="B3417" s="3" t="s">
        <v>3414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2">
        <f t="shared" si="373"/>
        <v>42477.979166666672</v>
      </c>
      <c r="K3417">
        <v>1459999656</v>
      </c>
      <c r="L3417" s="12" t="str">
        <f t="shared" si="374"/>
        <v>04/07/2016</v>
      </c>
      <c r="M3417" s="9" t="str" cm="1">
        <f t="array" ref="M3417">_xlfn.IFS(LEFT(L3417, 2) = "01", "Jan", LEFT(L3417, 2) = "02", "Feb", LEFT(L3417, 2) = "03", "Mar", LEFT(L3417, 2) = "04", "Apr", LEFT(L3417, 2) = "05", "May", LEFT(L3417, 2) = "06", "Jun", LEFT(L3417, 2) = "07", "Jul", LEFT(L3417, 2) = "08", "Aug", LEFT(L3417, 2) = "09", "Sep", LEFT(L3417, 2) = "10", "Oct", LEFT(L3417, 2) = "11", "Nov", LEFT(L3417, 2) = "12", "Dec")</f>
        <v>Apr</v>
      </c>
      <c r="N3417" s="9" t="str">
        <f t="shared" si="375"/>
        <v>2016</v>
      </c>
      <c r="O3417" t="b">
        <v>0</v>
      </c>
      <c r="P3417">
        <v>9</v>
      </c>
      <c r="Q3417" t="b">
        <v>1</v>
      </c>
      <c r="R3417" t="s">
        <v>8270</v>
      </c>
      <c r="S3417" s="6">
        <f t="shared" si="371"/>
        <v>1</v>
      </c>
      <c r="T3417" s="8">
        <f t="shared" si="372"/>
        <v>22.222222222222221</v>
      </c>
      <c r="U3417" t="str">
        <f t="shared" si="376"/>
        <v>theater</v>
      </c>
      <c r="V3417" t="str">
        <f t="shared" si="377"/>
        <v>plays</v>
      </c>
    </row>
    <row r="3418" spans="1:22" ht="48" x14ac:dyDescent="0.2">
      <c r="A3418">
        <v>3416</v>
      </c>
      <c r="B3418" s="3" t="s">
        <v>3415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2">
        <f t="shared" si="373"/>
        <v>42117.770833333328</v>
      </c>
      <c r="K3418">
        <v>1427363645</v>
      </c>
      <c r="L3418" s="12" t="str">
        <f t="shared" si="374"/>
        <v>03/26/2015</v>
      </c>
      <c r="M3418" s="9" t="str" cm="1">
        <f t="array" ref="M3418">_xlfn.IFS(LEFT(L3418, 2) = "01", "Jan", LEFT(L3418, 2) = "02", "Feb", LEFT(L3418, 2) = "03", "Mar", LEFT(L3418, 2) = "04", "Apr", LEFT(L3418, 2) = "05", "May", LEFT(L3418, 2) = "06", "Jun", LEFT(L3418, 2) = "07", "Jul", LEFT(L3418, 2) = "08", "Aug", LEFT(L3418, 2) = "09", "Sep", LEFT(L3418, 2) = "10", "Oct", LEFT(L3418, 2) = "11", "Nov", LEFT(L3418, 2) = "12", "Dec")</f>
        <v>Mar</v>
      </c>
      <c r="N3418" s="9" t="str">
        <f t="shared" si="375"/>
        <v>2015</v>
      </c>
      <c r="O3418" t="b">
        <v>0</v>
      </c>
      <c r="P3418">
        <v>30</v>
      </c>
      <c r="Q3418" t="b">
        <v>1</v>
      </c>
      <c r="R3418" t="s">
        <v>8270</v>
      </c>
      <c r="S3418" s="6">
        <f t="shared" si="371"/>
        <v>1.196</v>
      </c>
      <c r="T3418" s="8">
        <f t="shared" si="372"/>
        <v>159.46666666666667</v>
      </c>
      <c r="U3418" t="str">
        <f t="shared" si="376"/>
        <v>theater</v>
      </c>
      <c r="V3418" t="str">
        <f t="shared" si="377"/>
        <v>plays</v>
      </c>
    </row>
    <row r="3419" spans="1:22" ht="48" x14ac:dyDescent="0.2">
      <c r="A3419">
        <v>3417</v>
      </c>
      <c r="B3419" s="3" t="s">
        <v>3416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2">
        <f t="shared" si="373"/>
        <v>41938.029861111114</v>
      </c>
      <c r="K3419">
        <v>1410558948</v>
      </c>
      <c r="L3419" s="12" t="str">
        <f t="shared" si="374"/>
        <v>09/12/2014</v>
      </c>
      <c r="M3419" s="9" t="str" cm="1">
        <f t="array" ref="M3419">_xlfn.IFS(LEFT(L3419, 2) = "01", "Jan", LEFT(L3419, 2) = "02", "Feb", LEFT(L3419, 2) = "03", "Mar", LEFT(L3419, 2) = "04", "Apr", LEFT(L3419, 2) = "05", "May", LEFT(L3419, 2) = "06", "Jun", LEFT(L3419, 2) = "07", "Jul", LEFT(L3419, 2) = "08", "Aug", LEFT(L3419, 2) = "09", "Sep", LEFT(L3419, 2) = "10", "Oct", LEFT(L3419, 2) = "11", "Nov", LEFT(L3419, 2) = "12", "Dec")</f>
        <v>Sep</v>
      </c>
      <c r="N3419" s="9" t="str">
        <f t="shared" si="375"/>
        <v>2014</v>
      </c>
      <c r="O3419" t="b">
        <v>0</v>
      </c>
      <c r="P3419">
        <v>45</v>
      </c>
      <c r="Q3419" t="b">
        <v>1</v>
      </c>
      <c r="R3419" t="s">
        <v>8270</v>
      </c>
      <c r="S3419" s="6">
        <f t="shared" si="371"/>
        <v>1.0000058823529412</v>
      </c>
      <c r="T3419" s="8">
        <f t="shared" si="372"/>
        <v>37.777999999999999</v>
      </c>
      <c r="U3419" t="str">
        <f t="shared" si="376"/>
        <v>theater</v>
      </c>
      <c r="V3419" t="str">
        <f t="shared" si="377"/>
        <v>plays</v>
      </c>
    </row>
    <row r="3420" spans="1:22" ht="48" x14ac:dyDescent="0.2">
      <c r="A3420">
        <v>3418</v>
      </c>
      <c r="B3420" s="3" t="s">
        <v>3417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2">
        <f t="shared" si="373"/>
        <v>41782.83457175926</v>
      </c>
      <c r="K3420">
        <v>1398283307</v>
      </c>
      <c r="L3420" s="12" t="str">
        <f t="shared" si="374"/>
        <v>04/23/2014</v>
      </c>
      <c r="M3420" s="9" t="str" cm="1">
        <f t="array" ref="M3420">_xlfn.IFS(LEFT(L3420, 2) = "01", "Jan", LEFT(L3420, 2) = "02", "Feb", LEFT(L3420, 2) = "03", "Mar", LEFT(L3420, 2) = "04", "Apr", LEFT(L3420, 2) = "05", "May", LEFT(L3420, 2) = "06", "Jun", LEFT(L3420, 2) = "07", "Jul", LEFT(L3420, 2) = "08", "Aug", LEFT(L3420, 2) = "09", "Sep", LEFT(L3420, 2) = "10", "Oct", LEFT(L3420, 2) = "11", "Nov", LEFT(L3420, 2) = "12", "Dec")</f>
        <v>Apr</v>
      </c>
      <c r="N3420" s="9" t="str">
        <f t="shared" si="375"/>
        <v>2014</v>
      </c>
      <c r="O3420" t="b">
        <v>0</v>
      </c>
      <c r="P3420">
        <v>56</v>
      </c>
      <c r="Q3420" t="b">
        <v>1</v>
      </c>
      <c r="R3420" t="s">
        <v>8270</v>
      </c>
      <c r="S3420" s="6">
        <f t="shared" si="371"/>
        <v>1.00875</v>
      </c>
      <c r="T3420" s="8">
        <f t="shared" si="372"/>
        <v>72.053571428571431</v>
      </c>
      <c r="U3420" t="str">
        <f t="shared" si="376"/>
        <v>theater</v>
      </c>
      <c r="V3420" t="str">
        <f t="shared" si="377"/>
        <v>plays</v>
      </c>
    </row>
    <row r="3421" spans="1:22" ht="64" x14ac:dyDescent="0.2">
      <c r="A3421">
        <v>3419</v>
      </c>
      <c r="B3421" s="3" t="s">
        <v>3418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2">
        <f t="shared" si="373"/>
        <v>42466.895833333328</v>
      </c>
      <c r="K3421">
        <v>1458416585</v>
      </c>
      <c r="L3421" s="12" t="str">
        <f t="shared" si="374"/>
        <v>03/19/2016</v>
      </c>
      <c r="M3421" s="9" t="str" cm="1">
        <f t="array" ref="M3421">_xlfn.IFS(LEFT(L3421, 2) = "01", "Jan", LEFT(L3421, 2) = "02", "Feb", LEFT(L3421, 2) = "03", "Mar", LEFT(L3421, 2) = "04", "Apr", LEFT(L3421, 2) = "05", "May", LEFT(L3421, 2) = "06", "Jun", LEFT(L3421, 2) = "07", "Jul", LEFT(L3421, 2) = "08", "Aug", LEFT(L3421, 2) = "09", "Sep", LEFT(L3421, 2) = "10", "Oct", LEFT(L3421, 2) = "11", "Nov", LEFT(L3421, 2) = "12", "Dec")</f>
        <v>Mar</v>
      </c>
      <c r="N3421" s="9" t="str">
        <f t="shared" si="375"/>
        <v>2016</v>
      </c>
      <c r="O3421" t="b">
        <v>0</v>
      </c>
      <c r="P3421">
        <v>46</v>
      </c>
      <c r="Q3421" t="b">
        <v>1</v>
      </c>
      <c r="R3421" t="s">
        <v>8270</v>
      </c>
      <c r="S3421" s="6">
        <f t="shared" si="371"/>
        <v>1.0654545454545454</v>
      </c>
      <c r="T3421" s="8">
        <f t="shared" si="372"/>
        <v>63.695652173913047</v>
      </c>
      <c r="U3421" t="str">
        <f t="shared" si="376"/>
        <v>theater</v>
      </c>
      <c r="V3421" t="str">
        <f t="shared" si="377"/>
        <v>plays</v>
      </c>
    </row>
    <row r="3422" spans="1:22" ht="48" x14ac:dyDescent="0.2">
      <c r="A3422">
        <v>3420</v>
      </c>
      <c r="B3422" s="3" t="s">
        <v>3419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2">
        <f t="shared" si="373"/>
        <v>42414</v>
      </c>
      <c r="K3422">
        <v>1454638202</v>
      </c>
      <c r="L3422" s="12" t="str">
        <f t="shared" si="374"/>
        <v>02/05/2016</v>
      </c>
      <c r="M3422" s="9" t="str" cm="1">
        <f t="array" ref="M3422">_xlfn.IFS(LEFT(L3422, 2) = "01", "Jan", LEFT(L3422, 2) = "02", "Feb", LEFT(L3422, 2) = "03", "Mar", LEFT(L3422, 2) = "04", "Apr", LEFT(L3422, 2) = "05", "May", LEFT(L3422, 2) = "06", "Jun", LEFT(L3422, 2) = "07", "Jul", LEFT(L3422, 2) = "08", "Aug", LEFT(L3422, 2) = "09", "Sep", LEFT(L3422, 2) = "10", "Oct", LEFT(L3422, 2) = "11", "Nov", LEFT(L3422, 2) = "12", "Dec")</f>
        <v>Feb</v>
      </c>
      <c r="N3422" s="9" t="str">
        <f t="shared" si="375"/>
        <v>2016</v>
      </c>
      <c r="O3422" t="b">
        <v>0</v>
      </c>
      <c r="P3422">
        <v>34</v>
      </c>
      <c r="Q3422" t="b">
        <v>1</v>
      </c>
      <c r="R3422" t="s">
        <v>8270</v>
      </c>
      <c r="S3422" s="6">
        <f t="shared" si="371"/>
        <v>1.38</v>
      </c>
      <c r="T3422" s="8">
        <f t="shared" si="372"/>
        <v>28.411764705882351</v>
      </c>
      <c r="U3422" t="str">
        <f t="shared" si="376"/>
        <v>theater</v>
      </c>
      <c r="V3422" t="str">
        <f t="shared" si="377"/>
        <v>plays</v>
      </c>
    </row>
    <row r="3423" spans="1:22" ht="48" x14ac:dyDescent="0.2">
      <c r="A3423">
        <v>3421</v>
      </c>
      <c r="B3423" s="3" t="s">
        <v>3420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2">
        <f t="shared" si="373"/>
        <v>42067.791238425925</v>
      </c>
      <c r="K3423">
        <v>1422903563</v>
      </c>
      <c r="L3423" s="12" t="str">
        <f t="shared" si="374"/>
        <v>02/02/2015</v>
      </c>
      <c r="M3423" s="9" t="str" cm="1">
        <f t="array" ref="M3423">_xlfn.IFS(LEFT(L3423, 2) = "01", "Jan", LEFT(L3423, 2) = "02", "Feb", LEFT(L3423, 2) = "03", "Mar", LEFT(L3423, 2) = "04", "Apr", LEFT(L3423, 2) = "05", "May", LEFT(L3423, 2) = "06", "Jun", LEFT(L3423, 2) = "07", "Jul", LEFT(L3423, 2) = "08", "Aug", LEFT(L3423, 2) = "09", "Sep", LEFT(L3423, 2) = "10", "Oct", LEFT(L3423, 2) = "11", "Nov", LEFT(L3423, 2) = "12", "Dec")</f>
        <v>Feb</v>
      </c>
      <c r="N3423" s="9" t="str">
        <f t="shared" si="375"/>
        <v>2015</v>
      </c>
      <c r="O3423" t="b">
        <v>0</v>
      </c>
      <c r="P3423">
        <v>98</v>
      </c>
      <c r="Q3423" t="b">
        <v>1</v>
      </c>
      <c r="R3423" t="s">
        <v>8270</v>
      </c>
      <c r="S3423" s="6">
        <f t="shared" si="371"/>
        <v>1.0115000000000001</v>
      </c>
      <c r="T3423" s="8">
        <f t="shared" si="372"/>
        <v>103.21428571428571</v>
      </c>
      <c r="U3423" t="str">
        <f t="shared" si="376"/>
        <v>theater</v>
      </c>
      <c r="V3423" t="str">
        <f t="shared" si="377"/>
        <v>plays</v>
      </c>
    </row>
    <row r="3424" spans="1:22" ht="48" x14ac:dyDescent="0.2">
      <c r="A3424">
        <v>3422</v>
      </c>
      <c r="B3424" s="3" t="s">
        <v>3421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2">
        <f t="shared" si="373"/>
        <v>42352</v>
      </c>
      <c r="K3424">
        <v>1447594176</v>
      </c>
      <c r="L3424" s="12" t="str">
        <f t="shared" si="374"/>
        <v>11/15/2015</v>
      </c>
      <c r="M3424" s="9" t="str" cm="1">
        <f t="array" ref="M3424">_xlfn.IFS(LEFT(L3424, 2) = "01", "Jan", LEFT(L3424, 2) = "02", "Feb", LEFT(L3424, 2) = "03", "Mar", LEFT(L3424, 2) = "04", "Apr", LEFT(L3424, 2) = "05", "May", LEFT(L3424, 2) = "06", "Jun", LEFT(L3424, 2) = "07", "Jul", LEFT(L3424, 2) = "08", "Aug", LEFT(L3424, 2) = "09", "Sep", LEFT(L3424, 2) = "10", "Oct", LEFT(L3424, 2) = "11", "Nov", LEFT(L3424, 2) = "12", "Dec")</f>
        <v>Nov</v>
      </c>
      <c r="N3424" s="9" t="str">
        <f t="shared" si="375"/>
        <v>2015</v>
      </c>
      <c r="O3424" t="b">
        <v>0</v>
      </c>
      <c r="P3424">
        <v>46</v>
      </c>
      <c r="Q3424" t="b">
        <v>1</v>
      </c>
      <c r="R3424" t="s">
        <v>8270</v>
      </c>
      <c r="S3424" s="6">
        <f t="shared" si="371"/>
        <v>1.091</v>
      </c>
      <c r="T3424" s="8">
        <f t="shared" si="372"/>
        <v>71.152173913043484</v>
      </c>
      <c r="U3424" t="str">
        <f t="shared" si="376"/>
        <v>theater</v>
      </c>
      <c r="V3424" t="str">
        <f t="shared" si="377"/>
        <v>plays</v>
      </c>
    </row>
    <row r="3425" spans="1:22" ht="48" x14ac:dyDescent="0.2">
      <c r="A3425">
        <v>3423</v>
      </c>
      <c r="B3425" s="3" t="s">
        <v>3422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2">
        <f t="shared" si="373"/>
        <v>42118.911354166667</v>
      </c>
      <c r="K3425">
        <v>1427320341</v>
      </c>
      <c r="L3425" s="12" t="str">
        <f t="shared" si="374"/>
        <v>03/25/2015</v>
      </c>
      <c r="M3425" s="9" t="str" cm="1">
        <f t="array" ref="M3425">_xlfn.IFS(LEFT(L3425, 2) = "01", "Jan", LEFT(L3425, 2) = "02", "Feb", LEFT(L3425, 2) = "03", "Mar", LEFT(L3425, 2) = "04", "Apr", LEFT(L3425, 2) = "05", "May", LEFT(L3425, 2) = "06", "Jun", LEFT(L3425, 2) = "07", "Jul", LEFT(L3425, 2) = "08", "Aug", LEFT(L3425, 2) = "09", "Sep", LEFT(L3425, 2) = "10", "Oct", LEFT(L3425, 2) = "11", "Nov", LEFT(L3425, 2) = "12", "Dec")</f>
        <v>Mar</v>
      </c>
      <c r="N3425" s="9" t="str">
        <f t="shared" si="375"/>
        <v>2015</v>
      </c>
      <c r="O3425" t="b">
        <v>0</v>
      </c>
      <c r="P3425">
        <v>10</v>
      </c>
      <c r="Q3425" t="b">
        <v>1</v>
      </c>
      <c r="R3425" t="s">
        <v>8270</v>
      </c>
      <c r="S3425" s="6">
        <f t="shared" si="371"/>
        <v>1.4</v>
      </c>
      <c r="T3425" s="8">
        <f t="shared" si="372"/>
        <v>35</v>
      </c>
      <c r="U3425" t="str">
        <f t="shared" si="376"/>
        <v>theater</v>
      </c>
      <c r="V3425" t="str">
        <f t="shared" si="377"/>
        <v>plays</v>
      </c>
    </row>
    <row r="3426" spans="1:22" ht="48" x14ac:dyDescent="0.2">
      <c r="A3426">
        <v>3424</v>
      </c>
      <c r="B3426" s="3" t="s">
        <v>3423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2">
        <f t="shared" si="373"/>
        <v>42040.290972222225</v>
      </c>
      <c r="K3426">
        <v>1421252084</v>
      </c>
      <c r="L3426" s="12" t="str">
        <f t="shared" si="374"/>
        <v>01/14/2015</v>
      </c>
      <c r="M3426" s="9" t="str" cm="1">
        <f t="array" ref="M3426">_xlfn.IFS(LEFT(L3426, 2) = "01", "Jan", LEFT(L3426, 2) = "02", "Feb", LEFT(L3426, 2) = "03", "Mar", LEFT(L3426, 2) = "04", "Apr", LEFT(L3426, 2) = "05", "May", LEFT(L3426, 2) = "06", "Jun", LEFT(L3426, 2) = "07", "Jul", LEFT(L3426, 2) = "08", "Aug", LEFT(L3426, 2) = "09", "Sep", LEFT(L3426, 2) = "10", "Oct", LEFT(L3426, 2) = "11", "Nov", LEFT(L3426, 2) = "12", "Dec")</f>
        <v>Jan</v>
      </c>
      <c r="N3426" s="9" t="str">
        <f t="shared" si="375"/>
        <v>2015</v>
      </c>
      <c r="O3426" t="b">
        <v>0</v>
      </c>
      <c r="P3426">
        <v>76</v>
      </c>
      <c r="Q3426" t="b">
        <v>1</v>
      </c>
      <c r="R3426" t="s">
        <v>8270</v>
      </c>
      <c r="S3426" s="6">
        <f t="shared" si="371"/>
        <v>1.0358333333333334</v>
      </c>
      <c r="T3426" s="8">
        <f t="shared" si="372"/>
        <v>81.776315789473685</v>
      </c>
      <c r="U3426" t="str">
        <f t="shared" si="376"/>
        <v>theater</v>
      </c>
      <c r="V3426" t="str">
        <f t="shared" si="377"/>
        <v>plays</v>
      </c>
    </row>
    <row r="3427" spans="1:22" ht="48" x14ac:dyDescent="0.2">
      <c r="A3427">
        <v>3425</v>
      </c>
      <c r="B3427" s="3" t="s">
        <v>3424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2">
        <f t="shared" si="373"/>
        <v>41916.617314814815</v>
      </c>
      <c r="K3427">
        <v>1409669336</v>
      </c>
      <c r="L3427" s="12" t="str">
        <f t="shared" si="374"/>
        <v>09/02/2014</v>
      </c>
      <c r="M3427" s="9" t="str" cm="1">
        <f t="array" ref="M3427">_xlfn.IFS(LEFT(L3427, 2) = "01", "Jan", LEFT(L3427, 2) = "02", "Feb", LEFT(L3427, 2) = "03", "Mar", LEFT(L3427, 2) = "04", "Apr", LEFT(L3427, 2) = "05", "May", LEFT(L3427, 2) = "06", "Jun", LEFT(L3427, 2) = "07", "Jul", LEFT(L3427, 2) = "08", "Aug", LEFT(L3427, 2) = "09", "Sep", LEFT(L3427, 2) = "10", "Oct", LEFT(L3427, 2) = "11", "Nov", LEFT(L3427, 2) = "12", "Dec")</f>
        <v>Sep</v>
      </c>
      <c r="N3427" s="9" t="str">
        <f t="shared" si="375"/>
        <v>2014</v>
      </c>
      <c r="O3427" t="b">
        <v>0</v>
      </c>
      <c r="P3427">
        <v>104</v>
      </c>
      <c r="Q3427" t="b">
        <v>1</v>
      </c>
      <c r="R3427" t="s">
        <v>8270</v>
      </c>
      <c r="S3427" s="6">
        <f t="shared" si="371"/>
        <v>1.0297033333333332</v>
      </c>
      <c r="T3427" s="8">
        <f t="shared" si="372"/>
        <v>297.02980769230766</v>
      </c>
      <c r="U3427" t="str">
        <f t="shared" si="376"/>
        <v>theater</v>
      </c>
      <c r="V3427" t="str">
        <f t="shared" si="377"/>
        <v>plays</v>
      </c>
    </row>
    <row r="3428" spans="1:22" ht="48" x14ac:dyDescent="0.2">
      <c r="A3428">
        <v>3426</v>
      </c>
      <c r="B3428" s="3" t="s">
        <v>3425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2">
        <f t="shared" si="373"/>
        <v>41903.083333333336</v>
      </c>
      <c r="K3428">
        <v>1409620903</v>
      </c>
      <c r="L3428" s="12" t="str">
        <f t="shared" si="374"/>
        <v>09/02/2014</v>
      </c>
      <c r="M3428" s="9" t="str" cm="1">
        <f t="array" ref="M3428">_xlfn.IFS(LEFT(L3428, 2) = "01", "Jan", LEFT(L3428, 2) = "02", "Feb", LEFT(L3428, 2) = "03", "Mar", LEFT(L3428, 2) = "04", "Apr", LEFT(L3428, 2) = "05", "May", LEFT(L3428, 2) = "06", "Jun", LEFT(L3428, 2) = "07", "Jul", LEFT(L3428, 2) = "08", "Aug", LEFT(L3428, 2) = "09", "Sep", LEFT(L3428, 2) = "10", "Oct", LEFT(L3428, 2) = "11", "Nov", LEFT(L3428, 2) = "12", "Dec")</f>
        <v>Sep</v>
      </c>
      <c r="N3428" s="9" t="str">
        <f t="shared" si="375"/>
        <v>2014</v>
      </c>
      <c r="O3428" t="b">
        <v>0</v>
      </c>
      <c r="P3428">
        <v>87</v>
      </c>
      <c r="Q3428" t="b">
        <v>1</v>
      </c>
      <c r="R3428" t="s">
        <v>8270</v>
      </c>
      <c r="S3428" s="6">
        <f t="shared" si="371"/>
        <v>1.0813333333333333</v>
      </c>
      <c r="T3428" s="8">
        <f t="shared" si="372"/>
        <v>46.609195402298852</v>
      </c>
      <c r="U3428" t="str">
        <f t="shared" si="376"/>
        <v>theater</v>
      </c>
      <c r="V3428" t="str">
        <f t="shared" si="377"/>
        <v>plays</v>
      </c>
    </row>
    <row r="3429" spans="1:22" ht="48" x14ac:dyDescent="0.2">
      <c r="A3429">
        <v>3427</v>
      </c>
      <c r="B3429" s="3" t="s">
        <v>3426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2">
        <f t="shared" si="373"/>
        <v>41822.645277777774</v>
      </c>
      <c r="K3429">
        <v>1401722952</v>
      </c>
      <c r="L3429" s="12" t="str">
        <f t="shared" si="374"/>
        <v>06/02/2014</v>
      </c>
      <c r="M3429" s="9" t="str" cm="1">
        <f t="array" ref="M3429">_xlfn.IFS(LEFT(L3429, 2) = "01", "Jan", LEFT(L3429, 2) = "02", "Feb", LEFT(L3429, 2) = "03", "Mar", LEFT(L3429, 2) = "04", "Apr", LEFT(L3429, 2) = "05", "May", LEFT(L3429, 2) = "06", "Jun", LEFT(L3429, 2) = "07", "Jul", LEFT(L3429, 2) = "08", "Aug", LEFT(L3429, 2) = "09", "Sep", LEFT(L3429, 2) = "10", "Oct", LEFT(L3429, 2) = "11", "Nov", LEFT(L3429, 2) = "12", "Dec")</f>
        <v>Jun</v>
      </c>
      <c r="N3429" s="9" t="str">
        <f t="shared" si="375"/>
        <v>2014</v>
      </c>
      <c r="O3429" t="b">
        <v>0</v>
      </c>
      <c r="P3429">
        <v>29</v>
      </c>
      <c r="Q3429" t="b">
        <v>1</v>
      </c>
      <c r="R3429" t="s">
        <v>8270</v>
      </c>
      <c r="S3429" s="6">
        <f t="shared" si="371"/>
        <v>1</v>
      </c>
      <c r="T3429" s="8">
        <f t="shared" si="372"/>
        <v>51.724137931034484</v>
      </c>
      <c r="U3429" t="str">
        <f t="shared" si="376"/>
        <v>theater</v>
      </c>
      <c r="V3429" t="str">
        <f t="shared" si="377"/>
        <v>plays</v>
      </c>
    </row>
    <row r="3430" spans="1:22" ht="48" x14ac:dyDescent="0.2">
      <c r="A3430">
        <v>3428</v>
      </c>
      <c r="B3430" s="3" t="s">
        <v>3427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2">
        <f t="shared" si="373"/>
        <v>42063.708333333328</v>
      </c>
      <c r="K3430">
        <v>1422983847</v>
      </c>
      <c r="L3430" s="12" t="str">
        <f t="shared" si="374"/>
        <v>02/03/2015</v>
      </c>
      <c r="M3430" s="9" t="str" cm="1">
        <f t="array" ref="M3430">_xlfn.IFS(LEFT(L3430, 2) = "01", "Jan", LEFT(L3430, 2) = "02", "Feb", LEFT(L3430, 2) = "03", "Mar", LEFT(L3430, 2) = "04", "Apr", LEFT(L3430, 2) = "05", "May", LEFT(L3430, 2) = "06", "Jun", LEFT(L3430, 2) = "07", "Jul", LEFT(L3430, 2) = "08", "Aug", LEFT(L3430, 2) = "09", "Sep", LEFT(L3430, 2) = "10", "Oct", LEFT(L3430, 2) = "11", "Nov", LEFT(L3430, 2) = "12", "Dec")</f>
        <v>Feb</v>
      </c>
      <c r="N3430" s="9" t="str">
        <f t="shared" si="375"/>
        <v>2015</v>
      </c>
      <c r="O3430" t="b">
        <v>0</v>
      </c>
      <c r="P3430">
        <v>51</v>
      </c>
      <c r="Q3430" t="b">
        <v>1</v>
      </c>
      <c r="R3430" t="s">
        <v>8270</v>
      </c>
      <c r="S3430" s="6">
        <f t="shared" si="371"/>
        <v>1.0275000000000001</v>
      </c>
      <c r="T3430" s="8">
        <f t="shared" si="372"/>
        <v>40.294117647058826</v>
      </c>
      <c r="U3430" t="str">
        <f t="shared" si="376"/>
        <v>theater</v>
      </c>
      <c r="V3430" t="str">
        <f t="shared" si="377"/>
        <v>plays</v>
      </c>
    </row>
    <row r="3431" spans="1:22" ht="48" x14ac:dyDescent="0.2">
      <c r="A3431">
        <v>3429</v>
      </c>
      <c r="B3431" s="3" t="s">
        <v>3428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2">
        <f t="shared" si="373"/>
        <v>42676.021539351852</v>
      </c>
      <c r="K3431">
        <v>1476837061</v>
      </c>
      <c r="L3431" s="12" t="str">
        <f t="shared" si="374"/>
        <v>10/19/2016</v>
      </c>
      <c r="M3431" s="9" t="str" cm="1">
        <f t="array" ref="M3431">_xlfn.IFS(LEFT(L3431, 2) = "01", "Jan", LEFT(L3431, 2) = "02", "Feb", LEFT(L3431, 2) = "03", "Mar", LEFT(L3431, 2) = "04", "Apr", LEFT(L3431, 2) = "05", "May", LEFT(L3431, 2) = "06", "Jun", LEFT(L3431, 2) = "07", "Jul", LEFT(L3431, 2) = "08", "Aug", LEFT(L3431, 2) = "09", "Sep", LEFT(L3431, 2) = "10", "Oct", LEFT(L3431, 2) = "11", "Nov", LEFT(L3431, 2) = "12", "Dec")</f>
        <v>Oct</v>
      </c>
      <c r="N3431" s="9" t="str">
        <f t="shared" si="375"/>
        <v>2016</v>
      </c>
      <c r="O3431" t="b">
        <v>0</v>
      </c>
      <c r="P3431">
        <v>12</v>
      </c>
      <c r="Q3431" t="b">
        <v>1</v>
      </c>
      <c r="R3431" t="s">
        <v>8270</v>
      </c>
      <c r="S3431" s="6">
        <f t="shared" si="371"/>
        <v>1.3</v>
      </c>
      <c r="T3431" s="8">
        <f t="shared" si="372"/>
        <v>16.25</v>
      </c>
      <c r="U3431" t="str">
        <f t="shared" si="376"/>
        <v>theater</v>
      </c>
      <c r="V3431" t="str">
        <f t="shared" si="377"/>
        <v>plays</v>
      </c>
    </row>
    <row r="3432" spans="1:22" ht="48" x14ac:dyDescent="0.2">
      <c r="A3432">
        <v>3430</v>
      </c>
      <c r="B3432" s="3" t="s">
        <v>3429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2">
        <f t="shared" si="373"/>
        <v>41850.945613425924</v>
      </c>
      <c r="K3432">
        <v>1404168101</v>
      </c>
      <c r="L3432" s="12" t="str">
        <f t="shared" si="374"/>
        <v>06/30/2014</v>
      </c>
      <c r="M3432" s="9" t="str" cm="1">
        <f t="array" ref="M3432">_xlfn.IFS(LEFT(L3432, 2) = "01", "Jan", LEFT(L3432, 2) = "02", "Feb", LEFT(L3432, 2) = "03", "Mar", LEFT(L3432, 2) = "04", "Apr", LEFT(L3432, 2) = "05", "May", LEFT(L3432, 2) = "06", "Jun", LEFT(L3432, 2) = "07", "Jul", LEFT(L3432, 2) = "08", "Aug", LEFT(L3432, 2) = "09", "Sep", LEFT(L3432, 2) = "10", "Oct", LEFT(L3432, 2) = "11", "Nov", LEFT(L3432, 2) = "12", "Dec")</f>
        <v>Jun</v>
      </c>
      <c r="N3432" s="9" t="str">
        <f t="shared" si="375"/>
        <v>2014</v>
      </c>
      <c r="O3432" t="b">
        <v>0</v>
      </c>
      <c r="P3432">
        <v>72</v>
      </c>
      <c r="Q3432" t="b">
        <v>1</v>
      </c>
      <c r="R3432" t="s">
        <v>8270</v>
      </c>
      <c r="S3432" s="6">
        <f t="shared" si="371"/>
        <v>1.0854949999999999</v>
      </c>
      <c r="T3432" s="8">
        <f t="shared" si="372"/>
        <v>30.152638888888887</v>
      </c>
      <c r="U3432" t="str">
        <f t="shared" si="376"/>
        <v>theater</v>
      </c>
      <c r="V3432" t="str">
        <f t="shared" si="377"/>
        <v>plays</v>
      </c>
    </row>
    <row r="3433" spans="1:22" ht="48" x14ac:dyDescent="0.2">
      <c r="A3433">
        <v>3431</v>
      </c>
      <c r="B3433" s="3" t="s">
        <v>3430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2">
        <f t="shared" si="373"/>
        <v>41869.730937500004</v>
      </c>
      <c r="K3433">
        <v>1405791153</v>
      </c>
      <c r="L3433" s="12" t="str">
        <f t="shared" si="374"/>
        <v>07/19/2014</v>
      </c>
      <c r="M3433" s="9" t="str" cm="1">
        <f t="array" ref="M3433">_xlfn.IFS(LEFT(L3433, 2) = "01", "Jan", LEFT(L3433, 2) = "02", "Feb", LEFT(L3433, 2) = "03", "Mar", LEFT(L3433, 2) = "04", "Apr", LEFT(L3433, 2) = "05", "May", LEFT(L3433, 2) = "06", "Jun", LEFT(L3433, 2) = "07", "Jul", LEFT(L3433, 2) = "08", "Aug", LEFT(L3433, 2) = "09", "Sep", LEFT(L3433, 2) = "10", "Oct", LEFT(L3433, 2) = "11", "Nov", LEFT(L3433, 2) = "12", "Dec")</f>
        <v>Jul</v>
      </c>
      <c r="N3433" s="9" t="str">
        <f t="shared" si="375"/>
        <v>2014</v>
      </c>
      <c r="O3433" t="b">
        <v>0</v>
      </c>
      <c r="P3433">
        <v>21</v>
      </c>
      <c r="Q3433" t="b">
        <v>1</v>
      </c>
      <c r="R3433" t="s">
        <v>8270</v>
      </c>
      <c r="S3433" s="6">
        <f t="shared" si="371"/>
        <v>1</v>
      </c>
      <c r="T3433" s="8">
        <f t="shared" si="372"/>
        <v>95.238095238095241</v>
      </c>
      <c r="U3433" t="str">
        <f t="shared" si="376"/>
        <v>theater</v>
      </c>
      <c r="V3433" t="str">
        <f t="shared" si="377"/>
        <v>plays</v>
      </c>
    </row>
    <row r="3434" spans="1:22" ht="48" x14ac:dyDescent="0.2">
      <c r="A3434">
        <v>3432</v>
      </c>
      <c r="B3434" s="3" t="s">
        <v>3431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2">
        <f t="shared" si="373"/>
        <v>42405.916666666672</v>
      </c>
      <c r="K3434">
        <v>1452520614</v>
      </c>
      <c r="L3434" s="12" t="str">
        <f t="shared" si="374"/>
        <v>01/11/2016</v>
      </c>
      <c r="M3434" s="9" t="str" cm="1">
        <f t="array" ref="M3434">_xlfn.IFS(LEFT(L3434, 2) = "01", "Jan", LEFT(L3434, 2) = "02", "Feb", LEFT(L3434, 2) = "03", "Mar", LEFT(L3434, 2) = "04", "Apr", LEFT(L3434, 2) = "05", "May", LEFT(L3434, 2) = "06", "Jun", LEFT(L3434, 2) = "07", "Jul", LEFT(L3434, 2) = "08", "Aug", LEFT(L3434, 2) = "09", "Sep", LEFT(L3434, 2) = "10", "Oct", LEFT(L3434, 2) = "11", "Nov", LEFT(L3434, 2) = "12", "Dec")</f>
        <v>Jan</v>
      </c>
      <c r="N3434" s="9" t="str">
        <f t="shared" si="375"/>
        <v>2016</v>
      </c>
      <c r="O3434" t="b">
        <v>0</v>
      </c>
      <c r="P3434">
        <v>42</v>
      </c>
      <c r="Q3434" t="b">
        <v>1</v>
      </c>
      <c r="R3434" t="s">
        <v>8270</v>
      </c>
      <c r="S3434" s="6">
        <f t="shared" si="371"/>
        <v>1.0965</v>
      </c>
      <c r="T3434" s="8">
        <f t="shared" si="372"/>
        <v>52.214285714285715</v>
      </c>
      <c r="U3434" t="str">
        <f t="shared" si="376"/>
        <v>theater</v>
      </c>
      <c r="V3434" t="str">
        <f t="shared" si="377"/>
        <v>plays</v>
      </c>
    </row>
    <row r="3435" spans="1:22" ht="48" x14ac:dyDescent="0.2">
      <c r="A3435">
        <v>3433</v>
      </c>
      <c r="B3435" s="3" t="s">
        <v>3432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2">
        <f t="shared" si="373"/>
        <v>41807.125</v>
      </c>
      <c r="K3435">
        <v>1400290255</v>
      </c>
      <c r="L3435" s="12" t="str">
        <f t="shared" si="374"/>
        <v>05/17/2014</v>
      </c>
      <c r="M3435" s="9" t="str" cm="1">
        <f t="array" ref="M3435">_xlfn.IFS(LEFT(L3435, 2) = "01", "Jan", LEFT(L3435, 2) = "02", "Feb", LEFT(L3435, 2) = "03", "Mar", LEFT(L3435, 2) = "04", "Apr", LEFT(L3435, 2) = "05", "May", LEFT(L3435, 2) = "06", "Jun", LEFT(L3435, 2) = "07", "Jul", LEFT(L3435, 2) = "08", "Aug", LEFT(L3435, 2) = "09", "Sep", LEFT(L3435, 2) = "10", "Oct", LEFT(L3435, 2) = "11", "Nov", LEFT(L3435, 2) = "12", "Dec")</f>
        <v>May</v>
      </c>
      <c r="N3435" s="9" t="str">
        <f t="shared" si="375"/>
        <v>2014</v>
      </c>
      <c r="O3435" t="b">
        <v>0</v>
      </c>
      <c r="P3435">
        <v>71</v>
      </c>
      <c r="Q3435" t="b">
        <v>1</v>
      </c>
      <c r="R3435" t="s">
        <v>8270</v>
      </c>
      <c r="S3435" s="6">
        <f t="shared" si="371"/>
        <v>1.0026315789473683</v>
      </c>
      <c r="T3435" s="8">
        <f t="shared" si="372"/>
        <v>134.1549295774648</v>
      </c>
      <c r="U3435" t="str">
        <f t="shared" si="376"/>
        <v>theater</v>
      </c>
      <c r="V3435" t="str">
        <f t="shared" si="377"/>
        <v>plays</v>
      </c>
    </row>
    <row r="3436" spans="1:22" ht="48" x14ac:dyDescent="0.2">
      <c r="A3436">
        <v>3434</v>
      </c>
      <c r="B3436" s="3" t="s">
        <v>3433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2">
        <f t="shared" si="373"/>
        <v>41830.380428240744</v>
      </c>
      <c r="K3436">
        <v>1402391269</v>
      </c>
      <c r="L3436" s="12" t="str">
        <f t="shared" si="374"/>
        <v>06/10/2014</v>
      </c>
      <c r="M3436" s="9" t="str" cm="1">
        <f t="array" ref="M3436">_xlfn.IFS(LEFT(L3436, 2) = "01", "Jan", LEFT(L3436, 2) = "02", "Feb", LEFT(L3436, 2) = "03", "Mar", LEFT(L3436, 2) = "04", "Apr", LEFT(L3436, 2) = "05", "May", LEFT(L3436, 2) = "06", "Jun", LEFT(L3436, 2) = "07", "Jul", LEFT(L3436, 2) = "08", "Aug", LEFT(L3436, 2) = "09", "Sep", LEFT(L3436, 2) = "10", "Oct", LEFT(L3436, 2) = "11", "Nov", LEFT(L3436, 2) = "12", "Dec")</f>
        <v>Jun</v>
      </c>
      <c r="N3436" s="9" t="str">
        <f t="shared" si="375"/>
        <v>2014</v>
      </c>
      <c r="O3436" t="b">
        <v>0</v>
      </c>
      <c r="P3436">
        <v>168</v>
      </c>
      <c r="Q3436" t="b">
        <v>1</v>
      </c>
      <c r="R3436" t="s">
        <v>8270</v>
      </c>
      <c r="S3436" s="6">
        <f t="shared" si="371"/>
        <v>1.0555000000000001</v>
      </c>
      <c r="T3436" s="8">
        <f t="shared" si="372"/>
        <v>62.827380952380949</v>
      </c>
      <c r="U3436" t="str">
        <f t="shared" si="376"/>
        <v>theater</v>
      </c>
      <c r="V3436" t="str">
        <f t="shared" si="377"/>
        <v>plays</v>
      </c>
    </row>
    <row r="3437" spans="1:22" ht="48" x14ac:dyDescent="0.2">
      <c r="A3437">
        <v>3435</v>
      </c>
      <c r="B3437" s="3" t="s">
        <v>3434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2">
        <f t="shared" si="373"/>
        <v>42589.125</v>
      </c>
      <c r="K3437">
        <v>1469112493</v>
      </c>
      <c r="L3437" s="12" t="str">
        <f t="shared" si="374"/>
        <v>07/21/2016</v>
      </c>
      <c r="M3437" s="9" t="str" cm="1">
        <f t="array" ref="M3437">_xlfn.IFS(LEFT(L3437, 2) = "01", "Jan", LEFT(L3437, 2) = "02", "Feb", LEFT(L3437, 2) = "03", "Mar", LEFT(L3437, 2) = "04", "Apr", LEFT(L3437, 2) = "05", "May", LEFT(L3437, 2) = "06", "Jun", LEFT(L3437, 2) = "07", "Jul", LEFT(L3437, 2) = "08", "Aug", LEFT(L3437, 2) = "09", "Sep", LEFT(L3437, 2) = "10", "Oct", LEFT(L3437, 2) = "11", "Nov", LEFT(L3437, 2) = "12", "Dec")</f>
        <v>Jul</v>
      </c>
      <c r="N3437" s="9" t="str">
        <f t="shared" si="375"/>
        <v>2016</v>
      </c>
      <c r="O3437" t="b">
        <v>0</v>
      </c>
      <c r="P3437">
        <v>19</v>
      </c>
      <c r="Q3437" t="b">
        <v>1</v>
      </c>
      <c r="R3437" t="s">
        <v>8270</v>
      </c>
      <c r="S3437" s="6">
        <f t="shared" si="371"/>
        <v>1.1200000000000001</v>
      </c>
      <c r="T3437" s="8">
        <f t="shared" si="372"/>
        <v>58.94736842105263</v>
      </c>
      <c r="U3437" t="str">
        <f t="shared" si="376"/>
        <v>theater</v>
      </c>
      <c r="V3437" t="str">
        <f t="shared" si="377"/>
        <v>plays</v>
      </c>
    </row>
    <row r="3438" spans="1:22" ht="48" x14ac:dyDescent="0.2">
      <c r="A3438">
        <v>3436</v>
      </c>
      <c r="B3438" s="3" t="s">
        <v>3435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2">
        <f t="shared" si="373"/>
        <v>41872.686111111114</v>
      </c>
      <c r="K3438">
        <v>1406811593</v>
      </c>
      <c r="L3438" s="12" t="str">
        <f t="shared" si="374"/>
        <v>07/31/2014</v>
      </c>
      <c r="M3438" s="9" t="str" cm="1">
        <f t="array" ref="M3438">_xlfn.IFS(LEFT(L3438, 2) = "01", "Jan", LEFT(L3438, 2) = "02", "Feb", LEFT(L3438, 2) = "03", "Mar", LEFT(L3438, 2) = "04", "Apr", LEFT(L3438, 2) = "05", "May", LEFT(L3438, 2) = "06", "Jun", LEFT(L3438, 2) = "07", "Jul", LEFT(L3438, 2) = "08", "Aug", LEFT(L3438, 2) = "09", "Sep", LEFT(L3438, 2) = "10", "Oct", LEFT(L3438, 2) = "11", "Nov", LEFT(L3438, 2) = "12", "Dec")</f>
        <v>Jul</v>
      </c>
      <c r="N3438" s="9" t="str">
        <f t="shared" si="375"/>
        <v>2014</v>
      </c>
      <c r="O3438" t="b">
        <v>0</v>
      </c>
      <c r="P3438">
        <v>37</v>
      </c>
      <c r="Q3438" t="b">
        <v>1</v>
      </c>
      <c r="R3438" t="s">
        <v>8270</v>
      </c>
      <c r="S3438" s="6">
        <f t="shared" si="371"/>
        <v>1.0589999999999999</v>
      </c>
      <c r="T3438" s="8">
        <f t="shared" si="372"/>
        <v>143.1081081081081</v>
      </c>
      <c r="U3438" t="str">
        <f t="shared" si="376"/>
        <v>theater</v>
      </c>
      <c r="V3438" t="str">
        <f t="shared" si="377"/>
        <v>plays</v>
      </c>
    </row>
    <row r="3439" spans="1:22" ht="48" x14ac:dyDescent="0.2">
      <c r="A3439">
        <v>3437</v>
      </c>
      <c r="B3439" s="3" t="s">
        <v>3436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2">
        <f t="shared" si="373"/>
        <v>42235.710879629631</v>
      </c>
      <c r="K3439">
        <v>1437411820</v>
      </c>
      <c r="L3439" s="12" t="str">
        <f t="shared" si="374"/>
        <v>07/20/2015</v>
      </c>
      <c r="M3439" s="9" t="str" cm="1">
        <f t="array" ref="M3439">_xlfn.IFS(LEFT(L3439, 2) = "01", "Jan", LEFT(L3439, 2) = "02", "Feb", LEFT(L3439, 2) = "03", "Mar", LEFT(L3439, 2) = "04", "Apr", LEFT(L3439, 2) = "05", "May", LEFT(L3439, 2) = "06", "Jun", LEFT(L3439, 2) = "07", "Jul", LEFT(L3439, 2) = "08", "Aug", LEFT(L3439, 2) = "09", "Sep", LEFT(L3439, 2) = "10", "Oct", LEFT(L3439, 2) = "11", "Nov", LEFT(L3439, 2) = "12", "Dec")</f>
        <v>Jul</v>
      </c>
      <c r="N3439" s="9" t="str">
        <f t="shared" si="375"/>
        <v>2015</v>
      </c>
      <c r="O3439" t="b">
        <v>0</v>
      </c>
      <c r="P3439">
        <v>36</v>
      </c>
      <c r="Q3439" t="b">
        <v>1</v>
      </c>
      <c r="R3439" t="s">
        <v>8270</v>
      </c>
      <c r="S3439" s="6">
        <f t="shared" si="371"/>
        <v>1.01</v>
      </c>
      <c r="T3439" s="8">
        <f t="shared" si="372"/>
        <v>84.166666666666671</v>
      </c>
      <c r="U3439" t="str">
        <f t="shared" si="376"/>
        <v>theater</v>
      </c>
      <c r="V3439" t="str">
        <f t="shared" si="377"/>
        <v>plays</v>
      </c>
    </row>
    <row r="3440" spans="1:22" ht="48" x14ac:dyDescent="0.2">
      <c r="A3440">
        <v>3438</v>
      </c>
      <c r="B3440" s="3" t="s">
        <v>3437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2">
        <f t="shared" si="373"/>
        <v>42126.875</v>
      </c>
      <c r="K3440">
        <v>1428358567</v>
      </c>
      <c r="L3440" s="12" t="str">
        <f t="shared" si="374"/>
        <v>04/06/2015</v>
      </c>
      <c r="M3440" s="9" t="str" cm="1">
        <f t="array" ref="M3440">_xlfn.IFS(LEFT(L3440, 2) = "01", "Jan", LEFT(L3440, 2) = "02", "Feb", LEFT(L3440, 2) = "03", "Mar", LEFT(L3440, 2) = "04", "Apr", LEFT(L3440, 2) = "05", "May", LEFT(L3440, 2) = "06", "Jun", LEFT(L3440, 2) = "07", "Jul", LEFT(L3440, 2) = "08", "Aug", LEFT(L3440, 2) = "09", "Sep", LEFT(L3440, 2) = "10", "Oct", LEFT(L3440, 2) = "11", "Nov", LEFT(L3440, 2) = "12", "Dec")</f>
        <v>Apr</v>
      </c>
      <c r="N3440" s="9" t="str">
        <f t="shared" si="375"/>
        <v>2015</v>
      </c>
      <c r="O3440" t="b">
        <v>0</v>
      </c>
      <c r="P3440">
        <v>14</v>
      </c>
      <c r="Q3440" t="b">
        <v>1</v>
      </c>
      <c r="R3440" t="s">
        <v>8270</v>
      </c>
      <c r="S3440" s="6">
        <f t="shared" si="371"/>
        <v>1.042</v>
      </c>
      <c r="T3440" s="8">
        <f t="shared" si="372"/>
        <v>186.07142857142858</v>
      </c>
      <c r="U3440" t="str">
        <f t="shared" si="376"/>
        <v>theater</v>
      </c>
      <c r="V3440" t="str">
        <f t="shared" si="377"/>
        <v>plays</v>
      </c>
    </row>
    <row r="3441" spans="1:22" ht="32" x14ac:dyDescent="0.2">
      <c r="A3441">
        <v>3439</v>
      </c>
      <c r="B3441" s="3" t="s">
        <v>3438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2">
        <f t="shared" si="373"/>
        <v>42388.207638888889</v>
      </c>
      <c r="K3441">
        <v>1452030730</v>
      </c>
      <c r="L3441" s="12" t="str">
        <f t="shared" si="374"/>
        <v>01/05/2016</v>
      </c>
      <c r="M3441" s="9" t="str" cm="1">
        <f t="array" ref="M3441">_xlfn.IFS(LEFT(L3441, 2) = "01", "Jan", LEFT(L3441, 2) = "02", "Feb", LEFT(L3441, 2) = "03", "Mar", LEFT(L3441, 2) = "04", "Apr", LEFT(L3441, 2) = "05", "May", LEFT(L3441, 2) = "06", "Jun", LEFT(L3441, 2) = "07", "Jul", LEFT(L3441, 2) = "08", "Aug", LEFT(L3441, 2) = "09", "Sep", LEFT(L3441, 2) = "10", "Oct", LEFT(L3441, 2) = "11", "Nov", LEFT(L3441, 2) = "12", "Dec")</f>
        <v>Jan</v>
      </c>
      <c r="N3441" s="9" t="str">
        <f t="shared" si="375"/>
        <v>2016</v>
      </c>
      <c r="O3441" t="b">
        <v>0</v>
      </c>
      <c r="P3441">
        <v>18</v>
      </c>
      <c r="Q3441" t="b">
        <v>1</v>
      </c>
      <c r="R3441" t="s">
        <v>8270</v>
      </c>
      <c r="S3441" s="6">
        <f t="shared" si="371"/>
        <v>1.3467833333333334</v>
      </c>
      <c r="T3441" s="8">
        <f t="shared" si="372"/>
        <v>89.785555555555561</v>
      </c>
      <c r="U3441" t="str">
        <f t="shared" si="376"/>
        <v>theater</v>
      </c>
      <c r="V3441" t="str">
        <f t="shared" si="377"/>
        <v>plays</v>
      </c>
    </row>
    <row r="3442" spans="1:22" ht="48" x14ac:dyDescent="0.2">
      <c r="A3442">
        <v>3440</v>
      </c>
      <c r="B3442" s="3" t="s">
        <v>3439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2">
        <f t="shared" si="373"/>
        <v>41831.677083333336</v>
      </c>
      <c r="K3442">
        <v>1403146628</v>
      </c>
      <c r="L3442" s="12" t="str">
        <f t="shared" si="374"/>
        <v>06/19/2014</v>
      </c>
      <c r="M3442" s="9" t="str" cm="1">
        <f t="array" ref="M3442">_xlfn.IFS(LEFT(L3442, 2) = "01", "Jan", LEFT(L3442, 2) = "02", "Feb", LEFT(L3442, 2) = "03", "Mar", LEFT(L3442, 2) = "04", "Apr", LEFT(L3442, 2) = "05", "May", LEFT(L3442, 2) = "06", "Jun", LEFT(L3442, 2) = "07", "Jul", LEFT(L3442, 2) = "08", "Aug", LEFT(L3442, 2) = "09", "Sep", LEFT(L3442, 2) = "10", "Oct", LEFT(L3442, 2) = "11", "Nov", LEFT(L3442, 2) = "12", "Dec")</f>
        <v>Jun</v>
      </c>
      <c r="N3442" s="9" t="str">
        <f t="shared" si="375"/>
        <v>2014</v>
      </c>
      <c r="O3442" t="b">
        <v>0</v>
      </c>
      <c r="P3442">
        <v>82</v>
      </c>
      <c r="Q3442" t="b">
        <v>1</v>
      </c>
      <c r="R3442" t="s">
        <v>8270</v>
      </c>
      <c r="S3442" s="6">
        <f t="shared" si="371"/>
        <v>1.052184</v>
      </c>
      <c r="T3442" s="8">
        <f t="shared" si="372"/>
        <v>64.157560975609755</v>
      </c>
      <c r="U3442" t="str">
        <f t="shared" si="376"/>
        <v>theater</v>
      </c>
      <c r="V3442" t="str">
        <f t="shared" si="377"/>
        <v>plays</v>
      </c>
    </row>
    <row r="3443" spans="1:22" ht="48" x14ac:dyDescent="0.2">
      <c r="A3443">
        <v>3441</v>
      </c>
      <c r="B3443" s="3" t="s">
        <v>3440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2">
        <f t="shared" si="373"/>
        <v>42321.845138888893</v>
      </c>
      <c r="K3443">
        <v>1445077121</v>
      </c>
      <c r="L3443" s="12" t="str">
        <f t="shared" si="374"/>
        <v>10/17/2015</v>
      </c>
      <c r="M3443" s="9" t="str" cm="1">
        <f t="array" ref="M3443">_xlfn.IFS(LEFT(L3443, 2) = "01", "Jan", LEFT(L3443, 2) = "02", "Feb", LEFT(L3443, 2) = "03", "Mar", LEFT(L3443, 2) = "04", "Apr", LEFT(L3443, 2) = "05", "May", LEFT(L3443, 2) = "06", "Jun", LEFT(L3443, 2) = "07", "Jul", LEFT(L3443, 2) = "08", "Aug", LEFT(L3443, 2) = "09", "Sep", LEFT(L3443, 2) = "10", "Oct", LEFT(L3443, 2) = "11", "Nov", LEFT(L3443, 2) = "12", "Dec")</f>
        <v>Oct</v>
      </c>
      <c r="N3443" s="9" t="str">
        <f t="shared" si="375"/>
        <v>2015</v>
      </c>
      <c r="O3443" t="b">
        <v>0</v>
      </c>
      <c r="P3443">
        <v>43</v>
      </c>
      <c r="Q3443" t="b">
        <v>1</v>
      </c>
      <c r="R3443" t="s">
        <v>8270</v>
      </c>
      <c r="S3443" s="6">
        <f t="shared" si="371"/>
        <v>1.026</v>
      </c>
      <c r="T3443" s="8">
        <f t="shared" si="372"/>
        <v>59.651162790697676</v>
      </c>
      <c r="U3443" t="str">
        <f t="shared" si="376"/>
        <v>theater</v>
      </c>
      <c r="V3443" t="str">
        <f t="shared" si="377"/>
        <v>plays</v>
      </c>
    </row>
    <row r="3444" spans="1:22" ht="48" x14ac:dyDescent="0.2">
      <c r="A3444">
        <v>3442</v>
      </c>
      <c r="B3444" s="3" t="s">
        <v>3441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2">
        <f t="shared" si="373"/>
        <v>42154.841111111105</v>
      </c>
      <c r="K3444">
        <v>1430424672</v>
      </c>
      <c r="L3444" s="12" t="str">
        <f t="shared" si="374"/>
        <v>04/30/2015</v>
      </c>
      <c r="M3444" s="9" t="str" cm="1">
        <f t="array" ref="M3444">_xlfn.IFS(LEFT(L3444, 2) = "01", "Jan", LEFT(L3444, 2) = "02", "Feb", LEFT(L3444, 2) = "03", "Mar", LEFT(L3444, 2) = "04", "Apr", LEFT(L3444, 2) = "05", "May", LEFT(L3444, 2) = "06", "Jun", LEFT(L3444, 2) = "07", "Jul", LEFT(L3444, 2) = "08", "Aug", LEFT(L3444, 2) = "09", "Sep", LEFT(L3444, 2) = "10", "Oct", LEFT(L3444, 2) = "11", "Nov", LEFT(L3444, 2) = "12", "Dec")</f>
        <v>Apr</v>
      </c>
      <c r="N3444" s="9" t="str">
        <f t="shared" si="375"/>
        <v>2015</v>
      </c>
      <c r="O3444" t="b">
        <v>0</v>
      </c>
      <c r="P3444">
        <v>8</v>
      </c>
      <c r="Q3444" t="b">
        <v>1</v>
      </c>
      <c r="R3444" t="s">
        <v>8270</v>
      </c>
      <c r="S3444" s="6">
        <f t="shared" si="371"/>
        <v>1</v>
      </c>
      <c r="T3444" s="8">
        <f t="shared" si="372"/>
        <v>31.25</v>
      </c>
      <c r="U3444" t="str">
        <f t="shared" si="376"/>
        <v>theater</v>
      </c>
      <c r="V3444" t="str">
        <f t="shared" si="377"/>
        <v>plays</v>
      </c>
    </row>
    <row r="3445" spans="1:22" ht="48" x14ac:dyDescent="0.2">
      <c r="A3445">
        <v>3443</v>
      </c>
      <c r="B3445" s="3" t="s">
        <v>3442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2">
        <f t="shared" si="373"/>
        <v>41891.524837962963</v>
      </c>
      <c r="K3445">
        <v>1407674146</v>
      </c>
      <c r="L3445" s="12" t="str">
        <f t="shared" si="374"/>
        <v>08/10/2014</v>
      </c>
      <c r="M3445" s="9" t="str" cm="1">
        <f t="array" ref="M3445">_xlfn.IFS(LEFT(L3445, 2) = "01", "Jan", LEFT(L3445, 2) = "02", "Feb", LEFT(L3445, 2) = "03", "Mar", LEFT(L3445, 2) = "04", "Apr", LEFT(L3445, 2) = "05", "May", LEFT(L3445, 2) = "06", "Jun", LEFT(L3445, 2) = "07", "Jul", LEFT(L3445, 2) = "08", "Aug", LEFT(L3445, 2) = "09", "Sep", LEFT(L3445, 2) = "10", "Oct", LEFT(L3445, 2) = "11", "Nov", LEFT(L3445, 2) = "12", "Dec")</f>
        <v>Aug</v>
      </c>
      <c r="N3445" s="9" t="str">
        <f t="shared" si="375"/>
        <v>2014</v>
      </c>
      <c r="O3445" t="b">
        <v>0</v>
      </c>
      <c r="P3445">
        <v>45</v>
      </c>
      <c r="Q3445" t="b">
        <v>1</v>
      </c>
      <c r="R3445" t="s">
        <v>8270</v>
      </c>
      <c r="S3445" s="6">
        <f t="shared" si="371"/>
        <v>1.855</v>
      </c>
      <c r="T3445" s="8">
        <f t="shared" si="372"/>
        <v>41.222222222222221</v>
      </c>
      <c r="U3445" t="str">
        <f t="shared" si="376"/>
        <v>theater</v>
      </c>
      <c r="V3445" t="str">
        <f t="shared" si="377"/>
        <v>plays</v>
      </c>
    </row>
    <row r="3446" spans="1:22" ht="48" x14ac:dyDescent="0.2">
      <c r="A3446">
        <v>3444</v>
      </c>
      <c r="B3446" s="3" t="s">
        <v>3443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2">
        <f t="shared" si="373"/>
        <v>42529.582638888889</v>
      </c>
      <c r="K3446">
        <v>1464677986</v>
      </c>
      <c r="L3446" s="12" t="str">
        <f t="shared" si="374"/>
        <v>05/31/2016</v>
      </c>
      <c r="M3446" s="9" t="str" cm="1">
        <f t="array" ref="M3446">_xlfn.IFS(LEFT(L3446, 2) = "01", "Jan", LEFT(L3446, 2) = "02", "Feb", LEFT(L3446, 2) = "03", "Mar", LEFT(L3446, 2) = "04", "Apr", LEFT(L3446, 2) = "05", "May", LEFT(L3446, 2) = "06", "Jun", LEFT(L3446, 2) = "07", "Jul", LEFT(L3446, 2) = "08", "Aug", LEFT(L3446, 2) = "09", "Sep", LEFT(L3446, 2) = "10", "Oct", LEFT(L3446, 2) = "11", "Nov", LEFT(L3446, 2) = "12", "Dec")</f>
        <v>May</v>
      </c>
      <c r="N3446" s="9" t="str">
        <f t="shared" si="375"/>
        <v>2016</v>
      </c>
      <c r="O3446" t="b">
        <v>0</v>
      </c>
      <c r="P3446">
        <v>20</v>
      </c>
      <c r="Q3446" t="b">
        <v>1</v>
      </c>
      <c r="R3446" t="s">
        <v>8270</v>
      </c>
      <c r="S3446" s="6">
        <f t="shared" si="371"/>
        <v>2.89</v>
      </c>
      <c r="T3446" s="8">
        <f t="shared" si="372"/>
        <v>43.35</v>
      </c>
      <c r="U3446" t="str">
        <f t="shared" si="376"/>
        <v>theater</v>
      </c>
      <c r="V3446" t="str">
        <f t="shared" si="377"/>
        <v>plays</v>
      </c>
    </row>
    <row r="3447" spans="1:22" ht="48" x14ac:dyDescent="0.2">
      <c r="A3447">
        <v>3445</v>
      </c>
      <c r="B3447" s="3" t="s">
        <v>3444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2">
        <f t="shared" si="373"/>
        <v>42300.530509259261</v>
      </c>
      <c r="K3447">
        <v>1443185036</v>
      </c>
      <c r="L3447" s="12" t="str">
        <f t="shared" si="374"/>
        <v>09/25/2015</v>
      </c>
      <c r="M3447" s="9" t="str" cm="1">
        <f t="array" ref="M3447">_xlfn.IFS(LEFT(L3447, 2) = "01", "Jan", LEFT(L3447, 2) = "02", "Feb", LEFT(L3447, 2) = "03", "Mar", LEFT(L3447, 2) = "04", "Apr", LEFT(L3447, 2) = "05", "May", LEFT(L3447, 2) = "06", "Jun", LEFT(L3447, 2) = "07", "Jul", LEFT(L3447, 2) = "08", "Aug", LEFT(L3447, 2) = "09", "Sep", LEFT(L3447, 2) = "10", "Oct", LEFT(L3447, 2) = "11", "Nov", LEFT(L3447, 2) = "12", "Dec")</f>
        <v>Sep</v>
      </c>
      <c r="N3447" s="9" t="str">
        <f t="shared" si="375"/>
        <v>2015</v>
      </c>
      <c r="O3447" t="b">
        <v>0</v>
      </c>
      <c r="P3447">
        <v>31</v>
      </c>
      <c r="Q3447" t="b">
        <v>1</v>
      </c>
      <c r="R3447" t="s">
        <v>8270</v>
      </c>
      <c r="S3447" s="6">
        <f t="shared" si="371"/>
        <v>1</v>
      </c>
      <c r="T3447" s="8">
        <f t="shared" si="372"/>
        <v>64.516129032258064</v>
      </c>
      <c r="U3447" t="str">
        <f t="shared" si="376"/>
        <v>theater</v>
      </c>
      <c r="V3447" t="str">
        <f t="shared" si="377"/>
        <v>plays</v>
      </c>
    </row>
    <row r="3448" spans="1:22" ht="48" x14ac:dyDescent="0.2">
      <c r="A3448">
        <v>3446</v>
      </c>
      <c r="B3448" s="3" t="s">
        <v>3445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2">
        <f t="shared" si="373"/>
        <v>42040.513888888891</v>
      </c>
      <c r="K3448">
        <v>1421092725</v>
      </c>
      <c r="L3448" s="12" t="str">
        <f t="shared" si="374"/>
        <v>01/12/2015</v>
      </c>
      <c r="M3448" s="9" t="str" cm="1">
        <f t="array" ref="M3448">_xlfn.IFS(LEFT(L3448, 2) = "01", "Jan", LEFT(L3448, 2) = "02", "Feb", LEFT(L3448, 2) = "03", "Mar", LEFT(L3448, 2) = "04", "Apr", LEFT(L3448, 2) = "05", "May", LEFT(L3448, 2) = "06", "Jun", LEFT(L3448, 2) = "07", "Jul", LEFT(L3448, 2) = "08", "Aug", LEFT(L3448, 2) = "09", "Sep", LEFT(L3448, 2) = "10", "Oct", LEFT(L3448, 2) = "11", "Nov", LEFT(L3448, 2) = "12", "Dec")</f>
        <v>Jan</v>
      </c>
      <c r="N3448" s="9" t="str">
        <f t="shared" si="375"/>
        <v>2015</v>
      </c>
      <c r="O3448" t="b">
        <v>0</v>
      </c>
      <c r="P3448">
        <v>25</v>
      </c>
      <c r="Q3448" t="b">
        <v>1</v>
      </c>
      <c r="R3448" t="s">
        <v>8270</v>
      </c>
      <c r="S3448" s="6">
        <f t="shared" si="371"/>
        <v>1.0820000000000001</v>
      </c>
      <c r="T3448" s="8">
        <f t="shared" si="372"/>
        <v>43.28</v>
      </c>
      <c r="U3448" t="str">
        <f t="shared" si="376"/>
        <v>theater</v>
      </c>
      <c r="V3448" t="str">
        <f t="shared" si="377"/>
        <v>plays</v>
      </c>
    </row>
    <row r="3449" spans="1:22" ht="32" x14ac:dyDescent="0.2">
      <c r="A3449">
        <v>3447</v>
      </c>
      <c r="B3449" s="3" t="s">
        <v>3446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2">
        <f t="shared" si="373"/>
        <v>42447.847361111111</v>
      </c>
      <c r="K3449">
        <v>1454448012</v>
      </c>
      <c r="L3449" s="12" t="str">
        <f t="shared" si="374"/>
        <v>02/02/2016</v>
      </c>
      <c r="M3449" s="9" t="str" cm="1">
        <f t="array" ref="M3449">_xlfn.IFS(LEFT(L3449, 2) = "01", "Jan", LEFT(L3449, 2) = "02", "Feb", LEFT(L3449, 2) = "03", "Mar", LEFT(L3449, 2) = "04", "Apr", LEFT(L3449, 2) = "05", "May", LEFT(L3449, 2) = "06", "Jun", LEFT(L3449, 2) = "07", "Jul", LEFT(L3449, 2) = "08", "Aug", LEFT(L3449, 2) = "09", "Sep", LEFT(L3449, 2) = "10", "Oct", LEFT(L3449, 2) = "11", "Nov", LEFT(L3449, 2) = "12", "Dec")</f>
        <v>Feb</v>
      </c>
      <c r="N3449" s="9" t="str">
        <f t="shared" si="375"/>
        <v>2016</v>
      </c>
      <c r="O3449" t="b">
        <v>0</v>
      </c>
      <c r="P3449">
        <v>14</v>
      </c>
      <c r="Q3449" t="b">
        <v>1</v>
      </c>
      <c r="R3449" t="s">
        <v>8270</v>
      </c>
      <c r="S3449" s="6">
        <f t="shared" si="371"/>
        <v>1.0780000000000001</v>
      </c>
      <c r="T3449" s="8">
        <f t="shared" si="372"/>
        <v>77</v>
      </c>
      <c r="U3449" t="str">
        <f t="shared" si="376"/>
        <v>theater</v>
      </c>
      <c r="V3449" t="str">
        <f t="shared" si="377"/>
        <v>plays</v>
      </c>
    </row>
    <row r="3450" spans="1:22" ht="48" x14ac:dyDescent="0.2">
      <c r="A3450">
        <v>3448</v>
      </c>
      <c r="B3450" s="3" t="s">
        <v>3447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2">
        <f t="shared" si="373"/>
        <v>41990.119085648148</v>
      </c>
      <c r="K3450">
        <v>1416192689</v>
      </c>
      <c r="L3450" s="12" t="str">
        <f t="shared" si="374"/>
        <v>11/17/2014</v>
      </c>
      <c r="M3450" s="9" t="str" cm="1">
        <f t="array" ref="M3450">_xlfn.IFS(LEFT(L3450, 2) = "01", "Jan", LEFT(L3450, 2) = "02", "Feb", LEFT(L3450, 2) = "03", "Mar", LEFT(L3450, 2) = "04", "Apr", LEFT(L3450, 2) = "05", "May", LEFT(L3450, 2) = "06", "Jun", LEFT(L3450, 2) = "07", "Jul", LEFT(L3450, 2) = "08", "Aug", LEFT(L3450, 2) = "09", "Sep", LEFT(L3450, 2) = "10", "Oct", LEFT(L3450, 2) = "11", "Nov", LEFT(L3450, 2) = "12", "Dec")</f>
        <v>Nov</v>
      </c>
      <c r="N3450" s="9" t="str">
        <f t="shared" si="375"/>
        <v>2014</v>
      </c>
      <c r="O3450" t="b">
        <v>0</v>
      </c>
      <c r="P3450">
        <v>45</v>
      </c>
      <c r="Q3450" t="b">
        <v>1</v>
      </c>
      <c r="R3450" t="s">
        <v>8270</v>
      </c>
      <c r="S3450" s="6">
        <f t="shared" si="371"/>
        <v>1.0976190476190477</v>
      </c>
      <c r="T3450" s="8">
        <f t="shared" si="372"/>
        <v>51.222222222222221</v>
      </c>
      <c r="U3450" t="str">
        <f t="shared" si="376"/>
        <v>theater</v>
      </c>
      <c r="V3450" t="str">
        <f t="shared" si="377"/>
        <v>plays</v>
      </c>
    </row>
    <row r="3451" spans="1:22" ht="48" x14ac:dyDescent="0.2">
      <c r="A3451">
        <v>3449</v>
      </c>
      <c r="B3451" s="3" t="s">
        <v>3448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2">
        <f t="shared" si="373"/>
        <v>42560.166666666672</v>
      </c>
      <c r="K3451">
        <v>1465607738</v>
      </c>
      <c r="L3451" s="12" t="str">
        <f t="shared" si="374"/>
        <v>06/11/2016</v>
      </c>
      <c r="M3451" s="9" t="str" cm="1">
        <f t="array" ref="M3451">_xlfn.IFS(LEFT(L3451, 2) = "01", "Jan", LEFT(L3451, 2) = "02", "Feb", LEFT(L3451, 2) = "03", "Mar", LEFT(L3451, 2) = "04", "Apr", LEFT(L3451, 2) = "05", "May", LEFT(L3451, 2) = "06", "Jun", LEFT(L3451, 2) = "07", "Jul", LEFT(L3451, 2) = "08", "Aug", LEFT(L3451, 2) = "09", "Sep", LEFT(L3451, 2) = "10", "Oct", LEFT(L3451, 2) = "11", "Nov", LEFT(L3451, 2) = "12", "Dec")</f>
        <v>Jun</v>
      </c>
      <c r="N3451" s="9" t="str">
        <f t="shared" si="375"/>
        <v>2016</v>
      </c>
      <c r="O3451" t="b">
        <v>0</v>
      </c>
      <c r="P3451">
        <v>20</v>
      </c>
      <c r="Q3451" t="b">
        <v>1</v>
      </c>
      <c r="R3451" t="s">
        <v>8270</v>
      </c>
      <c r="S3451" s="6">
        <f t="shared" si="371"/>
        <v>1.70625</v>
      </c>
      <c r="T3451" s="8">
        <f t="shared" si="372"/>
        <v>68.25</v>
      </c>
      <c r="U3451" t="str">
        <f t="shared" si="376"/>
        <v>theater</v>
      </c>
      <c r="V3451" t="str">
        <f t="shared" si="377"/>
        <v>plays</v>
      </c>
    </row>
    <row r="3452" spans="1:22" ht="48" x14ac:dyDescent="0.2">
      <c r="A3452">
        <v>3450</v>
      </c>
      <c r="B3452" s="3" t="s">
        <v>3449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2">
        <f t="shared" si="373"/>
        <v>42096.662858796291</v>
      </c>
      <c r="K3452">
        <v>1422809671</v>
      </c>
      <c r="L3452" s="12" t="str">
        <f t="shared" si="374"/>
        <v>02/01/2015</v>
      </c>
      <c r="M3452" s="9" t="str" cm="1">
        <f t="array" ref="M3452">_xlfn.IFS(LEFT(L3452, 2) = "01", "Jan", LEFT(L3452, 2) = "02", "Feb", LEFT(L3452, 2) = "03", "Mar", LEFT(L3452, 2) = "04", "Apr", LEFT(L3452, 2) = "05", "May", LEFT(L3452, 2) = "06", "Jun", LEFT(L3452, 2) = "07", "Jul", LEFT(L3452, 2) = "08", "Aug", LEFT(L3452, 2) = "09", "Sep", LEFT(L3452, 2) = "10", "Oct", LEFT(L3452, 2) = "11", "Nov", LEFT(L3452, 2) = "12", "Dec")</f>
        <v>Feb</v>
      </c>
      <c r="N3452" s="9" t="str">
        <f t="shared" si="375"/>
        <v>2015</v>
      </c>
      <c r="O3452" t="b">
        <v>0</v>
      </c>
      <c r="P3452">
        <v>39</v>
      </c>
      <c r="Q3452" t="b">
        <v>1</v>
      </c>
      <c r="R3452" t="s">
        <v>8270</v>
      </c>
      <c r="S3452" s="6">
        <f t="shared" si="371"/>
        <v>1.52</v>
      </c>
      <c r="T3452" s="8">
        <f t="shared" si="372"/>
        <v>19.487179487179485</v>
      </c>
      <c r="U3452" t="str">
        <f t="shared" si="376"/>
        <v>theater</v>
      </c>
      <c r="V3452" t="str">
        <f t="shared" si="377"/>
        <v>plays</v>
      </c>
    </row>
    <row r="3453" spans="1:22" ht="48" x14ac:dyDescent="0.2">
      <c r="A3453">
        <v>3451</v>
      </c>
      <c r="B3453" s="3" t="s">
        <v>3450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2">
        <f t="shared" si="373"/>
        <v>42115.723692129628</v>
      </c>
      <c r="K3453">
        <v>1427304127</v>
      </c>
      <c r="L3453" s="12" t="str">
        <f t="shared" si="374"/>
        <v>03/25/2015</v>
      </c>
      <c r="M3453" s="9" t="str" cm="1">
        <f t="array" ref="M3453">_xlfn.IFS(LEFT(L3453, 2) = "01", "Jan", LEFT(L3453, 2) = "02", "Feb", LEFT(L3453, 2) = "03", "Mar", LEFT(L3453, 2) = "04", "Apr", LEFT(L3453, 2) = "05", "May", LEFT(L3453, 2) = "06", "Jun", LEFT(L3453, 2) = "07", "Jul", LEFT(L3453, 2) = "08", "Aug", LEFT(L3453, 2) = "09", "Sep", LEFT(L3453, 2) = "10", "Oct", LEFT(L3453, 2) = "11", "Nov", LEFT(L3453, 2) = "12", "Dec")</f>
        <v>Mar</v>
      </c>
      <c r="N3453" s="9" t="str">
        <f t="shared" si="375"/>
        <v>2015</v>
      </c>
      <c r="O3453" t="b">
        <v>0</v>
      </c>
      <c r="P3453">
        <v>16</v>
      </c>
      <c r="Q3453" t="b">
        <v>1</v>
      </c>
      <c r="R3453" t="s">
        <v>8270</v>
      </c>
      <c r="S3453" s="6">
        <f t="shared" si="371"/>
        <v>1.0123076923076924</v>
      </c>
      <c r="T3453" s="8">
        <f t="shared" si="372"/>
        <v>41.125</v>
      </c>
      <c r="U3453" t="str">
        <f t="shared" si="376"/>
        <v>theater</v>
      </c>
      <c r="V3453" t="str">
        <f t="shared" si="377"/>
        <v>plays</v>
      </c>
    </row>
    <row r="3454" spans="1:22" ht="48" x14ac:dyDescent="0.2">
      <c r="A3454">
        <v>3452</v>
      </c>
      <c r="B3454" s="3" t="s">
        <v>3451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2">
        <f t="shared" si="373"/>
        <v>41843.165972222225</v>
      </c>
      <c r="K3454">
        <v>1404141626</v>
      </c>
      <c r="L3454" s="12" t="str">
        <f t="shared" si="374"/>
        <v>06/30/2014</v>
      </c>
      <c r="M3454" s="9" t="str" cm="1">
        <f t="array" ref="M3454">_xlfn.IFS(LEFT(L3454, 2) = "01", "Jan", LEFT(L3454, 2) = "02", "Feb", LEFT(L3454, 2) = "03", "Mar", LEFT(L3454, 2) = "04", "Apr", LEFT(L3454, 2) = "05", "May", LEFT(L3454, 2) = "06", "Jun", LEFT(L3454, 2) = "07", "Jul", LEFT(L3454, 2) = "08", "Aug", LEFT(L3454, 2) = "09", "Sep", LEFT(L3454, 2) = "10", "Oct", LEFT(L3454, 2) = "11", "Nov", LEFT(L3454, 2) = "12", "Dec")</f>
        <v>Jun</v>
      </c>
      <c r="N3454" s="9" t="str">
        <f t="shared" si="375"/>
        <v>2014</v>
      </c>
      <c r="O3454" t="b">
        <v>0</v>
      </c>
      <c r="P3454">
        <v>37</v>
      </c>
      <c r="Q3454" t="b">
        <v>1</v>
      </c>
      <c r="R3454" t="s">
        <v>8270</v>
      </c>
      <c r="S3454" s="6">
        <f t="shared" si="371"/>
        <v>1.532</v>
      </c>
      <c r="T3454" s="8">
        <f t="shared" si="372"/>
        <v>41.405405405405403</v>
      </c>
      <c r="U3454" t="str">
        <f t="shared" si="376"/>
        <v>theater</v>
      </c>
      <c r="V3454" t="str">
        <f t="shared" si="377"/>
        <v>plays</v>
      </c>
    </row>
    <row r="3455" spans="1:22" ht="48" x14ac:dyDescent="0.2">
      <c r="A3455">
        <v>3453</v>
      </c>
      <c r="B3455" s="3" t="s">
        <v>3452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2">
        <f t="shared" si="373"/>
        <v>42595.97865740741</v>
      </c>
      <c r="K3455">
        <v>1465946956</v>
      </c>
      <c r="L3455" s="12" t="str">
        <f t="shared" si="374"/>
        <v>06/14/2016</v>
      </c>
      <c r="M3455" s="9" t="str" cm="1">
        <f t="array" ref="M3455">_xlfn.IFS(LEFT(L3455, 2) = "01", "Jan", LEFT(L3455, 2) = "02", "Feb", LEFT(L3455, 2) = "03", "Mar", LEFT(L3455, 2) = "04", "Apr", LEFT(L3455, 2) = "05", "May", LEFT(L3455, 2) = "06", "Jun", LEFT(L3455, 2) = "07", "Jul", LEFT(L3455, 2) = "08", "Aug", LEFT(L3455, 2) = "09", "Sep", LEFT(L3455, 2) = "10", "Oct", LEFT(L3455, 2) = "11", "Nov", LEFT(L3455, 2) = "12", "Dec")</f>
        <v>Jun</v>
      </c>
      <c r="N3455" s="9" t="str">
        <f t="shared" si="375"/>
        <v>2016</v>
      </c>
      <c r="O3455" t="b">
        <v>0</v>
      </c>
      <c r="P3455">
        <v>14</v>
      </c>
      <c r="Q3455" t="b">
        <v>1</v>
      </c>
      <c r="R3455" t="s">
        <v>8270</v>
      </c>
      <c r="S3455" s="6">
        <f t="shared" si="371"/>
        <v>1.2833333333333334</v>
      </c>
      <c r="T3455" s="8">
        <f t="shared" si="372"/>
        <v>27.5</v>
      </c>
      <c r="U3455" t="str">
        <f t="shared" si="376"/>
        <v>theater</v>
      </c>
      <c r="V3455" t="str">
        <f t="shared" si="377"/>
        <v>plays</v>
      </c>
    </row>
    <row r="3456" spans="1:22" ht="48" x14ac:dyDescent="0.2">
      <c r="A3456">
        <v>3454</v>
      </c>
      <c r="B3456" s="3" t="s">
        <v>3453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2">
        <f t="shared" si="373"/>
        <v>41851.698599537034</v>
      </c>
      <c r="K3456">
        <v>1404233159</v>
      </c>
      <c r="L3456" s="12" t="str">
        <f t="shared" si="374"/>
        <v>07/01/2014</v>
      </c>
      <c r="M3456" s="9" t="str" cm="1">
        <f t="array" ref="M3456">_xlfn.IFS(LEFT(L3456, 2) = "01", "Jan", LEFT(L3456, 2) = "02", "Feb", LEFT(L3456, 2) = "03", "Mar", LEFT(L3456, 2) = "04", "Apr", LEFT(L3456, 2) = "05", "May", LEFT(L3456, 2) = "06", "Jun", LEFT(L3456, 2) = "07", "Jul", LEFT(L3456, 2) = "08", "Aug", LEFT(L3456, 2) = "09", "Sep", LEFT(L3456, 2) = "10", "Oct", LEFT(L3456, 2) = "11", "Nov", LEFT(L3456, 2) = "12", "Dec")</f>
        <v>Jul</v>
      </c>
      <c r="N3456" s="9" t="str">
        <f t="shared" si="375"/>
        <v>2014</v>
      </c>
      <c r="O3456" t="b">
        <v>0</v>
      </c>
      <c r="P3456">
        <v>21</v>
      </c>
      <c r="Q3456" t="b">
        <v>1</v>
      </c>
      <c r="R3456" t="s">
        <v>8270</v>
      </c>
      <c r="S3456" s="6">
        <f t="shared" si="371"/>
        <v>1.0071428571428571</v>
      </c>
      <c r="T3456" s="8">
        <f t="shared" si="372"/>
        <v>33.571428571428569</v>
      </c>
      <c r="U3456" t="str">
        <f t="shared" si="376"/>
        <v>theater</v>
      </c>
      <c r="V3456" t="str">
        <f t="shared" si="377"/>
        <v>plays</v>
      </c>
    </row>
    <row r="3457" spans="1:22" ht="48" x14ac:dyDescent="0.2">
      <c r="A3457">
        <v>3455</v>
      </c>
      <c r="B3457" s="3" t="s">
        <v>3454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2">
        <f t="shared" si="373"/>
        <v>42656.7503125</v>
      </c>
      <c r="K3457">
        <v>1473789627</v>
      </c>
      <c r="L3457" s="12" t="str">
        <f t="shared" si="374"/>
        <v>09/13/2016</v>
      </c>
      <c r="M3457" s="9" t="str" cm="1">
        <f t="array" ref="M3457">_xlfn.IFS(LEFT(L3457, 2) = "01", "Jan", LEFT(L3457, 2) = "02", "Feb", LEFT(L3457, 2) = "03", "Mar", LEFT(L3457, 2) = "04", "Apr", LEFT(L3457, 2) = "05", "May", LEFT(L3457, 2) = "06", "Jun", LEFT(L3457, 2) = "07", "Jul", LEFT(L3457, 2) = "08", "Aug", LEFT(L3457, 2) = "09", "Sep", LEFT(L3457, 2) = "10", "Oct", LEFT(L3457, 2) = "11", "Nov", LEFT(L3457, 2) = "12", "Dec")</f>
        <v>Sep</v>
      </c>
      <c r="N3457" s="9" t="str">
        <f t="shared" si="375"/>
        <v>2016</v>
      </c>
      <c r="O3457" t="b">
        <v>0</v>
      </c>
      <c r="P3457">
        <v>69</v>
      </c>
      <c r="Q3457" t="b">
        <v>1</v>
      </c>
      <c r="R3457" t="s">
        <v>8270</v>
      </c>
      <c r="S3457" s="6">
        <f t="shared" si="371"/>
        <v>1.0065</v>
      </c>
      <c r="T3457" s="8">
        <f t="shared" si="372"/>
        <v>145.86956521739131</v>
      </c>
      <c r="U3457" t="str">
        <f t="shared" si="376"/>
        <v>theater</v>
      </c>
      <c r="V3457" t="str">
        <f t="shared" si="377"/>
        <v>plays</v>
      </c>
    </row>
    <row r="3458" spans="1:22" ht="48" x14ac:dyDescent="0.2">
      <c r="A3458">
        <v>3456</v>
      </c>
      <c r="B3458" s="3" t="s">
        <v>3455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2">
        <f t="shared" si="373"/>
        <v>41852.290972222225</v>
      </c>
      <c r="K3458">
        <v>1404190567</v>
      </c>
      <c r="L3458" s="12" t="str">
        <f t="shared" si="374"/>
        <v>07/01/2014</v>
      </c>
      <c r="M3458" s="9" t="str" cm="1">
        <f t="array" ref="M3458">_xlfn.IFS(LEFT(L3458, 2) = "01", "Jan", LEFT(L3458, 2) = "02", "Feb", LEFT(L3458, 2) = "03", "Mar", LEFT(L3458, 2) = "04", "Apr", LEFT(L3458, 2) = "05", "May", LEFT(L3458, 2) = "06", "Jun", LEFT(L3458, 2) = "07", "Jul", LEFT(L3458, 2) = "08", "Aug", LEFT(L3458, 2) = "09", "Sep", LEFT(L3458, 2) = "10", "Oct", LEFT(L3458, 2) = "11", "Nov", LEFT(L3458, 2) = "12", "Dec")</f>
        <v>Jul</v>
      </c>
      <c r="N3458" s="9" t="str">
        <f t="shared" si="375"/>
        <v>2014</v>
      </c>
      <c r="O3458" t="b">
        <v>0</v>
      </c>
      <c r="P3458">
        <v>16</v>
      </c>
      <c r="Q3458" t="b">
        <v>1</v>
      </c>
      <c r="R3458" t="s">
        <v>8270</v>
      </c>
      <c r="S3458" s="6">
        <f t="shared" ref="S3458:S3521" si="378">E3458/D3458</f>
        <v>1.913</v>
      </c>
      <c r="T3458" s="8">
        <f t="shared" ref="T3458:T3521" si="379">IFERROR(E3458/P3458, 0)</f>
        <v>358.6875</v>
      </c>
      <c r="U3458" t="str">
        <f t="shared" si="376"/>
        <v>theater</v>
      </c>
      <c r="V3458" t="str">
        <f t="shared" si="377"/>
        <v>plays</v>
      </c>
    </row>
    <row r="3459" spans="1:22" ht="32" x14ac:dyDescent="0.2">
      <c r="A3459">
        <v>3457</v>
      </c>
      <c r="B3459" s="3" t="s">
        <v>3456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2">
        <f t="shared" ref="J3459:J3522" si="380">(((I3459/60)/60)/24)+DATE(1970,1,1)</f>
        <v>42047.249305555553</v>
      </c>
      <c r="K3459">
        <v>1421081857</v>
      </c>
      <c r="L3459" s="12" t="str">
        <f t="shared" ref="L3459:L3522" si="381">TEXT((((K3459/60)/60)/24)+DATE(1970,1,1), "mm/dd/yyyy")</f>
        <v>01/12/2015</v>
      </c>
      <c r="M3459" s="9" t="str" cm="1">
        <f t="array" ref="M3459">_xlfn.IFS(LEFT(L3459, 2) = "01", "Jan", LEFT(L3459, 2) = "02", "Feb", LEFT(L3459, 2) = "03", "Mar", LEFT(L3459, 2) = "04", "Apr", LEFT(L3459, 2) = "05", "May", LEFT(L3459, 2) = "06", "Jun", LEFT(L3459, 2) = "07", "Jul", LEFT(L3459, 2) = "08", "Aug", LEFT(L3459, 2) = "09", "Sep", LEFT(L3459, 2) = "10", "Oct", LEFT(L3459, 2) = "11", "Nov", LEFT(L3459, 2) = "12", "Dec")</f>
        <v>Jan</v>
      </c>
      <c r="N3459" s="9" t="str">
        <f t="shared" ref="N3459:N3522" si="382">RIGHT(L3459, 4)</f>
        <v>2015</v>
      </c>
      <c r="O3459" t="b">
        <v>0</v>
      </c>
      <c r="P3459">
        <v>55</v>
      </c>
      <c r="Q3459" t="b">
        <v>1</v>
      </c>
      <c r="R3459" t="s">
        <v>8270</v>
      </c>
      <c r="S3459" s="6">
        <f t="shared" si="378"/>
        <v>1.4019999999999999</v>
      </c>
      <c r="T3459" s="8">
        <f t="shared" si="379"/>
        <v>50.981818181818184</v>
      </c>
      <c r="U3459" t="str">
        <f t="shared" ref="U3459:U3522" si="383">LEFT(R3459, SEARCH("/", R3459) - 1)</f>
        <v>theater</v>
      </c>
      <c r="V3459" t="str">
        <f t="shared" ref="V3459:V3522" si="384">RIGHT(R3459, LEN(R3459) - SEARCH("/", R3459) )</f>
        <v>plays</v>
      </c>
    </row>
    <row r="3460" spans="1:22" ht="48" x14ac:dyDescent="0.2">
      <c r="A3460">
        <v>3458</v>
      </c>
      <c r="B3460" s="3" t="s">
        <v>3457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2">
        <f t="shared" si="380"/>
        <v>42038.185416666667</v>
      </c>
      <c r="K3460">
        <v>1420606303</v>
      </c>
      <c r="L3460" s="12" t="str">
        <f t="shared" si="381"/>
        <v>01/07/2015</v>
      </c>
      <c r="M3460" s="9" t="str" cm="1">
        <f t="array" ref="M3460">_xlfn.IFS(LEFT(L3460, 2) = "01", "Jan", LEFT(L3460, 2) = "02", "Feb", LEFT(L3460, 2) = "03", "Mar", LEFT(L3460, 2) = "04", "Apr", LEFT(L3460, 2) = "05", "May", LEFT(L3460, 2) = "06", "Jun", LEFT(L3460, 2) = "07", "Jul", LEFT(L3460, 2) = "08", "Aug", LEFT(L3460, 2) = "09", "Sep", LEFT(L3460, 2) = "10", "Oct", LEFT(L3460, 2) = "11", "Nov", LEFT(L3460, 2) = "12", "Dec")</f>
        <v>Jan</v>
      </c>
      <c r="N3460" s="9" t="str">
        <f t="shared" si="382"/>
        <v>2015</v>
      </c>
      <c r="O3460" t="b">
        <v>0</v>
      </c>
      <c r="P3460">
        <v>27</v>
      </c>
      <c r="Q3460" t="b">
        <v>1</v>
      </c>
      <c r="R3460" t="s">
        <v>8270</v>
      </c>
      <c r="S3460" s="6">
        <f t="shared" si="378"/>
        <v>1.2433537832310839</v>
      </c>
      <c r="T3460" s="8">
        <f t="shared" si="379"/>
        <v>45.037037037037038</v>
      </c>
      <c r="U3460" t="str">
        <f t="shared" si="383"/>
        <v>theater</v>
      </c>
      <c r="V3460" t="str">
        <f t="shared" si="384"/>
        <v>plays</v>
      </c>
    </row>
    <row r="3461" spans="1:22" ht="48" x14ac:dyDescent="0.2">
      <c r="A3461">
        <v>3459</v>
      </c>
      <c r="B3461" s="3" t="s">
        <v>3458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2">
        <f t="shared" si="380"/>
        <v>42510.479861111111</v>
      </c>
      <c r="K3461">
        <v>1461151860</v>
      </c>
      <c r="L3461" s="12" t="str">
        <f t="shared" si="381"/>
        <v>04/20/2016</v>
      </c>
      <c r="M3461" s="9" t="str" cm="1">
        <f t="array" ref="M3461">_xlfn.IFS(LEFT(L3461, 2) = "01", "Jan", LEFT(L3461, 2) = "02", "Feb", LEFT(L3461, 2) = "03", "Mar", LEFT(L3461, 2) = "04", "Apr", LEFT(L3461, 2) = "05", "May", LEFT(L3461, 2) = "06", "Jun", LEFT(L3461, 2) = "07", "Jul", LEFT(L3461, 2) = "08", "Aug", LEFT(L3461, 2) = "09", "Sep", LEFT(L3461, 2) = "10", "Oct", LEFT(L3461, 2) = "11", "Nov", LEFT(L3461, 2) = "12", "Dec")</f>
        <v>Apr</v>
      </c>
      <c r="N3461" s="9" t="str">
        <f t="shared" si="382"/>
        <v>2016</v>
      </c>
      <c r="O3461" t="b">
        <v>0</v>
      </c>
      <c r="P3461">
        <v>36</v>
      </c>
      <c r="Q3461" t="b">
        <v>1</v>
      </c>
      <c r="R3461" t="s">
        <v>8270</v>
      </c>
      <c r="S3461" s="6">
        <f t="shared" si="378"/>
        <v>1.262</v>
      </c>
      <c r="T3461" s="8">
        <f t="shared" si="379"/>
        <v>17.527777777777779</v>
      </c>
      <c r="U3461" t="str">
        <f t="shared" si="383"/>
        <v>theater</v>
      </c>
      <c r="V3461" t="str">
        <f t="shared" si="384"/>
        <v>plays</v>
      </c>
    </row>
    <row r="3462" spans="1:22" ht="48" x14ac:dyDescent="0.2">
      <c r="A3462">
        <v>3460</v>
      </c>
      <c r="B3462" s="3" t="s">
        <v>3459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2">
        <f t="shared" si="380"/>
        <v>41866.527222222219</v>
      </c>
      <c r="K3462">
        <v>1406896752</v>
      </c>
      <c r="L3462" s="12" t="str">
        <f t="shared" si="381"/>
        <v>08/01/2014</v>
      </c>
      <c r="M3462" s="9" t="str" cm="1">
        <f t="array" ref="M3462">_xlfn.IFS(LEFT(L3462, 2) = "01", "Jan", LEFT(L3462, 2) = "02", "Feb", LEFT(L3462, 2) = "03", "Mar", LEFT(L3462, 2) = "04", "Apr", LEFT(L3462, 2) = "05", "May", LEFT(L3462, 2) = "06", "Jun", LEFT(L3462, 2) = "07", "Jul", LEFT(L3462, 2) = "08", "Aug", LEFT(L3462, 2) = "09", "Sep", LEFT(L3462, 2) = "10", "Oct", LEFT(L3462, 2) = "11", "Nov", LEFT(L3462, 2) = "12", "Dec")</f>
        <v>Aug</v>
      </c>
      <c r="N3462" s="9" t="str">
        <f t="shared" si="382"/>
        <v>2014</v>
      </c>
      <c r="O3462" t="b">
        <v>0</v>
      </c>
      <c r="P3462">
        <v>19</v>
      </c>
      <c r="Q3462" t="b">
        <v>1</v>
      </c>
      <c r="R3462" t="s">
        <v>8270</v>
      </c>
      <c r="S3462" s="6">
        <f t="shared" si="378"/>
        <v>1.9</v>
      </c>
      <c r="T3462" s="8">
        <f t="shared" si="379"/>
        <v>50</v>
      </c>
      <c r="U3462" t="str">
        <f t="shared" si="383"/>
        <v>theater</v>
      </c>
      <c r="V3462" t="str">
        <f t="shared" si="384"/>
        <v>plays</v>
      </c>
    </row>
    <row r="3463" spans="1:22" ht="48" x14ac:dyDescent="0.2">
      <c r="A3463">
        <v>3461</v>
      </c>
      <c r="B3463" s="3" t="s">
        <v>3460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2">
        <f t="shared" si="380"/>
        <v>42672.125</v>
      </c>
      <c r="K3463">
        <v>1475248279</v>
      </c>
      <c r="L3463" s="12" t="str">
        <f t="shared" si="381"/>
        <v>09/30/2016</v>
      </c>
      <c r="M3463" s="9" t="str" cm="1">
        <f t="array" ref="M3463">_xlfn.IFS(LEFT(L3463, 2) = "01", "Jan", LEFT(L3463, 2) = "02", "Feb", LEFT(L3463, 2) = "03", "Mar", LEFT(L3463, 2) = "04", "Apr", LEFT(L3463, 2) = "05", "May", LEFT(L3463, 2) = "06", "Jun", LEFT(L3463, 2) = "07", "Jul", LEFT(L3463, 2) = "08", "Aug", LEFT(L3463, 2) = "09", "Sep", LEFT(L3463, 2) = "10", "Oct", LEFT(L3463, 2) = "11", "Nov", LEFT(L3463, 2) = "12", "Dec")</f>
        <v>Sep</v>
      </c>
      <c r="N3463" s="9" t="str">
        <f t="shared" si="382"/>
        <v>2016</v>
      </c>
      <c r="O3463" t="b">
        <v>0</v>
      </c>
      <c r="P3463">
        <v>12</v>
      </c>
      <c r="Q3463" t="b">
        <v>1</v>
      </c>
      <c r="R3463" t="s">
        <v>8270</v>
      </c>
      <c r="S3463" s="6">
        <f t="shared" si="378"/>
        <v>1.39</v>
      </c>
      <c r="T3463" s="8">
        <f t="shared" si="379"/>
        <v>57.916666666666664</v>
      </c>
      <c r="U3463" t="str">
        <f t="shared" si="383"/>
        <v>theater</v>
      </c>
      <c r="V3463" t="str">
        <f t="shared" si="384"/>
        <v>plays</v>
      </c>
    </row>
    <row r="3464" spans="1:22" ht="48" x14ac:dyDescent="0.2">
      <c r="A3464">
        <v>3462</v>
      </c>
      <c r="B3464" s="3" t="s">
        <v>3461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2">
        <f t="shared" si="380"/>
        <v>42195.75</v>
      </c>
      <c r="K3464">
        <v>1435181628</v>
      </c>
      <c r="L3464" s="12" t="str">
        <f t="shared" si="381"/>
        <v>06/24/2015</v>
      </c>
      <c r="M3464" s="9" t="str" cm="1">
        <f t="array" ref="M3464">_xlfn.IFS(LEFT(L3464, 2) = "01", "Jan", LEFT(L3464, 2) = "02", "Feb", LEFT(L3464, 2) = "03", "Mar", LEFT(L3464, 2) = "04", "Apr", LEFT(L3464, 2) = "05", "May", LEFT(L3464, 2) = "06", "Jun", LEFT(L3464, 2) = "07", "Jul", LEFT(L3464, 2) = "08", "Aug", LEFT(L3464, 2) = "09", "Sep", LEFT(L3464, 2) = "10", "Oct", LEFT(L3464, 2) = "11", "Nov", LEFT(L3464, 2) = "12", "Dec")</f>
        <v>Jun</v>
      </c>
      <c r="N3464" s="9" t="str">
        <f t="shared" si="382"/>
        <v>2015</v>
      </c>
      <c r="O3464" t="b">
        <v>0</v>
      </c>
      <c r="P3464">
        <v>17</v>
      </c>
      <c r="Q3464" t="b">
        <v>1</v>
      </c>
      <c r="R3464" t="s">
        <v>8270</v>
      </c>
      <c r="S3464" s="6">
        <f t="shared" si="378"/>
        <v>2.02</v>
      </c>
      <c r="T3464" s="8">
        <f t="shared" si="379"/>
        <v>29.705882352941178</v>
      </c>
      <c r="U3464" t="str">
        <f t="shared" si="383"/>
        <v>theater</v>
      </c>
      <c r="V3464" t="str">
        <f t="shared" si="384"/>
        <v>plays</v>
      </c>
    </row>
    <row r="3465" spans="1:22" ht="48" x14ac:dyDescent="0.2">
      <c r="A3465">
        <v>3463</v>
      </c>
      <c r="B3465" s="3" t="s">
        <v>3462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2">
        <f t="shared" si="380"/>
        <v>42654.165972222225</v>
      </c>
      <c r="K3465">
        <v>1472594585</v>
      </c>
      <c r="L3465" s="12" t="str">
        <f t="shared" si="381"/>
        <v>08/30/2016</v>
      </c>
      <c r="M3465" s="9" t="str" cm="1">
        <f t="array" ref="M3465">_xlfn.IFS(LEFT(L3465, 2) = "01", "Jan", LEFT(L3465, 2) = "02", "Feb", LEFT(L3465, 2) = "03", "Mar", LEFT(L3465, 2) = "04", "Apr", LEFT(L3465, 2) = "05", "May", LEFT(L3465, 2) = "06", "Jun", LEFT(L3465, 2) = "07", "Jul", LEFT(L3465, 2) = "08", "Aug", LEFT(L3465, 2) = "09", "Sep", LEFT(L3465, 2) = "10", "Oct", LEFT(L3465, 2) = "11", "Nov", LEFT(L3465, 2) = "12", "Dec")</f>
        <v>Aug</v>
      </c>
      <c r="N3465" s="9" t="str">
        <f t="shared" si="382"/>
        <v>2016</v>
      </c>
      <c r="O3465" t="b">
        <v>0</v>
      </c>
      <c r="P3465">
        <v>114</v>
      </c>
      <c r="Q3465" t="b">
        <v>1</v>
      </c>
      <c r="R3465" t="s">
        <v>8270</v>
      </c>
      <c r="S3465" s="6">
        <f t="shared" si="378"/>
        <v>1.0338000000000001</v>
      </c>
      <c r="T3465" s="8">
        <f t="shared" si="379"/>
        <v>90.684210526315795</v>
      </c>
      <c r="U3465" t="str">
        <f t="shared" si="383"/>
        <v>theater</v>
      </c>
      <c r="V3465" t="str">
        <f t="shared" si="384"/>
        <v>plays</v>
      </c>
    </row>
    <row r="3466" spans="1:22" ht="48" x14ac:dyDescent="0.2">
      <c r="A3466">
        <v>3464</v>
      </c>
      <c r="B3466" s="3" t="s">
        <v>3463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2">
        <f t="shared" si="380"/>
        <v>42605.130057870367</v>
      </c>
      <c r="K3466">
        <v>1469329637</v>
      </c>
      <c r="L3466" s="12" t="str">
        <f t="shared" si="381"/>
        <v>07/24/2016</v>
      </c>
      <c r="M3466" s="9" t="str" cm="1">
        <f t="array" ref="M3466">_xlfn.IFS(LEFT(L3466, 2) = "01", "Jan", LEFT(L3466, 2) = "02", "Feb", LEFT(L3466, 2) = "03", "Mar", LEFT(L3466, 2) = "04", "Apr", LEFT(L3466, 2) = "05", "May", LEFT(L3466, 2) = "06", "Jun", LEFT(L3466, 2) = "07", "Jul", LEFT(L3466, 2) = "08", "Aug", LEFT(L3466, 2) = "09", "Sep", LEFT(L3466, 2) = "10", "Oct", LEFT(L3466, 2) = "11", "Nov", LEFT(L3466, 2) = "12", "Dec")</f>
        <v>Jul</v>
      </c>
      <c r="N3466" s="9" t="str">
        <f t="shared" si="382"/>
        <v>2016</v>
      </c>
      <c r="O3466" t="b">
        <v>0</v>
      </c>
      <c r="P3466">
        <v>93</v>
      </c>
      <c r="Q3466" t="b">
        <v>1</v>
      </c>
      <c r="R3466" t="s">
        <v>8270</v>
      </c>
      <c r="S3466" s="6">
        <f t="shared" si="378"/>
        <v>1.023236</v>
      </c>
      <c r="T3466" s="8">
        <f t="shared" si="379"/>
        <v>55.012688172043013</v>
      </c>
      <c r="U3466" t="str">
        <f t="shared" si="383"/>
        <v>theater</v>
      </c>
      <c r="V3466" t="str">
        <f t="shared" si="384"/>
        <v>plays</v>
      </c>
    </row>
    <row r="3467" spans="1:22" ht="48" x14ac:dyDescent="0.2">
      <c r="A3467">
        <v>3465</v>
      </c>
      <c r="B3467" s="3" t="s">
        <v>3464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2">
        <f t="shared" si="380"/>
        <v>42225.666666666672</v>
      </c>
      <c r="K3467">
        <v>1436972472</v>
      </c>
      <c r="L3467" s="12" t="str">
        <f t="shared" si="381"/>
        <v>07/15/2015</v>
      </c>
      <c r="M3467" s="9" t="str" cm="1">
        <f t="array" ref="M3467">_xlfn.IFS(LEFT(L3467, 2) = "01", "Jan", LEFT(L3467, 2) = "02", "Feb", LEFT(L3467, 2) = "03", "Mar", LEFT(L3467, 2) = "04", "Apr", LEFT(L3467, 2) = "05", "May", LEFT(L3467, 2) = "06", "Jun", LEFT(L3467, 2) = "07", "Jul", LEFT(L3467, 2) = "08", "Aug", LEFT(L3467, 2) = "09", "Sep", LEFT(L3467, 2) = "10", "Oct", LEFT(L3467, 2) = "11", "Nov", LEFT(L3467, 2) = "12", "Dec")</f>
        <v>Jul</v>
      </c>
      <c r="N3467" s="9" t="str">
        <f t="shared" si="382"/>
        <v>2015</v>
      </c>
      <c r="O3467" t="b">
        <v>0</v>
      </c>
      <c r="P3467">
        <v>36</v>
      </c>
      <c r="Q3467" t="b">
        <v>1</v>
      </c>
      <c r="R3467" t="s">
        <v>8270</v>
      </c>
      <c r="S3467" s="6">
        <f t="shared" si="378"/>
        <v>1.03</v>
      </c>
      <c r="T3467" s="8">
        <f t="shared" si="379"/>
        <v>57.222222222222221</v>
      </c>
      <c r="U3467" t="str">
        <f t="shared" si="383"/>
        <v>theater</v>
      </c>
      <c r="V3467" t="str">
        <f t="shared" si="384"/>
        <v>plays</v>
      </c>
    </row>
    <row r="3468" spans="1:22" ht="32" x14ac:dyDescent="0.2">
      <c r="A3468">
        <v>3466</v>
      </c>
      <c r="B3468" s="3" t="s">
        <v>3465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2">
        <f t="shared" si="380"/>
        <v>42479.977430555555</v>
      </c>
      <c r="K3468">
        <v>1455928050</v>
      </c>
      <c r="L3468" s="12" t="str">
        <f t="shared" si="381"/>
        <v>02/20/2016</v>
      </c>
      <c r="M3468" s="9" t="str" cm="1">
        <f t="array" ref="M3468">_xlfn.IFS(LEFT(L3468, 2) = "01", "Jan", LEFT(L3468, 2) = "02", "Feb", LEFT(L3468, 2) = "03", "Mar", LEFT(L3468, 2) = "04", "Apr", LEFT(L3468, 2) = "05", "May", LEFT(L3468, 2) = "06", "Jun", LEFT(L3468, 2) = "07", "Jul", LEFT(L3468, 2) = "08", "Aug", LEFT(L3468, 2) = "09", "Sep", LEFT(L3468, 2) = "10", "Oct", LEFT(L3468, 2) = "11", "Nov", LEFT(L3468, 2) = "12", "Dec")</f>
        <v>Feb</v>
      </c>
      <c r="N3468" s="9" t="str">
        <f t="shared" si="382"/>
        <v>2016</v>
      </c>
      <c r="O3468" t="b">
        <v>0</v>
      </c>
      <c r="P3468">
        <v>61</v>
      </c>
      <c r="Q3468" t="b">
        <v>1</v>
      </c>
      <c r="R3468" t="s">
        <v>8270</v>
      </c>
      <c r="S3468" s="6">
        <f t="shared" si="378"/>
        <v>1.2714285714285714</v>
      </c>
      <c r="T3468" s="8">
        <f t="shared" si="379"/>
        <v>72.950819672131146</v>
      </c>
      <c r="U3468" t="str">
        <f t="shared" si="383"/>
        <v>theater</v>
      </c>
      <c r="V3468" t="str">
        <f t="shared" si="384"/>
        <v>plays</v>
      </c>
    </row>
    <row r="3469" spans="1:22" ht="16" x14ac:dyDescent="0.2">
      <c r="A3469">
        <v>3467</v>
      </c>
      <c r="B3469" s="3" t="s">
        <v>3466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2">
        <f t="shared" si="380"/>
        <v>42083.630000000005</v>
      </c>
      <c r="K3469">
        <v>1424275632</v>
      </c>
      <c r="L3469" s="12" t="str">
        <f t="shared" si="381"/>
        <v>02/18/2015</v>
      </c>
      <c r="M3469" s="9" t="str" cm="1">
        <f t="array" ref="M3469">_xlfn.IFS(LEFT(L3469, 2) = "01", "Jan", LEFT(L3469, 2) = "02", "Feb", LEFT(L3469, 2) = "03", "Mar", LEFT(L3469, 2) = "04", "Apr", LEFT(L3469, 2) = "05", "May", LEFT(L3469, 2) = "06", "Jun", LEFT(L3469, 2) = "07", "Jul", LEFT(L3469, 2) = "08", "Aug", LEFT(L3469, 2) = "09", "Sep", LEFT(L3469, 2) = "10", "Oct", LEFT(L3469, 2) = "11", "Nov", LEFT(L3469, 2) = "12", "Dec")</f>
        <v>Feb</v>
      </c>
      <c r="N3469" s="9" t="str">
        <f t="shared" si="382"/>
        <v>2015</v>
      </c>
      <c r="O3469" t="b">
        <v>0</v>
      </c>
      <c r="P3469">
        <v>47</v>
      </c>
      <c r="Q3469" t="b">
        <v>1</v>
      </c>
      <c r="R3469" t="s">
        <v>8270</v>
      </c>
      <c r="S3469" s="6">
        <f t="shared" si="378"/>
        <v>1.01</v>
      </c>
      <c r="T3469" s="8">
        <f t="shared" si="379"/>
        <v>64.468085106382972</v>
      </c>
      <c r="U3469" t="str">
        <f t="shared" si="383"/>
        <v>theater</v>
      </c>
      <c r="V3469" t="str">
        <f t="shared" si="384"/>
        <v>plays</v>
      </c>
    </row>
    <row r="3470" spans="1:22" ht="48" x14ac:dyDescent="0.2">
      <c r="A3470">
        <v>3468</v>
      </c>
      <c r="B3470" s="3" t="s">
        <v>3467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2">
        <f t="shared" si="380"/>
        <v>42634.125</v>
      </c>
      <c r="K3470">
        <v>1471976529</v>
      </c>
      <c r="L3470" s="12" t="str">
        <f t="shared" si="381"/>
        <v>08/23/2016</v>
      </c>
      <c r="M3470" s="9" t="str" cm="1">
        <f t="array" ref="M3470">_xlfn.IFS(LEFT(L3470, 2) = "01", "Jan", LEFT(L3470, 2) = "02", "Feb", LEFT(L3470, 2) = "03", "Mar", LEFT(L3470, 2) = "04", "Apr", LEFT(L3470, 2) = "05", "May", LEFT(L3470, 2) = "06", "Jun", LEFT(L3470, 2) = "07", "Jul", LEFT(L3470, 2) = "08", "Aug", LEFT(L3470, 2) = "09", "Sep", LEFT(L3470, 2) = "10", "Oct", LEFT(L3470, 2) = "11", "Nov", LEFT(L3470, 2) = "12", "Dec")</f>
        <v>Aug</v>
      </c>
      <c r="N3470" s="9" t="str">
        <f t="shared" si="382"/>
        <v>2016</v>
      </c>
      <c r="O3470" t="b">
        <v>0</v>
      </c>
      <c r="P3470">
        <v>17</v>
      </c>
      <c r="Q3470" t="b">
        <v>1</v>
      </c>
      <c r="R3470" t="s">
        <v>8270</v>
      </c>
      <c r="S3470" s="6">
        <f t="shared" si="378"/>
        <v>1.2178</v>
      </c>
      <c r="T3470" s="8">
        <f t="shared" si="379"/>
        <v>716.35294117647061</v>
      </c>
      <c r="U3470" t="str">
        <f t="shared" si="383"/>
        <v>theater</v>
      </c>
      <c r="V3470" t="str">
        <f t="shared" si="384"/>
        <v>plays</v>
      </c>
    </row>
    <row r="3471" spans="1:22" ht="48" x14ac:dyDescent="0.2">
      <c r="A3471">
        <v>3469</v>
      </c>
      <c r="B3471" s="3" t="s">
        <v>3468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2">
        <f t="shared" si="380"/>
        <v>42488.641724537039</v>
      </c>
      <c r="K3471">
        <v>1459265045</v>
      </c>
      <c r="L3471" s="12" t="str">
        <f t="shared" si="381"/>
        <v>03/29/2016</v>
      </c>
      <c r="M3471" s="9" t="str" cm="1">
        <f t="array" ref="M3471">_xlfn.IFS(LEFT(L3471, 2) = "01", "Jan", LEFT(L3471, 2) = "02", "Feb", LEFT(L3471, 2) = "03", "Mar", LEFT(L3471, 2) = "04", "Apr", LEFT(L3471, 2) = "05", "May", LEFT(L3471, 2) = "06", "Jun", LEFT(L3471, 2) = "07", "Jul", LEFT(L3471, 2) = "08", "Aug", LEFT(L3471, 2) = "09", "Sep", LEFT(L3471, 2) = "10", "Oct", LEFT(L3471, 2) = "11", "Nov", LEFT(L3471, 2) = "12", "Dec")</f>
        <v>Mar</v>
      </c>
      <c r="N3471" s="9" t="str">
        <f t="shared" si="382"/>
        <v>2016</v>
      </c>
      <c r="O3471" t="b">
        <v>0</v>
      </c>
      <c r="P3471">
        <v>63</v>
      </c>
      <c r="Q3471" t="b">
        <v>1</v>
      </c>
      <c r="R3471" t="s">
        <v>8270</v>
      </c>
      <c r="S3471" s="6">
        <f t="shared" si="378"/>
        <v>1.1339285714285714</v>
      </c>
      <c r="T3471" s="8">
        <f t="shared" si="379"/>
        <v>50.396825396825399</v>
      </c>
      <c r="U3471" t="str">
        <f t="shared" si="383"/>
        <v>theater</v>
      </c>
      <c r="V3471" t="str">
        <f t="shared" si="384"/>
        <v>plays</v>
      </c>
    </row>
    <row r="3472" spans="1:22" ht="32" x14ac:dyDescent="0.2">
      <c r="A3472">
        <v>3470</v>
      </c>
      <c r="B3472" s="3" t="s">
        <v>3469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2">
        <f t="shared" si="380"/>
        <v>42566.901388888888</v>
      </c>
      <c r="K3472">
        <v>1465345902</v>
      </c>
      <c r="L3472" s="12" t="str">
        <f t="shared" si="381"/>
        <v>06/08/2016</v>
      </c>
      <c r="M3472" s="9" t="str" cm="1">
        <f t="array" ref="M3472">_xlfn.IFS(LEFT(L3472, 2) = "01", "Jan", LEFT(L3472, 2) = "02", "Feb", LEFT(L3472, 2) = "03", "Mar", LEFT(L3472, 2) = "04", "Apr", LEFT(L3472, 2) = "05", "May", LEFT(L3472, 2) = "06", "Jun", LEFT(L3472, 2) = "07", "Jul", LEFT(L3472, 2) = "08", "Aug", LEFT(L3472, 2) = "09", "Sep", LEFT(L3472, 2) = "10", "Oct", LEFT(L3472, 2) = "11", "Nov", LEFT(L3472, 2) = "12", "Dec")</f>
        <v>Jun</v>
      </c>
      <c r="N3472" s="9" t="str">
        <f t="shared" si="382"/>
        <v>2016</v>
      </c>
      <c r="O3472" t="b">
        <v>0</v>
      </c>
      <c r="P3472">
        <v>9</v>
      </c>
      <c r="Q3472" t="b">
        <v>1</v>
      </c>
      <c r="R3472" t="s">
        <v>8270</v>
      </c>
      <c r="S3472" s="6">
        <f t="shared" si="378"/>
        <v>1.5</v>
      </c>
      <c r="T3472" s="8">
        <f t="shared" si="379"/>
        <v>41.666666666666664</v>
      </c>
      <c r="U3472" t="str">
        <f t="shared" si="383"/>
        <v>theater</v>
      </c>
      <c r="V3472" t="str">
        <f t="shared" si="384"/>
        <v>plays</v>
      </c>
    </row>
    <row r="3473" spans="1:22" ht="48" x14ac:dyDescent="0.2">
      <c r="A3473">
        <v>3471</v>
      </c>
      <c r="B3473" s="3" t="s">
        <v>3470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2">
        <f t="shared" si="380"/>
        <v>41882.833333333336</v>
      </c>
      <c r="K3473">
        <v>1405971690</v>
      </c>
      <c r="L3473" s="12" t="str">
        <f t="shared" si="381"/>
        <v>07/21/2014</v>
      </c>
      <c r="M3473" s="9" t="str" cm="1">
        <f t="array" ref="M3473">_xlfn.IFS(LEFT(L3473, 2) = "01", "Jan", LEFT(L3473, 2) = "02", "Feb", LEFT(L3473, 2) = "03", "Mar", LEFT(L3473, 2) = "04", "Apr", LEFT(L3473, 2) = "05", "May", LEFT(L3473, 2) = "06", "Jun", LEFT(L3473, 2) = "07", "Jul", LEFT(L3473, 2) = "08", "Aug", LEFT(L3473, 2) = "09", "Sep", LEFT(L3473, 2) = "10", "Oct", LEFT(L3473, 2) = "11", "Nov", LEFT(L3473, 2) = "12", "Dec")</f>
        <v>Jul</v>
      </c>
      <c r="N3473" s="9" t="str">
        <f t="shared" si="382"/>
        <v>2014</v>
      </c>
      <c r="O3473" t="b">
        <v>0</v>
      </c>
      <c r="P3473">
        <v>30</v>
      </c>
      <c r="Q3473" t="b">
        <v>1</v>
      </c>
      <c r="R3473" t="s">
        <v>8270</v>
      </c>
      <c r="S3473" s="6">
        <f t="shared" si="378"/>
        <v>2.1459999999999999</v>
      </c>
      <c r="T3473" s="8">
        <f t="shared" si="379"/>
        <v>35.766666666666666</v>
      </c>
      <c r="U3473" t="str">
        <f t="shared" si="383"/>
        <v>theater</v>
      </c>
      <c r="V3473" t="str">
        <f t="shared" si="384"/>
        <v>plays</v>
      </c>
    </row>
    <row r="3474" spans="1:22" ht="48" x14ac:dyDescent="0.2">
      <c r="A3474">
        <v>3472</v>
      </c>
      <c r="B3474" s="3" t="s">
        <v>3471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2">
        <f t="shared" si="380"/>
        <v>41949.249305555553</v>
      </c>
      <c r="K3474">
        <v>1413432331</v>
      </c>
      <c r="L3474" s="12" t="str">
        <f t="shared" si="381"/>
        <v>10/16/2014</v>
      </c>
      <c r="M3474" s="9" t="str" cm="1">
        <f t="array" ref="M3474">_xlfn.IFS(LEFT(L3474, 2) = "01", "Jan", LEFT(L3474, 2) = "02", "Feb", LEFT(L3474, 2) = "03", "Mar", LEFT(L3474, 2) = "04", "Apr", LEFT(L3474, 2) = "05", "May", LEFT(L3474, 2) = "06", "Jun", LEFT(L3474, 2) = "07", "Jul", LEFT(L3474, 2) = "08", "Aug", LEFT(L3474, 2) = "09", "Sep", LEFT(L3474, 2) = "10", "Oct", LEFT(L3474, 2) = "11", "Nov", LEFT(L3474, 2) = "12", "Dec")</f>
        <v>Oct</v>
      </c>
      <c r="N3474" s="9" t="str">
        <f t="shared" si="382"/>
        <v>2014</v>
      </c>
      <c r="O3474" t="b">
        <v>0</v>
      </c>
      <c r="P3474">
        <v>23</v>
      </c>
      <c r="Q3474" t="b">
        <v>1</v>
      </c>
      <c r="R3474" t="s">
        <v>8270</v>
      </c>
      <c r="S3474" s="6">
        <f t="shared" si="378"/>
        <v>1.0205</v>
      </c>
      <c r="T3474" s="8">
        <f t="shared" si="379"/>
        <v>88.739130434782609</v>
      </c>
      <c r="U3474" t="str">
        <f t="shared" si="383"/>
        <v>theater</v>
      </c>
      <c r="V3474" t="str">
        <f t="shared" si="384"/>
        <v>plays</v>
      </c>
    </row>
    <row r="3475" spans="1:22" ht="48" x14ac:dyDescent="0.2">
      <c r="A3475">
        <v>3473</v>
      </c>
      <c r="B3475" s="3" t="s">
        <v>3472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2">
        <f t="shared" si="380"/>
        <v>42083.852083333331</v>
      </c>
      <c r="K3475">
        <v>1425067296</v>
      </c>
      <c r="L3475" s="12" t="str">
        <f t="shared" si="381"/>
        <v>02/27/2015</v>
      </c>
      <c r="M3475" s="9" t="str" cm="1">
        <f t="array" ref="M3475">_xlfn.IFS(LEFT(L3475, 2) = "01", "Jan", LEFT(L3475, 2) = "02", "Feb", LEFT(L3475, 2) = "03", "Mar", LEFT(L3475, 2) = "04", "Apr", LEFT(L3475, 2) = "05", "May", LEFT(L3475, 2) = "06", "Jun", LEFT(L3475, 2) = "07", "Jul", LEFT(L3475, 2) = "08", "Aug", LEFT(L3475, 2) = "09", "Sep", LEFT(L3475, 2) = "10", "Oct", LEFT(L3475, 2) = "11", "Nov", LEFT(L3475, 2) = "12", "Dec")</f>
        <v>Feb</v>
      </c>
      <c r="N3475" s="9" t="str">
        <f t="shared" si="382"/>
        <v>2015</v>
      </c>
      <c r="O3475" t="b">
        <v>0</v>
      </c>
      <c r="P3475">
        <v>33</v>
      </c>
      <c r="Q3475" t="b">
        <v>1</v>
      </c>
      <c r="R3475" t="s">
        <v>8270</v>
      </c>
      <c r="S3475" s="6">
        <f t="shared" si="378"/>
        <v>1</v>
      </c>
      <c r="T3475" s="8">
        <f t="shared" si="379"/>
        <v>148.4848484848485</v>
      </c>
      <c r="U3475" t="str">
        <f t="shared" si="383"/>
        <v>theater</v>
      </c>
      <c r="V3475" t="str">
        <f t="shared" si="384"/>
        <v>plays</v>
      </c>
    </row>
    <row r="3476" spans="1:22" ht="48" x14ac:dyDescent="0.2">
      <c r="A3476">
        <v>3474</v>
      </c>
      <c r="B3476" s="3" t="s">
        <v>3473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2">
        <f t="shared" si="380"/>
        <v>42571.501516203702</v>
      </c>
      <c r="K3476">
        <v>1466424131</v>
      </c>
      <c r="L3476" s="12" t="str">
        <f t="shared" si="381"/>
        <v>06/20/2016</v>
      </c>
      <c r="M3476" s="9" t="str" cm="1">
        <f t="array" ref="M3476">_xlfn.IFS(LEFT(L3476, 2) = "01", "Jan", LEFT(L3476, 2) = "02", "Feb", LEFT(L3476, 2) = "03", "Mar", LEFT(L3476, 2) = "04", "Apr", LEFT(L3476, 2) = "05", "May", LEFT(L3476, 2) = "06", "Jun", LEFT(L3476, 2) = "07", "Jul", LEFT(L3476, 2) = "08", "Aug", LEFT(L3476, 2) = "09", "Sep", LEFT(L3476, 2) = "10", "Oct", LEFT(L3476, 2) = "11", "Nov", LEFT(L3476, 2) = "12", "Dec")</f>
        <v>Jun</v>
      </c>
      <c r="N3476" s="9" t="str">
        <f t="shared" si="382"/>
        <v>2016</v>
      </c>
      <c r="O3476" t="b">
        <v>0</v>
      </c>
      <c r="P3476">
        <v>39</v>
      </c>
      <c r="Q3476" t="b">
        <v>1</v>
      </c>
      <c r="R3476" t="s">
        <v>8270</v>
      </c>
      <c r="S3476" s="6">
        <f t="shared" si="378"/>
        <v>1.01</v>
      </c>
      <c r="T3476" s="8">
        <f t="shared" si="379"/>
        <v>51.794871794871796</v>
      </c>
      <c r="U3476" t="str">
        <f t="shared" si="383"/>
        <v>theater</v>
      </c>
      <c r="V3476" t="str">
        <f t="shared" si="384"/>
        <v>plays</v>
      </c>
    </row>
    <row r="3477" spans="1:22" ht="48" x14ac:dyDescent="0.2">
      <c r="A3477">
        <v>3475</v>
      </c>
      <c r="B3477" s="3" t="s">
        <v>3474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2">
        <f t="shared" si="380"/>
        <v>41946</v>
      </c>
      <c r="K3477">
        <v>1412629704</v>
      </c>
      <c r="L3477" s="12" t="str">
        <f t="shared" si="381"/>
        <v>10/06/2014</v>
      </c>
      <c r="M3477" s="9" t="str" cm="1">
        <f t="array" ref="M3477">_xlfn.IFS(LEFT(L3477, 2) = "01", "Jan", LEFT(L3477, 2) = "02", "Feb", LEFT(L3477, 2) = "03", "Mar", LEFT(L3477, 2) = "04", "Apr", LEFT(L3477, 2) = "05", "May", LEFT(L3477, 2) = "06", "Jun", LEFT(L3477, 2) = "07", "Jul", LEFT(L3477, 2) = "08", "Aug", LEFT(L3477, 2) = "09", "Sep", LEFT(L3477, 2) = "10", "Oct", LEFT(L3477, 2) = "11", "Nov", LEFT(L3477, 2) = "12", "Dec")</f>
        <v>Oct</v>
      </c>
      <c r="N3477" s="9" t="str">
        <f t="shared" si="382"/>
        <v>2014</v>
      </c>
      <c r="O3477" t="b">
        <v>0</v>
      </c>
      <c r="P3477">
        <v>17</v>
      </c>
      <c r="Q3477" t="b">
        <v>1</v>
      </c>
      <c r="R3477" t="s">
        <v>8270</v>
      </c>
      <c r="S3477" s="6">
        <f t="shared" si="378"/>
        <v>1.1333333333333333</v>
      </c>
      <c r="T3477" s="8">
        <f t="shared" si="379"/>
        <v>20</v>
      </c>
      <c r="U3477" t="str">
        <f t="shared" si="383"/>
        <v>theater</v>
      </c>
      <c r="V3477" t="str">
        <f t="shared" si="384"/>
        <v>plays</v>
      </c>
    </row>
    <row r="3478" spans="1:22" ht="48" x14ac:dyDescent="0.2">
      <c r="A3478">
        <v>3476</v>
      </c>
      <c r="B3478" s="3" t="s">
        <v>3475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2">
        <f t="shared" si="380"/>
        <v>41939.125</v>
      </c>
      <c r="K3478">
        <v>1412836990</v>
      </c>
      <c r="L3478" s="12" t="str">
        <f t="shared" si="381"/>
        <v>10/09/2014</v>
      </c>
      <c r="M3478" s="9" t="str" cm="1">
        <f t="array" ref="M3478">_xlfn.IFS(LEFT(L3478, 2) = "01", "Jan", LEFT(L3478, 2) = "02", "Feb", LEFT(L3478, 2) = "03", "Mar", LEFT(L3478, 2) = "04", "Apr", LEFT(L3478, 2) = "05", "May", LEFT(L3478, 2) = "06", "Jun", LEFT(L3478, 2) = "07", "Jul", LEFT(L3478, 2) = "08", "Aug", LEFT(L3478, 2) = "09", "Sep", LEFT(L3478, 2) = "10", "Oct", LEFT(L3478, 2) = "11", "Nov", LEFT(L3478, 2) = "12", "Dec")</f>
        <v>Oct</v>
      </c>
      <c r="N3478" s="9" t="str">
        <f t="shared" si="382"/>
        <v>2014</v>
      </c>
      <c r="O3478" t="b">
        <v>0</v>
      </c>
      <c r="P3478">
        <v>6</v>
      </c>
      <c r="Q3478" t="b">
        <v>1</v>
      </c>
      <c r="R3478" t="s">
        <v>8270</v>
      </c>
      <c r="S3478" s="6">
        <f t="shared" si="378"/>
        <v>1.04</v>
      </c>
      <c r="T3478" s="8">
        <f t="shared" si="379"/>
        <v>52</v>
      </c>
      <c r="U3478" t="str">
        <f t="shared" si="383"/>
        <v>theater</v>
      </c>
      <c r="V3478" t="str">
        <f t="shared" si="384"/>
        <v>plays</v>
      </c>
    </row>
    <row r="3479" spans="1:22" ht="48" x14ac:dyDescent="0.2">
      <c r="A3479">
        <v>3477</v>
      </c>
      <c r="B3479" s="3" t="s">
        <v>3476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2">
        <f t="shared" si="380"/>
        <v>42141.125</v>
      </c>
      <c r="K3479">
        <v>1430761243</v>
      </c>
      <c r="L3479" s="12" t="str">
        <f t="shared" si="381"/>
        <v>05/04/2015</v>
      </c>
      <c r="M3479" s="9" t="str" cm="1">
        <f t="array" ref="M3479">_xlfn.IFS(LEFT(L3479, 2) = "01", "Jan", LEFT(L3479, 2) = "02", "Feb", LEFT(L3479, 2) = "03", "Mar", LEFT(L3479, 2) = "04", "Apr", LEFT(L3479, 2) = "05", "May", LEFT(L3479, 2) = "06", "Jun", LEFT(L3479, 2) = "07", "Jul", LEFT(L3479, 2) = "08", "Aug", LEFT(L3479, 2) = "09", "Sep", LEFT(L3479, 2) = "10", "Oct", LEFT(L3479, 2) = "11", "Nov", LEFT(L3479, 2) = "12", "Dec")</f>
        <v>May</v>
      </c>
      <c r="N3479" s="9" t="str">
        <f t="shared" si="382"/>
        <v>2015</v>
      </c>
      <c r="O3479" t="b">
        <v>0</v>
      </c>
      <c r="P3479">
        <v>39</v>
      </c>
      <c r="Q3479" t="b">
        <v>1</v>
      </c>
      <c r="R3479" t="s">
        <v>8270</v>
      </c>
      <c r="S3479" s="6">
        <f t="shared" si="378"/>
        <v>1.1533333333333333</v>
      </c>
      <c r="T3479" s="8">
        <f t="shared" si="379"/>
        <v>53.230769230769234</v>
      </c>
      <c r="U3479" t="str">
        <f t="shared" si="383"/>
        <v>theater</v>
      </c>
      <c r="V3479" t="str">
        <f t="shared" si="384"/>
        <v>plays</v>
      </c>
    </row>
    <row r="3480" spans="1:22" ht="48" x14ac:dyDescent="0.2">
      <c r="A3480">
        <v>3478</v>
      </c>
      <c r="B3480" s="3" t="s">
        <v>3477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2">
        <f t="shared" si="380"/>
        <v>42079.875</v>
      </c>
      <c r="K3480">
        <v>1424296822</v>
      </c>
      <c r="L3480" s="12" t="str">
        <f t="shared" si="381"/>
        <v>02/18/2015</v>
      </c>
      <c r="M3480" s="9" t="str" cm="1">
        <f t="array" ref="M3480">_xlfn.IFS(LEFT(L3480, 2) = "01", "Jan", LEFT(L3480, 2) = "02", "Feb", LEFT(L3480, 2) = "03", "Mar", LEFT(L3480, 2) = "04", "Apr", LEFT(L3480, 2) = "05", "May", LEFT(L3480, 2) = "06", "Jun", LEFT(L3480, 2) = "07", "Jul", LEFT(L3480, 2) = "08", "Aug", LEFT(L3480, 2) = "09", "Sep", LEFT(L3480, 2) = "10", "Oct", LEFT(L3480, 2) = "11", "Nov", LEFT(L3480, 2) = "12", "Dec")</f>
        <v>Feb</v>
      </c>
      <c r="N3480" s="9" t="str">
        <f t="shared" si="382"/>
        <v>2015</v>
      </c>
      <c r="O3480" t="b">
        <v>0</v>
      </c>
      <c r="P3480">
        <v>57</v>
      </c>
      <c r="Q3480" t="b">
        <v>1</v>
      </c>
      <c r="R3480" t="s">
        <v>8270</v>
      </c>
      <c r="S3480" s="6">
        <f t="shared" si="378"/>
        <v>1.1285000000000001</v>
      </c>
      <c r="T3480" s="8">
        <f t="shared" si="379"/>
        <v>39.596491228070178</v>
      </c>
      <c r="U3480" t="str">
        <f t="shared" si="383"/>
        <v>theater</v>
      </c>
      <c r="V3480" t="str">
        <f t="shared" si="384"/>
        <v>plays</v>
      </c>
    </row>
    <row r="3481" spans="1:22" ht="48" x14ac:dyDescent="0.2">
      <c r="A3481">
        <v>3479</v>
      </c>
      <c r="B3481" s="3" t="s">
        <v>3478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2">
        <f t="shared" si="380"/>
        <v>41811.855092592588</v>
      </c>
      <c r="K3481">
        <v>1400790680</v>
      </c>
      <c r="L3481" s="12" t="str">
        <f t="shared" si="381"/>
        <v>05/22/2014</v>
      </c>
      <c r="M3481" s="9" t="str" cm="1">
        <f t="array" ref="M3481">_xlfn.IFS(LEFT(L3481, 2) = "01", "Jan", LEFT(L3481, 2) = "02", "Feb", LEFT(L3481, 2) = "03", "Mar", LEFT(L3481, 2) = "04", "Apr", LEFT(L3481, 2) = "05", "May", LEFT(L3481, 2) = "06", "Jun", LEFT(L3481, 2) = "07", "Jul", LEFT(L3481, 2) = "08", "Aug", LEFT(L3481, 2) = "09", "Sep", LEFT(L3481, 2) = "10", "Oct", LEFT(L3481, 2) = "11", "Nov", LEFT(L3481, 2) = "12", "Dec")</f>
        <v>May</v>
      </c>
      <c r="N3481" s="9" t="str">
        <f t="shared" si="382"/>
        <v>2014</v>
      </c>
      <c r="O3481" t="b">
        <v>0</v>
      </c>
      <c r="P3481">
        <v>56</v>
      </c>
      <c r="Q3481" t="b">
        <v>1</v>
      </c>
      <c r="R3481" t="s">
        <v>8270</v>
      </c>
      <c r="S3481" s="6">
        <f t="shared" si="378"/>
        <v>1.2786666666666666</v>
      </c>
      <c r="T3481" s="8">
        <f t="shared" si="379"/>
        <v>34.25</v>
      </c>
      <c r="U3481" t="str">
        <f t="shared" si="383"/>
        <v>theater</v>
      </c>
      <c r="V3481" t="str">
        <f t="shared" si="384"/>
        <v>plays</v>
      </c>
    </row>
    <row r="3482" spans="1:22" ht="48" x14ac:dyDescent="0.2">
      <c r="A3482">
        <v>3480</v>
      </c>
      <c r="B3482" s="3" t="s">
        <v>3479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2">
        <f t="shared" si="380"/>
        <v>42195.875</v>
      </c>
      <c r="K3482">
        <v>1434440227</v>
      </c>
      <c r="L3482" s="12" t="str">
        <f t="shared" si="381"/>
        <v>06/16/2015</v>
      </c>
      <c r="M3482" s="9" t="str" cm="1">
        <f t="array" ref="M3482">_xlfn.IFS(LEFT(L3482, 2) = "01", "Jan", LEFT(L3482, 2) = "02", "Feb", LEFT(L3482, 2) = "03", "Mar", LEFT(L3482, 2) = "04", "Apr", LEFT(L3482, 2) = "05", "May", LEFT(L3482, 2) = "06", "Jun", LEFT(L3482, 2) = "07", "Jul", LEFT(L3482, 2) = "08", "Aug", LEFT(L3482, 2) = "09", "Sep", LEFT(L3482, 2) = "10", "Oct", LEFT(L3482, 2) = "11", "Nov", LEFT(L3482, 2) = "12", "Dec")</f>
        <v>Jun</v>
      </c>
      <c r="N3482" s="9" t="str">
        <f t="shared" si="382"/>
        <v>2015</v>
      </c>
      <c r="O3482" t="b">
        <v>0</v>
      </c>
      <c r="P3482">
        <v>13</v>
      </c>
      <c r="Q3482" t="b">
        <v>1</v>
      </c>
      <c r="R3482" t="s">
        <v>8270</v>
      </c>
      <c r="S3482" s="6">
        <f t="shared" si="378"/>
        <v>1.4266666666666667</v>
      </c>
      <c r="T3482" s="8">
        <f t="shared" si="379"/>
        <v>164.61538461538461</v>
      </c>
      <c r="U3482" t="str">
        <f t="shared" si="383"/>
        <v>theater</v>
      </c>
      <c r="V3482" t="str">
        <f t="shared" si="384"/>
        <v>plays</v>
      </c>
    </row>
    <row r="3483" spans="1:22" ht="48" x14ac:dyDescent="0.2">
      <c r="A3483">
        <v>3481</v>
      </c>
      <c r="B3483" s="3" t="s">
        <v>3480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2">
        <f t="shared" si="380"/>
        <v>42006.24754629629</v>
      </c>
      <c r="K3483">
        <v>1418709388</v>
      </c>
      <c r="L3483" s="12" t="str">
        <f t="shared" si="381"/>
        <v>12/16/2014</v>
      </c>
      <c r="M3483" s="9" t="str" cm="1">
        <f t="array" ref="M3483">_xlfn.IFS(LEFT(L3483, 2) = "01", "Jan", LEFT(L3483, 2) = "02", "Feb", LEFT(L3483, 2) = "03", "Mar", LEFT(L3483, 2) = "04", "Apr", LEFT(L3483, 2) = "05", "May", LEFT(L3483, 2) = "06", "Jun", LEFT(L3483, 2) = "07", "Jul", LEFT(L3483, 2) = "08", "Aug", LEFT(L3483, 2) = "09", "Sep", LEFT(L3483, 2) = "10", "Oct", LEFT(L3483, 2) = "11", "Nov", LEFT(L3483, 2) = "12", "Dec")</f>
        <v>Dec</v>
      </c>
      <c r="N3483" s="9" t="str">
        <f t="shared" si="382"/>
        <v>2014</v>
      </c>
      <c r="O3483" t="b">
        <v>0</v>
      </c>
      <c r="P3483">
        <v>95</v>
      </c>
      <c r="Q3483" t="b">
        <v>1</v>
      </c>
      <c r="R3483" t="s">
        <v>8270</v>
      </c>
      <c r="S3483" s="6">
        <f t="shared" si="378"/>
        <v>1.1879999999999999</v>
      </c>
      <c r="T3483" s="8">
        <f t="shared" si="379"/>
        <v>125.05263157894737</v>
      </c>
      <c r="U3483" t="str">
        <f t="shared" si="383"/>
        <v>theater</v>
      </c>
      <c r="V3483" t="str">
        <f t="shared" si="384"/>
        <v>plays</v>
      </c>
    </row>
    <row r="3484" spans="1:22" ht="48" x14ac:dyDescent="0.2">
      <c r="A3484">
        <v>3482</v>
      </c>
      <c r="B3484" s="3" t="s">
        <v>3481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2">
        <f t="shared" si="380"/>
        <v>41826.771597222221</v>
      </c>
      <c r="K3484">
        <v>1402079466</v>
      </c>
      <c r="L3484" s="12" t="str">
        <f t="shared" si="381"/>
        <v>06/06/2014</v>
      </c>
      <c r="M3484" s="9" t="str" cm="1">
        <f t="array" ref="M3484">_xlfn.IFS(LEFT(L3484, 2) = "01", "Jan", LEFT(L3484, 2) = "02", "Feb", LEFT(L3484, 2) = "03", "Mar", LEFT(L3484, 2) = "04", "Apr", LEFT(L3484, 2) = "05", "May", LEFT(L3484, 2) = "06", "Jun", LEFT(L3484, 2) = "07", "Jul", LEFT(L3484, 2) = "08", "Aug", LEFT(L3484, 2) = "09", "Sep", LEFT(L3484, 2) = "10", "Oct", LEFT(L3484, 2) = "11", "Nov", LEFT(L3484, 2) = "12", "Dec")</f>
        <v>Jun</v>
      </c>
      <c r="N3484" s="9" t="str">
        <f t="shared" si="382"/>
        <v>2014</v>
      </c>
      <c r="O3484" t="b">
        <v>0</v>
      </c>
      <c r="P3484">
        <v>80</v>
      </c>
      <c r="Q3484" t="b">
        <v>1</v>
      </c>
      <c r="R3484" t="s">
        <v>8270</v>
      </c>
      <c r="S3484" s="6">
        <f t="shared" si="378"/>
        <v>1.3833333333333333</v>
      </c>
      <c r="T3484" s="8">
        <f t="shared" si="379"/>
        <v>51.875</v>
      </c>
      <c r="U3484" t="str">
        <f t="shared" si="383"/>
        <v>theater</v>
      </c>
      <c r="V3484" t="str">
        <f t="shared" si="384"/>
        <v>plays</v>
      </c>
    </row>
    <row r="3485" spans="1:22" ht="48" x14ac:dyDescent="0.2">
      <c r="A3485">
        <v>3483</v>
      </c>
      <c r="B3485" s="3" t="s">
        <v>3482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2">
        <f t="shared" si="380"/>
        <v>41823.668761574074</v>
      </c>
      <c r="K3485">
        <v>1401811381</v>
      </c>
      <c r="L3485" s="12" t="str">
        <f t="shared" si="381"/>
        <v>06/03/2014</v>
      </c>
      <c r="M3485" s="9" t="str" cm="1">
        <f t="array" ref="M3485">_xlfn.IFS(LEFT(L3485, 2) = "01", "Jan", LEFT(L3485, 2) = "02", "Feb", LEFT(L3485, 2) = "03", "Mar", LEFT(L3485, 2) = "04", "Apr", LEFT(L3485, 2) = "05", "May", LEFT(L3485, 2) = "06", "Jun", LEFT(L3485, 2) = "07", "Jul", LEFT(L3485, 2) = "08", "Aug", LEFT(L3485, 2) = "09", "Sep", LEFT(L3485, 2) = "10", "Oct", LEFT(L3485, 2) = "11", "Nov", LEFT(L3485, 2) = "12", "Dec")</f>
        <v>Jun</v>
      </c>
      <c r="N3485" s="9" t="str">
        <f t="shared" si="382"/>
        <v>2014</v>
      </c>
      <c r="O3485" t="b">
        <v>0</v>
      </c>
      <c r="P3485">
        <v>133</v>
      </c>
      <c r="Q3485" t="b">
        <v>1</v>
      </c>
      <c r="R3485" t="s">
        <v>8270</v>
      </c>
      <c r="S3485" s="6">
        <f t="shared" si="378"/>
        <v>1.599402985074627</v>
      </c>
      <c r="T3485" s="8">
        <f t="shared" si="379"/>
        <v>40.285714285714285</v>
      </c>
      <c r="U3485" t="str">
        <f t="shared" si="383"/>
        <v>theater</v>
      </c>
      <c r="V3485" t="str">
        <f t="shared" si="384"/>
        <v>plays</v>
      </c>
    </row>
    <row r="3486" spans="1:22" ht="48" x14ac:dyDescent="0.2">
      <c r="A3486">
        <v>3484</v>
      </c>
      <c r="B3486" s="3" t="s">
        <v>3483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2">
        <f t="shared" si="380"/>
        <v>42536.760405092587</v>
      </c>
      <c r="K3486">
        <v>1463422499</v>
      </c>
      <c r="L3486" s="12" t="str">
        <f t="shared" si="381"/>
        <v>05/16/2016</v>
      </c>
      <c r="M3486" s="9" t="str" cm="1">
        <f t="array" ref="M3486">_xlfn.IFS(LEFT(L3486, 2) = "01", "Jan", LEFT(L3486, 2) = "02", "Feb", LEFT(L3486, 2) = "03", "Mar", LEFT(L3486, 2) = "04", "Apr", LEFT(L3486, 2) = "05", "May", LEFT(L3486, 2) = "06", "Jun", LEFT(L3486, 2) = "07", "Jul", LEFT(L3486, 2) = "08", "Aug", LEFT(L3486, 2) = "09", "Sep", LEFT(L3486, 2) = "10", "Oct", LEFT(L3486, 2) = "11", "Nov", LEFT(L3486, 2) = "12", "Dec")</f>
        <v>May</v>
      </c>
      <c r="N3486" s="9" t="str">
        <f t="shared" si="382"/>
        <v>2016</v>
      </c>
      <c r="O3486" t="b">
        <v>0</v>
      </c>
      <c r="P3486">
        <v>44</v>
      </c>
      <c r="Q3486" t="b">
        <v>1</v>
      </c>
      <c r="R3486" t="s">
        <v>8270</v>
      </c>
      <c r="S3486" s="6">
        <f t="shared" si="378"/>
        <v>1.1424000000000001</v>
      </c>
      <c r="T3486" s="8">
        <f t="shared" si="379"/>
        <v>64.909090909090907</v>
      </c>
      <c r="U3486" t="str">
        <f t="shared" si="383"/>
        <v>theater</v>
      </c>
      <c r="V3486" t="str">
        <f t="shared" si="384"/>
        <v>plays</v>
      </c>
    </row>
    <row r="3487" spans="1:22" ht="48" x14ac:dyDescent="0.2">
      <c r="A3487">
        <v>3485</v>
      </c>
      <c r="B3487" s="3" t="s">
        <v>3484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2">
        <f t="shared" si="380"/>
        <v>42402.693055555559</v>
      </c>
      <c r="K3487">
        <v>1451839080</v>
      </c>
      <c r="L3487" s="12" t="str">
        <f t="shared" si="381"/>
        <v>01/03/2016</v>
      </c>
      <c r="M3487" s="9" t="str" cm="1">
        <f t="array" ref="M3487">_xlfn.IFS(LEFT(L3487, 2) = "01", "Jan", LEFT(L3487, 2) = "02", "Feb", LEFT(L3487, 2) = "03", "Mar", LEFT(L3487, 2) = "04", "Apr", LEFT(L3487, 2) = "05", "May", LEFT(L3487, 2) = "06", "Jun", LEFT(L3487, 2) = "07", "Jul", LEFT(L3487, 2) = "08", "Aug", LEFT(L3487, 2) = "09", "Sep", LEFT(L3487, 2) = "10", "Oct", LEFT(L3487, 2) = "11", "Nov", LEFT(L3487, 2) = "12", "Dec")</f>
        <v>Jan</v>
      </c>
      <c r="N3487" s="9" t="str">
        <f t="shared" si="382"/>
        <v>2016</v>
      </c>
      <c r="O3487" t="b">
        <v>0</v>
      </c>
      <c r="P3487">
        <v>30</v>
      </c>
      <c r="Q3487" t="b">
        <v>1</v>
      </c>
      <c r="R3487" t="s">
        <v>8270</v>
      </c>
      <c r="S3487" s="6">
        <f t="shared" si="378"/>
        <v>1.0060606060606061</v>
      </c>
      <c r="T3487" s="8">
        <f t="shared" si="379"/>
        <v>55.333333333333336</v>
      </c>
      <c r="U3487" t="str">
        <f t="shared" si="383"/>
        <v>theater</v>
      </c>
      <c r="V3487" t="str">
        <f t="shared" si="384"/>
        <v>plays</v>
      </c>
    </row>
    <row r="3488" spans="1:22" ht="48" x14ac:dyDescent="0.2">
      <c r="A3488">
        <v>3486</v>
      </c>
      <c r="B3488" s="3" t="s">
        <v>3485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2">
        <f t="shared" si="380"/>
        <v>42158.290972222225</v>
      </c>
      <c r="K3488">
        <v>1430600401</v>
      </c>
      <c r="L3488" s="12" t="str">
        <f t="shared" si="381"/>
        <v>05/02/2015</v>
      </c>
      <c r="M3488" s="9" t="str" cm="1">
        <f t="array" ref="M3488">_xlfn.IFS(LEFT(L3488, 2) = "01", "Jan", LEFT(L3488, 2) = "02", "Feb", LEFT(L3488, 2) = "03", "Mar", LEFT(L3488, 2) = "04", "Apr", LEFT(L3488, 2) = "05", "May", LEFT(L3488, 2) = "06", "Jun", LEFT(L3488, 2) = "07", "Jul", LEFT(L3488, 2) = "08", "Aug", LEFT(L3488, 2) = "09", "Sep", LEFT(L3488, 2) = "10", "Oct", LEFT(L3488, 2) = "11", "Nov", LEFT(L3488, 2) = "12", "Dec")</f>
        <v>May</v>
      </c>
      <c r="N3488" s="9" t="str">
        <f t="shared" si="382"/>
        <v>2015</v>
      </c>
      <c r="O3488" t="b">
        <v>0</v>
      </c>
      <c r="P3488">
        <v>56</v>
      </c>
      <c r="Q3488" t="b">
        <v>1</v>
      </c>
      <c r="R3488" t="s">
        <v>8270</v>
      </c>
      <c r="S3488" s="6">
        <f t="shared" si="378"/>
        <v>1.552</v>
      </c>
      <c r="T3488" s="8">
        <f t="shared" si="379"/>
        <v>83.142857142857139</v>
      </c>
      <c r="U3488" t="str">
        <f t="shared" si="383"/>
        <v>theater</v>
      </c>
      <c r="V3488" t="str">
        <f t="shared" si="384"/>
        <v>plays</v>
      </c>
    </row>
    <row r="3489" spans="1:22" ht="48" x14ac:dyDescent="0.2">
      <c r="A3489">
        <v>3487</v>
      </c>
      <c r="B3489" s="3" t="s">
        <v>3486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2">
        <f t="shared" si="380"/>
        <v>42179.940416666665</v>
      </c>
      <c r="K3489">
        <v>1432593252</v>
      </c>
      <c r="L3489" s="12" t="str">
        <f t="shared" si="381"/>
        <v>05/25/2015</v>
      </c>
      <c r="M3489" s="9" t="str" cm="1">
        <f t="array" ref="M3489">_xlfn.IFS(LEFT(L3489, 2) = "01", "Jan", LEFT(L3489, 2) = "02", "Feb", LEFT(L3489, 2) = "03", "Mar", LEFT(L3489, 2) = "04", "Apr", LEFT(L3489, 2) = "05", "May", LEFT(L3489, 2) = "06", "Jun", LEFT(L3489, 2) = "07", "Jul", LEFT(L3489, 2) = "08", "Aug", LEFT(L3489, 2) = "09", "Sep", LEFT(L3489, 2) = "10", "Oct", LEFT(L3489, 2) = "11", "Nov", LEFT(L3489, 2) = "12", "Dec")</f>
        <v>May</v>
      </c>
      <c r="N3489" s="9" t="str">
        <f t="shared" si="382"/>
        <v>2015</v>
      </c>
      <c r="O3489" t="b">
        <v>0</v>
      </c>
      <c r="P3489">
        <v>66</v>
      </c>
      <c r="Q3489" t="b">
        <v>1</v>
      </c>
      <c r="R3489" t="s">
        <v>8270</v>
      </c>
      <c r="S3489" s="6">
        <f t="shared" si="378"/>
        <v>1.2775000000000001</v>
      </c>
      <c r="T3489" s="8">
        <f t="shared" si="379"/>
        <v>38.712121212121211</v>
      </c>
      <c r="U3489" t="str">
        <f t="shared" si="383"/>
        <v>theater</v>
      </c>
      <c r="V3489" t="str">
        <f t="shared" si="384"/>
        <v>plays</v>
      </c>
    </row>
    <row r="3490" spans="1:22" ht="48" x14ac:dyDescent="0.2">
      <c r="A3490">
        <v>3488</v>
      </c>
      <c r="B3490" s="3" t="s">
        <v>3487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2">
        <f t="shared" si="380"/>
        <v>42111.666666666672</v>
      </c>
      <c r="K3490">
        <v>1427221560</v>
      </c>
      <c r="L3490" s="12" t="str">
        <f t="shared" si="381"/>
        <v>03/24/2015</v>
      </c>
      <c r="M3490" s="9" t="str" cm="1">
        <f t="array" ref="M3490">_xlfn.IFS(LEFT(L3490, 2) = "01", "Jan", LEFT(L3490, 2) = "02", "Feb", LEFT(L3490, 2) = "03", "Mar", LEFT(L3490, 2) = "04", "Apr", LEFT(L3490, 2) = "05", "May", LEFT(L3490, 2) = "06", "Jun", LEFT(L3490, 2) = "07", "Jul", LEFT(L3490, 2) = "08", "Aug", LEFT(L3490, 2) = "09", "Sep", LEFT(L3490, 2) = "10", "Oct", LEFT(L3490, 2) = "11", "Nov", LEFT(L3490, 2) = "12", "Dec")</f>
        <v>Mar</v>
      </c>
      <c r="N3490" s="9" t="str">
        <f t="shared" si="382"/>
        <v>2015</v>
      </c>
      <c r="O3490" t="b">
        <v>0</v>
      </c>
      <c r="P3490">
        <v>29</v>
      </c>
      <c r="Q3490" t="b">
        <v>1</v>
      </c>
      <c r="R3490" t="s">
        <v>8270</v>
      </c>
      <c r="S3490" s="6">
        <f t="shared" si="378"/>
        <v>1.212</v>
      </c>
      <c r="T3490" s="8">
        <f t="shared" si="379"/>
        <v>125.37931034482759</v>
      </c>
      <c r="U3490" t="str">
        <f t="shared" si="383"/>
        <v>theater</v>
      </c>
      <c r="V3490" t="str">
        <f t="shared" si="384"/>
        <v>plays</v>
      </c>
    </row>
    <row r="3491" spans="1:22" ht="48" x14ac:dyDescent="0.2">
      <c r="A3491">
        <v>3489</v>
      </c>
      <c r="B3491" s="3" t="s">
        <v>3488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2">
        <f t="shared" si="380"/>
        <v>41783.875</v>
      </c>
      <c r="K3491">
        <v>1398352531</v>
      </c>
      <c r="L3491" s="12" t="str">
        <f t="shared" si="381"/>
        <v>04/24/2014</v>
      </c>
      <c r="M3491" s="9" t="str" cm="1">
        <f t="array" ref="M3491">_xlfn.IFS(LEFT(L3491, 2) = "01", "Jan", LEFT(L3491, 2) = "02", "Feb", LEFT(L3491, 2) = "03", "Mar", LEFT(L3491, 2) = "04", "Apr", LEFT(L3491, 2) = "05", "May", LEFT(L3491, 2) = "06", "Jun", LEFT(L3491, 2) = "07", "Jul", LEFT(L3491, 2) = "08", "Aug", LEFT(L3491, 2) = "09", "Sep", LEFT(L3491, 2) = "10", "Oct", LEFT(L3491, 2) = "11", "Nov", LEFT(L3491, 2) = "12", "Dec")</f>
        <v>Apr</v>
      </c>
      <c r="N3491" s="9" t="str">
        <f t="shared" si="382"/>
        <v>2014</v>
      </c>
      <c r="O3491" t="b">
        <v>0</v>
      </c>
      <c r="P3491">
        <v>72</v>
      </c>
      <c r="Q3491" t="b">
        <v>1</v>
      </c>
      <c r="R3491" t="s">
        <v>8270</v>
      </c>
      <c r="S3491" s="6">
        <f t="shared" si="378"/>
        <v>1.127</v>
      </c>
      <c r="T3491" s="8">
        <f t="shared" si="379"/>
        <v>78.263888888888886</v>
      </c>
      <c r="U3491" t="str">
        <f t="shared" si="383"/>
        <v>theater</v>
      </c>
      <c r="V3491" t="str">
        <f t="shared" si="384"/>
        <v>plays</v>
      </c>
    </row>
    <row r="3492" spans="1:22" ht="48" x14ac:dyDescent="0.2">
      <c r="A3492">
        <v>3490</v>
      </c>
      <c r="B3492" s="3" t="s">
        <v>3489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2">
        <f t="shared" si="380"/>
        <v>42473.802361111113</v>
      </c>
      <c r="K3492">
        <v>1457982924</v>
      </c>
      <c r="L3492" s="12" t="str">
        <f t="shared" si="381"/>
        <v>03/14/2016</v>
      </c>
      <c r="M3492" s="9" t="str" cm="1">
        <f t="array" ref="M3492">_xlfn.IFS(LEFT(L3492, 2) = "01", "Jan", LEFT(L3492, 2) = "02", "Feb", LEFT(L3492, 2) = "03", "Mar", LEFT(L3492, 2) = "04", "Apr", LEFT(L3492, 2) = "05", "May", LEFT(L3492, 2) = "06", "Jun", LEFT(L3492, 2) = "07", "Jul", LEFT(L3492, 2) = "08", "Aug", LEFT(L3492, 2) = "09", "Sep", LEFT(L3492, 2) = "10", "Oct", LEFT(L3492, 2) = "11", "Nov", LEFT(L3492, 2) = "12", "Dec")</f>
        <v>Mar</v>
      </c>
      <c r="N3492" s="9" t="str">
        <f t="shared" si="382"/>
        <v>2016</v>
      </c>
      <c r="O3492" t="b">
        <v>0</v>
      </c>
      <c r="P3492">
        <v>27</v>
      </c>
      <c r="Q3492" t="b">
        <v>1</v>
      </c>
      <c r="R3492" t="s">
        <v>8270</v>
      </c>
      <c r="S3492" s="6">
        <f t="shared" si="378"/>
        <v>1.2749999999999999</v>
      </c>
      <c r="T3492" s="8">
        <f t="shared" si="379"/>
        <v>47.222222222222221</v>
      </c>
      <c r="U3492" t="str">
        <f t="shared" si="383"/>
        <v>theater</v>
      </c>
      <c r="V3492" t="str">
        <f t="shared" si="384"/>
        <v>plays</v>
      </c>
    </row>
    <row r="3493" spans="1:22" ht="48" x14ac:dyDescent="0.2">
      <c r="A3493">
        <v>3491</v>
      </c>
      <c r="B3493" s="3" t="s">
        <v>3490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2">
        <f t="shared" si="380"/>
        <v>42142.249814814815</v>
      </c>
      <c r="K3493">
        <v>1430114384</v>
      </c>
      <c r="L3493" s="12" t="str">
        <f t="shared" si="381"/>
        <v>04/27/2015</v>
      </c>
      <c r="M3493" s="9" t="str" cm="1">
        <f t="array" ref="M3493">_xlfn.IFS(LEFT(L3493, 2) = "01", "Jan", LEFT(L3493, 2) = "02", "Feb", LEFT(L3493, 2) = "03", "Mar", LEFT(L3493, 2) = "04", "Apr", LEFT(L3493, 2) = "05", "May", LEFT(L3493, 2) = "06", "Jun", LEFT(L3493, 2) = "07", "Jul", LEFT(L3493, 2) = "08", "Aug", LEFT(L3493, 2) = "09", "Sep", LEFT(L3493, 2) = "10", "Oct", LEFT(L3493, 2) = "11", "Nov", LEFT(L3493, 2) = "12", "Dec")</f>
        <v>Apr</v>
      </c>
      <c r="N3493" s="9" t="str">
        <f t="shared" si="382"/>
        <v>2015</v>
      </c>
      <c r="O3493" t="b">
        <v>0</v>
      </c>
      <c r="P3493">
        <v>10</v>
      </c>
      <c r="Q3493" t="b">
        <v>1</v>
      </c>
      <c r="R3493" t="s">
        <v>8270</v>
      </c>
      <c r="S3493" s="6">
        <f t="shared" si="378"/>
        <v>1.5820000000000001</v>
      </c>
      <c r="T3493" s="8">
        <f t="shared" si="379"/>
        <v>79.099999999999994</v>
      </c>
      <c r="U3493" t="str">
        <f t="shared" si="383"/>
        <v>theater</v>
      </c>
      <c r="V3493" t="str">
        <f t="shared" si="384"/>
        <v>plays</v>
      </c>
    </row>
    <row r="3494" spans="1:22" ht="48" x14ac:dyDescent="0.2">
      <c r="A3494">
        <v>3492</v>
      </c>
      <c r="B3494" s="3" t="s">
        <v>3491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2">
        <f t="shared" si="380"/>
        <v>42303.009224537032</v>
      </c>
      <c r="K3494">
        <v>1442794397</v>
      </c>
      <c r="L3494" s="12" t="str">
        <f t="shared" si="381"/>
        <v>09/21/2015</v>
      </c>
      <c r="M3494" s="9" t="str" cm="1">
        <f t="array" ref="M3494">_xlfn.IFS(LEFT(L3494, 2) = "01", "Jan", LEFT(L3494, 2) = "02", "Feb", LEFT(L3494, 2) = "03", "Mar", LEFT(L3494, 2) = "04", "Apr", LEFT(L3494, 2) = "05", "May", LEFT(L3494, 2) = "06", "Jun", LEFT(L3494, 2) = "07", "Jul", LEFT(L3494, 2) = "08", "Aug", LEFT(L3494, 2) = "09", "Sep", LEFT(L3494, 2) = "10", "Oct", LEFT(L3494, 2) = "11", "Nov", LEFT(L3494, 2) = "12", "Dec")</f>
        <v>Sep</v>
      </c>
      <c r="N3494" s="9" t="str">
        <f t="shared" si="382"/>
        <v>2015</v>
      </c>
      <c r="O3494" t="b">
        <v>0</v>
      </c>
      <c r="P3494">
        <v>35</v>
      </c>
      <c r="Q3494" t="b">
        <v>1</v>
      </c>
      <c r="R3494" t="s">
        <v>8270</v>
      </c>
      <c r="S3494" s="6">
        <f t="shared" si="378"/>
        <v>1.0526894736842105</v>
      </c>
      <c r="T3494" s="8">
        <f t="shared" si="379"/>
        <v>114.29199999999999</v>
      </c>
      <c r="U3494" t="str">
        <f t="shared" si="383"/>
        <v>theater</v>
      </c>
      <c r="V3494" t="str">
        <f t="shared" si="384"/>
        <v>plays</v>
      </c>
    </row>
    <row r="3495" spans="1:22" ht="48" x14ac:dyDescent="0.2">
      <c r="A3495">
        <v>3493</v>
      </c>
      <c r="B3495" s="3" t="s">
        <v>3492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2">
        <f t="shared" si="380"/>
        <v>41868.21597222222</v>
      </c>
      <c r="K3495">
        <v>1406580436</v>
      </c>
      <c r="L3495" s="12" t="str">
        <f t="shared" si="381"/>
        <v>07/28/2014</v>
      </c>
      <c r="M3495" s="9" t="str" cm="1">
        <f t="array" ref="M3495">_xlfn.IFS(LEFT(L3495, 2) = "01", "Jan", LEFT(L3495, 2) = "02", "Feb", LEFT(L3495, 2) = "03", "Mar", LEFT(L3495, 2) = "04", "Apr", LEFT(L3495, 2) = "05", "May", LEFT(L3495, 2) = "06", "Jun", LEFT(L3495, 2) = "07", "Jul", LEFT(L3495, 2) = "08", "Aug", LEFT(L3495, 2) = "09", "Sep", LEFT(L3495, 2) = "10", "Oct", LEFT(L3495, 2) = "11", "Nov", LEFT(L3495, 2) = "12", "Dec")</f>
        <v>Jul</v>
      </c>
      <c r="N3495" s="9" t="str">
        <f t="shared" si="382"/>
        <v>2014</v>
      </c>
      <c r="O3495" t="b">
        <v>0</v>
      </c>
      <c r="P3495">
        <v>29</v>
      </c>
      <c r="Q3495" t="b">
        <v>1</v>
      </c>
      <c r="R3495" t="s">
        <v>8270</v>
      </c>
      <c r="S3495" s="6">
        <f t="shared" si="378"/>
        <v>1</v>
      </c>
      <c r="T3495" s="8">
        <f t="shared" si="379"/>
        <v>51.724137931034484</v>
      </c>
      <c r="U3495" t="str">
        <f t="shared" si="383"/>
        <v>theater</v>
      </c>
      <c r="V3495" t="str">
        <f t="shared" si="384"/>
        <v>plays</v>
      </c>
    </row>
    <row r="3496" spans="1:22" ht="48" x14ac:dyDescent="0.2">
      <c r="A3496">
        <v>3494</v>
      </c>
      <c r="B3496" s="3" t="s">
        <v>3493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2">
        <f t="shared" si="380"/>
        <v>42700.25</v>
      </c>
      <c r="K3496">
        <v>1479186575</v>
      </c>
      <c r="L3496" s="12" t="str">
        <f t="shared" si="381"/>
        <v>11/15/2016</v>
      </c>
      <c r="M3496" s="9" t="str" cm="1">
        <f t="array" ref="M3496">_xlfn.IFS(LEFT(L3496, 2) = "01", "Jan", LEFT(L3496, 2) = "02", "Feb", LEFT(L3496, 2) = "03", "Mar", LEFT(L3496, 2) = "04", "Apr", LEFT(L3496, 2) = "05", "May", LEFT(L3496, 2) = "06", "Jun", LEFT(L3496, 2) = "07", "Jul", LEFT(L3496, 2) = "08", "Aug", LEFT(L3496, 2) = "09", "Sep", LEFT(L3496, 2) = "10", "Oct", LEFT(L3496, 2) = "11", "Nov", LEFT(L3496, 2) = "12", "Dec")</f>
        <v>Nov</v>
      </c>
      <c r="N3496" s="9" t="str">
        <f t="shared" si="382"/>
        <v>2016</v>
      </c>
      <c r="O3496" t="b">
        <v>0</v>
      </c>
      <c r="P3496">
        <v>13</v>
      </c>
      <c r="Q3496" t="b">
        <v>1</v>
      </c>
      <c r="R3496" t="s">
        <v>8270</v>
      </c>
      <c r="S3496" s="6">
        <f t="shared" si="378"/>
        <v>1</v>
      </c>
      <c r="T3496" s="8">
        <f t="shared" si="379"/>
        <v>30.76923076923077</v>
      </c>
      <c r="U3496" t="str">
        <f t="shared" si="383"/>
        <v>theater</v>
      </c>
      <c r="V3496" t="str">
        <f t="shared" si="384"/>
        <v>plays</v>
      </c>
    </row>
    <row r="3497" spans="1:22" ht="48" x14ac:dyDescent="0.2">
      <c r="A3497">
        <v>3495</v>
      </c>
      <c r="B3497" s="3" t="s">
        <v>3494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2">
        <f t="shared" si="380"/>
        <v>41944.720833333333</v>
      </c>
      <c r="K3497">
        <v>1412360309</v>
      </c>
      <c r="L3497" s="12" t="str">
        <f t="shared" si="381"/>
        <v>10/03/2014</v>
      </c>
      <c r="M3497" s="9" t="str" cm="1">
        <f t="array" ref="M3497">_xlfn.IFS(LEFT(L3497, 2) = "01", "Jan", LEFT(L3497, 2) = "02", "Feb", LEFT(L3497, 2) = "03", "Mar", LEFT(L3497, 2) = "04", "Apr", LEFT(L3497, 2) = "05", "May", LEFT(L3497, 2) = "06", "Jun", LEFT(L3497, 2) = "07", "Jul", LEFT(L3497, 2) = "08", "Aug", LEFT(L3497, 2) = "09", "Sep", LEFT(L3497, 2) = "10", "Oct", LEFT(L3497, 2) = "11", "Nov", LEFT(L3497, 2) = "12", "Dec")</f>
        <v>Oct</v>
      </c>
      <c r="N3497" s="9" t="str">
        <f t="shared" si="382"/>
        <v>2014</v>
      </c>
      <c r="O3497" t="b">
        <v>0</v>
      </c>
      <c r="P3497">
        <v>72</v>
      </c>
      <c r="Q3497" t="b">
        <v>1</v>
      </c>
      <c r="R3497" t="s">
        <v>8270</v>
      </c>
      <c r="S3497" s="6">
        <f t="shared" si="378"/>
        <v>1.0686</v>
      </c>
      <c r="T3497" s="8">
        <f t="shared" si="379"/>
        <v>74.208333333333329</v>
      </c>
      <c r="U3497" t="str">
        <f t="shared" si="383"/>
        <v>theater</v>
      </c>
      <c r="V3497" t="str">
        <f t="shared" si="384"/>
        <v>plays</v>
      </c>
    </row>
    <row r="3498" spans="1:22" ht="48" x14ac:dyDescent="0.2">
      <c r="A3498">
        <v>3496</v>
      </c>
      <c r="B3498" s="3" t="s">
        <v>3495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2">
        <f t="shared" si="380"/>
        <v>42624.846828703703</v>
      </c>
      <c r="K3498">
        <v>1470169166</v>
      </c>
      <c r="L3498" s="12" t="str">
        <f t="shared" si="381"/>
        <v>08/02/2016</v>
      </c>
      <c r="M3498" s="9" t="str" cm="1">
        <f t="array" ref="M3498">_xlfn.IFS(LEFT(L3498, 2) = "01", "Jan", LEFT(L3498, 2) = "02", "Feb", LEFT(L3498, 2) = "03", "Mar", LEFT(L3498, 2) = "04", "Apr", LEFT(L3498, 2) = "05", "May", LEFT(L3498, 2) = "06", "Jun", LEFT(L3498, 2) = "07", "Jul", LEFT(L3498, 2) = "08", "Aug", LEFT(L3498, 2) = "09", "Sep", LEFT(L3498, 2) = "10", "Oct", LEFT(L3498, 2) = "11", "Nov", LEFT(L3498, 2) = "12", "Dec")</f>
        <v>Aug</v>
      </c>
      <c r="N3498" s="9" t="str">
        <f t="shared" si="382"/>
        <v>2016</v>
      </c>
      <c r="O3498" t="b">
        <v>0</v>
      </c>
      <c r="P3498">
        <v>78</v>
      </c>
      <c r="Q3498" t="b">
        <v>1</v>
      </c>
      <c r="R3498" t="s">
        <v>8270</v>
      </c>
      <c r="S3498" s="6">
        <f t="shared" si="378"/>
        <v>1.244</v>
      </c>
      <c r="T3498" s="8">
        <f t="shared" si="379"/>
        <v>47.846153846153847</v>
      </c>
      <c r="U3498" t="str">
        <f t="shared" si="383"/>
        <v>theater</v>
      </c>
      <c r="V3498" t="str">
        <f t="shared" si="384"/>
        <v>plays</v>
      </c>
    </row>
    <row r="3499" spans="1:22" ht="48" x14ac:dyDescent="0.2">
      <c r="A3499">
        <v>3497</v>
      </c>
      <c r="B3499" s="3" t="s">
        <v>3496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2">
        <f t="shared" si="380"/>
        <v>42523.916666666672</v>
      </c>
      <c r="K3499">
        <v>1463852904</v>
      </c>
      <c r="L3499" s="12" t="str">
        <f t="shared" si="381"/>
        <v>05/21/2016</v>
      </c>
      <c r="M3499" s="9" t="str" cm="1">
        <f t="array" ref="M3499">_xlfn.IFS(LEFT(L3499, 2) = "01", "Jan", LEFT(L3499, 2) = "02", "Feb", LEFT(L3499, 2) = "03", "Mar", LEFT(L3499, 2) = "04", "Apr", LEFT(L3499, 2) = "05", "May", LEFT(L3499, 2) = "06", "Jun", LEFT(L3499, 2) = "07", "Jul", LEFT(L3499, 2) = "08", "Aug", LEFT(L3499, 2) = "09", "Sep", LEFT(L3499, 2) = "10", "Oct", LEFT(L3499, 2) = "11", "Nov", LEFT(L3499, 2) = "12", "Dec")</f>
        <v>May</v>
      </c>
      <c r="N3499" s="9" t="str">
        <f t="shared" si="382"/>
        <v>2016</v>
      </c>
      <c r="O3499" t="b">
        <v>0</v>
      </c>
      <c r="P3499">
        <v>49</v>
      </c>
      <c r="Q3499" t="b">
        <v>1</v>
      </c>
      <c r="R3499" t="s">
        <v>8270</v>
      </c>
      <c r="S3499" s="6">
        <f t="shared" si="378"/>
        <v>1.0870406189555126</v>
      </c>
      <c r="T3499" s="8">
        <f t="shared" si="379"/>
        <v>34.408163265306122</v>
      </c>
      <c r="U3499" t="str">
        <f t="shared" si="383"/>
        <v>theater</v>
      </c>
      <c r="V3499" t="str">
        <f t="shared" si="384"/>
        <v>plays</v>
      </c>
    </row>
    <row r="3500" spans="1:22" ht="48" x14ac:dyDescent="0.2">
      <c r="A3500">
        <v>3498</v>
      </c>
      <c r="B3500" s="3" t="s">
        <v>3497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2">
        <f t="shared" si="380"/>
        <v>42518.905555555553</v>
      </c>
      <c r="K3500">
        <v>1459309704</v>
      </c>
      <c r="L3500" s="12" t="str">
        <f t="shared" si="381"/>
        <v>03/30/2016</v>
      </c>
      <c r="M3500" s="9" t="str" cm="1">
        <f t="array" ref="M3500">_xlfn.IFS(LEFT(L3500, 2) = "01", "Jan", LEFT(L3500, 2) = "02", "Feb", LEFT(L3500, 2) = "03", "Mar", LEFT(L3500, 2) = "04", "Apr", LEFT(L3500, 2) = "05", "May", LEFT(L3500, 2) = "06", "Jun", LEFT(L3500, 2) = "07", "Jul", LEFT(L3500, 2) = "08", "Aug", LEFT(L3500, 2) = "09", "Sep", LEFT(L3500, 2) = "10", "Oct", LEFT(L3500, 2) = "11", "Nov", LEFT(L3500, 2) = "12", "Dec")</f>
        <v>Mar</v>
      </c>
      <c r="N3500" s="9" t="str">
        <f t="shared" si="382"/>
        <v>2016</v>
      </c>
      <c r="O3500" t="b">
        <v>0</v>
      </c>
      <c r="P3500">
        <v>42</v>
      </c>
      <c r="Q3500" t="b">
        <v>1</v>
      </c>
      <c r="R3500" t="s">
        <v>8270</v>
      </c>
      <c r="S3500" s="6">
        <f t="shared" si="378"/>
        <v>1.0242424242424242</v>
      </c>
      <c r="T3500" s="8">
        <f t="shared" si="379"/>
        <v>40.238095238095241</v>
      </c>
      <c r="U3500" t="str">
        <f t="shared" si="383"/>
        <v>theater</v>
      </c>
      <c r="V3500" t="str">
        <f t="shared" si="384"/>
        <v>plays</v>
      </c>
    </row>
    <row r="3501" spans="1:22" ht="48" x14ac:dyDescent="0.2">
      <c r="A3501">
        <v>3499</v>
      </c>
      <c r="B3501" s="3" t="s">
        <v>3498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2">
        <f t="shared" si="380"/>
        <v>42186.290972222225</v>
      </c>
      <c r="K3501">
        <v>1431046325</v>
      </c>
      <c r="L3501" s="12" t="str">
        <f t="shared" si="381"/>
        <v>05/08/2015</v>
      </c>
      <c r="M3501" s="9" t="str" cm="1">
        <f t="array" ref="M3501">_xlfn.IFS(LEFT(L3501, 2) = "01", "Jan", LEFT(L3501, 2) = "02", "Feb", LEFT(L3501, 2) = "03", "Mar", LEFT(L3501, 2) = "04", "Apr", LEFT(L3501, 2) = "05", "May", LEFT(L3501, 2) = "06", "Jun", LEFT(L3501, 2) = "07", "Jul", LEFT(L3501, 2) = "08", "Aug", LEFT(L3501, 2) = "09", "Sep", LEFT(L3501, 2) = "10", "Oct", LEFT(L3501, 2) = "11", "Nov", LEFT(L3501, 2) = "12", "Dec")</f>
        <v>May</v>
      </c>
      <c r="N3501" s="9" t="str">
        <f t="shared" si="382"/>
        <v>2015</v>
      </c>
      <c r="O3501" t="b">
        <v>0</v>
      </c>
      <c r="P3501">
        <v>35</v>
      </c>
      <c r="Q3501" t="b">
        <v>1</v>
      </c>
      <c r="R3501" t="s">
        <v>8270</v>
      </c>
      <c r="S3501" s="6">
        <f t="shared" si="378"/>
        <v>1.0549999999999999</v>
      </c>
      <c r="T3501" s="8">
        <f t="shared" si="379"/>
        <v>60.285714285714285</v>
      </c>
      <c r="U3501" t="str">
        <f t="shared" si="383"/>
        <v>theater</v>
      </c>
      <c r="V3501" t="str">
        <f t="shared" si="384"/>
        <v>plays</v>
      </c>
    </row>
    <row r="3502" spans="1:22" ht="48" x14ac:dyDescent="0.2">
      <c r="A3502">
        <v>3500</v>
      </c>
      <c r="B3502" s="3" t="s">
        <v>3499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2">
        <f t="shared" si="380"/>
        <v>42436.207638888889</v>
      </c>
      <c r="K3502">
        <v>1455919438</v>
      </c>
      <c r="L3502" s="12" t="str">
        <f t="shared" si="381"/>
        <v>02/19/2016</v>
      </c>
      <c r="M3502" s="9" t="str" cm="1">
        <f t="array" ref="M3502">_xlfn.IFS(LEFT(L3502, 2) = "01", "Jan", LEFT(L3502, 2) = "02", "Feb", LEFT(L3502, 2) = "03", "Mar", LEFT(L3502, 2) = "04", "Apr", LEFT(L3502, 2) = "05", "May", LEFT(L3502, 2) = "06", "Jun", LEFT(L3502, 2) = "07", "Jul", LEFT(L3502, 2) = "08", "Aug", LEFT(L3502, 2) = "09", "Sep", LEFT(L3502, 2) = "10", "Oct", LEFT(L3502, 2) = "11", "Nov", LEFT(L3502, 2) = "12", "Dec")</f>
        <v>Feb</v>
      </c>
      <c r="N3502" s="9" t="str">
        <f t="shared" si="382"/>
        <v>2016</v>
      </c>
      <c r="O3502" t="b">
        <v>0</v>
      </c>
      <c r="P3502">
        <v>42</v>
      </c>
      <c r="Q3502" t="b">
        <v>1</v>
      </c>
      <c r="R3502" t="s">
        <v>8270</v>
      </c>
      <c r="S3502" s="6">
        <f t="shared" si="378"/>
        <v>1.0629999999999999</v>
      </c>
      <c r="T3502" s="8">
        <f t="shared" si="379"/>
        <v>25.30952380952381</v>
      </c>
      <c r="U3502" t="str">
        <f t="shared" si="383"/>
        <v>theater</v>
      </c>
      <c r="V3502" t="str">
        <f t="shared" si="384"/>
        <v>plays</v>
      </c>
    </row>
    <row r="3503" spans="1:22" ht="48" x14ac:dyDescent="0.2">
      <c r="A3503">
        <v>3501</v>
      </c>
      <c r="B3503" s="3" t="s">
        <v>3500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2">
        <f t="shared" si="380"/>
        <v>42258.763831018514</v>
      </c>
      <c r="K3503">
        <v>1439835595</v>
      </c>
      <c r="L3503" s="12" t="str">
        <f t="shared" si="381"/>
        <v>08/17/2015</v>
      </c>
      <c r="M3503" s="9" t="str" cm="1">
        <f t="array" ref="M3503">_xlfn.IFS(LEFT(L3503, 2) = "01", "Jan", LEFT(L3503, 2) = "02", "Feb", LEFT(L3503, 2) = "03", "Mar", LEFT(L3503, 2) = "04", "Apr", LEFT(L3503, 2) = "05", "May", LEFT(L3503, 2) = "06", "Jun", LEFT(L3503, 2) = "07", "Jul", LEFT(L3503, 2) = "08", "Aug", LEFT(L3503, 2) = "09", "Sep", LEFT(L3503, 2) = "10", "Oct", LEFT(L3503, 2) = "11", "Nov", LEFT(L3503, 2) = "12", "Dec")</f>
        <v>Aug</v>
      </c>
      <c r="N3503" s="9" t="str">
        <f t="shared" si="382"/>
        <v>2015</v>
      </c>
      <c r="O3503" t="b">
        <v>0</v>
      </c>
      <c r="P3503">
        <v>42</v>
      </c>
      <c r="Q3503" t="b">
        <v>1</v>
      </c>
      <c r="R3503" t="s">
        <v>8270</v>
      </c>
      <c r="S3503" s="6">
        <f t="shared" si="378"/>
        <v>1.0066666666666666</v>
      </c>
      <c r="T3503" s="8">
        <f t="shared" si="379"/>
        <v>35.952380952380949</v>
      </c>
      <c r="U3503" t="str">
        <f t="shared" si="383"/>
        <v>theater</v>
      </c>
      <c r="V3503" t="str">
        <f t="shared" si="384"/>
        <v>plays</v>
      </c>
    </row>
    <row r="3504" spans="1:22" ht="48" x14ac:dyDescent="0.2">
      <c r="A3504">
        <v>3502</v>
      </c>
      <c r="B3504" s="3" t="s">
        <v>3501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2">
        <f t="shared" si="380"/>
        <v>42445.165972222225</v>
      </c>
      <c r="K3504">
        <v>1456862924</v>
      </c>
      <c r="L3504" s="12" t="str">
        <f t="shared" si="381"/>
        <v>03/01/2016</v>
      </c>
      <c r="M3504" s="9" t="str" cm="1">
        <f t="array" ref="M3504">_xlfn.IFS(LEFT(L3504, 2) = "01", "Jan", LEFT(L3504, 2) = "02", "Feb", LEFT(L3504, 2) = "03", "Mar", LEFT(L3504, 2) = "04", "Apr", LEFT(L3504, 2) = "05", "May", LEFT(L3504, 2) = "06", "Jun", LEFT(L3504, 2) = "07", "Jul", LEFT(L3504, 2) = "08", "Aug", LEFT(L3504, 2) = "09", "Sep", LEFT(L3504, 2) = "10", "Oct", LEFT(L3504, 2) = "11", "Nov", LEFT(L3504, 2) = "12", "Dec")</f>
        <v>Mar</v>
      </c>
      <c r="N3504" s="9" t="str">
        <f t="shared" si="382"/>
        <v>2016</v>
      </c>
      <c r="O3504" t="b">
        <v>0</v>
      </c>
      <c r="P3504">
        <v>31</v>
      </c>
      <c r="Q3504" t="b">
        <v>1</v>
      </c>
      <c r="R3504" t="s">
        <v>8270</v>
      </c>
      <c r="S3504" s="6">
        <f t="shared" si="378"/>
        <v>1.054</v>
      </c>
      <c r="T3504" s="8">
        <f t="shared" si="379"/>
        <v>136</v>
      </c>
      <c r="U3504" t="str">
        <f t="shared" si="383"/>
        <v>theater</v>
      </c>
      <c r="V3504" t="str">
        <f t="shared" si="384"/>
        <v>plays</v>
      </c>
    </row>
    <row r="3505" spans="1:22" ht="48" x14ac:dyDescent="0.2">
      <c r="A3505">
        <v>3503</v>
      </c>
      <c r="B3505" s="3" t="s">
        <v>3502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2">
        <f t="shared" si="380"/>
        <v>42575.478333333333</v>
      </c>
      <c r="K3505">
        <v>1466767728</v>
      </c>
      <c r="L3505" s="12" t="str">
        <f t="shared" si="381"/>
        <v>06/24/2016</v>
      </c>
      <c r="M3505" s="9" t="str" cm="1">
        <f t="array" ref="M3505">_xlfn.IFS(LEFT(L3505, 2) = "01", "Jan", LEFT(L3505, 2) = "02", "Feb", LEFT(L3505, 2) = "03", "Mar", LEFT(L3505, 2) = "04", "Apr", LEFT(L3505, 2) = "05", "May", LEFT(L3505, 2) = "06", "Jun", LEFT(L3505, 2) = "07", "Jul", LEFT(L3505, 2) = "08", "Aug", LEFT(L3505, 2) = "09", "Sep", LEFT(L3505, 2) = "10", "Oct", LEFT(L3505, 2) = "11", "Nov", LEFT(L3505, 2) = "12", "Dec")</f>
        <v>Jun</v>
      </c>
      <c r="N3505" s="9" t="str">
        <f t="shared" si="382"/>
        <v>2016</v>
      </c>
      <c r="O3505" t="b">
        <v>0</v>
      </c>
      <c r="P3505">
        <v>38</v>
      </c>
      <c r="Q3505" t="b">
        <v>1</v>
      </c>
      <c r="R3505" t="s">
        <v>8270</v>
      </c>
      <c r="S3505" s="6">
        <f t="shared" si="378"/>
        <v>1.0755999999999999</v>
      </c>
      <c r="T3505" s="8">
        <f t="shared" si="379"/>
        <v>70.763157894736835</v>
      </c>
      <c r="U3505" t="str">
        <f t="shared" si="383"/>
        <v>theater</v>
      </c>
      <c r="V3505" t="str">
        <f t="shared" si="384"/>
        <v>plays</v>
      </c>
    </row>
    <row r="3506" spans="1:22" ht="48" x14ac:dyDescent="0.2">
      <c r="A3506">
        <v>3504</v>
      </c>
      <c r="B3506" s="3" t="s">
        <v>3503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2">
        <f t="shared" si="380"/>
        <v>42327.790405092594</v>
      </c>
      <c r="K3506">
        <v>1445363891</v>
      </c>
      <c r="L3506" s="12" t="str">
        <f t="shared" si="381"/>
        <v>10/20/2015</v>
      </c>
      <c r="M3506" s="9" t="str" cm="1">
        <f t="array" ref="M3506">_xlfn.IFS(LEFT(L3506, 2) = "01", "Jan", LEFT(L3506, 2) = "02", "Feb", LEFT(L3506, 2) = "03", "Mar", LEFT(L3506, 2) = "04", "Apr", LEFT(L3506, 2) = "05", "May", LEFT(L3506, 2) = "06", "Jun", LEFT(L3506, 2) = "07", "Jul", LEFT(L3506, 2) = "08", "Aug", LEFT(L3506, 2) = "09", "Sep", LEFT(L3506, 2) = "10", "Oct", LEFT(L3506, 2) = "11", "Nov", LEFT(L3506, 2) = "12", "Dec")</f>
        <v>Oct</v>
      </c>
      <c r="N3506" s="9" t="str">
        <f t="shared" si="382"/>
        <v>2015</v>
      </c>
      <c r="O3506" t="b">
        <v>0</v>
      </c>
      <c r="P3506">
        <v>8</v>
      </c>
      <c r="Q3506" t="b">
        <v>1</v>
      </c>
      <c r="R3506" t="s">
        <v>8270</v>
      </c>
      <c r="S3506" s="6">
        <f t="shared" si="378"/>
        <v>1</v>
      </c>
      <c r="T3506" s="8">
        <f t="shared" si="379"/>
        <v>125</v>
      </c>
      <c r="U3506" t="str">
        <f t="shared" si="383"/>
        <v>theater</v>
      </c>
      <c r="V3506" t="str">
        <f t="shared" si="384"/>
        <v>plays</v>
      </c>
    </row>
    <row r="3507" spans="1:22" ht="96" x14ac:dyDescent="0.2">
      <c r="A3507">
        <v>3505</v>
      </c>
      <c r="B3507" s="3" t="s">
        <v>3504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2">
        <f t="shared" si="380"/>
        <v>41772.166666666664</v>
      </c>
      <c r="K3507">
        <v>1398983245</v>
      </c>
      <c r="L3507" s="12" t="str">
        <f t="shared" si="381"/>
        <v>05/01/2014</v>
      </c>
      <c r="M3507" s="9" t="str" cm="1">
        <f t="array" ref="M3507">_xlfn.IFS(LEFT(L3507, 2) = "01", "Jan", LEFT(L3507, 2) = "02", "Feb", LEFT(L3507, 2) = "03", "Mar", LEFT(L3507, 2) = "04", "Apr", LEFT(L3507, 2) = "05", "May", LEFT(L3507, 2) = "06", "Jun", LEFT(L3507, 2) = "07", "Jul", LEFT(L3507, 2) = "08", "Aug", LEFT(L3507, 2) = "09", "Sep", LEFT(L3507, 2) = "10", "Oct", LEFT(L3507, 2) = "11", "Nov", LEFT(L3507, 2) = "12", "Dec")</f>
        <v>May</v>
      </c>
      <c r="N3507" s="9" t="str">
        <f t="shared" si="382"/>
        <v>2014</v>
      </c>
      <c r="O3507" t="b">
        <v>0</v>
      </c>
      <c r="P3507">
        <v>39</v>
      </c>
      <c r="Q3507" t="b">
        <v>1</v>
      </c>
      <c r="R3507" t="s">
        <v>8270</v>
      </c>
      <c r="S3507" s="6">
        <f t="shared" si="378"/>
        <v>1.0376000000000001</v>
      </c>
      <c r="T3507" s="8">
        <f t="shared" si="379"/>
        <v>66.512820512820511</v>
      </c>
      <c r="U3507" t="str">
        <f t="shared" si="383"/>
        <v>theater</v>
      </c>
      <c r="V3507" t="str">
        <f t="shared" si="384"/>
        <v>plays</v>
      </c>
    </row>
    <row r="3508" spans="1:22" ht="48" x14ac:dyDescent="0.2">
      <c r="A3508">
        <v>3506</v>
      </c>
      <c r="B3508" s="3" t="s">
        <v>3505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2">
        <f t="shared" si="380"/>
        <v>41874.734259259261</v>
      </c>
      <c r="K3508">
        <v>1404927440</v>
      </c>
      <c r="L3508" s="12" t="str">
        <f t="shared" si="381"/>
        <v>07/09/2014</v>
      </c>
      <c r="M3508" s="9" t="str" cm="1">
        <f t="array" ref="M3508">_xlfn.IFS(LEFT(L3508, 2) = "01", "Jan", LEFT(L3508, 2) = "02", "Feb", LEFT(L3508, 2) = "03", "Mar", LEFT(L3508, 2) = "04", "Apr", LEFT(L3508, 2) = "05", "May", LEFT(L3508, 2) = "06", "Jun", LEFT(L3508, 2) = "07", "Jul", LEFT(L3508, 2) = "08", "Aug", LEFT(L3508, 2) = "09", "Sep", LEFT(L3508, 2) = "10", "Oct", LEFT(L3508, 2) = "11", "Nov", LEFT(L3508, 2) = "12", "Dec")</f>
        <v>Jul</v>
      </c>
      <c r="N3508" s="9" t="str">
        <f t="shared" si="382"/>
        <v>2014</v>
      </c>
      <c r="O3508" t="b">
        <v>0</v>
      </c>
      <c r="P3508">
        <v>29</v>
      </c>
      <c r="Q3508" t="b">
        <v>1</v>
      </c>
      <c r="R3508" t="s">
        <v>8270</v>
      </c>
      <c r="S3508" s="6">
        <f t="shared" si="378"/>
        <v>1.0149999999999999</v>
      </c>
      <c r="T3508" s="8">
        <f t="shared" si="379"/>
        <v>105</v>
      </c>
      <c r="U3508" t="str">
        <f t="shared" si="383"/>
        <v>theater</v>
      </c>
      <c r="V3508" t="str">
        <f t="shared" si="384"/>
        <v>plays</v>
      </c>
    </row>
    <row r="3509" spans="1:22" ht="32" x14ac:dyDescent="0.2">
      <c r="A3509">
        <v>3507</v>
      </c>
      <c r="B3509" s="3" t="s">
        <v>3506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2">
        <f t="shared" si="380"/>
        <v>42521.92288194444</v>
      </c>
      <c r="K3509">
        <v>1462140537</v>
      </c>
      <c r="L3509" s="12" t="str">
        <f t="shared" si="381"/>
        <v>05/01/2016</v>
      </c>
      <c r="M3509" s="9" t="str" cm="1">
        <f t="array" ref="M3509">_xlfn.IFS(LEFT(L3509, 2) = "01", "Jan", LEFT(L3509, 2) = "02", "Feb", LEFT(L3509, 2) = "03", "Mar", LEFT(L3509, 2) = "04", "Apr", LEFT(L3509, 2) = "05", "May", LEFT(L3509, 2) = "06", "Jun", LEFT(L3509, 2) = "07", "Jul", LEFT(L3509, 2) = "08", "Aug", LEFT(L3509, 2) = "09", "Sep", LEFT(L3509, 2) = "10", "Oct", LEFT(L3509, 2) = "11", "Nov", LEFT(L3509, 2) = "12", "Dec")</f>
        <v>May</v>
      </c>
      <c r="N3509" s="9" t="str">
        <f t="shared" si="382"/>
        <v>2016</v>
      </c>
      <c r="O3509" t="b">
        <v>0</v>
      </c>
      <c r="P3509">
        <v>72</v>
      </c>
      <c r="Q3509" t="b">
        <v>1</v>
      </c>
      <c r="R3509" t="s">
        <v>8270</v>
      </c>
      <c r="S3509" s="6">
        <f t="shared" si="378"/>
        <v>1.044</v>
      </c>
      <c r="T3509" s="8">
        <f t="shared" si="379"/>
        <v>145</v>
      </c>
      <c r="U3509" t="str">
        <f t="shared" si="383"/>
        <v>theater</v>
      </c>
      <c r="V3509" t="str">
        <f t="shared" si="384"/>
        <v>plays</v>
      </c>
    </row>
    <row r="3510" spans="1:22" ht="48" x14ac:dyDescent="0.2">
      <c r="A3510">
        <v>3508</v>
      </c>
      <c r="B3510" s="3" t="s">
        <v>3507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2">
        <f t="shared" si="380"/>
        <v>42500.875</v>
      </c>
      <c r="K3510">
        <v>1460914253</v>
      </c>
      <c r="L3510" s="12" t="str">
        <f t="shared" si="381"/>
        <v>04/17/2016</v>
      </c>
      <c r="M3510" s="9" t="str" cm="1">
        <f t="array" ref="M3510">_xlfn.IFS(LEFT(L3510, 2) = "01", "Jan", LEFT(L3510, 2) = "02", "Feb", LEFT(L3510, 2) = "03", "Mar", LEFT(L3510, 2) = "04", "Apr", LEFT(L3510, 2) = "05", "May", LEFT(L3510, 2) = "06", "Jun", LEFT(L3510, 2) = "07", "Jul", LEFT(L3510, 2) = "08", "Aug", LEFT(L3510, 2) = "09", "Sep", LEFT(L3510, 2) = "10", "Oct", LEFT(L3510, 2) = "11", "Nov", LEFT(L3510, 2) = "12", "Dec")</f>
        <v>Apr</v>
      </c>
      <c r="N3510" s="9" t="str">
        <f t="shared" si="382"/>
        <v>2016</v>
      </c>
      <c r="O3510" t="b">
        <v>0</v>
      </c>
      <c r="P3510">
        <v>15</v>
      </c>
      <c r="Q3510" t="b">
        <v>1</v>
      </c>
      <c r="R3510" t="s">
        <v>8270</v>
      </c>
      <c r="S3510" s="6">
        <f t="shared" si="378"/>
        <v>1.8</v>
      </c>
      <c r="T3510" s="8">
        <f t="shared" si="379"/>
        <v>12</v>
      </c>
      <c r="U3510" t="str">
        <f t="shared" si="383"/>
        <v>theater</v>
      </c>
      <c r="V3510" t="str">
        <f t="shared" si="384"/>
        <v>plays</v>
      </c>
    </row>
    <row r="3511" spans="1:22" ht="48" x14ac:dyDescent="0.2">
      <c r="A3511">
        <v>3509</v>
      </c>
      <c r="B3511" s="3" t="s">
        <v>3508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2">
        <f t="shared" si="380"/>
        <v>41964.204861111109</v>
      </c>
      <c r="K3511">
        <v>1415392666</v>
      </c>
      <c r="L3511" s="12" t="str">
        <f t="shared" si="381"/>
        <v>11/07/2014</v>
      </c>
      <c r="M3511" s="9" t="str" cm="1">
        <f t="array" ref="M3511">_xlfn.IFS(LEFT(L3511, 2) = "01", "Jan", LEFT(L3511, 2) = "02", "Feb", LEFT(L3511, 2) = "03", "Mar", LEFT(L3511, 2) = "04", "Apr", LEFT(L3511, 2) = "05", "May", LEFT(L3511, 2) = "06", "Jun", LEFT(L3511, 2) = "07", "Jul", LEFT(L3511, 2) = "08", "Aug", LEFT(L3511, 2) = "09", "Sep", LEFT(L3511, 2) = "10", "Oct", LEFT(L3511, 2) = "11", "Nov", LEFT(L3511, 2) = "12", "Dec")</f>
        <v>Nov</v>
      </c>
      <c r="N3511" s="9" t="str">
        <f t="shared" si="382"/>
        <v>2014</v>
      </c>
      <c r="O3511" t="b">
        <v>0</v>
      </c>
      <c r="P3511">
        <v>33</v>
      </c>
      <c r="Q3511" t="b">
        <v>1</v>
      </c>
      <c r="R3511" t="s">
        <v>8270</v>
      </c>
      <c r="S3511" s="6">
        <f t="shared" si="378"/>
        <v>1.0633333333333332</v>
      </c>
      <c r="T3511" s="8">
        <f t="shared" si="379"/>
        <v>96.666666666666671</v>
      </c>
      <c r="U3511" t="str">
        <f t="shared" si="383"/>
        <v>theater</v>
      </c>
      <c r="V3511" t="str">
        <f t="shared" si="384"/>
        <v>plays</v>
      </c>
    </row>
    <row r="3512" spans="1:22" ht="48" x14ac:dyDescent="0.2">
      <c r="A3512">
        <v>3510</v>
      </c>
      <c r="B3512" s="3" t="s">
        <v>3509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2">
        <f t="shared" si="380"/>
        <v>41822.62090277778</v>
      </c>
      <c r="K3512">
        <v>1402584846</v>
      </c>
      <c r="L3512" s="12" t="str">
        <f t="shared" si="381"/>
        <v>06/12/2014</v>
      </c>
      <c r="M3512" s="9" t="str" cm="1">
        <f t="array" ref="M3512">_xlfn.IFS(LEFT(L3512, 2) = "01", "Jan", LEFT(L3512, 2) = "02", "Feb", LEFT(L3512, 2) = "03", "Mar", LEFT(L3512, 2) = "04", "Apr", LEFT(L3512, 2) = "05", "May", LEFT(L3512, 2) = "06", "Jun", LEFT(L3512, 2) = "07", "Jul", LEFT(L3512, 2) = "08", "Aug", LEFT(L3512, 2) = "09", "Sep", LEFT(L3512, 2) = "10", "Oct", LEFT(L3512, 2) = "11", "Nov", LEFT(L3512, 2) = "12", "Dec")</f>
        <v>Jun</v>
      </c>
      <c r="N3512" s="9" t="str">
        <f t="shared" si="382"/>
        <v>2014</v>
      </c>
      <c r="O3512" t="b">
        <v>0</v>
      </c>
      <c r="P3512">
        <v>15</v>
      </c>
      <c r="Q3512" t="b">
        <v>1</v>
      </c>
      <c r="R3512" t="s">
        <v>8270</v>
      </c>
      <c r="S3512" s="6">
        <f t="shared" si="378"/>
        <v>1.0055555555555555</v>
      </c>
      <c r="T3512" s="8">
        <f t="shared" si="379"/>
        <v>60.333333333333336</v>
      </c>
      <c r="U3512" t="str">
        <f t="shared" si="383"/>
        <v>theater</v>
      </c>
      <c r="V3512" t="str">
        <f t="shared" si="384"/>
        <v>plays</v>
      </c>
    </row>
    <row r="3513" spans="1:22" ht="48" x14ac:dyDescent="0.2">
      <c r="A3513">
        <v>3511</v>
      </c>
      <c r="B3513" s="3" t="s">
        <v>3510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2">
        <f t="shared" si="380"/>
        <v>41950.770833333336</v>
      </c>
      <c r="K3513">
        <v>1413406695</v>
      </c>
      <c r="L3513" s="12" t="str">
        <f t="shared" si="381"/>
        <v>10/15/2014</v>
      </c>
      <c r="M3513" s="9" t="str" cm="1">
        <f t="array" ref="M3513">_xlfn.IFS(LEFT(L3513, 2) = "01", "Jan", LEFT(L3513, 2) = "02", "Feb", LEFT(L3513, 2) = "03", "Mar", LEFT(L3513, 2) = "04", "Apr", LEFT(L3513, 2) = "05", "May", LEFT(L3513, 2) = "06", "Jun", LEFT(L3513, 2) = "07", "Jul", LEFT(L3513, 2) = "08", "Aug", LEFT(L3513, 2) = "09", "Sep", LEFT(L3513, 2) = "10", "Oct", LEFT(L3513, 2) = "11", "Nov", LEFT(L3513, 2) = "12", "Dec")</f>
        <v>Oct</v>
      </c>
      <c r="N3513" s="9" t="str">
        <f t="shared" si="382"/>
        <v>2014</v>
      </c>
      <c r="O3513" t="b">
        <v>0</v>
      </c>
      <c r="P3513">
        <v>19</v>
      </c>
      <c r="Q3513" t="b">
        <v>1</v>
      </c>
      <c r="R3513" t="s">
        <v>8270</v>
      </c>
      <c r="S3513" s="6">
        <f t="shared" si="378"/>
        <v>1.012</v>
      </c>
      <c r="T3513" s="8">
        <f t="shared" si="379"/>
        <v>79.89473684210526</v>
      </c>
      <c r="U3513" t="str">
        <f t="shared" si="383"/>
        <v>theater</v>
      </c>
      <c r="V3513" t="str">
        <f t="shared" si="384"/>
        <v>plays</v>
      </c>
    </row>
    <row r="3514" spans="1:22" ht="48" x14ac:dyDescent="0.2">
      <c r="A3514">
        <v>3512</v>
      </c>
      <c r="B3514" s="3" t="s">
        <v>3511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2">
        <f t="shared" si="380"/>
        <v>42117.49527777778</v>
      </c>
      <c r="K3514">
        <v>1424609592</v>
      </c>
      <c r="L3514" s="12" t="str">
        <f t="shared" si="381"/>
        <v>02/22/2015</v>
      </c>
      <c r="M3514" s="9" t="str" cm="1">
        <f t="array" ref="M3514">_xlfn.IFS(LEFT(L3514, 2) = "01", "Jan", LEFT(L3514, 2) = "02", "Feb", LEFT(L3514, 2) = "03", "Mar", LEFT(L3514, 2) = "04", "Apr", LEFT(L3514, 2) = "05", "May", LEFT(L3514, 2) = "06", "Jun", LEFT(L3514, 2) = "07", "Jul", LEFT(L3514, 2) = "08", "Aug", LEFT(L3514, 2) = "09", "Sep", LEFT(L3514, 2) = "10", "Oct", LEFT(L3514, 2) = "11", "Nov", LEFT(L3514, 2) = "12", "Dec")</f>
        <v>Feb</v>
      </c>
      <c r="N3514" s="9" t="str">
        <f t="shared" si="382"/>
        <v>2015</v>
      </c>
      <c r="O3514" t="b">
        <v>0</v>
      </c>
      <c r="P3514">
        <v>17</v>
      </c>
      <c r="Q3514" t="b">
        <v>1</v>
      </c>
      <c r="R3514" t="s">
        <v>8270</v>
      </c>
      <c r="S3514" s="6">
        <f t="shared" si="378"/>
        <v>1</v>
      </c>
      <c r="T3514" s="8">
        <f t="shared" si="379"/>
        <v>58.823529411764703</v>
      </c>
      <c r="U3514" t="str">
        <f t="shared" si="383"/>
        <v>theater</v>
      </c>
      <c r="V3514" t="str">
        <f t="shared" si="384"/>
        <v>plays</v>
      </c>
    </row>
    <row r="3515" spans="1:22" ht="48" x14ac:dyDescent="0.2">
      <c r="A3515">
        <v>3513</v>
      </c>
      <c r="B3515" s="3" t="s">
        <v>3512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2">
        <f t="shared" si="380"/>
        <v>41794.207638888889</v>
      </c>
      <c r="K3515">
        <v>1400725112</v>
      </c>
      <c r="L3515" s="12" t="str">
        <f t="shared" si="381"/>
        <v>05/22/2014</v>
      </c>
      <c r="M3515" s="9" t="str" cm="1">
        <f t="array" ref="M3515">_xlfn.IFS(LEFT(L3515, 2) = "01", "Jan", LEFT(L3515, 2) = "02", "Feb", LEFT(L3515, 2) = "03", "Mar", LEFT(L3515, 2) = "04", "Apr", LEFT(L3515, 2) = "05", "May", LEFT(L3515, 2) = "06", "Jun", LEFT(L3515, 2) = "07", "Jul", LEFT(L3515, 2) = "08", "Aug", LEFT(L3515, 2) = "09", "Sep", LEFT(L3515, 2) = "10", "Oct", LEFT(L3515, 2) = "11", "Nov", LEFT(L3515, 2) = "12", "Dec")</f>
        <v>May</v>
      </c>
      <c r="N3515" s="9" t="str">
        <f t="shared" si="382"/>
        <v>2014</v>
      </c>
      <c r="O3515" t="b">
        <v>0</v>
      </c>
      <c r="P3515">
        <v>44</v>
      </c>
      <c r="Q3515" t="b">
        <v>1</v>
      </c>
      <c r="R3515" t="s">
        <v>8270</v>
      </c>
      <c r="S3515" s="6">
        <f t="shared" si="378"/>
        <v>1.1839285714285714</v>
      </c>
      <c r="T3515" s="8">
        <f t="shared" si="379"/>
        <v>75.340909090909093</v>
      </c>
      <c r="U3515" t="str">
        <f t="shared" si="383"/>
        <v>theater</v>
      </c>
      <c r="V3515" t="str">
        <f t="shared" si="384"/>
        <v>plays</v>
      </c>
    </row>
    <row r="3516" spans="1:22" ht="48" x14ac:dyDescent="0.2">
      <c r="A3516">
        <v>3514</v>
      </c>
      <c r="B3516" s="3" t="s">
        <v>3513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2">
        <f t="shared" si="380"/>
        <v>42037.207638888889</v>
      </c>
      <c r="K3516">
        <v>1421439552</v>
      </c>
      <c r="L3516" s="12" t="str">
        <f t="shared" si="381"/>
        <v>01/16/2015</v>
      </c>
      <c r="M3516" s="9" t="str" cm="1">
        <f t="array" ref="M3516">_xlfn.IFS(LEFT(L3516, 2) = "01", "Jan", LEFT(L3516, 2) = "02", "Feb", LEFT(L3516, 2) = "03", "Mar", LEFT(L3516, 2) = "04", "Apr", LEFT(L3516, 2) = "05", "May", LEFT(L3516, 2) = "06", "Jun", LEFT(L3516, 2) = "07", "Jul", LEFT(L3516, 2) = "08", "Aug", LEFT(L3516, 2) = "09", "Sep", LEFT(L3516, 2) = "10", "Oct", LEFT(L3516, 2) = "11", "Nov", LEFT(L3516, 2) = "12", "Dec")</f>
        <v>Jan</v>
      </c>
      <c r="N3516" s="9" t="str">
        <f t="shared" si="382"/>
        <v>2015</v>
      </c>
      <c r="O3516" t="b">
        <v>0</v>
      </c>
      <c r="P3516">
        <v>10</v>
      </c>
      <c r="Q3516" t="b">
        <v>1</v>
      </c>
      <c r="R3516" t="s">
        <v>8270</v>
      </c>
      <c r="S3516" s="6">
        <f t="shared" si="378"/>
        <v>1.1000000000000001</v>
      </c>
      <c r="T3516" s="8">
        <f t="shared" si="379"/>
        <v>55</v>
      </c>
      <c r="U3516" t="str">
        <f t="shared" si="383"/>
        <v>theater</v>
      </c>
      <c r="V3516" t="str">
        <f t="shared" si="384"/>
        <v>plays</v>
      </c>
    </row>
    <row r="3517" spans="1:22" ht="48" x14ac:dyDescent="0.2">
      <c r="A3517">
        <v>3515</v>
      </c>
      <c r="B3517" s="3" t="s">
        <v>3514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2">
        <f t="shared" si="380"/>
        <v>42155.772812499999</v>
      </c>
      <c r="K3517">
        <v>1430505171</v>
      </c>
      <c r="L3517" s="12" t="str">
        <f t="shared" si="381"/>
        <v>05/01/2015</v>
      </c>
      <c r="M3517" s="9" t="str" cm="1">
        <f t="array" ref="M3517">_xlfn.IFS(LEFT(L3517, 2) = "01", "Jan", LEFT(L3517, 2) = "02", "Feb", LEFT(L3517, 2) = "03", "Mar", LEFT(L3517, 2) = "04", "Apr", LEFT(L3517, 2) = "05", "May", LEFT(L3517, 2) = "06", "Jun", LEFT(L3517, 2) = "07", "Jul", LEFT(L3517, 2) = "08", "Aug", LEFT(L3517, 2) = "09", "Sep", LEFT(L3517, 2) = "10", "Oct", LEFT(L3517, 2) = "11", "Nov", LEFT(L3517, 2) = "12", "Dec")</f>
        <v>May</v>
      </c>
      <c r="N3517" s="9" t="str">
        <f t="shared" si="382"/>
        <v>2015</v>
      </c>
      <c r="O3517" t="b">
        <v>0</v>
      </c>
      <c r="P3517">
        <v>46</v>
      </c>
      <c r="Q3517" t="b">
        <v>1</v>
      </c>
      <c r="R3517" t="s">
        <v>8270</v>
      </c>
      <c r="S3517" s="6">
        <f t="shared" si="378"/>
        <v>1.0266666666666666</v>
      </c>
      <c r="T3517" s="8">
        <f t="shared" si="379"/>
        <v>66.956521739130437</v>
      </c>
      <c r="U3517" t="str">
        <f t="shared" si="383"/>
        <v>theater</v>
      </c>
      <c r="V3517" t="str">
        <f t="shared" si="384"/>
        <v>plays</v>
      </c>
    </row>
    <row r="3518" spans="1:22" ht="48" x14ac:dyDescent="0.2">
      <c r="A3518">
        <v>3516</v>
      </c>
      <c r="B3518" s="3" t="s">
        <v>3515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2">
        <f t="shared" si="380"/>
        <v>41890.125</v>
      </c>
      <c r="K3518">
        <v>1407197670</v>
      </c>
      <c r="L3518" s="12" t="str">
        <f t="shared" si="381"/>
        <v>08/05/2014</v>
      </c>
      <c r="M3518" s="9" t="str" cm="1">
        <f t="array" ref="M3518">_xlfn.IFS(LEFT(L3518, 2) = "01", "Jan", LEFT(L3518, 2) = "02", "Feb", LEFT(L3518, 2) = "03", "Mar", LEFT(L3518, 2) = "04", "Apr", LEFT(L3518, 2) = "05", "May", LEFT(L3518, 2) = "06", "Jun", LEFT(L3518, 2) = "07", "Jul", LEFT(L3518, 2) = "08", "Aug", LEFT(L3518, 2) = "09", "Sep", LEFT(L3518, 2) = "10", "Oct", LEFT(L3518, 2) = "11", "Nov", LEFT(L3518, 2) = "12", "Dec")</f>
        <v>Aug</v>
      </c>
      <c r="N3518" s="9" t="str">
        <f t="shared" si="382"/>
        <v>2014</v>
      </c>
      <c r="O3518" t="b">
        <v>0</v>
      </c>
      <c r="P3518">
        <v>11</v>
      </c>
      <c r="Q3518" t="b">
        <v>1</v>
      </c>
      <c r="R3518" t="s">
        <v>8270</v>
      </c>
      <c r="S3518" s="6">
        <f t="shared" si="378"/>
        <v>1</v>
      </c>
      <c r="T3518" s="8">
        <f t="shared" si="379"/>
        <v>227.27272727272728</v>
      </c>
      <c r="U3518" t="str">
        <f t="shared" si="383"/>
        <v>theater</v>
      </c>
      <c r="V3518" t="str">
        <f t="shared" si="384"/>
        <v>plays</v>
      </c>
    </row>
    <row r="3519" spans="1:22" ht="48" x14ac:dyDescent="0.2">
      <c r="A3519">
        <v>3517</v>
      </c>
      <c r="B3519" s="3" t="s">
        <v>3516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2">
        <f t="shared" si="380"/>
        <v>41824.458333333336</v>
      </c>
      <c r="K3519">
        <v>1401910634</v>
      </c>
      <c r="L3519" s="12" t="str">
        <f t="shared" si="381"/>
        <v>06/04/2014</v>
      </c>
      <c r="M3519" s="9" t="str" cm="1">
        <f t="array" ref="M3519">_xlfn.IFS(LEFT(L3519, 2) = "01", "Jan", LEFT(L3519, 2) = "02", "Feb", LEFT(L3519, 2) = "03", "Mar", LEFT(L3519, 2) = "04", "Apr", LEFT(L3519, 2) = "05", "May", LEFT(L3519, 2) = "06", "Jun", LEFT(L3519, 2) = "07", "Jul", LEFT(L3519, 2) = "08", "Aug", LEFT(L3519, 2) = "09", "Sep", LEFT(L3519, 2) = "10", "Oct", LEFT(L3519, 2) = "11", "Nov", LEFT(L3519, 2) = "12", "Dec")</f>
        <v>Jun</v>
      </c>
      <c r="N3519" s="9" t="str">
        <f t="shared" si="382"/>
        <v>2014</v>
      </c>
      <c r="O3519" t="b">
        <v>0</v>
      </c>
      <c r="P3519">
        <v>13</v>
      </c>
      <c r="Q3519" t="b">
        <v>1</v>
      </c>
      <c r="R3519" t="s">
        <v>8270</v>
      </c>
      <c r="S3519" s="6">
        <f t="shared" si="378"/>
        <v>1</v>
      </c>
      <c r="T3519" s="8">
        <f t="shared" si="379"/>
        <v>307.69230769230768</v>
      </c>
      <c r="U3519" t="str">
        <f t="shared" si="383"/>
        <v>theater</v>
      </c>
      <c r="V3519" t="str">
        <f t="shared" si="384"/>
        <v>plays</v>
      </c>
    </row>
    <row r="3520" spans="1:22" ht="48" x14ac:dyDescent="0.2">
      <c r="A3520">
        <v>3518</v>
      </c>
      <c r="B3520" s="3" t="s">
        <v>3517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2">
        <f t="shared" si="380"/>
        <v>41914.597916666666</v>
      </c>
      <c r="K3520">
        <v>1410461299</v>
      </c>
      <c r="L3520" s="12" t="str">
        <f t="shared" si="381"/>
        <v>09/11/2014</v>
      </c>
      <c r="M3520" s="9" t="str" cm="1">
        <f t="array" ref="M3520">_xlfn.IFS(LEFT(L3520, 2) = "01", "Jan", LEFT(L3520, 2) = "02", "Feb", LEFT(L3520, 2) = "03", "Mar", LEFT(L3520, 2) = "04", "Apr", LEFT(L3520, 2) = "05", "May", LEFT(L3520, 2) = "06", "Jun", LEFT(L3520, 2) = "07", "Jul", LEFT(L3520, 2) = "08", "Aug", LEFT(L3520, 2) = "09", "Sep", LEFT(L3520, 2) = "10", "Oct", LEFT(L3520, 2) = "11", "Nov", LEFT(L3520, 2) = "12", "Dec")</f>
        <v>Sep</v>
      </c>
      <c r="N3520" s="9" t="str">
        <f t="shared" si="382"/>
        <v>2014</v>
      </c>
      <c r="O3520" t="b">
        <v>0</v>
      </c>
      <c r="P3520">
        <v>33</v>
      </c>
      <c r="Q3520" t="b">
        <v>1</v>
      </c>
      <c r="R3520" t="s">
        <v>8270</v>
      </c>
      <c r="S3520" s="6">
        <f t="shared" si="378"/>
        <v>1.10046</v>
      </c>
      <c r="T3520" s="8">
        <f t="shared" si="379"/>
        <v>50.020909090909093</v>
      </c>
      <c r="U3520" t="str">
        <f t="shared" si="383"/>
        <v>theater</v>
      </c>
      <c r="V3520" t="str">
        <f t="shared" si="384"/>
        <v>plays</v>
      </c>
    </row>
    <row r="3521" spans="1:22" ht="48" x14ac:dyDescent="0.2">
      <c r="A3521">
        <v>3519</v>
      </c>
      <c r="B3521" s="3" t="s">
        <v>3518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2">
        <f t="shared" si="380"/>
        <v>42067.598958333328</v>
      </c>
      <c r="K3521">
        <v>1422886950</v>
      </c>
      <c r="L3521" s="12" t="str">
        <f t="shared" si="381"/>
        <v>02/02/2015</v>
      </c>
      <c r="M3521" s="9" t="str" cm="1">
        <f t="array" ref="M3521">_xlfn.IFS(LEFT(L3521, 2) = "01", "Jan", LEFT(L3521, 2) = "02", "Feb", LEFT(L3521, 2) = "03", "Mar", LEFT(L3521, 2) = "04", "Apr", LEFT(L3521, 2) = "05", "May", LEFT(L3521, 2) = "06", "Jun", LEFT(L3521, 2) = "07", "Jul", LEFT(L3521, 2) = "08", "Aug", LEFT(L3521, 2) = "09", "Sep", LEFT(L3521, 2) = "10", "Oct", LEFT(L3521, 2) = "11", "Nov", LEFT(L3521, 2) = "12", "Dec")</f>
        <v>Feb</v>
      </c>
      <c r="N3521" s="9" t="str">
        <f t="shared" si="382"/>
        <v>2015</v>
      </c>
      <c r="O3521" t="b">
        <v>0</v>
      </c>
      <c r="P3521">
        <v>28</v>
      </c>
      <c r="Q3521" t="b">
        <v>1</v>
      </c>
      <c r="R3521" t="s">
        <v>8270</v>
      </c>
      <c r="S3521" s="6">
        <f t="shared" si="378"/>
        <v>1.0135000000000001</v>
      </c>
      <c r="T3521" s="8">
        <f t="shared" si="379"/>
        <v>72.392857142857139</v>
      </c>
      <c r="U3521" t="str">
        <f t="shared" si="383"/>
        <v>theater</v>
      </c>
      <c r="V3521" t="str">
        <f t="shared" si="384"/>
        <v>plays</v>
      </c>
    </row>
    <row r="3522" spans="1:22" ht="32" x14ac:dyDescent="0.2">
      <c r="A3522">
        <v>3520</v>
      </c>
      <c r="B3522" s="3" t="s">
        <v>3519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2">
        <f t="shared" si="380"/>
        <v>42253.57430555555</v>
      </c>
      <c r="K3522">
        <v>1439322412</v>
      </c>
      <c r="L3522" s="12" t="str">
        <f t="shared" si="381"/>
        <v>08/11/2015</v>
      </c>
      <c r="M3522" s="9" t="str" cm="1">
        <f t="array" ref="M3522">_xlfn.IFS(LEFT(L3522, 2) = "01", "Jan", LEFT(L3522, 2) = "02", "Feb", LEFT(L3522, 2) = "03", "Mar", LEFT(L3522, 2) = "04", "Apr", LEFT(L3522, 2) = "05", "May", LEFT(L3522, 2) = "06", "Jun", LEFT(L3522, 2) = "07", "Jul", LEFT(L3522, 2) = "08", "Aug", LEFT(L3522, 2) = "09", "Sep", LEFT(L3522, 2) = "10", "Oct", LEFT(L3522, 2) = "11", "Nov", LEFT(L3522, 2) = "12", "Dec")</f>
        <v>Aug</v>
      </c>
      <c r="N3522" s="9" t="str">
        <f t="shared" si="382"/>
        <v>2015</v>
      </c>
      <c r="O3522" t="b">
        <v>0</v>
      </c>
      <c r="P3522">
        <v>21</v>
      </c>
      <c r="Q3522" t="b">
        <v>1</v>
      </c>
      <c r="R3522" t="s">
        <v>8270</v>
      </c>
      <c r="S3522" s="6">
        <f t="shared" ref="S3522:S3585" si="385">E3522/D3522</f>
        <v>1.0075000000000001</v>
      </c>
      <c r="T3522" s="8">
        <f t="shared" ref="T3522:T3585" si="386">IFERROR(E3522/P3522, 0)</f>
        <v>95.952380952380949</v>
      </c>
      <c r="U3522" t="str">
        <f t="shared" si="383"/>
        <v>theater</v>
      </c>
      <c r="V3522" t="str">
        <f t="shared" si="384"/>
        <v>plays</v>
      </c>
    </row>
    <row r="3523" spans="1:22" ht="48" x14ac:dyDescent="0.2">
      <c r="A3523">
        <v>3521</v>
      </c>
      <c r="B3523" s="3" t="s">
        <v>3520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2">
        <f t="shared" ref="J3523:J3586" si="387">(((I3523/60)/60)/24)+DATE(1970,1,1)</f>
        <v>41911.361342592594</v>
      </c>
      <c r="K3523">
        <v>1409388020</v>
      </c>
      <c r="L3523" s="12" t="str">
        <f t="shared" ref="L3523:L3586" si="388">TEXT((((K3523/60)/60)/24)+DATE(1970,1,1), "mm/dd/yyyy")</f>
        <v>08/30/2014</v>
      </c>
      <c r="M3523" s="9" t="str" cm="1">
        <f t="array" ref="M3523">_xlfn.IFS(LEFT(L3523, 2) = "01", "Jan", LEFT(L3523, 2) = "02", "Feb", LEFT(L3523, 2) = "03", "Mar", LEFT(L3523, 2) = "04", "Apr", LEFT(L3523, 2) = "05", "May", LEFT(L3523, 2) = "06", "Jun", LEFT(L3523, 2) = "07", "Jul", LEFT(L3523, 2) = "08", "Aug", LEFT(L3523, 2) = "09", "Sep", LEFT(L3523, 2) = "10", "Oct", LEFT(L3523, 2) = "11", "Nov", LEFT(L3523, 2) = "12", "Dec")</f>
        <v>Aug</v>
      </c>
      <c r="N3523" s="9" t="str">
        <f t="shared" ref="N3523:N3586" si="389">RIGHT(L3523, 4)</f>
        <v>2014</v>
      </c>
      <c r="O3523" t="b">
        <v>0</v>
      </c>
      <c r="P3523">
        <v>13</v>
      </c>
      <c r="Q3523" t="b">
        <v>1</v>
      </c>
      <c r="R3523" t="s">
        <v>8270</v>
      </c>
      <c r="S3523" s="6">
        <f t="shared" si="385"/>
        <v>1.6942857142857144</v>
      </c>
      <c r="T3523" s="8">
        <f t="shared" si="386"/>
        <v>45.615384615384613</v>
      </c>
      <c r="U3523" t="str">
        <f t="shared" ref="U3523:U3586" si="390">LEFT(R3523, SEARCH("/", R3523) - 1)</f>
        <v>theater</v>
      </c>
      <c r="V3523" t="str">
        <f t="shared" ref="V3523:V3586" si="391">RIGHT(R3523, LEN(R3523) - SEARCH("/", R3523) )</f>
        <v>plays</v>
      </c>
    </row>
    <row r="3524" spans="1:22" ht="48" x14ac:dyDescent="0.2">
      <c r="A3524">
        <v>3522</v>
      </c>
      <c r="B3524" s="3" t="s">
        <v>3521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2">
        <f t="shared" si="387"/>
        <v>42262.420833333337</v>
      </c>
      <c r="K3524">
        <v>1439924246</v>
      </c>
      <c r="L3524" s="12" t="str">
        <f t="shared" si="388"/>
        <v>08/18/2015</v>
      </c>
      <c r="M3524" s="9" t="str" cm="1">
        <f t="array" ref="M3524">_xlfn.IFS(LEFT(L3524, 2) = "01", "Jan", LEFT(L3524, 2) = "02", "Feb", LEFT(L3524, 2) = "03", "Mar", LEFT(L3524, 2) = "04", "Apr", LEFT(L3524, 2) = "05", "May", LEFT(L3524, 2) = "06", "Jun", LEFT(L3524, 2) = "07", "Jul", LEFT(L3524, 2) = "08", "Aug", LEFT(L3524, 2) = "09", "Sep", LEFT(L3524, 2) = "10", "Oct", LEFT(L3524, 2) = "11", "Nov", LEFT(L3524, 2) = "12", "Dec")</f>
        <v>Aug</v>
      </c>
      <c r="N3524" s="9" t="str">
        <f t="shared" si="389"/>
        <v>2015</v>
      </c>
      <c r="O3524" t="b">
        <v>0</v>
      </c>
      <c r="P3524">
        <v>34</v>
      </c>
      <c r="Q3524" t="b">
        <v>1</v>
      </c>
      <c r="R3524" t="s">
        <v>8270</v>
      </c>
      <c r="S3524" s="6">
        <f t="shared" si="385"/>
        <v>1</v>
      </c>
      <c r="T3524" s="8">
        <f t="shared" si="386"/>
        <v>41.029411764705884</v>
      </c>
      <c r="U3524" t="str">
        <f t="shared" si="390"/>
        <v>theater</v>
      </c>
      <c r="V3524" t="str">
        <f t="shared" si="391"/>
        <v>plays</v>
      </c>
    </row>
    <row r="3525" spans="1:22" ht="48" x14ac:dyDescent="0.2">
      <c r="A3525">
        <v>3523</v>
      </c>
      <c r="B3525" s="3" t="s">
        <v>3522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2">
        <f t="shared" si="387"/>
        <v>42638.958333333328</v>
      </c>
      <c r="K3525">
        <v>1469871148</v>
      </c>
      <c r="L3525" s="12" t="str">
        <f t="shared" si="388"/>
        <v>07/30/2016</v>
      </c>
      <c r="M3525" s="9" t="str" cm="1">
        <f t="array" ref="M3525">_xlfn.IFS(LEFT(L3525, 2) = "01", "Jan", LEFT(L3525, 2) = "02", "Feb", LEFT(L3525, 2) = "03", "Mar", LEFT(L3525, 2) = "04", "Apr", LEFT(L3525, 2) = "05", "May", LEFT(L3525, 2) = "06", "Jun", LEFT(L3525, 2) = "07", "Jul", LEFT(L3525, 2) = "08", "Aug", LEFT(L3525, 2) = "09", "Sep", LEFT(L3525, 2) = "10", "Oct", LEFT(L3525, 2) = "11", "Nov", LEFT(L3525, 2) = "12", "Dec")</f>
        <v>Jul</v>
      </c>
      <c r="N3525" s="9" t="str">
        <f t="shared" si="389"/>
        <v>2016</v>
      </c>
      <c r="O3525" t="b">
        <v>0</v>
      </c>
      <c r="P3525">
        <v>80</v>
      </c>
      <c r="Q3525" t="b">
        <v>1</v>
      </c>
      <c r="R3525" t="s">
        <v>8270</v>
      </c>
      <c r="S3525" s="6">
        <f t="shared" si="385"/>
        <v>1.1365000000000001</v>
      </c>
      <c r="T3525" s="8">
        <f t="shared" si="386"/>
        <v>56.825000000000003</v>
      </c>
      <c r="U3525" t="str">
        <f t="shared" si="390"/>
        <v>theater</v>
      </c>
      <c r="V3525" t="str">
        <f t="shared" si="391"/>
        <v>plays</v>
      </c>
    </row>
    <row r="3526" spans="1:22" ht="48" x14ac:dyDescent="0.2">
      <c r="A3526">
        <v>3524</v>
      </c>
      <c r="B3526" s="3" t="s">
        <v>3523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2">
        <f t="shared" si="387"/>
        <v>41895.166666666664</v>
      </c>
      <c r="K3526">
        <v>1409336373</v>
      </c>
      <c r="L3526" s="12" t="str">
        <f t="shared" si="388"/>
        <v>08/29/2014</v>
      </c>
      <c r="M3526" s="9" t="str" cm="1">
        <f t="array" ref="M3526">_xlfn.IFS(LEFT(L3526, 2) = "01", "Jan", LEFT(L3526, 2) = "02", "Feb", LEFT(L3526, 2) = "03", "Mar", LEFT(L3526, 2) = "04", "Apr", LEFT(L3526, 2) = "05", "May", LEFT(L3526, 2) = "06", "Jun", LEFT(L3526, 2) = "07", "Jul", LEFT(L3526, 2) = "08", "Aug", LEFT(L3526, 2) = "09", "Sep", LEFT(L3526, 2) = "10", "Oct", LEFT(L3526, 2) = "11", "Nov", LEFT(L3526, 2) = "12", "Dec")</f>
        <v>Aug</v>
      </c>
      <c r="N3526" s="9" t="str">
        <f t="shared" si="389"/>
        <v>2014</v>
      </c>
      <c r="O3526" t="b">
        <v>0</v>
      </c>
      <c r="P3526">
        <v>74</v>
      </c>
      <c r="Q3526" t="b">
        <v>1</v>
      </c>
      <c r="R3526" t="s">
        <v>8270</v>
      </c>
      <c r="S3526" s="6">
        <f t="shared" si="385"/>
        <v>1.0156000000000001</v>
      </c>
      <c r="T3526" s="8">
        <f t="shared" si="386"/>
        <v>137.24324324324326</v>
      </c>
      <c r="U3526" t="str">
        <f t="shared" si="390"/>
        <v>theater</v>
      </c>
      <c r="V3526" t="str">
        <f t="shared" si="391"/>
        <v>plays</v>
      </c>
    </row>
    <row r="3527" spans="1:22" ht="48" x14ac:dyDescent="0.2">
      <c r="A3527">
        <v>3525</v>
      </c>
      <c r="B3527" s="3" t="s">
        <v>3524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2">
        <f t="shared" si="387"/>
        <v>42225.666666666672</v>
      </c>
      <c r="K3527">
        <v>1438188106</v>
      </c>
      <c r="L3527" s="12" t="str">
        <f t="shared" si="388"/>
        <v>07/29/2015</v>
      </c>
      <c r="M3527" s="9" t="str" cm="1">
        <f t="array" ref="M3527">_xlfn.IFS(LEFT(L3527, 2) = "01", "Jan", LEFT(L3527, 2) = "02", "Feb", LEFT(L3527, 2) = "03", "Mar", LEFT(L3527, 2) = "04", "Apr", LEFT(L3527, 2) = "05", "May", LEFT(L3527, 2) = "06", "Jun", LEFT(L3527, 2) = "07", "Jul", LEFT(L3527, 2) = "08", "Aug", LEFT(L3527, 2) = "09", "Sep", LEFT(L3527, 2) = "10", "Oct", LEFT(L3527, 2) = "11", "Nov", LEFT(L3527, 2) = "12", "Dec")</f>
        <v>Jul</v>
      </c>
      <c r="N3527" s="9" t="str">
        <f t="shared" si="389"/>
        <v>2015</v>
      </c>
      <c r="O3527" t="b">
        <v>0</v>
      </c>
      <c r="P3527">
        <v>7</v>
      </c>
      <c r="Q3527" t="b">
        <v>1</v>
      </c>
      <c r="R3527" t="s">
        <v>8270</v>
      </c>
      <c r="S3527" s="6">
        <f t="shared" si="385"/>
        <v>1.06</v>
      </c>
      <c r="T3527" s="8">
        <f t="shared" si="386"/>
        <v>75.714285714285708</v>
      </c>
      <c r="U3527" t="str">
        <f t="shared" si="390"/>
        <v>theater</v>
      </c>
      <c r="V3527" t="str">
        <f t="shared" si="391"/>
        <v>plays</v>
      </c>
    </row>
    <row r="3528" spans="1:22" ht="48" x14ac:dyDescent="0.2">
      <c r="A3528">
        <v>3526</v>
      </c>
      <c r="B3528" s="3" t="s">
        <v>3525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2">
        <f t="shared" si="387"/>
        <v>42488.249305555553</v>
      </c>
      <c r="K3528">
        <v>1459411371</v>
      </c>
      <c r="L3528" s="12" t="str">
        <f t="shared" si="388"/>
        <v>03/31/2016</v>
      </c>
      <c r="M3528" s="9" t="str" cm="1">
        <f t="array" ref="M3528">_xlfn.IFS(LEFT(L3528, 2) = "01", "Jan", LEFT(L3528, 2) = "02", "Feb", LEFT(L3528, 2) = "03", "Mar", LEFT(L3528, 2) = "04", "Apr", LEFT(L3528, 2) = "05", "May", LEFT(L3528, 2) = "06", "Jun", LEFT(L3528, 2) = "07", "Jul", LEFT(L3528, 2) = "08", "Aug", LEFT(L3528, 2) = "09", "Sep", LEFT(L3528, 2) = "10", "Oct", LEFT(L3528, 2) = "11", "Nov", LEFT(L3528, 2) = "12", "Dec")</f>
        <v>Mar</v>
      </c>
      <c r="N3528" s="9" t="str">
        <f t="shared" si="389"/>
        <v>2016</v>
      </c>
      <c r="O3528" t="b">
        <v>0</v>
      </c>
      <c r="P3528">
        <v>34</v>
      </c>
      <c r="Q3528" t="b">
        <v>1</v>
      </c>
      <c r="R3528" t="s">
        <v>8270</v>
      </c>
      <c r="S3528" s="6">
        <f t="shared" si="385"/>
        <v>1.02</v>
      </c>
      <c r="T3528" s="8">
        <f t="shared" si="386"/>
        <v>99</v>
      </c>
      <c r="U3528" t="str">
        <f t="shared" si="390"/>
        <v>theater</v>
      </c>
      <c r="V3528" t="str">
        <f t="shared" si="391"/>
        <v>plays</v>
      </c>
    </row>
    <row r="3529" spans="1:22" ht="48" x14ac:dyDescent="0.2">
      <c r="A3529">
        <v>3527</v>
      </c>
      <c r="B3529" s="3" t="s">
        <v>3526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2">
        <f t="shared" si="387"/>
        <v>42196.165972222225</v>
      </c>
      <c r="K3529">
        <v>1434069205</v>
      </c>
      <c r="L3529" s="12" t="str">
        <f t="shared" si="388"/>
        <v>06/12/2015</v>
      </c>
      <c r="M3529" s="9" t="str" cm="1">
        <f t="array" ref="M3529">_xlfn.IFS(LEFT(L3529, 2) = "01", "Jan", LEFT(L3529, 2) = "02", "Feb", LEFT(L3529, 2) = "03", "Mar", LEFT(L3529, 2) = "04", "Apr", LEFT(L3529, 2) = "05", "May", LEFT(L3529, 2) = "06", "Jun", LEFT(L3529, 2) = "07", "Jul", LEFT(L3529, 2) = "08", "Aug", LEFT(L3529, 2) = "09", "Sep", LEFT(L3529, 2) = "10", "Oct", LEFT(L3529, 2) = "11", "Nov", LEFT(L3529, 2) = "12", "Dec")</f>
        <v>Jun</v>
      </c>
      <c r="N3529" s="9" t="str">
        <f t="shared" si="389"/>
        <v>2015</v>
      </c>
      <c r="O3529" t="b">
        <v>0</v>
      </c>
      <c r="P3529">
        <v>86</v>
      </c>
      <c r="Q3529" t="b">
        <v>1</v>
      </c>
      <c r="R3529" t="s">
        <v>8270</v>
      </c>
      <c r="S3529" s="6">
        <f t="shared" si="385"/>
        <v>1.1691666666666667</v>
      </c>
      <c r="T3529" s="8">
        <f t="shared" si="386"/>
        <v>81.569767441860463</v>
      </c>
      <c r="U3529" t="str">
        <f t="shared" si="390"/>
        <v>theater</v>
      </c>
      <c r="V3529" t="str">
        <f t="shared" si="391"/>
        <v>plays</v>
      </c>
    </row>
    <row r="3530" spans="1:22" ht="48" x14ac:dyDescent="0.2">
      <c r="A3530">
        <v>3528</v>
      </c>
      <c r="B3530" s="3" t="s">
        <v>3527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2">
        <f t="shared" si="387"/>
        <v>42753.50136574074</v>
      </c>
      <c r="K3530">
        <v>1483012918</v>
      </c>
      <c r="L3530" s="12" t="str">
        <f t="shared" si="388"/>
        <v>12/29/2016</v>
      </c>
      <c r="M3530" s="9" t="str" cm="1">
        <f t="array" ref="M3530">_xlfn.IFS(LEFT(L3530, 2) = "01", "Jan", LEFT(L3530, 2) = "02", "Feb", LEFT(L3530, 2) = "03", "Mar", LEFT(L3530, 2) = "04", "Apr", LEFT(L3530, 2) = "05", "May", LEFT(L3530, 2) = "06", "Jun", LEFT(L3530, 2) = "07", "Jul", LEFT(L3530, 2) = "08", "Aug", LEFT(L3530, 2) = "09", "Sep", LEFT(L3530, 2) = "10", "Oct", LEFT(L3530, 2) = "11", "Nov", LEFT(L3530, 2) = "12", "Dec")</f>
        <v>Dec</v>
      </c>
      <c r="N3530" s="9" t="str">
        <f t="shared" si="389"/>
        <v>2016</v>
      </c>
      <c r="O3530" t="b">
        <v>0</v>
      </c>
      <c r="P3530">
        <v>37</v>
      </c>
      <c r="Q3530" t="b">
        <v>1</v>
      </c>
      <c r="R3530" t="s">
        <v>8270</v>
      </c>
      <c r="S3530" s="6">
        <f t="shared" si="385"/>
        <v>1.0115151515151515</v>
      </c>
      <c r="T3530" s="8">
        <f t="shared" si="386"/>
        <v>45.108108108108105</v>
      </c>
      <c r="U3530" t="str">
        <f t="shared" si="390"/>
        <v>theater</v>
      </c>
      <c r="V3530" t="str">
        <f t="shared" si="391"/>
        <v>plays</v>
      </c>
    </row>
    <row r="3531" spans="1:22" ht="48" x14ac:dyDescent="0.2">
      <c r="A3531">
        <v>3529</v>
      </c>
      <c r="B3531" s="3" t="s">
        <v>3528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2">
        <f t="shared" si="387"/>
        <v>42198.041666666672</v>
      </c>
      <c r="K3531">
        <v>1434997018</v>
      </c>
      <c r="L3531" s="12" t="str">
        <f t="shared" si="388"/>
        <v>06/22/2015</v>
      </c>
      <c r="M3531" s="9" t="str" cm="1">
        <f t="array" ref="M3531">_xlfn.IFS(LEFT(L3531, 2) = "01", "Jan", LEFT(L3531, 2) = "02", "Feb", LEFT(L3531, 2) = "03", "Mar", LEFT(L3531, 2) = "04", "Apr", LEFT(L3531, 2) = "05", "May", LEFT(L3531, 2) = "06", "Jun", LEFT(L3531, 2) = "07", "Jul", LEFT(L3531, 2) = "08", "Aug", LEFT(L3531, 2) = "09", "Sep", LEFT(L3531, 2) = "10", "Oct", LEFT(L3531, 2) = "11", "Nov", LEFT(L3531, 2) = "12", "Dec")</f>
        <v>Jun</v>
      </c>
      <c r="N3531" s="9" t="str">
        <f t="shared" si="389"/>
        <v>2015</v>
      </c>
      <c r="O3531" t="b">
        <v>0</v>
      </c>
      <c r="P3531">
        <v>18</v>
      </c>
      <c r="Q3531" t="b">
        <v>1</v>
      </c>
      <c r="R3531" t="s">
        <v>8270</v>
      </c>
      <c r="S3531" s="6">
        <f t="shared" si="385"/>
        <v>1.32</v>
      </c>
      <c r="T3531" s="8">
        <f t="shared" si="386"/>
        <v>36.666666666666664</v>
      </c>
      <c r="U3531" t="str">
        <f t="shared" si="390"/>
        <v>theater</v>
      </c>
      <c r="V3531" t="str">
        <f t="shared" si="391"/>
        <v>plays</v>
      </c>
    </row>
    <row r="3532" spans="1:22" ht="48" x14ac:dyDescent="0.2">
      <c r="A3532">
        <v>3530</v>
      </c>
      <c r="B3532" s="3" t="s">
        <v>3529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2">
        <f t="shared" si="387"/>
        <v>42470.833333333328</v>
      </c>
      <c r="K3532">
        <v>1457881057</v>
      </c>
      <c r="L3532" s="12" t="str">
        <f t="shared" si="388"/>
        <v>03/13/2016</v>
      </c>
      <c r="M3532" s="9" t="str" cm="1">
        <f t="array" ref="M3532">_xlfn.IFS(LEFT(L3532, 2) = "01", "Jan", LEFT(L3532, 2) = "02", "Feb", LEFT(L3532, 2) = "03", "Mar", LEFT(L3532, 2) = "04", "Apr", LEFT(L3532, 2) = "05", "May", LEFT(L3532, 2) = "06", "Jun", LEFT(L3532, 2) = "07", "Jul", LEFT(L3532, 2) = "08", "Aug", LEFT(L3532, 2) = "09", "Sep", LEFT(L3532, 2) = "10", "Oct", LEFT(L3532, 2) = "11", "Nov", LEFT(L3532, 2) = "12", "Dec")</f>
        <v>Mar</v>
      </c>
      <c r="N3532" s="9" t="str">
        <f t="shared" si="389"/>
        <v>2016</v>
      </c>
      <c r="O3532" t="b">
        <v>0</v>
      </c>
      <c r="P3532">
        <v>22</v>
      </c>
      <c r="Q3532" t="b">
        <v>1</v>
      </c>
      <c r="R3532" t="s">
        <v>8270</v>
      </c>
      <c r="S3532" s="6">
        <f t="shared" si="385"/>
        <v>1</v>
      </c>
      <c r="T3532" s="8">
        <f t="shared" si="386"/>
        <v>125</v>
      </c>
      <c r="U3532" t="str">
        <f t="shared" si="390"/>
        <v>theater</v>
      </c>
      <c r="V3532" t="str">
        <f t="shared" si="391"/>
        <v>plays</v>
      </c>
    </row>
    <row r="3533" spans="1:22" ht="16" x14ac:dyDescent="0.2">
      <c r="A3533">
        <v>3531</v>
      </c>
      <c r="B3533" s="3" t="s">
        <v>3530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2">
        <f t="shared" si="387"/>
        <v>42551.654328703706</v>
      </c>
      <c r="K3533">
        <v>1464709334</v>
      </c>
      <c r="L3533" s="12" t="str">
        <f t="shared" si="388"/>
        <v>05/31/2016</v>
      </c>
      <c r="M3533" s="9" t="str" cm="1">
        <f t="array" ref="M3533">_xlfn.IFS(LEFT(L3533, 2) = "01", "Jan", LEFT(L3533, 2) = "02", "Feb", LEFT(L3533, 2) = "03", "Mar", LEFT(L3533, 2) = "04", "Apr", LEFT(L3533, 2) = "05", "May", LEFT(L3533, 2) = "06", "Jun", LEFT(L3533, 2) = "07", "Jul", LEFT(L3533, 2) = "08", "Aug", LEFT(L3533, 2) = "09", "Sep", LEFT(L3533, 2) = "10", "Oct", LEFT(L3533, 2) = "11", "Nov", LEFT(L3533, 2) = "12", "Dec")</f>
        <v>May</v>
      </c>
      <c r="N3533" s="9" t="str">
        <f t="shared" si="389"/>
        <v>2016</v>
      </c>
      <c r="O3533" t="b">
        <v>0</v>
      </c>
      <c r="P3533">
        <v>26</v>
      </c>
      <c r="Q3533" t="b">
        <v>1</v>
      </c>
      <c r="R3533" t="s">
        <v>8270</v>
      </c>
      <c r="S3533" s="6">
        <f t="shared" si="385"/>
        <v>1.28</v>
      </c>
      <c r="T3533" s="8">
        <f t="shared" si="386"/>
        <v>49.230769230769234</v>
      </c>
      <c r="U3533" t="str">
        <f t="shared" si="390"/>
        <v>theater</v>
      </c>
      <c r="V3533" t="str">
        <f t="shared" si="391"/>
        <v>plays</v>
      </c>
    </row>
    <row r="3534" spans="1:22" ht="48" x14ac:dyDescent="0.2">
      <c r="A3534">
        <v>3532</v>
      </c>
      <c r="B3534" s="3" t="s">
        <v>3531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2">
        <f t="shared" si="387"/>
        <v>41900.165972222225</v>
      </c>
      <c r="K3534">
        <v>1409667827</v>
      </c>
      <c r="L3534" s="12" t="str">
        <f t="shared" si="388"/>
        <v>09/02/2014</v>
      </c>
      <c r="M3534" s="9" t="str" cm="1">
        <f t="array" ref="M3534">_xlfn.IFS(LEFT(L3534, 2) = "01", "Jan", LEFT(L3534, 2) = "02", "Feb", LEFT(L3534, 2) = "03", "Mar", LEFT(L3534, 2) = "04", "Apr", LEFT(L3534, 2) = "05", "May", LEFT(L3534, 2) = "06", "Jun", LEFT(L3534, 2) = "07", "Jul", LEFT(L3534, 2) = "08", "Aug", LEFT(L3534, 2) = "09", "Sep", LEFT(L3534, 2) = "10", "Oct", LEFT(L3534, 2) = "11", "Nov", LEFT(L3534, 2) = "12", "Dec")</f>
        <v>Sep</v>
      </c>
      <c r="N3534" s="9" t="str">
        <f t="shared" si="389"/>
        <v>2014</v>
      </c>
      <c r="O3534" t="b">
        <v>0</v>
      </c>
      <c r="P3534">
        <v>27</v>
      </c>
      <c r="Q3534" t="b">
        <v>1</v>
      </c>
      <c r="R3534" t="s">
        <v>8270</v>
      </c>
      <c r="S3534" s="6">
        <f t="shared" si="385"/>
        <v>1.1895833333333334</v>
      </c>
      <c r="T3534" s="8">
        <f t="shared" si="386"/>
        <v>42.296296296296298</v>
      </c>
      <c r="U3534" t="str">
        <f t="shared" si="390"/>
        <v>theater</v>
      </c>
      <c r="V3534" t="str">
        <f t="shared" si="391"/>
        <v>plays</v>
      </c>
    </row>
    <row r="3535" spans="1:22" ht="48" x14ac:dyDescent="0.2">
      <c r="A3535">
        <v>3533</v>
      </c>
      <c r="B3535" s="3" t="s">
        <v>3532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2">
        <f t="shared" si="387"/>
        <v>42319.802858796291</v>
      </c>
      <c r="K3535">
        <v>1444673767</v>
      </c>
      <c r="L3535" s="12" t="str">
        <f t="shared" si="388"/>
        <v>10/12/2015</v>
      </c>
      <c r="M3535" s="9" t="str" cm="1">
        <f t="array" ref="M3535">_xlfn.IFS(LEFT(L3535, 2) = "01", "Jan", LEFT(L3535, 2) = "02", "Feb", LEFT(L3535, 2) = "03", "Mar", LEFT(L3535, 2) = "04", "Apr", LEFT(L3535, 2) = "05", "May", LEFT(L3535, 2) = "06", "Jun", LEFT(L3535, 2) = "07", "Jul", LEFT(L3535, 2) = "08", "Aug", LEFT(L3535, 2) = "09", "Sep", LEFT(L3535, 2) = "10", "Oct", LEFT(L3535, 2) = "11", "Nov", LEFT(L3535, 2) = "12", "Dec")</f>
        <v>Oct</v>
      </c>
      <c r="N3535" s="9" t="str">
        <f t="shared" si="389"/>
        <v>2015</v>
      </c>
      <c r="O3535" t="b">
        <v>0</v>
      </c>
      <c r="P3535">
        <v>8</v>
      </c>
      <c r="Q3535" t="b">
        <v>1</v>
      </c>
      <c r="R3535" t="s">
        <v>8270</v>
      </c>
      <c r="S3535" s="6">
        <f t="shared" si="385"/>
        <v>1.262</v>
      </c>
      <c r="T3535" s="8">
        <f t="shared" si="386"/>
        <v>78.875</v>
      </c>
      <c r="U3535" t="str">
        <f t="shared" si="390"/>
        <v>theater</v>
      </c>
      <c r="V3535" t="str">
        <f t="shared" si="391"/>
        <v>plays</v>
      </c>
    </row>
    <row r="3536" spans="1:22" ht="32" x14ac:dyDescent="0.2">
      <c r="A3536">
        <v>3534</v>
      </c>
      <c r="B3536" s="3" t="s">
        <v>3533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2">
        <f t="shared" si="387"/>
        <v>42278.6252662037</v>
      </c>
      <c r="K3536">
        <v>1440687623</v>
      </c>
      <c r="L3536" s="12" t="str">
        <f t="shared" si="388"/>
        <v>08/27/2015</v>
      </c>
      <c r="M3536" s="9" t="str" cm="1">
        <f t="array" ref="M3536">_xlfn.IFS(LEFT(L3536, 2) = "01", "Jan", LEFT(L3536, 2) = "02", "Feb", LEFT(L3536, 2) = "03", "Mar", LEFT(L3536, 2) = "04", "Apr", LEFT(L3536, 2) = "05", "May", LEFT(L3536, 2) = "06", "Jun", LEFT(L3536, 2) = "07", "Jul", LEFT(L3536, 2) = "08", "Aug", LEFT(L3536, 2) = "09", "Sep", LEFT(L3536, 2) = "10", "Oct", LEFT(L3536, 2) = "11", "Nov", LEFT(L3536, 2) = "12", "Dec")</f>
        <v>Aug</v>
      </c>
      <c r="N3536" s="9" t="str">
        <f t="shared" si="389"/>
        <v>2015</v>
      </c>
      <c r="O3536" t="b">
        <v>0</v>
      </c>
      <c r="P3536">
        <v>204</v>
      </c>
      <c r="Q3536" t="b">
        <v>1</v>
      </c>
      <c r="R3536" t="s">
        <v>8270</v>
      </c>
      <c r="S3536" s="6">
        <f t="shared" si="385"/>
        <v>1.5620000000000001</v>
      </c>
      <c r="T3536" s="8">
        <f t="shared" si="386"/>
        <v>38.284313725490193</v>
      </c>
      <c r="U3536" t="str">
        <f t="shared" si="390"/>
        <v>theater</v>
      </c>
      <c r="V3536" t="str">
        <f t="shared" si="391"/>
        <v>plays</v>
      </c>
    </row>
    <row r="3537" spans="1:22" ht="48" x14ac:dyDescent="0.2">
      <c r="A3537">
        <v>3535</v>
      </c>
      <c r="B3537" s="3" t="s">
        <v>3534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2">
        <f t="shared" si="387"/>
        <v>42279.75</v>
      </c>
      <c r="K3537">
        <v>1441120910</v>
      </c>
      <c r="L3537" s="12" t="str">
        <f t="shared" si="388"/>
        <v>09/01/2015</v>
      </c>
      <c r="M3537" s="9" t="str" cm="1">
        <f t="array" ref="M3537">_xlfn.IFS(LEFT(L3537, 2) = "01", "Jan", LEFT(L3537, 2) = "02", "Feb", LEFT(L3537, 2) = "03", "Mar", LEFT(L3537, 2) = "04", "Apr", LEFT(L3537, 2) = "05", "May", LEFT(L3537, 2) = "06", "Jun", LEFT(L3537, 2) = "07", "Jul", LEFT(L3537, 2) = "08", "Aug", LEFT(L3537, 2) = "09", "Sep", LEFT(L3537, 2) = "10", "Oct", LEFT(L3537, 2) = "11", "Nov", LEFT(L3537, 2) = "12", "Dec")</f>
        <v>Sep</v>
      </c>
      <c r="N3537" s="9" t="str">
        <f t="shared" si="389"/>
        <v>2015</v>
      </c>
      <c r="O3537" t="b">
        <v>0</v>
      </c>
      <c r="P3537">
        <v>46</v>
      </c>
      <c r="Q3537" t="b">
        <v>1</v>
      </c>
      <c r="R3537" t="s">
        <v>8270</v>
      </c>
      <c r="S3537" s="6">
        <f t="shared" si="385"/>
        <v>1.0315000000000001</v>
      </c>
      <c r="T3537" s="8">
        <f t="shared" si="386"/>
        <v>44.847826086956523</v>
      </c>
      <c r="U3537" t="str">
        <f t="shared" si="390"/>
        <v>theater</v>
      </c>
      <c r="V3537" t="str">
        <f t="shared" si="391"/>
        <v>plays</v>
      </c>
    </row>
    <row r="3538" spans="1:22" ht="48" x14ac:dyDescent="0.2">
      <c r="A3538">
        <v>3536</v>
      </c>
      <c r="B3538" s="3" t="s">
        <v>3535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2">
        <f t="shared" si="387"/>
        <v>42358.499305555553</v>
      </c>
      <c r="K3538">
        <v>1448040425</v>
      </c>
      <c r="L3538" s="12" t="str">
        <f t="shared" si="388"/>
        <v>11/20/2015</v>
      </c>
      <c r="M3538" s="9" t="str" cm="1">
        <f t="array" ref="M3538">_xlfn.IFS(LEFT(L3538, 2) = "01", "Jan", LEFT(L3538, 2) = "02", "Feb", LEFT(L3538, 2) = "03", "Mar", LEFT(L3538, 2) = "04", "Apr", LEFT(L3538, 2) = "05", "May", LEFT(L3538, 2) = "06", "Jun", LEFT(L3538, 2) = "07", "Jul", LEFT(L3538, 2) = "08", "Aug", LEFT(L3538, 2) = "09", "Sep", LEFT(L3538, 2) = "10", "Oct", LEFT(L3538, 2) = "11", "Nov", LEFT(L3538, 2) = "12", "Dec")</f>
        <v>Nov</v>
      </c>
      <c r="N3538" s="9" t="str">
        <f t="shared" si="389"/>
        <v>2015</v>
      </c>
      <c r="O3538" t="b">
        <v>0</v>
      </c>
      <c r="P3538">
        <v>17</v>
      </c>
      <c r="Q3538" t="b">
        <v>1</v>
      </c>
      <c r="R3538" t="s">
        <v>8270</v>
      </c>
      <c r="S3538" s="6">
        <f t="shared" si="385"/>
        <v>1.5333333333333334</v>
      </c>
      <c r="T3538" s="8">
        <f t="shared" si="386"/>
        <v>13.529411764705882</v>
      </c>
      <c r="U3538" t="str">
        <f t="shared" si="390"/>
        <v>theater</v>
      </c>
      <c r="V3538" t="str">
        <f t="shared" si="391"/>
        <v>plays</v>
      </c>
    </row>
    <row r="3539" spans="1:22" ht="48" x14ac:dyDescent="0.2">
      <c r="A3539">
        <v>3537</v>
      </c>
      <c r="B3539" s="3" t="s">
        <v>3536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2">
        <f t="shared" si="387"/>
        <v>41960.332638888889</v>
      </c>
      <c r="K3539">
        <v>1413016216</v>
      </c>
      <c r="L3539" s="12" t="str">
        <f t="shared" si="388"/>
        <v>10/11/2014</v>
      </c>
      <c r="M3539" s="9" t="str" cm="1">
        <f t="array" ref="M3539">_xlfn.IFS(LEFT(L3539, 2) = "01", "Jan", LEFT(L3539, 2) = "02", "Feb", LEFT(L3539, 2) = "03", "Mar", LEFT(L3539, 2) = "04", "Apr", LEFT(L3539, 2) = "05", "May", LEFT(L3539, 2) = "06", "Jun", LEFT(L3539, 2) = "07", "Jul", LEFT(L3539, 2) = "08", "Aug", LEFT(L3539, 2) = "09", "Sep", LEFT(L3539, 2) = "10", "Oct", LEFT(L3539, 2) = "11", "Nov", LEFT(L3539, 2) = "12", "Dec")</f>
        <v>Oct</v>
      </c>
      <c r="N3539" s="9" t="str">
        <f t="shared" si="389"/>
        <v>2014</v>
      </c>
      <c r="O3539" t="b">
        <v>0</v>
      </c>
      <c r="P3539">
        <v>28</v>
      </c>
      <c r="Q3539" t="b">
        <v>1</v>
      </c>
      <c r="R3539" t="s">
        <v>8270</v>
      </c>
      <c r="S3539" s="6">
        <f t="shared" si="385"/>
        <v>1.8044444444444445</v>
      </c>
      <c r="T3539" s="8">
        <f t="shared" si="386"/>
        <v>43.5</v>
      </c>
      <c r="U3539" t="str">
        <f t="shared" si="390"/>
        <v>theater</v>
      </c>
      <c r="V3539" t="str">
        <f t="shared" si="391"/>
        <v>plays</v>
      </c>
    </row>
    <row r="3540" spans="1:22" ht="48" x14ac:dyDescent="0.2">
      <c r="A3540">
        <v>3538</v>
      </c>
      <c r="B3540" s="3" t="s">
        <v>3537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2">
        <f t="shared" si="387"/>
        <v>42599.420601851853</v>
      </c>
      <c r="K3540">
        <v>1469009140</v>
      </c>
      <c r="L3540" s="12" t="str">
        <f t="shared" si="388"/>
        <v>07/20/2016</v>
      </c>
      <c r="M3540" s="9" t="str" cm="1">
        <f t="array" ref="M3540">_xlfn.IFS(LEFT(L3540, 2) = "01", "Jan", LEFT(L3540, 2) = "02", "Feb", LEFT(L3540, 2) = "03", "Mar", LEFT(L3540, 2) = "04", "Apr", LEFT(L3540, 2) = "05", "May", LEFT(L3540, 2) = "06", "Jun", LEFT(L3540, 2) = "07", "Jul", LEFT(L3540, 2) = "08", "Aug", LEFT(L3540, 2) = "09", "Sep", LEFT(L3540, 2) = "10", "Oct", LEFT(L3540, 2) = "11", "Nov", LEFT(L3540, 2) = "12", "Dec")</f>
        <v>Jul</v>
      </c>
      <c r="N3540" s="9" t="str">
        <f t="shared" si="389"/>
        <v>2016</v>
      </c>
      <c r="O3540" t="b">
        <v>0</v>
      </c>
      <c r="P3540">
        <v>83</v>
      </c>
      <c r="Q3540" t="b">
        <v>1</v>
      </c>
      <c r="R3540" t="s">
        <v>8270</v>
      </c>
      <c r="S3540" s="6">
        <f t="shared" si="385"/>
        <v>1.2845</v>
      </c>
      <c r="T3540" s="8">
        <f t="shared" si="386"/>
        <v>30.951807228915662</v>
      </c>
      <c r="U3540" t="str">
        <f t="shared" si="390"/>
        <v>theater</v>
      </c>
      <c r="V3540" t="str">
        <f t="shared" si="391"/>
        <v>plays</v>
      </c>
    </row>
    <row r="3541" spans="1:22" ht="48" x14ac:dyDescent="0.2">
      <c r="A3541">
        <v>3539</v>
      </c>
      <c r="B3541" s="3" t="s">
        <v>3538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2">
        <f t="shared" si="387"/>
        <v>42621.756041666667</v>
      </c>
      <c r="K3541">
        <v>1471543722</v>
      </c>
      <c r="L3541" s="12" t="str">
        <f t="shared" si="388"/>
        <v>08/18/2016</v>
      </c>
      <c r="M3541" s="9" t="str" cm="1">
        <f t="array" ref="M3541">_xlfn.IFS(LEFT(L3541, 2) = "01", "Jan", LEFT(L3541, 2) = "02", "Feb", LEFT(L3541, 2) = "03", "Mar", LEFT(L3541, 2) = "04", "Apr", LEFT(L3541, 2) = "05", "May", LEFT(L3541, 2) = "06", "Jun", LEFT(L3541, 2) = "07", "Jul", LEFT(L3541, 2) = "08", "Aug", LEFT(L3541, 2) = "09", "Sep", LEFT(L3541, 2) = "10", "Oct", LEFT(L3541, 2) = "11", "Nov", LEFT(L3541, 2) = "12", "Dec")</f>
        <v>Aug</v>
      </c>
      <c r="N3541" s="9" t="str">
        <f t="shared" si="389"/>
        <v>2016</v>
      </c>
      <c r="O3541" t="b">
        <v>0</v>
      </c>
      <c r="P3541">
        <v>13</v>
      </c>
      <c r="Q3541" t="b">
        <v>1</v>
      </c>
      <c r="R3541" t="s">
        <v>8270</v>
      </c>
      <c r="S3541" s="6">
        <f t="shared" si="385"/>
        <v>1.1966666666666668</v>
      </c>
      <c r="T3541" s="8">
        <f t="shared" si="386"/>
        <v>55.230769230769234</v>
      </c>
      <c r="U3541" t="str">
        <f t="shared" si="390"/>
        <v>theater</v>
      </c>
      <c r="V3541" t="str">
        <f t="shared" si="391"/>
        <v>plays</v>
      </c>
    </row>
    <row r="3542" spans="1:22" ht="48" x14ac:dyDescent="0.2">
      <c r="A3542">
        <v>3540</v>
      </c>
      <c r="B3542" s="3" t="s">
        <v>3539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2">
        <f t="shared" si="387"/>
        <v>42547.003368055557</v>
      </c>
      <c r="K3542">
        <v>1464307491</v>
      </c>
      <c r="L3542" s="12" t="str">
        <f t="shared" si="388"/>
        <v>05/27/2016</v>
      </c>
      <c r="M3542" s="9" t="str" cm="1">
        <f t="array" ref="M3542">_xlfn.IFS(LEFT(L3542, 2) = "01", "Jan", LEFT(L3542, 2) = "02", "Feb", LEFT(L3542, 2) = "03", "Mar", LEFT(L3542, 2) = "04", "Apr", LEFT(L3542, 2) = "05", "May", LEFT(L3542, 2) = "06", "Jun", LEFT(L3542, 2) = "07", "Jul", LEFT(L3542, 2) = "08", "Aug", LEFT(L3542, 2) = "09", "Sep", LEFT(L3542, 2) = "10", "Oct", LEFT(L3542, 2) = "11", "Nov", LEFT(L3542, 2) = "12", "Dec")</f>
        <v>May</v>
      </c>
      <c r="N3542" s="9" t="str">
        <f t="shared" si="389"/>
        <v>2016</v>
      </c>
      <c r="O3542" t="b">
        <v>0</v>
      </c>
      <c r="P3542">
        <v>8</v>
      </c>
      <c r="Q3542" t="b">
        <v>1</v>
      </c>
      <c r="R3542" t="s">
        <v>8270</v>
      </c>
      <c r="S3542" s="6">
        <f t="shared" si="385"/>
        <v>1.23</v>
      </c>
      <c r="T3542" s="8">
        <f t="shared" si="386"/>
        <v>46.125</v>
      </c>
      <c r="U3542" t="str">
        <f t="shared" si="390"/>
        <v>theater</v>
      </c>
      <c r="V3542" t="str">
        <f t="shared" si="391"/>
        <v>plays</v>
      </c>
    </row>
    <row r="3543" spans="1:22" ht="48" x14ac:dyDescent="0.2">
      <c r="A3543">
        <v>3541</v>
      </c>
      <c r="B3543" s="3" t="s">
        <v>3540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2">
        <f t="shared" si="387"/>
        <v>42247.730034722219</v>
      </c>
      <c r="K3543">
        <v>1438882275</v>
      </c>
      <c r="L3543" s="12" t="str">
        <f t="shared" si="388"/>
        <v>08/06/2015</v>
      </c>
      <c r="M3543" s="9" t="str" cm="1">
        <f t="array" ref="M3543">_xlfn.IFS(LEFT(L3543, 2) = "01", "Jan", LEFT(L3543, 2) = "02", "Feb", LEFT(L3543, 2) = "03", "Mar", LEFT(L3543, 2) = "04", "Apr", LEFT(L3543, 2) = "05", "May", LEFT(L3543, 2) = "06", "Jun", LEFT(L3543, 2) = "07", "Jul", LEFT(L3543, 2) = "08", "Aug", LEFT(L3543, 2) = "09", "Sep", LEFT(L3543, 2) = "10", "Oct", LEFT(L3543, 2) = "11", "Nov", LEFT(L3543, 2) = "12", "Dec")</f>
        <v>Aug</v>
      </c>
      <c r="N3543" s="9" t="str">
        <f t="shared" si="389"/>
        <v>2015</v>
      </c>
      <c r="O3543" t="b">
        <v>0</v>
      </c>
      <c r="P3543">
        <v>32</v>
      </c>
      <c r="Q3543" t="b">
        <v>1</v>
      </c>
      <c r="R3543" t="s">
        <v>8270</v>
      </c>
      <c r="S3543" s="6">
        <f t="shared" si="385"/>
        <v>1.05</v>
      </c>
      <c r="T3543" s="8">
        <f t="shared" si="386"/>
        <v>39.375</v>
      </c>
      <c r="U3543" t="str">
        <f t="shared" si="390"/>
        <v>theater</v>
      </c>
      <c r="V3543" t="str">
        <f t="shared" si="391"/>
        <v>plays</v>
      </c>
    </row>
    <row r="3544" spans="1:22" ht="48" x14ac:dyDescent="0.2">
      <c r="A3544">
        <v>3542</v>
      </c>
      <c r="B3544" s="3" t="s">
        <v>3541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2">
        <f t="shared" si="387"/>
        <v>41889.599791666667</v>
      </c>
      <c r="K3544">
        <v>1404915822</v>
      </c>
      <c r="L3544" s="12" t="str">
        <f t="shared" si="388"/>
        <v>07/09/2014</v>
      </c>
      <c r="M3544" s="9" t="str" cm="1">
        <f t="array" ref="M3544">_xlfn.IFS(LEFT(L3544, 2) = "01", "Jan", LEFT(L3544, 2) = "02", "Feb", LEFT(L3544, 2) = "03", "Mar", LEFT(L3544, 2) = "04", "Apr", LEFT(L3544, 2) = "05", "May", LEFT(L3544, 2) = "06", "Jun", LEFT(L3544, 2) = "07", "Jul", LEFT(L3544, 2) = "08", "Aug", LEFT(L3544, 2) = "09", "Sep", LEFT(L3544, 2) = "10", "Oct", LEFT(L3544, 2) = "11", "Nov", LEFT(L3544, 2) = "12", "Dec")</f>
        <v>Jul</v>
      </c>
      <c r="N3544" s="9" t="str">
        <f t="shared" si="389"/>
        <v>2014</v>
      </c>
      <c r="O3544" t="b">
        <v>0</v>
      </c>
      <c r="P3544">
        <v>85</v>
      </c>
      <c r="Q3544" t="b">
        <v>1</v>
      </c>
      <c r="R3544" t="s">
        <v>8270</v>
      </c>
      <c r="S3544" s="6">
        <f t="shared" si="385"/>
        <v>1.0223636363636364</v>
      </c>
      <c r="T3544" s="8">
        <f t="shared" si="386"/>
        <v>66.152941176470591</v>
      </c>
      <c r="U3544" t="str">
        <f t="shared" si="390"/>
        <v>theater</v>
      </c>
      <c r="V3544" t="str">
        <f t="shared" si="391"/>
        <v>plays</v>
      </c>
    </row>
    <row r="3545" spans="1:22" ht="48" x14ac:dyDescent="0.2">
      <c r="A3545">
        <v>3543</v>
      </c>
      <c r="B3545" s="3" t="s">
        <v>3542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2">
        <f t="shared" si="387"/>
        <v>42180.755312499998</v>
      </c>
      <c r="K3545">
        <v>1432663659</v>
      </c>
      <c r="L3545" s="12" t="str">
        <f t="shared" si="388"/>
        <v>05/26/2015</v>
      </c>
      <c r="M3545" s="9" t="str" cm="1">
        <f t="array" ref="M3545">_xlfn.IFS(LEFT(L3545, 2) = "01", "Jan", LEFT(L3545, 2) = "02", "Feb", LEFT(L3545, 2) = "03", "Mar", LEFT(L3545, 2) = "04", "Apr", LEFT(L3545, 2) = "05", "May", LEFT(L3545, 2) = "06", "Jun", LEFT(L3545, 2) = "07", "Jul", LEFT(L3545, 2) = "08", "Aug", LEFT(L3545, 2) = "09", "Sep", LEFT(L3545, 2) = "10", "Oct", LEFT(L3545, 2) = "11", "Nov", LEFT(L3545, 2) = "12", "Dec")</f>
        <v>May</v>
      </c>
      <c r="N3545" s="9" t="str">
        <f t="shared" si="389"/>
        <v>2015</v>
      </c>
      <c r="O3545" t="b">
        <v>0</v>
      </c>
      <c r="P3545">
        <v>29</v>
      </c>
      <c r="Q3545" t="b">
        <v>1</v>
      </c>
      <c r="R3545" t="s">
        <v>8270</v>
      </c>
      <c r="S3545" s="6">
        <f t="shared" si="385"/>
        <v>1.0466666666666666</v>
      </c>
      <c r="T3545" s="8">
        <f t="shared" si="386"/>
        <v>54.137931034482762</v>
      </c>
      <c r="U3545" t="str">
        <f t="shared" si="390"/>
        <v>theater</v>
      </c>
      <c r="V3545" t="str">
        <f t="shared" si="391"/>
        <v>plays</v>
      </c>
    </row>
    <row r="3546" spans="1:22" ht="32" x14ac:dyDescent="0.2">
      <c r="A3546">
        <v>3544</v>
      </c>
      <c r="B3546" s="3" t="s">
        <v>3543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2">
        <f t="shared" si="387"/>
        <v>42070.831678240742</v>
      </c>
      <c r="K3546">
        <v>1423166257</v>
      </c>
      <c r="L3546" s="12" t="str">
        <f t="shared" si="388"/>
        <v>02/05/2015</v>
      </c>
      <c r="M3546" s="9" t="str" cm="1">
        <f t="array" ref="M3546">_xlfn.IFS(LEFT(L3546, 2) = "01", "Jan", LEFT(L3546, 2) = "02", "Feb", LEFT(L3546, 2) = "03", "Mar", LEFT(L3546, 2) = "04", "Apr", LEFT(L3546, 2) = "05", "May", LEFT(L3546, 2) = "06", "Jun", LEFT(L3546, 2) = "07", "Jul", LEFT(L3546, 2) = "08", "Aug", LEFT(L3546, 2) = "09", "Sep", LEFT(L3546, 2) = "10", "Oct", LEFT(L3546, 2) = "11", "Nov", LEFT(L3546, 2) = "12", "Dec")</f>
        <v>Feb</v>
      </c>
      <c r="N3546" s="9" t="str">
        <f t="shared" si="389"/>
        <v>2015</v>
      </c>
      <c r="O3546" t="b">
        <v>0</v>
      </c>
      <c r="P3546">
        <v>24</v>
      </c>
      <c r="Q3546" t="b">
        <v>1</v>
      </c>
      <c r="R3546" t="s">
        <v>8270</v>
      </c>
      <c r="S3546" s="6">
        <f t="shared" si="385"/>
        <v>1</v>
      </c>
      <c r="T3546" s="8">
        <f t="shared" si="386"/>
        <v>104.16666666666667</v>
      </c>
      <c r="U3546" t="str">
        <f t="shared" si="390"/>
        <v>theater</v>
      </c>
      <c r="V3546" t="str">
        <f t="shared" si="391"/>
        <v>plays</v>
      </c>
    </row>
    <row r="3547" spans="1:22" ht="48" x14ac:dyDescent="0.2">
      <c r="A3547">
        <v>3545</v>
      </c>
      <c r="B3547" s="3" t="s">
        <v>3544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2">
        <f t="shared" si="387"/>
        <v>42105.807395833333</v>
      </c>
      <c r="K3547">
        <v>1426188159</v>
      </c>
      <c r="L3547" s="12" t="str">
        <f t="shared" si="388"/>
        <v>03/12/2015</v>
      </c>
      <c r="M3547" s="9" t="str" cm="1">
        <f t="array" ref="M3547">_xlfn.IFS(LEFT(L3547, 2) = "01", "Jan", LEFT(L3547, 2) = "02", "Feb", LEFT(L3547, 2) = "03", "Mar", LEFT(L3547, 2) = "04", "Apr", LEFT(L3547, 2) = "05", "May", LEFT(L3547, 2) = "06", "Jun", LEFT(L3547, 2) = "07", "Jul", LEFT(L3547, 2) = "08", "Aug", LEFT(L3547, 2) = "09", "Sep", LEFT(L3547, 2) = "10", "Oct", LEFT(L3547, 2) = "11", "Nov", LEFT(L3547, 2) = "12", "Dec")</f>
        <v>Mar</v>
      </c>
      <c r="N3547" s="9" t="str">
        <f t="shared" si="389"/>
        <v>2015</v>
      </c>
      <c r="O3547" t="b">
        <v>0</v>
      </c>
      <c r="P3547">
        <v>8</v>
      </c>
      <c r="Q3547" t="b">
        <v>1</v>
      </c>
      <c r="R3547" t="s">
        <v>8270</v>
      </c>
      <c r="S3547" s="6">
        <f t="shared" si="385"/>
        <v>1.004</v>
      </c>
      <c r="T3547" s="8">
        <f t="shared" si="386"/>
        <v>31.375</v>
      </c>
      <c r="U3547" t="str">
        <f t="shared" si="390"/>
        <v>theater</v>
      </c>
      <c r="V3547" t="str">
        <f t="shared" si="391"/>
        <v>plays</v>
      </c>
    </row>
    <row r="3548" spans="1:22" ht="48" x14ac:dyDescent="0.2">
      <c r="A3548">
        <v>3546</v>
      </c>
      <c r="B3548" s="3" t="s">
        <v>3545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2">
        <f t="shared" si="387"/>
        <v>42095.165972222225</v>
      </c>
      <c r="K3548">
        <v>1426002684</v>
      </c>
      <c r="L3548" s="12" t="str">
        <f t="shared" si="388"/>
        <v>03/10/2015</v>
      </c>
      <c r="M3548" s="9" t="str" cm="1">
        <f t="array" ref="M3548">_xlfn.IFS(LEFT(L3548, 2) = "01", "Jan", LEFT(L3548, 2) = "02", "Feb", LEFT(L3548, 2) = "03", "Mar", LEFT(L3548, 2) = "04", "Apr", LEFT(L3548, 2) = "05", "May", LEFT(L3548, 2) = "06", "Jun", LEFT(L3548, 2) = "07", "Jul", LEFT(L3548, 2) = "08", "Aug", LEFT(L3548, 2) = "09", "Sep", LEFT(L3548, 2) = "10", "Oct", LEFT(L3548, 2) = "11", "Nov", LEFT(L3548, 2) = "12", "Dec")</f>
        <v>Mar</v>
      </c>
      <c r="N3548" s="9" t="str">
        <f t="shared" si="389"/>
        <v>2015</v>
      </c>
      <c r="O3548" t="b">
        <v>0</v>
      </c>
      <c r="P3548">
        <v>19</v>
      </c>
      <c r="Q3548" t="b">
        <v>1</v>
      </c>
      <c r="R3548" t="s">
        <v>8270</v>
      </c>
      <c r="S3548" s="6">
        <f t="shared" si="385"/>
        <v>1.0227272727272727</v>
      </c>
      <c r="T3548" s="8">
        <f t="shared" si="386"/>
        <v>59.210526315789473</v>
      </c>
      <c r="U3548" t="str">
        <f t="shared" si="390"/>
        <v>theater</v>
      </c>
      <c r="V3548" t="str">
        <f t="shared" si="391"/>
        <v>plays</v>
      </c>
    </row>
    <row r="3549" spans="1:22" ht="48" x14ac:dyDescent="0.2">
      <c r="A3549">
        <v>3547</v>
      </c>
      <c r="B3549" s="3" t="s">
        <v>3546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2">
        <f t="shared" si="387"/>
        <v>42504.165972222225</v>
      </c>
      <c r="K3549">
        <v>1461117201</v>
      </c>
      <c r="L3549" s="12" t="str">
        <f t="shared" si="388"/>
        <v>04/20/2016</v>
      </c>
      <c r="M3549" s="9" t="str" cm="1">
        <f t="array" ref="M3549">_xlfn.IFS(LEFT(L3549, 2) = "01", "Jan", LEFT(L3549, 2) = "02", "Feb", LEFT(L3549, 2) = "03", "Mar", LEFT(L3549, 2) = "04", "Apr", LEFT(L3549, 2) = "05", "May", LEFT(L3549, 2) = "06", "Jun", LEFT(L3549, 2) = "07", "Jul", LEFT(L3549, 2) = "08", "Aug", LEFT(L3549, 2) = "09", "Sep", LEFT(L3549, 2) = "10", "Oct", LEFT(L3549, 2) = "11", "Nov", LEFT(L3549, 2) = "12", "Dec")</f>
        <v>Apr</v>
      </c>
      <c r="N3549" s="9" t="str">
        <f t="shared" si="389"/>
        <v>2016</v>
      </c>
      <c r="O3549" t="b">
        <v>0</v>
      </c>
      <c r="P3549">
        <v>336</v>
      </c>
      <c r="Q3549" t="b">
        <v>1</v>
      </c>
      <c r="R3549" t="s">
        <v>8270</v>
      </c>
      <c r="S3549" s="6">
        <f t="shared" si="385"/>
        <v>1.1440928571428572</v>
      </c>
      <c r="T3549" s="8">
        <f t="shared" si="386"/>
        <v>119.17633928571429</v>
      </c>
      <c r="U3549" t="str">
        <f t="shared" si="390"/>
        <v>theater</v>
      </c>
      <c r="V3549" t="str">
        <f t="shared" si="391"/>
        <v>plays</v>
      </c>
    </row>
    <row r="3550" spans="1:22" ht="48" x14ac:dyDescent="0.2">
      <c r="A3550">
        <v>3548</v>
      </c>
      <c r="B3550" s="3" t="s">
        <v>3547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2">
        <f t="shared" si="387"/>
        <v>42434.041666666672</v>
      </c>
      <c r="K3550">
        <v>1455230214</v>
      </c>
      <c r="L3550" s="12" t="str">
        <f t="shared" si="388"/>
        <v>02/11/2016</v>
      </c>
      <c r="M3550" s="9" t="str" cm="1">
        <f t="array" ref="M3550">_xlfn.IFS(LEFT(L3550, 2) = "01", "Jan", LEFT(L3550, 2) = "02", "Feb", LEFT(L3550, 2) = "03", "Mar", LEFT(L3550, 2) = "04", "Apr", LEFT(L3550, 2) = "05", "May", LEFT(L3550, 2) = "06", "Jun", LEFT(L3550, 2) = "07", "Jul", LEFT(L3550, 2) = "08", "Aug", LEFT(L3550, 2) = "09", "Sep", LEFT(L3550, 2) = "10", "Oct", LEFT(L3550, 2) = "11", "Nov", LEFT(L3550, 2) = "12", "Dec")</f>
        <v>Feb</v>
      </c>
      <c r="N3550" s="9" t="str">
        <f t="shared" si="389"/>
        <v>2016</v>
      </c>
      <c r="O3550" t="b">
        <v>0</v>
      </c>
      <c r="P3550">
        <v>13</v>
      </c>
      <c r="Q3550" t="b">
        <v>1</v>
      </c>
      <c r="R3550" t="s">
        <v>8270</v>
      </c>
      <c r="S3550" s="6">
        <f t="shared" si="385"/>
        <v>1.019047619047619</v>
      </c>
      <c r="T3550" s="8">
        <f t="shared" si="386"/>
        <v>164.61538461538461</v>
      </c>
      <c r="U3550" t="str">
        <f t="shared" si="390"/>
        <v>theater</v>
      </c>
      <c r="V3550" t="str">
        <f t="shared" si="391"/>
        <v>plays</v>
      </c>
    </row>
    <row r="3551" spans="1:22" ht="48" x14ac:dyDescent="0.2">
      <c r="A3551">
        <v>3549</v>
      </c>
      <c r="B3551" s="3" t="s">
        <v>3548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2">
        <f t="shared" si="387"/>
        <v>42251.394363425927</v>
      </c>
      <c r="K3551">
        <v>1438939673</v>
      </c>
      <c r="L3551" s="12" t="str">
        <f t="shared" si="388"/>
        <v>08/07/2015</v>
      </c>
      <c r="M3551" s="9" t="str" cm="1">
        <f t="array" ref="M3551">_xlfn.IFS(LEFT(L3551, 2) = "01", "Jan", LEFT(L3551, 2) = "02", "Feb", LEFT(L3551, 2) = "03", "Mar", LEFT(L3551, 2) = "04", "Apr", LEFT(L3551, 2) = "05", "May", LEFT(L3551, 2) = "06", "Jun", LEFT(L3551, 2) = "07", "Jul", LEFT(L3551, 2) = "08", "Aug", LEFT(L3551, 2) = "09", "Sep", LEFT(L3551, 2) = "10", "Oct", LEFT(L3551, 2) = "11", "Nov", LEFT(L3551, 2) = "12", "Dec")</f>
        <v>Aug</v>
      </c>
      <c r="N3551" s="9" t="str">
        <f t="shared" si="389"/>
        <v>2015</v>
      </c>
      <c r="O3551" t="b">
        <v>0</v>
      </c>
      <c r="P3551">
        <v>42</v>
      </c>
      <c r="Q3551" t="b">
        <v>1</v>
      </c>
      <c r="R3551" t="s">
        <v>8270</v>
      </c>
      <c r="S3551" s="6">
        <f t="shared" si="385"/>
        <v>1.02</v>
      </c>
      <c r="T3551" s="8">
        <f t="shared" si="386"/>
        <v>24.285714285714285</v>
      </c>
      <c r="U3551" t="str">
        <f t="shared" si="390"/>
        <v>theater</v>
      </c>
      <c r="V3551" t="str">
        <f t="shared" si="391"/>
        <v>plays</v>
      </c>
    </row>
    <row r="3552" spans="1:22" ht="48" x14ac:dyDescent="0.2">
      <c r="A3552">
        <v>3550</v>
      </c>
      <c r="B3552" s="3" t="s">
        <v>3549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2">
        <f t="shared" si="387"/>
        <v>42492.893495370372</v>
      </c>
      <c r="K3552">
        <v>1459632398</v>
      </c>
      <c r="L3552" s="12" t="str">
        <f t="shared" si="388"/>
        <v>04/02/2016</v>
      </c>
      <c r="M3552" s="9" t="str" cm="1">
        <f t="array" ref="M3552">_xlfn.IFS(LEFT(L3552, 2) = "01", "Jan", LEFT(L3552, 2) = "02", "Feb", LEFT(L3552, 2) = "03", "Mar", LEFT(L3552, 2) = "04", "Apr", LEFT(L3552, 2) = "05", "May", LEFT(L3552, 2) = "06", "Jun", LEFT(L3552, 2) = "07", "Jul", LEFT(L3552, 2) = "08", "Aug", LEFT(L3552, 2) = "09", "Sep", LEFT(L3552, 2) = "10", "Oct", LEFT(L3552, 2) = "11", "Nov", LEFT(L3552, 2) = "12", "Dec")</f>
        <v>Apr</v>
      </c>
      <c r="N3552" s="9" t="str">
        <f t="shared" si="389"/>
        <v>2016</v>
      </c>
      <c r="O3552" t="b">
        <v>0</v>
      </c>
      <c r="P3552">
        <v>64</v>
      </c>
      <c r="Q3552" t="b">
        <v>1</v>
      </c>
      <c r="R3552" t="s">
        <v>8270</v>
      </c>
      <c r="S3552" s="6">
        <f t="shared" si="385"/>
        <v>1.048</v>
      </c>
      <c r="T3552" s="8">
        <f t="shared" si="386"/>
        <v>40.9375</v>
      </c>
      <c r="U3552" t="str">
        <f t="shared" si="390"/>
        <v>theater</v>
      </c>
      <c r="V3552" t="str">
        <f t="shared" si="391"/>
        <v>plays</v>
      </c>
    </row>
    <row r="3553" spans="1:22" ht="48" x14ac:dyDescent="0.2">
      <c r="A3553">
        <v>3551</v>
      </c>
      <c r="B3553" s="3" t="s">
        <v>3550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2">
        <f t="shared" si="387"/>
        <v>41781.921527777777</v>
      </c>
      <c r="K3553">
        <v>1398342170</v>
      </c>
      <c r="L3553" s="12" t="str">
        <f t="shared" si="388"/>
        <v>04/24/2014</v>
      </c>
      <c r="M3553" s="9" t="str" cm="1">
        <f t="array" ref="M3553">_xlfn.IFS(LEFT(L3553, 2) = "01", "Jan", LEFT(L3553, 2) = "02", "Feb", LEFT(L3553, 2) = "03", "Mar", LEFT(L3553, 2) = "04", "Apr", LEFT(L3553, 2) = "05", "May", LEFT(L3553, 2) = "06", "Jun", LEFT(L3553, 2) = "07", "Jul", LEFT(L3553, 2) = "08", "Aug", LEFT(L3553, 2) = "09", "Sep", LEFT(L3553, 2) = "10", "Oct", LEFT(L3553, 2) = "11", "Nov", LEFT(L3553, 2) = "12", "Dec")</f>
        <v>Apr</v>
      </c>
      <c r="N3553" s="9" t="str">
        <f t="shared" si="389"/>
        <v>2014</v>
      </c>
      <c r="O3553" t="b">
        <v>0</v>
      </c>
      <c r="P3553">
        <v>25</v>
      </c>
      <c r="Q3553" t="b">
        <v>1</v>
      </c>
      <c r="R3553" t="s">
        <v>8270</v>
      </c>
      <c r="S3553" s="6">
        <f t="shared" si="385"/>
        <v>1.0183333333333333</v>
      </c>
      <c r="T3553" s="8">
        <f t="shared" si="386"/>
        <v>61.1</v>
      </c>
      <c r="U3553" t="str">
        <f t="shared" si="390"/>
        <v>theater</v>
      </c>
      <c r="V3553" t="str">
        <f t="shared" si="391"/>
        <v>plays</v>
      </c>
    </row>
    <row r="3554" spans="1:22" ht="48" x14ac:dyDescent="0.2">
      <c r="A3554">
        <v>3552</v>
      </c>
      <c r="B3554" s="3" t="s">
        <v>3551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2">
        <f t="shared" si="387"/>
        <v>41818.587083333332</v>
      </c>
      <c r="K3554">
        <v>1401372324</v>
      </c>
      <c r="L3554" s="12" t="str">
        <f t="shared" si="388"/>
        <v>05/29/2014</v>
      </c>
      <c r="M3554" s="9" t="str" cm="1">
        <f t="array" ref="M3554">_xlfn.IFS(LEFT(L3554, 2) = "01", "Jan", LEFT(L3554, 2) = "02", "Feb", LEFT(L3554, 2) = "03", "Mar", LEFT(L3554, 2) = "04", "Apr", LEFT(L3554, 2) = "05", "May", LEFT(L3554, 2) = "06", "Jun", LEFT(L3554, 2) = "07", "Jul", LEFT(L3554, 2) = "08", "Aug", LEFT(L3554, 2) = "09", "Sep", LEFT(L3554, 2) = "10", "Oct", LEFT(L3554, 2) = "11", "Nov", LEFT(L3554, 2) = "12", "Dec")</f>
        <v>May</v>
      </c>
      <c r="N3554" s="9" t="str">
        <f t="shared" si="389"/>
        <v>2014</v>
      </c>
      <c r="O3554" t="b">
        <v>0</v>
      </c>
      <c r="P3554">
        <v>20</v>
      </c>
      <c r="Q3554" t="b">
        <v>1</v>
      </c>
      <c r="R3554" t="s">
        <v>8270</v>
      </c>
      <c r="S3554" s="6">
        <f t="shared" si="385"/>
        <v>1</v>
      </c>
      <c r="T3554" s="8">
        <f t="shared" si="386"/>
        <v>38.65</v>
      </c>
      <c r="U3554" t="str">
        <f t="shared" si="390"/>
        <v>theater</v>
      </c>
      <c r="V3554" t="str">
        <f t="shared" si="391"/>
        <v>plays</v>
      </c>
    </row>
    <row r="3555" spans="1:22" ht="48" x14ac:dyDescent="0.2">
      <c r="A3555">
        <v>3553</v>
      </c>
      <c r="B3555" s="3" t="s">
        <v>3552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2">
        <f t="shared" si="387"/>
        <v>42228</v>
      </c>
      <c r="K3555">
        <v>1436575280</v>
      </c>
      <c r="L3555" s="12" t="str">
        <f t="shared" si="388"/>
        <v>07/11/2015</v>
      </c>
      <c r="M3555" s="9" t="str" cm="1">
        <f t="array" ref="M3555">_xlfn.IFS(LEFT(L3555, 2) = "01", "Jan", LEFT(L3555, 2) = "02", "Feb", LEFT(L3555, 2) = "03", "Mar", LEFT(L3555, 2) = "04", "Apr", LEFT(L3555, 2) = "05", "May", LEFT(L3555, 2) = "06", "Jun", LEFT(L3555, 2) = "07", "Jul", LEFT(L3555, 2) = "08", "Aug", LEFT(L3555, 2) = "09", "Sep", LEFT(L3555, 2) = "10", "Oct", LEFT(L3555, 2) = "11", "Nov", LEFT(L3555, 2) = "12", "Dec")</f>
        <v>Jul</v>
      </c>
      <c r="N3555" s="9" t="str">
        <f t="shared" si="389"/>
        <v>2015</v>
      </c>
      <c r="O3555" t="b">
        <v>0</v>
      </c>
      <c r="P3555">
        <v>104</v>
      </c>
      <c r="Q3555" t="b">
        <v>1</v>
      </c>
      <c r="R3555" t="s">
        <v>8270</v>
      </c>
      <c r="S3555" s="6">
        <f t="shared" si="385"/>
        <v>1.0627272727272727</v>
      </c>
      <c r="T3555" s="8">
        <f t="shared" si="386"/>
        <v>56.20192307692308</v>
      </c>
      <c r="U3555" t="str">
        <f t="shared" si="390"/>
        <v>theater</v>
      </c>
      <c r="V3555" t="str">
        <f t="shared" si="391"/>
        <v>plays</v>
      </c>
    </row>
    <row r="3556" spans="1:22" ht="48" x14ac:dyDescent="0.2">
      <c r="A3556">
        <v>3554</v>
      </c>
      <c r="B3556" s="3" t="s">
        <v>3553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2">
        <f t="shared" si="387"/>
        <v>42046.708333333328</v>
      </c>
      <c r="K3556">
        <v>1421025159</v>
      </c>
      <c r="L3556" s="12" t="str">
        <f t="shared" si="388"/>
        <v>01/12/2015</v>
      </c>
      <c r="M3556" s="9" t="str" cm="1">
        <f t="array" ref="M3556">_xlfn.IFS(LEFT(L3556, 2) = "01", "Jan", LEFT(L3556, 2) = "02", "Feb", LEFT(L3556, 2) = "03", "Mar", LEFT(L3556, 2) = "04", "Apr", LEFT(L3556, 2) = "05", "May", LEFT(L3556, 2) = "06", "Jun", LEFT(L3556, 2) = "07", "Jul", LEFT(L3556, 2) = "08", "Aug", LEFT(L3556, 2) = "09", "Sep", LEFT(L3556, 2) = "10", "Oct", LEFT(L3556, 2) = "11", "Nov", LEFT(L3556, 2) = "12", "Dec")</f>
        <v>Jan</v>
      </c>
      <c r="N3556" s="9" t="str">
        <f t="shared" si="389"/>
        <v>2015</v>
      </c>
      <c r="O3556" t="b">
        <v>0</v>
      </c>
      <c r="P3556">
        <v>53</v>
      </c>
      <c r="Q3556" t="b">
        <v>1</v>
      </c>
      <c r="R3556" t="s">
        <v>8270</v>
      </c>
      <c r="S3556" s="6">
        <f t="shared" si="385"/>
        <v>1.1342219999999998</v>
      </c>
      <c r="T3556" s="8">
        <f t="shared" si="386"/>
        <v>107.00207547169811</v>
      </c>
      <c r="U3556" t="str">
        <f t="shared" si="390"/>
        <v>theater</v>
      </c>
      <c r="V3556" t="str">
        <f t="shared" si="391"/>
        <v>plays</v>
      </c>
    </row>
    <row r="3557" spans="1:22" ht="48" x14ac:dyDescent="0.2">
      <c r="A3557">
        <v>3555</v>
      </c>
      <c r="B3557" s="3" t="s">
        <v>3554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2">
        <f t="shared" si="387"/>
        <v>42691.483726851846</v>
      </c>
      <c r="K3557">
        <v>1476786994</v>
      </c>
      <c r="L3557" s="12" t="str">
        <f t="shared" si="388"/>
        <v>10/18/2016</v>
      </c>
      <c r="M3557" s="9" t="str" cm="1">
        <f t="array" ref="M3557">_xlfn.IFS(LEFT(L3557, 2) = "01", "Jan", LEFT(L3557, 2) = "02", "Feb", LEFT(L3557, 2) = "03", "Mar", LEFT(L3557, 2) = "04", "Apr", LEFT(L3557, 2) = "05", "May", LEFT(L3557, 2) = "06", "Jun", LEFT(L3557, 2) = "07", "Jul", LEFT(L3557, 2) = "08", "Aug", LEFT(L3557, 2) = "09", "Sep", LEFT(L3557, 2) = "10", "Oct", LEFT(L3557, 2) = "11", "Nov", LEFT(L3557, 2) = "12", "Dec")</f>
        <v>Oct</v>
      </c>
      <c r="N3557" s="9" t="str">
        <f t="shared" si="389"/>
        <v>2016</v>
      </c>
      <c r="O3557" t="b">
        <v>0</v>
      </c>
      <c r="P3557">
        <v>14</v>
      </c>
      <c r="Q3557" t="b">
        <v>1</v>
      </c>
      <c r="R3557" t="s">
        <v>8270</v>
      </c>
      <c r="S3557" s="6">
        <f t="shared" si="385"/>
        <v>1</v>
      </c>
      <c r="T3557" s="8">
        <f t="shared" si="386"/>
        <v>171.42857142857142</v>
      </c>
      <c r="U3557" t="str">
        <f t="shared" si="390"/>
        <v>theater</v>
      </c>
      <c r="V3557" t="str">
        <f t="shared" si="391"/>
        <v>plays</v>
      </c>
    </row>
    <row r="3558" spans="1:22" ht="48" x14ac:dyDescent="0.2">
      <c r="A3558">
        <v>3556</v>
      </c>
      <c r="B3558" s="3" t="s">
        <v>3555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2">
        <f t="shared" si="387"/>
        <v>41868.649583333332</v>
      </c>
      <c r="K3558">
        <v>1403105724</v>
      </c>
      <c r="L3558" s="12" t="str">
        <f t="shared" si="388"/>
        <v>06/18/2014</v>
      </c>
      <c r="M3558" s="9" t="str" cm="1">
        <f t="array" ref="M3558">_xlfn.IFS(LEFT(L3558, 2) = "01", "Jan", LEFT(L3558, 2) = "02", "Feb", LEFT(L3558, 2) = "03", "Mar", LEFT(L3558, 2) = "04", "Apr", LEFT(L3558, 2) = "05", "May", LEFT(L3558, 2) = "06", "Jun", LEFT(L3558, 2) = "07", "Jul", LEFT(L3558, 2) = "08", "Aug", LEFT(L3558, 2) = "09", "Sep", LEFT(L3558, 2) = "10", "Oct", LEFT(L3558, 2) = "11", "Nov", LEFT(L3558, 2) = "12", "Dec")</f>
        <v>Jun</v>
      </c>
      <c r="N3558" s="9" t="str">
        <f t="shared" si="389"/>
        <v>2014</v>
      </c>
      <c r="O3558" t="b">
        <v>0</v>
      </c>
      <c r="P3558">
        <v>20</v>
      </c>
      <c r="Q3558" t="b">
        <v>1</v>
      </c>
      <c r="R3558" t="s">
        <v>8270</v>
      </c>
      <c r="S3558" s="6">
        <f t="shared" si="385"/>
        <v>1.0045454545454546</v>
      </c>
      <c r="T3558" s="8">
        <f t="shared" si="386"/>
        <v>110.5</v>
      </c>
      <c r="U3558" t="str">
        <f t="shared" si="390"/>
        <v>theater</v>
      </c>
      <c r="V3558" t="str">
        <f t="shared" si="391"/>
        <v>plays</v>
      </c>
    </row>
    <row r="3559" spans="1:22" ht="48" x14ac:dyDescent="0.2">
      <c r="A3559">
        <v>3557</v>
      </c>
      <c r="B3559" s="3" t="s">
        <v>3556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2">
        <f t="shared" si="387"/>
        <v>41764.276747685188</v>
      </c>
      <c r="K3559">
        <v>1396334311</v>
      </c>
      <c r="L3559" s="12" t="str">
        <f t="shared" si="388"/>
        <v>04/01/2014</v>
      </c>
      <c r="M3559" s="9" t="str" cm="1">
        <f t="array" ref="M3559">_xlfn.IFS(LEFT(L3559, 2) = "01", "Jan", LEFT(L3559, 2) = "02", "Feb", LEFT(L3559, 2) = "03", "Mar", LEFT(L3559, 2) = "04", "Apr", LEFT(L3559, 2) = "05", "May", LEFT(L3559, 2) = "06", "Jun", LEFT(L3559, 2) = "07", "Jul", LEFT(L3559, 2) = "08", "Aug", LEFT(L3559, 2) = "09", "Sep", LEFT(L3559, 2) = "10", "Oct", LEFT(L3559, 2) = "11", "Nov", LEFT(L3559, 2) = "12", "Dec")</f>
        <v>Apr</v>
      </c>
      <c r="N3559" s="9" t="str">
        <f t="shared" si="389"/>
        <v>2014</v>
      </c>
      <c r="O3559" t="b">
        <v>0</v>
      </c>
      <c r="P3559">
        <v>558</v>
      </c>
      <c r="Q3559" t="b">
        <v>1</v>
      </c>
      <c r="R3559" t="s">
        <v>8270</v>
      </c>
      <c r="S3559" s="6">
        <f t="shared" si="385"/>
        <v>1.0003599999999999</v>
      </c>
      <c r="T3559" s="8">
        <f t="shared" si="386"/>
        <v>179.27598566308242</v>
      </c>
      <c r="U3559" t="str">
        <f t="shared" si="390"/>
        <v>theater</v>
      </c>
      <c r="V3559" t="str">
        <f t="shared" si="391"/>
        <v>plays</v>
      </c>
    </row>
    <row r="3560" spans="1:22" ht="48" x14ac:dyDescent="0.2">
      <c r="A3560">
        <v>3558</v>
      </c>
      <c r="B3560" s="3" t="s">
        <v>3557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2">
        <f t="shared" si="387"/>
        <v>42181.875</v>
      </c>
      <c r="K3560">
        <v>1431718575</v>
      </c>
      <c r="L3560" s="12" t="str">
        <f t="shared" si="388"/>
        <v>05/15/2015</v>
      </c>
      <c r="M3560" s="9" t="str" cm="1">
        <f t="array" ref="M3560">_xlfn.IFS(LEFT(L3560, 2) = "01", "Jan", LEFT(L3560, 2) = "02", "Feb", LEFT(L3560, 2) = "03", "Mar", LEFT(L3560, 2) = "04", "Apr", LEFT(L3560, 2) = "05", "May", LEFT(L3560, 2) = "06", "Jun", LEFT(L3560, 2) = "07", "Jul", LEFT(L3560, 2) = "08", "Aug", LEFT(L3560, 2) = "09", "Sep", LEFT(L3560, 2) = "10", "Oct", LEFT(L3560, 2) = "11", "Nov", LEFT(L3560, 2) = "12", "Dec")</f>
        <v>May</v>
      </c>
      <c r="N3560" s="9" t="str">
        <f t="shared" si="389"/>
        <v>2015</v>
      </c>
      <c r="O3560" t="b">
        <v>0</v>
      </c>
      <c r="P3560">
        <v>22</v>
      </c>
      <c r="Q3560" t="b">
        <v>1</v>
      </c>
      <c r="R3560" t="s">
        <v>8270</v>
      </c>
      <c r="S3560" s="6">
        <f t="shared" si="385"/>
        <v>1.44</v>
      </c>
      <c r="T3560" s="8">
        <f t="shared" si="386"/>
        <v>22.90909090909091</v>
      </c>
      <c r="U3560" t="str">
        <f t="shared" si="390"/>
        <v>theater</v>
      </c>
      <c r="V3560" t="str">
        <f t="shared" si="391"/>
        <v>plays</v>
      </c>
    </row>
    <row r="3561" spans="1:22" ht="48" x14ac:dyDescent="0.2">
      <c r="A3561">
        <v>3559</v>
      </c>
      <c r="B3561" s="3" t="s">
        <v>3558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2">
        <f t="shared" si="387"/>
        <v>42216.373611111107</v>
      </c>
      <c r="K3561">
        <v>1436408308</v>
      </c>
      <c r="L3561" s="12" t="str">
        <f t="shared" si="388"/>
        <v>07/09/2015</v>
      </c>
      <c r="M3561" s="9" t="str" cm="1">
        <f t="array" ref="M3561">_xlfn.IFS(LEFT(L3561, 2) = "01", "Jan", LEFT(L3561, 2) = "02", "Feb", LEFT(L3561, 2) = "03", "Mar", LEFT(L3561, 2) = "04", "Apr", LEFT(L3561, 2) = "05", "May", LEFT(L3561, 2) = "06", "Jun", LEFT(L3561, 2) = "07", "Jul", LEFT(L3561, 2) = "08", "Aug", LEFT(L3561, 2) = "09", "Sep", LEFT(L3561, 2) = "10", "Oct", LEFT(L3561, 2) = "11", "Nov", LEFT(L3561, 2) = "12", "Dec")</f>
        <v>Jul</v>
      </c>
      <c r="N3561" s="9" t="str">
        <f t="shared" si="389"/>
        <v>2015</v>
      </c>
      <c r="O3561" t="b">
        <v>0</v>
      </c>
      <c r="P3561">
        <v>24</v>
      </c>
      <c r="Q3561" t="b">
        <v>1</v>
      </c>
      <c r="R3561" t="s">
        <v>8270</v>
      </c>
      <c r="S3561" s="6">
        <f t="shared" si="385"/>
        <v>1.0349999999999999</v>
      </c>
      <c r="T3561" s="8">
        <f t="shared" si="386"/>
        <v>43.125</v>
      </c>
      <c r="U3561" t="str">
        <f t="shared" si="390"/>
        <v>theater</v>
      </c>
      <c r="V3561" t="str">
        <f t="shared" si="391"/>
        <v>plays</v>
      </c>
    </row>
    <row r="3562" spans="1:22" ht="48" x14ac:dyDescent="0.2">
      <c r="A3562">
        <v>3560</v>
      </c>
      <c r="B3562" s="3" t="s">
        <v>3559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2">
        <f t="shared" si="387"/>
        <v>42151.114583333328</v>
      </c>
      <c r="K3562">
        <v>1429651266</v>
      </c>
      <c r="L3562" s="12" t="str">
        <f t="shared" si="388"/>
        <v>04/21/2015</v>
      </c>
      <c r="M3562" s="9" t="str" cm="1">
        <f t="array" ref="M3562">_xlfn.IFS(LEFT(L3562, 2) = "01", "Jan", LEFT(L3562, 2) = "02", "Feb", LEFT(L3562, 2) = "03", "Mar", LEFT(L3562, 2) = "04", "Apr", LEFT(L3562, 2) = "05", "May", LEFT(L3562, 2) = "06", "Jun", LEFT(L3562, 2) = "07", "Jul", LEFT(L3562, 2) = "08", "Aug", LEFT(L3562, 2) = "09", "Sep", LEFT(L3562, 2) = "10", "Oct", LEFT(L3562, 2) = "11", "Nov", LEFT(L3562, 2) = "12", "Dec")</f>
        <v>Apr</v>
      </c>
      <c r="N3562" s="9" t="str">
        <f t="shared" si="389"/>
        <v>2015</v>
      </c>
      <c r="O3562" t="b">
        <v>0</v>
      </c>
      <c r="P3562">
        <v>74</v>
      </c>
      <c r="Q3562" t="b">
        <v>1</v>
      </c>
      <c r="R3562" t="s">
        <v>8270</v>
      </c>
      <c r="S3562" s="6">
        <f t="shared" si="385"/>
        <v>1.0843750000000001</v>
      </c>
      <c r="T3562" s="8">
        <f t="shared" si="386"/>
        <v>46.891891891891895</v>
      </c>
      <c r="U3562" t="str">
        <f t="shared" si="390"/>
        <v>theater</v>
      </c>
      <c r="V3562" t="str">
        <f t="shared" si="391"/>
        <v>plays</v>
      </c>
    </row>
    <row r="3563" spans="1:22" ht="112" x14ac:dyDescent="0.2">
      <c r="A3563">
        <v>3561</v>
      </c>
      <c r="B3563" s="3" t="s">
        <v>3560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2">
        <f t="shared" si="387"/>
        <v>42221.774999999994</v>
      </c>
      <c r="K3563">
        <v>1437236378</v>
      </c>
      <c r="L3563" s="12" t="str">
        <f t="shared" si="388"/>
        <v>07/18/2015</v>
      </c>
      <c r="M3563" s="9" t="str" cm="1">
        <f t="array" ref="M3563">_xlfn.IFS(LEFT(L3563, 2) = "01", "Jan", LEFT(L3563, 2) = "02", "Feb", LEFT(L3563, 2) = "03", "Mar", LEFT(L3563, 2) = "04", "Apr", LEFT(L3563, 2) = "05", "May", LEFT(L3563, 2) = "06", "Jun", LEFT(L3563, 2) = "07", "Jul", LEFT(L3563, 2) = "08", "Aug", LEFT(L3563, 2) = "09", "Sep", LEFT(L3563, 2) = "10", "Oct", LEFT(L3563, 2) = "11", "Nov", LEFT(L3563, 2) = "12", "Dec")</f>
        <v>Jul</v>
      </c>
      <c r="N3563" s="9" t="str">
        <f t="shared" si="389"/>
        <v>2015</v>
      </c>
      <c r="O3563" t="b">
        <v>0</v>
      </c>
      <c r="P3563">
        <v>54</v>
      </c>
      <c r="Q3563" t="b">
        <v>1</v>
      </c>
      <c r="R3563" t="s">
        <v>8270</v>
      </c>
      <c r="S3563" s="6">
        <f t="shared" si="385"/>
        <v>1.024</v>
      </c>
      <c r="T3563" s="8">
        <f t="shared" si="386"/>
        <v>47.407407407407405</v>
      </c>
      <c r="U3563" t="str">
        <f t="shared" si="390"/>
        <v>theater</v>
      </c>
      <c r="V3563" t="str">
        <f t="shared" si="391"/>
        <v>plays</v>
      </c>
    </row>
    <row r="3564" spans="1:22" ht="48" x14ac:dyDescent="0.2">
      <c r="A3564">
        <v>3562</v>
      </c>
      <c r="B3564" s="3" t="s">
        <v>3561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2">
        <f t="shared" si="387"/>
        <v>42442.916666666672</v>
      </c>
      <c r="K3564">
        <v>1457115427</v>
      </c>
      <c r="L3564" s="12" t="str">
        <f t="shared" si="388"/>
        <v>03/04/2016</v>
      </c>
      <c r="M3564" s="9" t="str" cm="1">
        <f t="array" ref="M3564">_xlfn.IFS(LEFT(L3564, 2) = "01", "Jan", LEFT(L3564, 2) = "02", "Feb", LEFT(L3564, 2) = "03", "Mar", LEFT(L3564, 2) = "04", "Apr", LEFT(L3564, 2) = "05", "May", LEFT(L3564, 2) = "06", "Jun", LEFT(L3564, 2) = "07", "Jul", LEFT(L3564, 2) = "08", "Aug", LEFT(L3564, 2) = "09", "Sep", LEFT(L3564, 2) = "10", "Oct", LEFT(L3564, 2) = "11", "Nov", LEFT(L3564, 2) = "12", "Dec")</f>
        <v>Mar</v>
      </c>
      <c r="N3564" s="9" t="str">
        <f t="shared" si="389"/>
        <v>2016</v>
      </c>
      <c r="O3564" t="b">
        <v>0</v>
      </c>
      <c r="P3564">
        <v>31</v>
      </c>
      <c r="Q3564" t="b">
        <v>1</v>
      </c>
      <c r="R3564" t="s">
        <v>8270</v>
      </c>
      <c r="S3564" s="6">
        <f t="shared" si="385"/>
        <v>1.4888888888888889</v>
      </c>
      <c r="T3564" s="8">
        <f t="shared" si="386"/>
        <v>15.129032258064516</v>
      </c>
      <c r="U3564" t="str">
        <f t="shared" si="390"/>
        <v>theater</v>
      </c>
      <c r="V3564" t="str">
        <f t="shared" si="391"/>
        <v>plays</v>
      </c>
    </row>
    <row r="3565" spans="1:22" ht="48" x14ac:dyDescent="0.2">
      <c r="A3565">
        <v>3563</v>
      </c>
      <c r="B3565" s="3" t="s">
        <v>3562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2">
        <f t="shared" si="387"/>
        <v>42583.791666666672</v>
      </c>
      <c r="K3565">
        <v>1467648456</v>
      </c>
      <c r="L3565" s="12" t="str">
        <f t="shared" si="388"/>
        <v>07/04/2016</v>
      </c>
      <c r="M3565" s="9" t="str" cm="1">
        <f t="array" ref="M3565">_xlfn.IFS(LEFT(L3565, 2) = "01", "Jan", LEFT(L3565, 2) = "02", "Feb", LEFT(L3565, 2) = "03", "Mar", LEFT(L3565, 2) = "04", "Apr", LEFT(L3565, 2) = "05", "May", LEFT(L3565, 2) = "06", "Jun", LEFT(L3565, 2) = "07", "Jul", LEFT(L3565, 2) = "08", "Aug", LEFT(L3565, 2) = "09", "Sep", LEFT(L3565, 2) = "10", "Oct", LEFT(L3565, 2) = "11", "Nov", LEFT(L3565, 2) = "12", "Dec")</f>
        <v>Jul</v>
      </c>
      <c r="N3565" s="9" t="str">
        <f t="shared" si="389"/>
        <v>2016</v>
      </c>
      <c r="O3565" t="b">
        <v>0</v>
      </c>
      <c r="P3565">
        <v>25</v>
      </c>
      <c r="Q3565" t="b">
        <v>1</v>
      </c>
      <c r="R3565" t="s">
        <v>8270</v>
      </c>
      <c r="S3565" s="6">
        <f t="shared" si="385"/>
        <v>1.0549000000000002</v>
      </c>
      <c r="T3565" s="8">
        <f t="shared" si="386"/>
        <v>21.098000000000003</v>
      </c>
      <c r="U3565" t="str">
        <f t="shared" si="390"/>
        <v>theater</v>
      </c>
      <c r="V3565" t="str">
        <f t="shared" si="391"/>
        <v>plays</v>
      </c>
    </row>
    <row r="3566" spans="1:22" ht="32" x14ac:dyDescent="0.2">
      <c r="A3566">
        <v>3564</v>
      </c>
      <c r="B3566" s="3" t="s">
        <v>3563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2">
        <f t="shared" si="387"/>
        <v>42282.666666666672</v>
      </c>
      <c r="K3566">
        <v>1440082649</v>
      </c>
      <c r="L3566" s="12" t="str">
        <f t="shared" si="388"/>
        <v>08/20/2015</v>
      </c>
      <c r="M3566" s="9" t="str" cm="1">
        <f t="array" ref="M3566">_xlfn.IFS(LEFT(L3566, 2) = "01", "Jan", LEFT(L3566, 2) = "02", "Feb", LEFT(L3566, 2) = "03", "Mar", LEFT(L3566, 2) = "04", "Apr", LEFT(L3566, 2) = "05", "May", LEFT(L3566, 2) = "06", "Jun", LEFT(L3566, 2) = "07", "Jul", LEFT(L3566, 2) = "08", "Aug", LEFT(L3566, 2) = "09", "Sep", LEFT(L3566, 2) = "10", "Oct", LEFT(L3566, 2) = "11", "Nov", LEFT(L3566, 2) = "12", "Dec")</f>
        <v>Aug</v>
      </c>
      <c r="N3566" s="9" t="str">
        <f t="shared" si="389"/>
        <v>2015</v>
      </c>
      <c r="O3566" t="b">
        <v>0</v>
      </c>
      <c r="P3566">
        <v>17</v>
      </c>
      <c r="Q3566" t="b">
        <v>1</v>
      </c>
      <c r="R3566" t="s">
        <v>8270</v>
      </c>
      <c r="S3566" s="6">
        <f t="shared" si="385"/>
        <v>1.0049999999999999</v>
      </c>
      <c r="T3566" s="8">
        <f t="shared" si="386"/>
        <v>59.117647058823529</v>
      </c>
      <c r="U3566" t="str">
        <f t="shared" si="390"/>
        <v>theater</v>
      </c>
      <c r="V3566" t="str">
        <f t="shared" si="391"/>
        <v>plays</v>
      </c>
    </row>
    <row r="3567" spans="1:22" ht="48" x14ac:dyDescent="0.2">
      <c r="A3567">
        <v>3565</v>
      </c>
      <c r="B3567" s="3" t="s">
        <v>3564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2">
        <f t="shared" si="387"/>
        <v>42004.743148148147</v>
      </c>
      <c r="K3567">
        <v>1417456208</v>
      </c>
      <c r="L3567" s="12" t="str">
        <f t="shared" si="388"/>
        <v>12/01/2014</v>
      </c>
      <c r="M3567" s="9" t="str" cm="1">
        <f t="array" ref="M3567">_xlfn.IFS(LEFT(L3567, 2) = "01", "Jan", LEFT(L3567, 2) = "02", "Feb", LEFT(L3567, 2) = "03", "Mar", LEFT(L3567, 2) = "04", "Apr", LEFT(L3567, 2) = "05", "May", LEFT(L3567, 2) = "06", "Jun", LEFT(L3567, 2) = "07", "Jul", LEFT(L3567, 2) = "08", "Aug", LEFT(L3567, 2) = "09", "Sep", LEFT(L3567, 2) = "10", "Oct", LEFT(L3567, 2) = "11", "Nov", LEFT(L3567, 2) = "12", "Dec")</f>
        <v>Dec</v>
      </c>
      <c r="N3567" s="9" t="str">
        <f t="shared" si="389"/>
        <v>2014</v>
      </c>
      <c r="O3567" t="b">
        <v>0</v>
      </c>
      <c r="P3567">
        <v>12</v>
      </c>
      <c r="Q3567" t="b">
        <v>1</v>
      </c>
      <c r="R3567" t="s">
        <v>8270</v>
      </c>
      <c r="S3567" s="6">
        <f t="shared" si="385"/>
        <v>1.3055555555555556</v>
      </c>
      <c r="T3567" s="8">
        <f t="shared" si="386"/>
        <v>97.916666666666671</v>
      </c>
      <c r="U3567" t="str">
        <f t="shared" si="390"/>
        <v>theater</v>
      </c>
      <c r="V3567" t="str">
        <f t="shared" si="391"/>
        <v>plays</v>
      </c>
    </row>
    <row r="3568" spans="1:22" ht="48" x14ac:dyDescent="0.2">
      <c r="A3568">
        <v>3566</v>
      </c>
      <c r="B3568" s="3" t="s">
        <v>3565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2">
        <f t="shared" si="387"/>
        <v>42027.507905092592</v>
      </c>
      <c r="K3568">
        <v>1419423083</v>
      </c>
      <c r="L3568" s="12" t="str">
        <f t="shared" si="388"/>
        <v>12/24/2014</v>
      </c>
      <c r="M3568" s="9" t="str" cm="1">
        <f t="array" ref="M3568">_xlfn.IFS(LEFT(L3568, 2) = "01", "Jan", LEFT(L3568, 2) = "02", "Feb", LEFT(L3568, 2) = "03", "Mar", LEFT(L3568, 2) = "04", "Apr", LEFT(L3568, 2) = "05", "May", LEFT(L3568, 2) = "06", "Jun", LEFT(L3568, 2) = "07", "Jul", LEFT(L3568, 2) = "08", "Aug", LEFT(L3568, 2) = "09", "Sep", LEFT(L3568, 2) = "10", "Oct", LEFT(L3568, 2) = "11", "Nov", LEFT(L3568, 2) = "12", "Dec")</f>
        <v>Dec</v>
      </c>
      <c r="N3568" s="9" t="str">
        <f t="shared" si="389"/>
        <v>2014</v>
      </c>
      <c r="O3568" t="b">
        <v>0</v>
      </c>
      <c r="P3568">
        <v>38</v>
      </c>
      <c r="Q3568" t="b">
        <v>1</v>
      </c>
      <c r="R3568" t="s">
        <v>8270</v>
      </c>
      <c r="S3568" s="6">
        <f t="shared" si="385"/>
        <v>1.0475000000000001</v>
      </c>
      <c r="T3568" s="8">
        <f t="shared" si="386"/>
        <v>55.131578947368418</v>
      </c>
      <c r="U3568" t="str">
        <f t="shared" si="390"/>
        <v>theater</v>
      </c>
      <c r="V3568" t="str">
        <f t="shared" si="391"/>
        <v>plays</v>
      </c>
    </row>
    <row r="3569" spans="1:22" ht="48" x14ac:dyDescent="0.2">
      <c r="A3569">
        <v>3567</v>
      </c>
      <c r="B3569" s="3" t="s">
        <v>3566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2">
        <f t="shared" si="387"/>
        <v>42165.810694444444</v>
      </c>
      <c r="K3569">
        <v>1431372444</v>
      </c>
      <c r="L3569" s="12" t="str">
        <f t="shared" si="388"/>
        <v>05/11/2015</v>
      </c>
      <c r="M3569" s="9" t="str" cm="1">
        <f t="array" ref="M3569">_xlfn.IFS(LEFT(L3569, 2) = "01", "Jan", LEFT(L3569, 2) = "02", "Feb", LEFT(L3569, 2) = "03", "Mar", LEFT(L3569, 2) = "04", "Apr", LEFT(L3569, 2) = "05", "May", LEFT(L3569, 2) = "06", "Jun", LEFT(L3569, 2) = "07", "Jul", LEFT(L3569, 2) = "08", "Aug", LEFT(L3569, 2) = "09", "Sep", LEFT(L3569, 2) = "10", "Oct", LEFT(L3569, 2) = "11", "Nov", LEFT(L3569, 2) = "12", "Dec")</f>
        <v>May</v>
      </c>
      <c r="N3569" s="9" t="str">
        <f t="shared" si="389"/>
        <v>2015</v>
      </c>
      <c r="O3569" t="b">
        <v>0</v>
      </c>
      <c r="P3569">
        <v>41</v>
      </c>
      <c r="Q3569" t="b">
        <v>1</v>
      </c>
      <c r="R3569" t="s">
        <v>8270</v>
      </c>
      <c r="S3569" s="6">
        <f t="shared" si="385"/>
        <v>1.0880000000000001</v>
      </c>
      <c r="T3569" s="8">
        <f t="shared" si="386"/>
        <v>26.536585365853657</v>
      </c>
      <c r="U3569" t="str">
        <f t="shared" si="390"/>
        <v>theater</v>
      </c>
      <c r="V3569" t="str">
        <f t="shared" si="391"/>
        <v>plays</v>
      </c>
    </row>
    <row r="3570" spans="1:22" ht="48" x14ac:dyDescent="0.2">
      <c r="A3570">
        <v>3568</v>
      </c>
      <c r="B3570" s="3" t="s">
        <v>3567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2">
        <f t="shared" si="387"/>
        <v>41899.740671296298</v>
      </c>
      <c r="K3570">
        <v>1408383994</v>
      </c>
      <c r="L3570" s="12" t="str">
        <f t="shared" si="388"/>
        <v>08/18/2014</v>
      </c>
      <c r="M3570" s="9" t="str" cm="1">
        <f t="array" ref="M3570">_xlfn.IFS(LEFT(L3570, 2) = "01", "Jan", LEFT(L3570, 2) = "02", "Feb", LEFT(L3570, 2) = "03", "Mar", LEFT(L3570, 2) = "04", "Apr", LEFT(L3570, 2) = "05", "May", LEFT(L3570, 2) = "06", "Jun", LEFT(L3570, 2) = "07", "Jul", LEFT(L3570, 2) = "08", "Aug", LEFT(L3570, 2) = "09", "Sep", LEFT(L3570, 2) = "10", "Oct", LEFT(L3570, 2) = "11", "Nov", LEFT(L3570, 2) = "12", "Dec")</f>
        <v>Aug</v>
      </c>
      <c r="N3570" s="9" t="str">
        <f t="shared" si="389"/>
        <v>2014</v>
      </c>
      <c r="O3570" t="b">
        <v>0</v>
      </c>
      <c r="P3570">
        <v>19</v>
      </c>
      <c r="Q3570" t="b">
        <v>1</v>
      </c>
      <c r="R3570" t="s">
        <v>8270</v>
      </c>
      <c r="S3570" s="6">
        <f t="shared" si="385"/>
        <v>1.1100000000000001</v>
      </c>
      <c r="T3570" s="8">
        <f t="shared" si="386"/>
        <v>58.421052631578945</v>
      </c>
      <c r="U3570" t="str">
        <f t="shared" si="390"/>
        <v>theater</v>
      </c>
      <c r="V3570" t="str">
        <f t="shared" si="391"/>
        <v>plays</v>
      </c>
    </row>
    <row r="3571" spans="1:22" ht="48" x14ac:dyDescent="0.2">
      <c r="A3571">
        <v>3569</v>
      </c>
      <c r="B3571" s="3" t="s">
        <v>3568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2">
        <f t="shared" si="387"/>
        <v>42012.688611111109</v>
      </c>
      <c r="K3571">
        <v>1418142696</v>
      </c>
      <c r="L3571" s="12" t="str">
        <f t="shared" si="388"/>
        <v>12/09/2014</v>
      </c>
      <c r="M3571" s="9" t="str" cm="1">
        <f t="array" ref="M3571">_xlfn.IFS(LEFT(L3571, 2) = "01", "Jan", LEFT(L3571, 2) = "02", "Feb", LEFT(L3571, 2) = "03", "Mar", LEFT(L3571, 2) = "04", "Apr", LEFT(L3571, 2) = "05", "May", LEFT(L3571, 2) = "06", "Jun", LEFT(L3571, 2) = "07", "Jul", LEFT(L3571, 2) = "08", "Aug", LEFT(L3571, 2) = "09", "Sep", LEFT(L3571, 2) = "10", "Oct", LEFT(L3571, 2) = "11", "Nov", LEFT(L3571, 2) = "12", "Dec")</f>
        <v>Dec</v>
      </c>
      <c r="N3571" s="9" t="str">
        <f t="shared" si="389"/>
        <v>2014</v>
      </c>
      <c r="O3571" t="b">
        <v>0</v>
      </c>
      <c r="P3571">
        <v>41</v>
      </c>
      <c r="Q3571" t="b">
        <v>1</v>
      </c>
      <c r="R3571" t="s">
        <v>8270</v>
      </c>
      <c r="S3571" s="6">
        <f t="shared" si="385"/>
        <v>1.0047999999999999</v>
      </c>
      <c r="T3571" s="8">
        <f t="shared" si="386"/>
        <v>122.53658536585365</v>
      </c>
      <c r="U3571" t="str">
        <f t="shared" si="390"/>
        <v>theater</v>
      </c>
      <c r="V3571" t="str">
        <f t="shared" si="391"/>
        <v>plays</v>
      </c>
    </row>
    <row r="3572" spans="1:22" ht="48" x14ac:dyDescent="0.2">
      <c r="A3572">
        <v>3570</v>
      </c>
      <c r="B3572" s="3" t="s">
        <v>3569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2">
        <f t="shared" si="387"/>
        <v>42004.291666666672</v>
      </c>
      <c r="K3572">
        <v>1417593483</v>
      </c>
      <c r="L3572" s="12" t="str">
        <f t="shared" si="388"/>
        <v>12/03/2014</v>
      </c>
      <c r="M3572" s="9" t="str" cm="1">
        <f t="array" ref="M3572">_xlfn.IFS(LEFT(L3572, 2) = "01", "Jan", LEFT(L3572, 2) = "02", "Feb", LEFT(L3572, 2) = "03", "Mar", LEFT(L3572, 2) = "04", "Apr", LEFT(L3572, 2) = "05", "May", LEFT(L3572, 2) = "06", "Jun", LEFT(L3572, 2) = "07", "Jul", LEFT(L3572, 2) = "08", "Aug", LEFT(L3572, 2) = "09", "Sep", LEFT(L3572, 2) = "10", "Oct", LEFT(L3572, 2) = "11", "Nov", LEFT(L3572, 2) = "12", "Dec")</f>
        <v>Dec</v>
      </c>
      <c r="N3572" s="9" t="str">
        <f t="shared" si="389"/>
        <v>2014</v>
      </c>
      <c r="O3572" t="b">
        <v>0</v>
      </c>
      <c r="P3572">
        <v>26</v>
      </c>
      <c r="Q3572" t="b">
        <v>1</v>
      </c>
      <c r="R3572" t="s">
        <v>8270</v>
      </c>
      <c r="S3572" s="6">
        <f t="shared" si="385"/>
        <v>1.1435</v>
      </c>
      <c r="T3572" s="8">
        <f t="shared" si="386"/>
        <v>87.961538461538467</v>
      </c>
      <c r="U3572" t="str">
        <f t="shared" si="390"/>
        <v>theater</v>
      </c>
      <c r="V3572" t="str">
        <f t="shared" si="391"/>
        <v>plays</v>
      </c>
    </row>
    <row r="3573" spans="1:22" ht="48" x14ac:dyDescent="0.2">
      <c r="A3573">
        <v>3571</v>
      </c>
      <c r="B3573" s="3" t="s">
        <v>3570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2">
        <f t="shared" si="387"/>
        <v>41942.858946759261</v>
      </c>
      <c r="K3573">
        <v>1412109413</v>
      </c>
      <c r="L3573" s="12" t="str">
        <f t="shared" si="388"/>
        <v>09/30/2014</v>
      </c>
      <c r="M3573" s="9" t="str" cm="1">
        <f t="array" ref="M3573">_xlfn.IFS(LEFT(L3573, 2) = "01", "Jan", LEFT(L3573, 2) = "02", "Feb", LEFT(L3573, 2) = "03", "Mar", LEFT(L3573, 2) = "04", "Apr", LEFT(L3573, 2) = "05", "May", LEFT(L3573, 2) = "06", "Jun", LEFT(L3573, 2) = "07", "Jul", LEFT(L3573, 2) = "08", "Aug", LEFT(L3573, 2) = "09", "Sep", LEFT(L3573, 2) = "10", "Oct", LEFT(L3573, 2) = "11", "Nov", LEFT(L3573, 2) = "12", "Dec")</f>
        <v>Sep</v>
      </c>
      <c r="N3573" s="9" t="str">
        <f t="shared" si="389"/>
        <v>2014</v>
      </c>
      <c r="O3573" t="b">
        <v>0</v>
      </c>
      <c r="P3573">
        <v>25</v>
      </c>
      <c r="Q3573" t="b">
        <v>1</v>
      </c>
      <c r="R3573" t="s">
        <v>8270</v>
      </c>
      <c r="S3573" s="6">
        <f t="shared" si="385"/>
        <v>1.2206666666666666</v>
      </c>
      <c r="T3573" s="8">
        <f t="shared" si="386"/>
        <v>73.239999999999995</v>
      </c>
      <c r="U3573" t="str">
        <f t="shared" si="390"/>
        <v>theater</v>
      </c>
      <c r="V3573" t="str">
        <f t="shared" si="391"/>
        <v>plays</v>
      </c>
    </row>
    <row r="3574" spans="1:22" ht="32" x14ac:dyDescent="0.2">
      <c r="A3574">
        <v>3572</v>
      </c>
      <c r="B3574" s="3" t="s">
        <v>3571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2">
        <f t="shared" si="387"/>
        <v>42176.570393518516</v>
      </c>
      <c r="K3574">
        <v>1432302082</v>
      </c>
      <c r="L3574" s="12" t="str">
        <f t="shared" si="388"/>
        <v>05/22/2015</v>
      </c>
      <c r="M3574" s="9" t="str" cm="1">
        <f t="array" ref="M3574">_xlfn.IFS(LEFT(L3574, 2) = "01", "Jan", LEFT(L3574, 2) = "02", "Feb", LEFT(L3574, 2) = "03", "Mar", LEFT(L3574, 2) = "04", "Apr", LEFT(L3574, 2) = "05", "May", LEFT(L3574, 2) = "06", "Jun", LEFT(L3574, 2) = "07", "Jul", LEFT(L3574, 2) = "08", "Aug", LEFT(L3574, 2) = "09", "Sep", LEFT(L3574, 2) = "10", "Oct", LEFT(L3574, 2) = "11", "Nov", LEFT(L3574, 2) = "12", "Dec")</f>
        <v>May</v>
      </c>
      <c r="N3574" s="9" t="str">
        <f t="shared" si="389"/>
        <v>2015</v>
      </c>
      <c r="O3574" t="b">
        <v>0</v>
      </c>
      <c r="P3574">
        <v>9</v>
      </c>
      <c r="Q3574" t="b">
        <v>1</v>
      </c>
      <c r="R3574" t="s">
        <v>8270</v>
      </c>
      <c r="S3574" s="6">
        <f t="shared" si="385"/>
        <v>1</v>
      </c>
      <c r="T3574" s="8">
        <f t="shared" si="386"/>
        <v>55.555555555555557</v>
      </c>
      <c r="U3574" t="str">
        <f t="shared" si="390"/>
        <v>theater</v>
      </c>
      <c r="V3574" t="str">
        <f t="shared" si="391"/>
        <v>plays</v>
      </c>
    </row>
    <row r="3575" spans="1:22" ht="32" x14ac:dyDescent="0.2">
      <c r="A3575">
        <v>3573</v>
      </c>
      <c r="B3575" s="3" t="s">
        <v>3572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2">
        <f t="shared" si="387"/>
        <v>41951.417199074072</v>
      </c>
      <c r="K3575">
        <v>1412845246</v>
      </c>
      <c r="L3575" s="12" t="str">
        <f t="shared" si="388"/>
        <v>10/09/2014</v>
      </c>
      <c r="M3575" s="9" t="str" cm="1">
        <f t="array" ref="M3575">_xlfn.IFS(LEFT(L3575, 2) = "01", "Jan", LEFT(L3575, 2) = "02", "Feb", LEFT(L3575, 2) = "03", "Mar", LEFT(L3575, 2) = "04", "Apr", LEFT(L3575, 2) = "05", "May", LEFT(L3575, 2) = "06", "Jun", LEFT(L3575, 2) = "07", "Jul", LEFT(L3575, 2) = "08", "Aug", LEFT(L3575, 2) = "09", "Sep", LEFT(L3575, 2) = "10", "Oct", LEFT(L3575, 2) = "11", "Nov", LEFT(L3575, 2) = "12", "Dec")</f>
        <v>Oct</v>
      </c>
      <c r="N3575" s="9" t="str">
        <f t="shared" si="389"/>
        <v>2014</v>
      </c>
      <c r="O3575" t="b">
        <v>0</v>
      </c>
      <c r="P3575">
        <v>78</v>
      </c>
      <c r="Q3575" t="b">
        <v>1</v>
      </c>
      <c r="R3575" t="s">
        <v>8270</v>
      </c>
      <c r="S3575" s="6">
        <f t="shared" si="385"/>
        <v>1.028</v>
      </c>
      <c r="T3575" s="8">
        <f t="shared" si="386"/>
        <v>39.53846153846154</v>
      </c>
      <c r="U3575" t="str">
        <f t="shared" si="390"/>
        <v>theater</v>
      </c>
      <c r="V3575" t="str">
        <f t="shared" si="391"/>
        <v>plays</v>
      </c>
    </row>
    <row r="3576" spans="1:22" ht="48" x14ac:dyDescent="0.2">
      <c r="A3576">
        <v>3574</v>
      </c>
      <c r="B3576" s="3" t="s">
        <v>3573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2">
        <f t="shared" si="387"/>
        <v>41956.984351851846</v>
      </c>
      <c r="K3576">
        <v>1413326248</v>
      </c>
      <c r="L3576" s="12" t="str">
        <f t="shared" si="388"/>
        <v>10/14/2014</v>
      </c>
      <c r="M3576" s="9" t="str" cm="1">
        <f t="array" ref="M3576">_xlfn.IFS(LEFT(L3576, 2) = "01", "Jan", LEFT(L3576, 2) = "02", "Feb", LEFT(L3576, 2) = "03", "Mar", LEFT(L3576, 2) = "04", "Apr", LEFT(L3576, 2) = "05", "May", LEFT(L3576, 2) = "06", "Jun", LEFT(L3576, 2) = "07", "Jul", LEFT(L3576, 2) = "08", "Aug", LEFT(L3576, 2) = "09", "Sep", LEFT(L3576, 2) = "10", "Oct", LEFT(L3576, 2) = "11", "Nov", LEFT(L3576, 2) = "12", "Dec")</f>
        <v>Oct</v>
      </c>
      <c r="N3576" s="9" t="str">
        <f t="shared" si="389"/>
        <v>2014</v>
      </c>
      <c r="O3576" t="b">
        <v>0</v>
      </c>
      <c r="P3576">
        <v>45</v>
      </c>
      <c r="Q3576" t="b">
        <v>1</v>
      </c>
      <c r="R3576" t="s">
        <v>8270</v>
      </c>
      <c r="S3576" s="6">
        <f t="shared" si="385"/>
        <v>1.0612068965517241</v>
      </c>
      <c r="T3576" s="8">
        <f t="shared" si="386"/>
        <v>136.77777777777777</v>
      </c>
      <c r="U3576" t="str">
        <f t="shared" si="390"/>
        <v>theater</v>
      </c>
      <c r="V3576" t="str">
        <f t="shared" si="391"/>
        <v>plays</v>
      </c>
    </row>
    <row r="3577" spans="1:22" ht="48" x14ac:dyDescent="0.2">
      <c r="A3577">
        <v>3575</v>
      </c>
      <c r="B3577" s="3" t="s">
        <v>3574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2">
        <f t="shared" si="387"/>
        <v>42593.165972222225</v>
      </c>
      <c r="K3577">
        <v>1468176527</v>
      </c>
      <c r="L3577" s="12" t="str">
        <f t="shared" si="388"/>
        <v>07/10/2016</v>
      </c>
      <c r="M3577" s="9" t="str" cm="1">
        <f t="array" ref="M3577">_xlfn.IFS(LEFT(L3577, 2) = "01", "Jan", LEFT(L3577, 2) = "02", "Feb", LEFT(L3577, 2) = "03", "Mar", LEFT(L3577, 2) = "04", "Apr", LEFT(L3577, 2) = "05", "May", LEFT(L3577, 2) = "06", "Jun", LEFT(L3577, 2) = "07", "Jul", LEFT(L3577, 2) = "08", "Aug", LEFT(L3577, 2) = "09", "Sep", LEFT(L3577, 2) = "10", "Oct", LEFT(L3577, 2) = "11", "Nov", LEFT(L3577, 2) = "12", "Dec")</f>
        <v>Jul</v>
      </c>
      <c r="N3577" s="9" t="str">
        <f t="shared" si="389"/>
        <v>2016</v>
      </c>
      <c r="O3577" t="b">
        <v>0</v>
      </c>
      <c r="P3577">
        <v>102</v>
      </c>
      <c r="Q3577" t="b">
        <v>1</v>
      </c>
      <c r="R3577" t="s">
        <v>8270</v>
      </c>
      <c r="S3577" s="6">
        <f t="shared" si="385"/>
        <v>1.0133000000000001</v>
      </c>
      <c r="T3577" s="8">
        <f t="shared" si="386"/>
        <v>99.343137254901961</v>
      </c>
      <c r="U3577" t="str">
        <f t="shared" si="390"/>
        <v>theater</v>
      </c>
      <c r="V3577" t="str">
        <f t="shared" si="391"/>
        <v>plays</v>
      </c>
    </row>
    <row r="3578" spans="1:22" ht="48" x14ac:dyDescent="0.2">
      <c r="A3578">
        <v>3576</v>
      </c>
      <c r="B3578" s="3" t="s">
        <v>3575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2">
        <f t="shared" si="387"/>
        <v>42709.590902777782</v>
      </c>
      <c r="K3578">
        <v>1475759454</v>
      </c>
      <c r="L3578" s="12" t="str">
        <f t="shared" si="388"/>
        <v>10/06/2016</v>
      </c>
      <c r="M3578" s="9" t="str" cm="1">
        <f t="array" ref="M3578">_xlfn.IFS(LEFT(L3578, 2) = "01", "Jan", LEFT(L3578, 2) = "02", "Feb", LEFT(L3578, 2) = "03", "Mar", LEFT(L3578, 2) = "04", "Apr", LEFT(L3578, 2) = "05", "May", LEFT(L3578, 2) = "06", "Jun", LEFT(L3578, 2) = "07", "Jul", LEFT(L3578, 2) = "08", "Aug", LEFT(L3578, 2) = "09", "Sep", LEFT(L3578, 2) = "10", "Oct", LEFT(L3578, 2) = "11", "Nov", LEFT(L3578, 2) = "12", "Dec")</f>
        <v>Oct</v>
      </c>
      <c r="N3578" s="9" t="str">
        <f t="shared" si="389"/>
        <v>2016</v>
      </c>
      <c r="O3578" t="b">
        <v>0</v>
      </c>
      <c r="P3578">
        <v>5</v>
      </c>
      <c r="Q3578" t="b">
        <v>1</v>
      </c>
      <c r="R3578" t="s">
        <v>8270</v>
      </c>
      <c r="S3578" s="6">
        <f t="shared" si="385"/>
        <v>1</v>
      </c>
      <c r="T3578" s="8">
        <f t="shared" si="386"/>
        <v>20</v>
      </c>
      <c r="U3578" t="str">
        <f t="shared" si="390"/>
        <v>theater</v>
      </c>
      <c r="V3578" t="str">
        <f t="shared" si="391"/>
        <v>plays</v>
      </c>
    </row>
    <row r="3579" spans="1:22" ht="48" x14ac:dyDescent="0.2">
      <c r="A3579">
        <v>3577</v>
      </c>
      <c r="B3579" s="3" t="s">
        <v>3576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2">
        <f t="shared" si="387"/>
        <v>42120.26944444445</v>
      </c>
      <c r="K3579">
        <v>1427741583</v>
      </c>
      <c r="L3579" s="12" t="str">
        <f t="shared" si="388"/>
        <v>03/30/2015</v>
      </c>
      <c r="M3579" s="9" t="str" cm="1">
        <f t="array" ref="M3579">_xlfn.IFS(LEFT(L3579, 2) = "01", "Jan", LEFT(L3579, 2) = "02", "Feb", LEFT(L3579, 2) = "03", "Mar", LEFT(L3579, 2) = "04", "Apr", LEFT(L3579, 2) = "05", "May", LEFT(L3579, 2) = "06", "Jun", LEFT(L3579, 2) = "07", "Jul", LEFT(L3579, 2) = "08", "Aug", LEFT(L3579, 2) = "09", "Sep", LEFT(L3579, 2) = "10", "Oct", LEFT(L3579, 2) = "11", "Nov", LEFT(L3579, 2) = "12", "Dec")</f>
        <v>Mar</v>
      </c>
      <c r="N3579" s="9" t="str">
        <f t="shared" si="389"/>
        <v>2015</v>
      </c>
      <c r="O3579" t="b">
        <v>0</v>
      </c>
      <c r="P3579">
        <v>27</v>
      </c>
      <c r="Q3579" t="b">
        <v>1</v>
      </c>
      <c r="R3579" t="s">
        <v>8270</v>
      </c>
      <c r="S3579" s="6">
        <f t="shared" si="385"/>
        <v>1.3</v>
      </c>
      <c r="T3579" s="8">
        <f t="shared" si="386"/>
        <v>28.888888888888889</v>
      </c>
      <c r="U3579" t="str">
        <f t="shared" si="390"/>
        <v>theater</v>
      </c>
      <c r="V3579" t="str">
        <f t="shared" si="391"/>
        <v>plays</v>
      </c>
    </row>
    <row r="3580" spans="1:22" ht="48" x14ac:dyDescent="0.2">
      <c r="A3580">
        <v>3578</v>
      </c>
      <c r="B3580" s="3" t="s">
        <v>3577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2">
        <f t="shared" si="387"/>
        <v>42490.733530092592</v>
      </c>
      <c r="K3580">
        <v>1459445777</v>
      </c>
      <c r="L3580" s="12" t="str">
        <f t="shared" si="388"/>
        <v>03/31/2016</v>
      </c>
      <c r="M3580" s="9" t="str" cm="1">
        <f t="array" ref="M3580">_xlfn.IFS(LEFT(L3580, 2) = "01", "Jan", LEFT(L3580, 2) = "02", "Feb", LEFT(L3580, 2) = "03", "Mar", LEFT(L3580, 2) = "04", "Apr", LEFT(L3580, 2) = "05", "May", LEFT(L3580, 2) = "06", "Jun", LEFT(L3580, 2) = "07", "Jul", LEFT(L3580, 2) = "08", "Aug", LEFT(L3580, 2) = "09", "Sep", LEFT(L3580, 2) = "10", "Oct", LEFT(L3580, 2) = "11", "Nov", LEFT(L3580, 2) = "12", "Dec")</f>
        <v>Mar</v>
      </c>
      <c r="N3580" s="9" t="str">
        <f t="shared" si="389"/>
        <v>2016</v>
      </c>
      <c r="O3580" t="b">
        <v>0</v>
      </c>
      <c r="P3580">
        <v>37</v>
      </c>
      <c r="Q3580" t="b">
        <v>1</v>
      </c>
      <c r="R3580" t="s">
        <v>8270</v>
      </c>
      <c r="S3580" s="6">
        <f t="shared" si="385"/>
        <v>1.0001333333333333</v>
      </c>
      <c r="T3580" s="8">
        <f t="shared" si="386"/>
        <v>40.545945945945945</v>
      </c>
      <c r="U3580" t="str">
        <f t="shared" si="390"/>
        <v>theater</v>
      </c>
      <c r="V3580" t="str">
        <f t="shared" si="391"/>
        <v>plays</v>
      </c>
    </row>
    <row r="3581" spans="1:22" ht="48" x14ac:dyDescent="0.2">
      <c r="A3581">
        <v>3579</v>
      </c>
      <c r="B3581" s="3" t="s">
        <v>3578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2">
        <f t="shared" si="387"/>
        <v>42460.720555555556</v>
      </c>
      <c r="K3581">
        <v>1456856256</v>
      </c>
      <c r="L3581" s="12" t="str">
        <f t="shared" si="388"/>
        <v>03/01/2016</v>
      </c>
      <c r="M3581" s="9" t="str" cm="1">
        <f t="array" ref="M3581">_xlfn.IFS(LEFT(L3581, 2) = "01", "Jan", LEFT(L3581, 2) = "02", "Feb", LEFT(L3581, 2) = "03", "Mar", LEFT(L3581, 2) = "04", "Apr", LEFT(L3581, 2) = "05", "May", LEFT(L3581, 2) = "06", "Jun", LEFT(L3581, 2) = "07", "Jul", LEFT(L3581, 2) = "08", "Aug", LEFT(L3581, 2) = "09", "Sep", LEFT(L3581, 2) = "10", "Oct", LEFT(L3581, 2) = "11", "Nov", LEFT(L3581, 2) = "12", "Dec")</f>
        <v>Mar</v>
      </c>
      <c r="N3581" s="9" t="str">
        <f t="shared" si="389"/>
        <v>2016</v>
      </c>
      <c r="O3581" t="b">
        <v>0</v>
      </c>
      <c r="P3581">
        <v>14</v>
      </c>
      <c r="Q3581" t="b">
        <v>1</v>
      </c>
      <c r="R3581" t="s">
        <v>8270</v>
      </c>
      <c r="S3581" s="6">
        <f t="shared" si="385"/>
        <v>1</v>
      </c>
      <c r="T3581" s="8">
        <f t="shared" si="386"/>
        <v>35.714285714285715</v>
      </c>
      <c r="U3581" t="str">
        <f t="shared" si="390"/>
        <v>theater</v>
      </c>
      <c r="V3581" t="str">
        <f t="shared" si="391"/>
        <v>plays</v>
      </c>
    </row>
    <row r="3582" spans="1:22" ht="48" x14ac:dyDescent="0.2">
      <c r="A3582">
        <v>3580</v>
      </c>
      <c r="B3582" s="3" t="s">
        <v>3579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2">
        <f t="shared" si="387"/>
        <v>42064.207638888889</v>
      </c>
      <c r="K3582">
        <v>1421900022</v>
      </c>
      <c r="L3582" s="12" t="str">
        <f t="shared" si="388"/>
        <v>01/22/2015</v>
      </c>
      <c r="M3582" s="9" t="str" cm="1">
        <f t="array" ref="M3582">_xlfn.IFS(LEFT(L3582, 2) = "01", "Jan", LEFT(L3582, 2) = "02", "Feb", LEFT(L3582, 2) = "03", "Mar", LEFT(L3582, 2) = "04", "Apr", LEFT(L3582, 2) = "05", "May", LEFT(L3582, 2) = "06", "Jun", LEFT(L3582, 2) = "07", "Jul", LEFT(L3582, 2) = "08", "Aug", LEFT(L3582, 2) = "09", "Sep", LEFT(L3582, 2) = "10", "Oct", LEFT(L3582, 2) = "11", "Nov", LEFT(L3582, 2) = "12", "Dec")</f>
        <v>Jan</v>
      </c>
      <c r="N3582" s="9" t="str">
        <f t="shared" si="389"/>
        <v>2015</v>
      </c>
      <c r="O3582" t="b">
        <v>0</v>
      </c>
      <c r="P3582">
        <v>27</v>
      </c>
      <c r="Q3582" t="b">
        <v>1</v>
      </c>
      <c r="R3582" t="s">
        <v>8270</v>
      </c>
      <c r="S3582" s="6">
        <f t="shared" si="385"/>
        <v>1.1388888888888888</v>
      </c>
      <c r="T3582" s="8">
        <f t="shared" si="386"/>
        <v>37.962962962962962</v>
      </c>
      <c r="U3582" t="str">
        <f t="shared" si="390"/>
        <v>theater</v>
      </c>
      <c r="V3582" t="str">
        <f t="shared" si="391"/>
        <v>plays</v>
      </c>
    </row>
    <row r="3583" spans="1:22" ht="48" x14ac:dyDescent="0.2">
      <c r="A3583">
        <v>3581</v>
      </c>
      <c r="B3583" s="3" t="s">
        <v>3580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2">
        <f t="shared" si="387"/>
        <v>41850.471180555556</v>
      </c>
      <c r="K3583">
        <v>1405509510</v>
      </c>
      <c r="L3583" s="12" t="str">
        <f t="shared" si="388"/>
        <v>07/16/2014</v>
      </c>
      <c r="M3583" s="9" t="str" cm="1">
        <f t="array" ref="M3583">_xlfn.IFS(LEFT(L3583, 2) = "01", "Jan", LEFT(L3583, 2) = "02", "Feb", LEFT(L3583, 2) = "03", "Mar", LEFT(L3583, 2) = "04", "Apr", LEFT(L3583, 2) = "05", "May", LEFT(L3583, 2) = "06", "Jun", LEFT(L3583, 2) = "07", "Jul", LEFT(L3583, 2) = "08", "Aug", LEFT(L3583, 2) = "09", "Sep", LEFT(L3583, 2) = "10", "Oct", LEFT(L3583, 2) = "11", "Nov", LEFT(L3583, 2) = "12", "Dec")</f>
        <v>Jul</v>
      </c>
      <c r="N3583" s="9" t="str">
        <f t="shared" si="389"/>
        <v>2014</v>
      </c>
      <c r="O3583" t="b">
        <v>0</v>
      </c>
      <c r="P3583">
        <v>45</v>
      </c>
      <c r="Q3583" t="b">
        <v>1</v>
      </c>
      <c r="R3583" t="s">
        <v>8270</v>
      </c>
      <c r="S3583" s="6">
        <f t="shared" si="385"/>
        <v>1</v>
      </c>
      <c r="T3583" s="8">
        <f t="shared" si="386"/>
        <v>33.333333333333336</v>
      </c>
      <c r="U3583" t="str">
        <f t="shared" si="390"/>
        <v>theater</v>
      </c>
      <c r="V3583" t="str">
        <f t="shared" si="391"/>
        <v>plays</v>
      </c>
    </row>
    <row r="3584" spans="1:22" ht="48" x14ac:dyDescent="0.2">
      <c r="A3584">
        <v>3582</v>
      </c>
      <c r="B3584" s="3" t="s">
        <v>3581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2">
        <f t="shared" si="387"/>
        <v>42465.095856481479</v>
      </c>
      <c r="K3584">
        <v>1458613082</v>
      </c>
      <c r="L3584" s="12" t="str">
        <f t="shared" si="388"/>
        <v>03/22/2016</v>
      </c>
      <c r="M3584" s="9" t="str" cm="1">
        <f t="array" ref="M3584">_xlfn.IFS(LEFT(L3584, 2) = "01", "Jan", LEFT(L3584, 2) = "02", "Feb", LEFT(L3584, 2) = "03", "Mar", LEFT(L3584, 2) = "04", "Apr", LEFT(L3584, 2) = "05", "May", LEFT(L3584, 2) = "06", "Jun", LEFT(L3584, 2) = "07", "Jul", LEFT(L3584, 2) = "08", "Aug", LEFT(L3584, 2) = "09", "Sep", LEFT(L3584, 2) = "10", "Oct", LEFT(L3584, 2) = "11", "Nov", LEFT(L3584, 2) = "12", "Dec")</f>
        <v>Mar</v>
      </c>
      <c r="N3584" s="9" t="str">
        <f t="shared" si="389"/>
        <v>2016</v>
      </c>
      <c r="O3584" t="b">
        <v>0</v>
      </c>
      <c r="P3584">
        <v>49</v>
      </c>
      <c r="Q3584" t="b">
        <v>1</v>
      </c>
      <c r="R3584" t="s">
        <v>8270</v>
      </c>
      <c r="S3584" s="6">
        <f t="shared" si="385"/>
        <v>2.87</v>
      </c>
      <c r="T3584" s="8">
        <f t="shared" si="386"/>
        <v>58.571428571428569</v>
      </c>
      <c r="U3584" t="str">
        <f t="shared" si="390"/>
        <v>theater</v>
      </c>
      <c r="V3584" t="str">
        <f t="shared" si="391"/>
        <v>plays</v>
      </c>
    </row>
    <row r="3585" spans="1:22" ht="48" x14ac:dyDescent="0.2">
      <c r="A3585">
        <v>3583</v>
      </c>
      <c r="B3585" s="3" t="s">
        <v>3582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2">
        <f t="shared" si="387"/>
        <v>42478.384317129632</v>
      </c>
      <c r="K3585">
        <v>1455790405</v>
      </c>
      <c r="L3585" s="12" t="str">
        <f t="shared" si="388"/>
        <v>02/18/2016</v>
      </c>
      <c r="M3585" s="9" t="str" cm="1">
        <f t="array" ref="M3585">_xlfn.IFS(LEFT(L3585, 2) = "01", "Jan", LEFT(L3585, 2) = "02", "Feb", LEFT(L3585, 2) = "03", "Mar", LEFT(L3585, 2) = "04", "Apr", LEFT(L3585, 2) = "05", "May", LEFT(L3585, 2) = "06", "Jun", LEFT(L3585, 2) = "07", "Jul", LEFT(L3585, 2) = "08", "Aug", LEFT(L3585, 2) = "09", "Sep", LEFT(L3585, 2) = "10", "Oct", LEFT(L3585, 2) = "11", "Nov", LEFT(L3585, 2) = "12", "Dec")</f>
        <v>Feb</v>
      </c>
      <c r="N3585" s="9" t="str">
        <f t="shared" si="389"/>
        <v>2016</v>
      </c>
      <c r="O3585" t="b">
        <v>0</v>
      </c>
      <c r="P3585">
        <v>24</v>
      </c>
      <c r="Q3585" t="b">
        <v>1</v>
      </c>
      <c r="R3585" t="s">
        <v>8270</v>
      </c>
      <c r="S3585" s="6">
        <f t="shared" si="385"/>
        <v>1.085</v>
      </c>
      <c r="T3585" s="8">
        <f t="shared" si="386"/>
        <v>135.625</v>
      </c>
      <c r="U3585" t="str">
        <f t="shared" si="390"/>
        <v>theater</v>
      </c>
      <c r="V3585" t="str">
        <f t="shared" si="391"/>
        <v>plays</v>
      </c>
    </row>
    <row r="3586" spans="1:22" ht="96" x14ac:dyDescent="0.2">
      <c r="A3586">
        <v>3584</v>
      </c>
      <c r="B3586" s="3" t="s">
        <v>3583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2">
        <f t="shared" si="387"/>
        <v>42198.316481481481</v>
      </c>
      <c r="K3586">
        <v>1434180944</v>
      </c>
      <c r="L3586" s="12" t="str">
        <f t="shared" si="388"/>
        <v>06/13/2015</v>
      </c>
      <c r="M3586" s="9" t="str" cm="1">
        <f t="array" ref="M3586">_xlfn.IFS(LEFT(L3586, 2) = "01", "Jan", LEFT(L3586, 2) = "02", "Feb", LEFT(L3586, 2) = "03", "Mar", LEFT(L3586, 2) = "04", "Apr", LEFT(L3586, 2) = "05", "May", LEFT(L3586, 2) = "06", "Jun", LEFT(L3586, 2) = "07", "Jul", LEFT(L3586, 2) = "08", "Aug", LEFT(L3586, 2) = "09", "Sep", LEFT(L3586, 2) = "10", "Oct", LEFT(L3586, 2) = "11", "Nov", LEFT(L3586, 2) = "12", "Dec")</f>
        <v>Jun</v>
      </c>
      <c r="N3586" s="9" t="str">
        <f t="shared" si="389"/>
        <v>2015</v>
      </c>
      <c r="O3586" t="b">
        <v>0</v>
      </c>
      <c r="P3586">
        <v>112</v>
      </c>
      <c r="Q3586" t="b">
        <v>1</v>
      </c>
      <c r="R3586" t="s">
        <v>8270</v>
      </c>
      <c r="S3586" s="6">
        <f t="shared" ref="S3586:S3649" si="392">E3586/D3586</f>
        <v>1.155</v>
      </c>
      <c r="T3586" s="8">
        <f t="shared" ref="T3586:T3649" si="393">IFERROR(E3586/P3586, 0)</f>
        <v>30.9375</v>
      </c>
      <c r="U3586" t="str">
        <f t="shared" si="390"/>
        <v>theater</v>
      </c>
      <c r="V3586" t="str">
        <f t="shared" si="391"/>
        <v>plays</v>
      </c>
    </row>
    <row r="3587" spans="1:22" ht="48" x14ac:dyDescent="0.2">
      <c r="A3587">
        <v>3585</v>
      </c>
      <c r="B3587" s="3" t="s">
        <v>3584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2">
        <f t="shared" ref="J3587:J3650" si="394">(((I3587/60)/60)/24)+DATE(1970,1,1)</f>
        <v>41994.716319444444</v>
      </c>
      <c r="K3587">
        <v>1416589890</v>
      </c>
      <c r="L3587" s="12" t="str">
        <f t="shared" ref="L3587:L3650" si="395">TEXT((((K3587/60)/60)/24)+DATE(1970,1,1), "mm/dd/yyyy")</f>
        <v>11/21/2014</v>
      </c>
      <c r="M3587" s="9" t="str" cm="1">
        <f t="array" ref="M3587">_xlfn.IFS(LEFT(L3587, 2) = "01", "Jan", LEFT(L3587, 2) = "02", "Feb", LEFT(L3587, 2) = "03", "Mar", LEFT(L3587, 2) = "04", "Apr", LEFT(L3587, 2) = "05", "May", LEFT(L3587, 2) = "06", "Jun", LEFT(L3587, 2) = "07", "Jul", LEFT(L3587, 2) = "08", "Aug", LEFT(L3587, 2) = "09", "Sep", LEFT(L3587, 2) = "10", "Oct", LEFT(L3587, 2) = "11", "Nov", LEFT(L3587, 2) = "12", "Dec")</f>
        <v>Nov</v>
      </c>
      <c r="N3587" s="9" t="str">
        <f t="shared" ref="N3587:N3650" si="396">RIGHT(L3587, 4)</f>
        <v>2014</v>
      </c>
      <c r="O3587" t="b">
        <v>0</v>
      </c>
      <c r="P3587">
        <v>23</v>
      </c>
      <c r="Q3587" t="b">
        <v>1</v>
      </c>
      <c r="R3587" t="s">
        <v>8270</v>
      </c>
      <c r="S3587" s="6">
        <f t="shared" si="392"/>
        <v>1.1911764705882353</v>
      </c>
      <c r="T3587" s="8">
        <f t="shared" si="393"/>
        <v>176.08695652173913</v>
      </c>
      <c r="U3587" t="str">
        <f t="shared" ref="U3587:U3650" si="397">LEFT(R3587, SEARCH("/", R3587) - 1)</f>
        <v>theater</v>
      </c>
      <c r="V3587" t="str">
        <f t="shared" ref="V3587:V3650" si="398">RIGHT(R3587, LEN(R3587) - SEARCH("/", R3587) )</f>
        <v>plays</v>
      </c>
    </row>
    <row r="3588" spans="1:22" ht="16" x14ac:dyDescent="0.2">
      <c r="A3588">
        <v>3586</v>
      </c>
      <c r="B3588" s="3" t="s">
        <v>3585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2">
        <f t="shared" si="394"/>
        <v>42636.697569444441</v>
      </c>
      <c r="K3588">
        <v>1469465070</v>
      </c>
      <c r="L3588" s="12" t="str">
        <f t="shared" si="395"/>
        <v>07/25/2016</v>
      </c>
      <c r="M3588" s="9" t="str" cm="1">
        <f t="array" ref="M3588">_xlfn.IFS(LEFT(L3588, 2) = "01", "Jan", LEFT(L3588, 2) = "02", "Feb", LEFT(L3588, 2) = "03", "Mar", LEFT(L3588, 2) = "04", "Apr", LEFT(L3588, 2) = "05", "May", LEFT(L3588, 2) = "06", "Jun", LEFT(L3588, 2) = "07", "Jul", LEFT(L3588, 2) = "08", "Aug", LEFT(L3588, 2) = "09", "Sep", LEFT(L3588, 2) = "10", "Oct", LEFT(L3588, 2) = "11", "Nov", LEFT(L3588, 2) = "12", "Dec")</f>
        <v>Jul</v>
      </c>
      <c r="N3588" s="9" t="str">
        <f t="shared" si="396"/>
        <v>2016</v>
      </c>
      <c r="O3588" t="b">
        <v>0</v>
      </c>
      <c r="P3588">
        <v>54</v>
      </c>
      <c r="Q3588" t="b">
        <v>1</v>
      </c>
      <c r="R3588" t="s">
        <v>8270</v>
      </c>
      <c r="S3588" s="6">
        <f t="shared" si="392"/>
        <v>1.0942666666666667</v>
      </c>
      <c r="T3588" s="8">
        <f t="shared" si="393"/>
        <v>151.9814814814815</v>
      </c>
      <c r="U3588" t="str">
        <f t="shared" si="397"/>
        <v>theater</v>
      </c>
      <c r="V3588" t="str">
        <f t="shared" si="398"/>
        <v>plays</v>
      </c>
    </row>
    <row r="3589" spans="1:22" ht="48" x14ac:dyDescent="0.2">
      <c r="A3589">
        <v>3587</v>
      </c>
      <c r="B3589" s="3" t="s">
        <v>3586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2">
        <f t="shared" si="394"/>
        <v>42548.791666666672</v>
      </c>
      <c r="K3589">
        <v>1463144254</v>
      </c>
      <c r="L3589" s="12" t="str">
        <f t="shared" si="395"/>
        <v>05/13/2016</v>
      </c>
      <c r="M3589" s="9" t="str" cm="1">
        <f t="array" ref="M3589">_xlfn.IFS(LEFT(L3589, 2) = "01", "Jan", LEFT(L3589, 2) = "02", "Feb", LEFT(L3589, 2) = "03", "Mar", LEFT(L3589, 2) = "04", "Apr", LEFT(L3589, 2) = "05", "May", LEFT(L3589, 2) = "06", "Jun", LEFT(L3589, 2) = "07", "Jul", LEFT(L3589, 2) = "08", "Aug", LEFT(L3589, 2) = "09", "Sep", LEFT(L3589, 2) = "10", "Oct", LEFT(L3589, 2) = "11", "Nov", LEFT(L3589, 2) = "12", "Dec")</f>
        <v>May</v>
      </c>
      <c r="N3589" s="9" t="str">
        <f t="shared" si="396"/>
        <v>2016</v>
      </c>
      <c r="O3589" t="b">
        <v>0</v>
      </c>
      <c r="P3589">
        <v>28</v>
      </c>
      <c r="Q3589" t="b">
        <v>1</v>
      </c>
      <c r="R3589" t="s">
        <v>8270</v>
      </c>
      <c r="S3589" s="6">
        <f t="shared" si="392"/>
        <v>1.266</v>
      </c>
      <c r="T3589" s="8">
        <f t="shared" si="393"/>
        <v>22.607142857142858</v>
      </c>
      <c r="U3589" t="str">
        <f t="shared" si="397"/>
        <v>theater</v>
      </c>
      <c r="V3589" t="str">
        <f t="shared" si="398"/>
        <v>plays</v>
      </c>
    </row>
    <row r="3590" spans="1:22" ht="48" x14ac:dyDescent="0.2">
      <c r="A3590">
        <v>3588</v>
      </c>
      <c r="B3590" s="3" t="s">
        <v>3587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2">
        <f t="shared" si="394"/>
        <v>42123.958333333328</v>
      </c>
      <c r="K3590">
        <v>1428436410</v>
      </c>
      <c r="L3590" s="12" t="str">
        <f t="shared" si="395"/>
        <v>04/07/2015</v>
      </c>
      <c r="M3590" s="9" t="str" cm="1">
        <f t="array" ref="M3590">_xlfn.IFS(LEFT(L3590, 2) = "01", "Jan", LEFT(L3590, 2) = "02", "Feb", LEFT(L3590, 2) = "03", "Mar", LEFT(L3590, 2) = "04", "Apr", LEFT(L3590, 2) = "05", "May", LEFT(L3590, 2) = "06", "Jun", LEFT(L3590, 2) = "07", "Jul", LEFT(L3590, 2) = "08", "Aug", LEFT(L3590, 2) = "09", "Sep", LEFT(L3590, 2) = "10", "Oct", LEFT(L3590, 2) = "11", "Nov", LEFT(L3590, 2) = "12", "Dec")</f>
        <v>Apr</v>
      </c>
      <c r="N3590" s="9" t="str">
        <f t="shared" si="396"/>
        <v>2015</v>
      </c>
      <c r="O3590" t="b">
        <v>0</v>
      </c>
      <c r="P3590">
        <v>11</v>
      </c>
      <c r="Q3590" t="b">
        <v>1</v>
      </c>
      <c r="R3590" t="s">
        <v>8270</v>
      </c>
      <c r="S3590" s="6">
        <f t="shared" si="392"/>
        <v>1.0049999999999999</v>
      </c>
      <c r="T3590" s="8">
        <f t="shared" si="393"/>
        <v>18.272727272727273</v>
      </c>
      <c r="U3590" t="str">
        <f t="shared" si="397"/>
        <v>theater</v>
      </c>
      <c r="V3590" t="str">
        <f t="shared" si="398"/>
        <v>plays</v>
      </c>
    </row>
    <row r="3591" spans="1:22" ht="48" x14ac:dyDescent="0.2">
      <c r="A3591">
        <v>3589</v>
      </c>
      <c r="B3591" s="3" t="s">
        <v>3588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2">
        <f t="shared" si="394"/>
        <v>42150.647534722222</v>
      </c>
      <c r="K3591">
        <v>1430494347</v>
      </c>
      <c r="L3591" s="12" t="str">
        <f t="shared" si="395"/>
        <v>05/01/2015</v>
      </c>
      <c r="M3591" s="9" t="str" cm="1">
        <f t="array" ref="M3591">_xlfn.IFS(LEFT(L3591, 2) = "01", "Jan", LEFT(L3591, 2) = "02", "Feb", LEFT(L3591, 2) = "03", "Mar", LEFT(L3591, 2) = "04", "Apr", LEFT(L3591, 2) = "05", "May", LEFT(L3591, 2) = "06", "Jun", LEFT(L3591, 2) = "07", "Jul", LEFT(L3591, 2) = "08", "Aug", LEFT(L3591, 2) = "09", "Sep", LEFT(L3591, 2) = "10", "Oct", LEFT(L3591, 2) = "11", "Nov", LEFT(L3591, 2) = "12", "Dec")</f>
        <v>May</v>
      </c>
      <c r="N3591" s="9" t="str">
        <f t="shared" si="396"/>
        <v>2015</v>
      </c>
      <c r="O3591" t="b">
        <v>0</v>
      </c>
      <c r="P3591">
        <v>62</v>
      </c>
      <c r="Q3591" t="b">
        <v>1</v>
      </c>
      <c r="R3591" t="s">
        <v>8270</v>
      </c>
      <c r="S3591" s="6">
        <f t="shared" si="392"/>
        <v>1.2749999999999999</v>
      </c>
      <c r="T3591" s="8">
        <f t="shared" si="393"/>
        <v>82.258064516129039</v>
      </c>
      <c r="U3591" t="str">
        <f t="shared" si="397"/>
        <v>theater</v>
      </c>
      <c r="V3591" t="str">
        <f t="shared" si="398"/>
        <v>plays</v>
      </c>
    </row>
    <row r="3592" spans="1:22" ht="48" x14ac:dyDescent="0.2">
      <c r="A3592">
        <v>3590</v>
      </c>
      <c r="B3592" s="3" t="s">
        <v>3589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2">
        <f t="shared" si="394"/>
        <v>41932.333726851852</v>
      </c>
      <c r="K3592">
        <v>1411200034</v>
      </c>
      <c r="L3592" s="12" t="str">
        <f t="shared" si="395"/>
        <v>09/20/2014</v>
      </c>
      <c r="M3592" s="9" t="str" cm="1">
        <f t="array" ref="M3592">_xlfn.IFS(LEFT(L3592, 2) = "01", "Jan", LEFT(L3592, 2) = "02", "Feb", LEFT(L3592, 2) = "03", "Mar", LEFT(L3592, 2) = "04", "Apr", LEFT(L3592, 2) = "05", "May", LEFT(L3592, 2) = "06", "Jun", LEFT(L3592, 2) = "07", "Jul", LEFT(L3592, 2) = "08", "Aug", LEFT(L3592, 2) = "09", "Sep", LEFT(L3592, 2) = "10", "Oct", LEFT(L3592, 2) = "11", "Nov", LEFT(L3592, 2) = "12", "Dec")</f>
        <v>Sep</v>
      </c>
      <c r="N3592" s="9" t="str">
        <f t="shared" si="396"/>
        <v>2014</v>
      </c>
      <c r="O3592" t="b">
        <v>0</v>
      </c>
      <c r="P3592">
        <v>73</v>
      </c>
      <c r="Q3592" t="b">
        <v>1</v>
      </c>
      <c r="R3592" t="s">
        <v>8270</v>
      </c>
      <c r="S3592" s="6">
        <f t="shared" si="392"/>
        <v>1.0005999999999999</v>
      </c>
      <c r="T3592" s="8">
        <f t="shared" si="393"/>
        <v>68.534246575342465</v>
      </c>
      <c r="U3592" t="str">
        <f t="shared" si="397"/>
        <v>theater</v>
      </c>
      <c r="V3592" t="str">
        <f t="shared" si="398"/>
        <v>plays</v>
      </c>
    </row>
    <row r="3593" spans="1:22" ht="48" x14ac:dyDescent="0.2">
      <c r="A3593">
        <v>3591</v>
      </c>
      <c r="B3593" s="3" t="s">
        <v>3590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2">
        <f t="shared" si="394"/>
        <v>42028.207638888889</v>
      </c>
      <c r="K3593">
        <v>1419979544</v>
      </c>
      <c r="L3593" s="12" t="str">
        <f t="shared" si="395"/>
        <v>12/30/2014</v>
      </c>
      <c r="M3593" s="9" t="str" cm="1">
        <f t="array" ref="M3593">_xlfn.IFS(LEFT(L3593, 2) = "01", "Jan", LEFT(L3593, 2) = "02", "Feb", LEFT(L3593, 2) = "03", "Mar", LEFT(L3593, 2) = "04", "Apr", LEFT(L3593, 2) = "05", "May", LEFT(L3593, 2) = "06", "Jun", LEFT(L3593, 2) = "07", "Jul", LEFT(L3593, 2) = "08", "Aug", LEFT(L3593, 2) = "09", "Sep", LEFT(L3593, 2) = "10", "Oct", LEFT(L3593, 2) = "11", "Nov", LEFT(L3593, 2) = "12", "Dec")</f>
        <v>Dec</v>
      </c>
      <c r="N3593" s="9" t="str">
        <f t="shared" si="396"/>
        <v>2014</v>
      </c>
      <c r="O3593" t="b">
        <v>0</v>
      </c>
      <c r="P3593">
        <v>18</v>
      </c>
      <c r="Q3593" t="b">
        <v>1</v>
      </c>
      <c r="R3593" t="s">
        <v>8270</v>
      </c>
      <c r="S3593" s="6">
        <f t="shared" si="392"/>
        <v>1.75</v>
      </c>
      <c r="T3593" s="8">
        <f t="shared" si="393"/>
        <v>68.055555555555557</v>
      </c>
      <c r="U3593" t="str">
        <f t="shared" si="397"/>
        <v>theater</v>
      </c>
      <c r="V3593" t="str">
        <f t="shared" si="398"/>
        <v>plays</v>
      </c>
    </row>
    <row r="3594" spans="1:22" ht="48" x14ac:dyDescent="0.2">
      <c r="A3594">
        <v>3592</v>
      </c>
      <c r="B3594" s="3" t="s">
        <v>3591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2">
        <f t="shared" si="394"/>
        <v>42046.207638888889</v>
      </c>
      <c r="K3594">
        <v>1418673307</v>
      </c>
      <c r="L3594" s="12" t="str">
        <f t="shared" si="395"/>
        <v>12/15/2014</v>
      </c>
      <c r="M3594" s="9" t="str" cm="1">
        <f t="array" ref="M3594">_xlfn.IFS(LEFT(L3594, 2) = "01", "Jan", LEFT(L3594, 2) = "02", "Feb", LEFT(L3594, 2) = "03", "Mar", LEFT(L3594, 2) = "04", "Apr", LEFT(L3594, 2) = "05", "May", LEFT(L3594, 2) = "06", "Jun", LEFT(L3594, 2) = "07", "Jul", LEFT(L3594, 2) = "08", "Aug", LEFT(L3594, 2) = "09", "Sep", LEFT(L3594, 2) = "10", "Oct", LEFT(L3594, 2) = "11", "Nov", LEFT(L3594, 2) = "12", "Dec")</f>
        <v>Dec</v>
      </c>
      <c r="N3594" s="9" t="str">
        <f t="shared" si="396"/>
        <v>2014</v>
      </c>
      <c r="O3594" t="b">
        <v>0</v>
      </c>
      <c r="P3594">
        <v>35</v>
      </c>
      <c r="Q3594" t="b">
        <v>1</v>
      </c>
      <c r="R3594" t="s">
        <v>8270</v>
      </c>
      <c r="S3594" s="6">
        <f t="shared" si="392"/>
        <v>1.2725</v>
      </c>
      <c r="T3594" s="8">
        <f t="shared" si="393"/>
        <v>72.714285714285708</v>
      </c>
      <c r="U3594" t="str">
        <f t="shared" si="397"/>
        <v>theater</v>
      </c>
      <c r="V3594" t="str">
        <f t="shared" si="398"/>
        <v>plays</v>
      </c>
    </row>
    <row r="3595" spans="1:22" ht="48" x14ac:dyDescent="0.2">
      <c r="A3595">
        <v>3593</v>
      </c>
      <c r="B3595" s="3" t="s">
        <v>3592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2">
        <f t="shared" si="394"/>
        <v>42009.851388888885</v>
      </c>
      <c r="K3595">
        <v>1417469639</v>
      </c>
      <c r="L3595" s="12" t="str">
        <f t="shared" si="395"/>
        <v>12/01/2014</v>
      </c>
      <c r="M3595" s="9" t="str" cm="1">
        <f t="array" ref="M3595">_xlfn.IFS(LEFT(L3595, 2) = "01", "Jan", LEFT(L3595, 2) = "02", "Feb", LEFT(L3595, 2) = "03", "Mar", LEFT(L3595, 2) = "04", "Apr", LEFT(L3595, 2) = "05", "May", LEFT(L3595, 2) = "06", "Jun", LEFT(L3595, 2) = "07", "Jul", LEFT(L3595, 2) = "08", "Aug", LEFT(L3595, 2) = "09", "Sep", LEFT(L3595, 2) = "10", "Oct", LEFT(L3595, 2) = "11", "Nov", LEFT(L3595, 2) = "12", "Dec")</f>
        <v>Dec</v>
      </c>
      <c r="N3595" s="9" t="str">
        <f t="shared" si="396"/>
        <v>2014</v>
      </c>
      <c r="O3595" t="b">
        <v>0</v>
      </c>
      <c r="P3595">
        <v>43</v>
      </c>
      <c r="Q3595" t="b">
        <v>1</v>
      </c>
      <c r="R3595" t="s">
        <v>8270</v>
      </c>
      <c r="S3595" s="6">
        <f t="shared" si="392"/>
        <v>1.1063333333333334</v>
      </c>
      <c r="T3595" s="8">
        <f t="shared" si="393"/>
        <v>77.186046511627907</v>
      </c>
      <c r="U3595" t="str">
        <f t="shared" si="397"/>
        <v>theater</v>
      </c>
      <c r="V3595" t="str">
        <f t="shared" si="398"/>
        <v>plays</v>
      </c>
    </row>
    <row r="3596" spans="1:22" ht="48" x14ac:dyDescent="0.2">
      <c r="A3596">
        <v>3594</v>
      </c>
      <c r="B3596" s="3" t="s">
        <v>3593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2">
        <f t="shared" si="394"/>
        <v>42617.066921296297</v>
      </c>
      <c r="K3596">
        <v>1470792982</v>
      </c>
      <c r="L3596" s="12" t="str">
        <f t="shared" si="395"/>
        <v>08/10/2016</v>
      </c>
      <c r="M3596" s="9" t="str" cm="1">
        <f t="array" ref="M3596">_xlfn.IFS(LEFT(L3596, 2) = "01", "Jan", LEFT(L3596, 2) = "02", "Feb", LEFT(L3596, 2) = "03", "Mar", LEFT(L3596, 2) = "04", "Apr", LEFT(L3596, 2) = "05", "May", LEFT(L3596, 2) = "06", "Jun", LEFT(L3596, 2) = "07", "Jul", LEFT(L3596, 2) = "08", "Aug", LEFT(L3596, 2) = "09", "Sep", LEFT(L3596, 2) = "10", "Oct", LEFT(L3596, 2) = "11", "Nov", LEFT(L3596, 2) = "12", "Dec")</f>
        <v>Aug</v>
      </c>
      <c r="N3596" s="9" t="str">
        <f t="shared" si="396"/>
        <v>2016</v>
      </c>
      <c r="O3596" t="b">
        <v>0</v>
      </c>
      <c r="P3596">
        <v>36</v>
      </c>
      <c r="Q3596" t="b">
        <v>1</v>
      </c>
      <c r="R3596" t="s">
        <v>8270</v>
      </c>
      <c r="S3596" s="6">
        <f t="shared" si="392"/>
        <v>1.2593749999999999</v>
      </c>
      <c r="T3596" s="8">
        <f t="shared" si="393"/>
        <v>55.972222222222221</v>
      </c>
      <c r="U3596" t="str">
        <f t="shared" si="397"/>
        <v>theater</v>
      </c>
      <c r="V3596" t="str">
        <f t="shared" si="398"/>
        <v>plays</v>
      </c>
    </row>
    <row r="3597" spans="1:22" ht="32" x14ac:dyDescent="0.2">
      <c r="A3597">
        <v>3595</v>
      </c>
      <c r="B3597" s="3" t="s">
        <v>3594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2">
        <f t="shared" si="394"/>
        <v>42076.290972222225</v>
      </c>
      <c r="K3597">
        <v>1423959123</v>
      </c>
      <c r="L3597" s="12" t="str">
        <f t="shared" si="395"/>
        <v>02/15/2015</v>
      </c>
      <c r="M3597" s="9" t="str" cm="1">
        <f t="array" ref="M3597">_xlfn.IFS(LEFT(L3597, 2) = "01", "Jan", LEFT(L3597, 2) = "02", "Feb", LEFT(L3597, 2) = "03", "Mar", LEFT(L3597, 2) = "04", "Apr", LEFT(L3597, 2) = "05", "May", LEFT(L3597, 2) = "06", "Jun", LEFT(L3597, 2) = "07", "Jul", LEFT(L3597, 2) = "08", "Aug", LEFT(L3597, 2) = "09", "Sep", LEFT(L3597, 2) = "10", "Oct", LEFT(L3597, 2) = "11", "Nov", LEFT(L3597, 2) = "12", "Dec")</f>
        <v>Feb</v>
      </c>
      <c r="N3597" s="9" t="str">
        <f t="shared" si="396"/>
        <v>2015</v>
      </c>
      <c r="O3597" t="b">
        <v>0</v>
      </c>
      <c r="P3597">
        <v>62</v>
      </c>
      <c r="Q3597" t="b">
        <v>1</v>
      </c>
      <c r="R3597" t="s">
        <v>8270</v>
      </c>
      <c r="S3597" s="6">
        <f t="shared" si="392"/>
        <v>1.1850000000000001</v>
      </c>
      <c r="T3597" s="8">
        <f t="shared" si="393"/>
        <v>49.693548387096776</v>
      </c>
      <c r="U3597" t="str">
        <f t="shared" si="397"/>
        <v>theater</v>
      </c>
      <c r="V3597" t="str">
        <f t="shared" si="398"/>
        <v>plays</v>
      </c>
    </row>
    <row r="3598" spans="1:22" ht="48" x14ac:dyDescent="0.2">
      <c r="A3598">
        <v>3596</v>
      </c>
      <c r="B3598" s="3" t="s">
        <v>3595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2">
        <f t="shared" si="394"/>
        <v>41877.715069444443</v>
      </c>
      <c r="K3598">
        <v>1407258582</v>
      </c>
      <c r="L3598" s="12" t="str">
        <f t="shared" si="395"/>
        <v>08/05/2014</v>
      </c>
      <c r="M3598" s="9" t="str" cm="1">
        <f t="array" ref="M3598">_xlfn.IFS(LEFT(L3598, 2) = "01", "Jan", LEFT(L3598, 2) = "02", "Feb", LEFT(L3598, 2) = "03", "Mar", LEFT(L3598, 2) = "04", "Apr", LEFT(L3598, 2) = "05", "May", LEFT(L3598, 2) = "06", "Jun", LEFT(L3598, 2) = "07", "Jul", LEFT(L3598, 2) = "08", "Aug", LEFT(L3598, 2) = "09", "Sep", LEFT(L3598, 2) = "10", "Oct", LEFT(L3598, 2) = "11", "Nov", LEFT(L3598, 2) = "12", "Dec")</f>
        <v>Aug</v>
      </c>
      <c r="N3598" s="9" t="str">
        <f t="shared" si="396"/>
        <v>2014</v>
      </c>
      <c r="O3598" t="b">
        <v>0</v>
      </c>
      <c r="P3598">
        <v>15</v>
      </c>
      <c r="Q3598" t="b">
        <v>1</v>
      </c>
      <c r="R3598" t="s">
        <v>8270</v>
      </c>
      <c r="S3598" s="6">
        <f t="shared" si="392"/>
        <v>1.0772727272727274</v>
      </c>
      <c r="T3598" s="8">
        <f t="shared" si="393"/>
        <v>79</v>
      </c>
      <c r="U3598" t="str">
        <f t="shared" si="397"/>
        <v>theater</v>
      </c>
      <c r="V3598" t="str">
        <f t="shared" si="398"/>
        <v>plays</v>
      </c>
    </row>
    <row r="3599" spans="1:22" ht="32" x14ac:dyDescent="0.2">
      <c r="A3599">
        <v>3597</v>
      </c>
      <c r="B3599" s="3" t="s">
        <v>3596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2">
        <f t="shared" si="394"/>
        <v>42432.249305555553</v>
      </c>
      <c r="K3599">
        <v>1455717790</v>
      </c>
      <c r="L3599" s="12" t="str">
        <f t="shared" si="395"/>
        <v>02/17/2016</v>
      </c>
      <c r="M3599" s="9" t="str" cm="1">
        <f t="array" ref="M3599">_xlfn.IFS(LEFT(L3599, 2) = "01", "Jan", LEFT(L3599, 2) = "02", "Feb", LEFT(L3599, 2) = "03", "Mar", LEFT(L3599, 2) = "04", "Apr", LEFT(L3599, 2) = "05", "May", LEFT(L3599, 2) = "06", "Jun", LEFT(L3599, 2) = "07", "Jul", LEFT(L3599, 2) = "08", "Aug", LEFT(L3599, 2) = "09", "Sep", LEFT(L3599, 2) = "10", "Oct", LEFT(L3599, 2) = "11", "Nov", LEFT(L3599, 2) = "12", "Dec")</f>
        <v>Feb</v>
      </c>
      <c r="N3599" s="9" t="str">
        <f t="shared" si="396"/>
        <v>2016</v>
      </c>
      <c r="O3599" t="b">
        <v>0</v>
      </c>
      <c r="P3599">
        <v>33</v>
      </c>
      <c r="Q3599" t="b">
        <v>1</v>
      </c>
      <c r="R3599" t="s">
        <v>8270</v>
      </c>
      <c r="S3599" s="6">
        <f t="shared" si="392"/>
        <v>1.026</v>
      </c>
      <c r="T3599" s="8">
        <f t="shared" si="393"/>
        <v>77.727272727272734</v>
      </c>
      <c r="U3599" t="str">
        <f t="shared" si="397"/>
        <v>theater</v>
      </c>
      <c r="V3599" t="str">
        <f t="shared" si="398"/>
        <v>plays</v>
      </c>
    </row>
    <row r="3600" spans="1:22" ht="48" x14ac:dyDescent="0.2">
      <c r="A3600">
        <v>3598</v>
      </c>
      <c r="B3600" s="3" t="s">
        <v>3597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2">
        <f t="shared" si="394"/>
        <v>41885.207638888889</v>
      </c>
      <c r="K3600">
        <v>1408129822</v>
      </c>
      <c r="L3600" s="12" t="str">
        <f t="shared" si="395"/>
        <v>08/15/2014</v>
      </c>
      <c r="M3600" s="9" t="str" cm="1">
        <f t="array" ref="M3600">_xlfn.IFS(LEFT(L3600, 2) = "01", "Jan", LEFT(L3600, 2) = "02", "Feb", LEFT(L3600, 2) = "03", "Mar", LEFT(L3600, 2) = "04", "Apr", LEFT(L3600, 2) = "05", "May", LEFT(L3600, 2) = "06", "Jun", LEFT(L3600, 2) = "07", "Jul", LEFT(L3600, 2) = "08", "Aug", LEFT(L3600, 2) = "09", "Sep", LEFT(L3600, 2) = "10", "Oct", LEFT(L3600, 2) = "11", "Nov", LEFT(L3600, 2) = "12", "Dec")</f>
        <v>Aug</v>
      </c>
      <c r="N3600" s="9" t="str">
        <f t="shared" si="396"/>
        <v>2014</v>
      </c>
      <c r="O3600" t="b">
        <v>0</v>
      </c>
      <c r="P3600">
        <v>27</v>
      </c>
      <c r="Q3600" t="b">
        <v>1</v>
      </c>
      <c r="R3600" t="s">
        <v>8270</v>
      </c>
      <c r="S3600" s="6">
        <f t="shared" si="392"/>
        <v>1.101</v>
      </c>
      <c r="T3600" s="8">
        <f t="shared" si="393"/>
        <v>40.777777777777779</v>
      </c>
      <c r="U3600" t="str">
        <f t="shared" si="397"/>
        <v>theater</v>
      </c>
      <c r="V3600" t="str">
        <f t="shared" si="398"/>
        <v>plays</v>
      </c>
    </row>
    <row r="3601" spans="1:22" ht="48" x14ac:dyDescent="0.2">
      <c r="A3601">
        <v>3599</v>
      </c>
      <c r="B3601" s="3" t="s">
        <v>3598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2">
        <f t="shared" si="394"/>
        <v>42246</v>
      </c>
      <c r="K3601">
        <v>1438715077</v>
      </c>
      <c r="L3601" s="12" t="str">
        <f t="shared" si="395"/>
        <v>08/04/2015</v>
      </c>
      <c r="M3601" s="9" t="str" cm="1">
        <f t="array" ref="M3601">_xlfn.IFS(LEFT(L3601, 2) = "01", "Jan", LEFT(L3601, 2) = "02", "Feb", LEFT(L3601, 2) = "03", "Mar", LEFT(L3601, 2) = "04", "Apr", LEFT(L3601, 2) = "05", "May", LEFT(L3601, 2) = "06", "Jun", LEFT(L3601, 2) = "07", "Jul", LEFT(L3601, 2) = "08", "Aug", LEFT(L3601, 2) = "09", "Sep", LEFT(L3601, 2) = "10", "Oct", LEFT(L3601, 2) = "11", "Nov", LEFT(L3601, 2) = "12", "Dec")</f>
        <v>Aug</v>
      </c>
      <c r="N3601" s="9" t="str">
        <f t="shared" si="396"/>
        <v>2015</v>
      </c>
      <c r="O3601" t="b">
        <v>0</v>
      </c>
      <c r="P3601">
        <v>17</v>
      </c>
      <c r="Q3601" t="b">
        <v>1</v>
      </c>
      <c r="R3601" t="s">
        <v>8270</v>
      </c>
      <c r="S3601" s="6">
        <f t="shared" si="392"/>
        <v>2.02</v>
      </c>
      <c r="T3601" s="8">
        <f t="shared" si="393"/>
        <v>59.411764705882355</v>
      </c>
      <c r="U3601" t="str">
        <f t="shared" si="397"/>
        <v>theater</v>
      </c>
      <c r="V3601" t="str">
        <f t="shared" si="398"/>
        <v>plays</v>
      </c>
    </row>
    <row r="3602" spans="1:22" ht="32" x14ac:dyDescent="0.2">
      <c r="A3602">
        <v>3600</v>
      </c>
      <c r="B3602" s="3" t="s">
        <v>3599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2">
        <f t="shared" si="394"/>
        <v>42656.849120370374</v>
      </c>
      <c r="K3602">
        <v>1473970964</v>
      </c>
      <c r="L3602" s="12" t="str">
        <f t="shared" si="395"/>
        <v>09/15/2016</v>
      </c>
      <c r="M3602" s="9" t="str" cm="1">
        <f t="array" ref="M3602">_xlfn.IFS(LEFT(L3602, 2) = "01", "Jan", LEFT(L3602, 2) = "02", "Feb", LEFT(L3602, 2) = "03", "Mar", LEFT(L3602, 2) = "04", "Apr", LEFT(L3602, 2) = "05", "May", LEFT(L3602, 2) = "06", "Jun", LEFT(L3602, 2) = "07", "Jul", LEFT(L3602, 2) = "08", "Aug", LEFT(L3602, 2) = "09", "Sep", LEFT(L3602, 2) = "10", "Oct", LEFT(L3602, 2) = "11", "Nov", LEFT(L3602, 2) = "12", "Dec")</f>
        <v>Sep</v>
      </c>
      <c r="N3602" s="9" t="str">
        <f t="shared" si="396"/>
        <v>2016</v>
      </c>
      <c r="O3602" t="b">
        <v>0</v>
      </c>
      <c r="P3602">
        <v>4</v>
      </c>
      <c r="Q3602" t="b">
        <v>1</v>
      </c>
      <c r="R3602" t="s">
        <v>8270</v>
      </c>
      <c r="S3602" s="6">
        <f t="shared" si="392"/>
        <v>1.3</v>
      </c>
      <c r="T3602" s="8">
        <f t="shared" si="393"/>
        <v>3.25</v>
      </c>
      <c r="U3602" t="str">
        <f t="shared" si="397"/>
        <v>theater</v>
      </c>
      <c r="V3602" t="str">
        <f t="shared" si="398"/>
        <v>plays</v>
      </c>
    </row>
    <row r="3603" spans="1:22" ht="48" x14ac:dyDescent="0.2">
      <c r="A3603">
        <v>3601</v>
      </c>
      <c r="B3603" s="3" t="s">
        <v>3600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2">
        <f t="shared" si="394"/>
        <v>42020.99863425926</v>
      </c>
      <c r="K3603">
        <v>1418860682</v>
      </c>
      <c r="L3603" s="12" t="str">
        <f t="shared" si="395"/>
        <v>12/17/2014</v>
      </c>
      <c r="M3603" s="9" t="str" cm="1">
        <f t="array" ref="M3603">_xlfn.IFS(LEFT(L3603, 2) = "01", "Jan", LEFT(L3603, 2) = "02", "Feb", LEFT(L3603, 2) = "03", "Mar", LEFT(L3603, 2) = "04", "Apr", LEFT(L3603, 2) = "05", "May", LEFT(L3603, 2) = "06", "Jun", LEFT(L3603, 2) = "07", "Jul", LEFT(L3603, 2) = "08", "Aug", LEFT(L3603, 2) = "09", "Sep", LEFT(L3603, 2) = "10", "Oct", LEFT(L3603, 2) = "11", "Nov", LEFT(L3603, 2) = "12", "Dec")</f>
        <v>Dec</v>
      </c>
      <c r="N3603" s="9" t="str">
        <f t="shared" si="396"/>
        <v>2014</v>
      </c>
      <c r="O3603" t="b">
        <v>0</v>
      </c>
      <c r="P3603">
        <v>53</v>
      </c>
      <c r="Q3603" t="b">
        <v>1</v>
      </c>
      <c r="R3603" t="s">
        <v>8270</v>
      </c>
      <c r="S3603" s="6">
        <f t="shared" si="392"/>
        <v>1.0435000000000001</v>
      </c>
      <c r="T3603" s="8">
        <f t="shared" si="393"/>
        <v>39.377358490566039</v>
      </c>
      <c r="U3603" t="str">
        <f t="shared" si="397"/>
        <v>theater</v>
      </c>
      <c r="V3603" t="str">
        <f t="shared" si="398"/>
        <v>plays</v>
      </c>
    </row>
    <row r="3604" spans="1:22" ht="48" x14ac:dyDescent="0.2">
      <c r="A3604">
        <v>3602</v>
      </c>
      <c r="B3604" s="3" t="s">
        <v>3601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2">
        <f t="shared" si="394"/>
        <v>42507.894432870366</v>
      </c>
      <c r="K3604">
        <v>1458336479</v>
      </c>
      <c r="L3604" s="12" t="str">
        <f t="shared" si="395"/>
        <v>03/18/2016</v>
      </c>
      <c r="M3604" s="9" t="str" cm="1">
        <f t="array" ref="M3604">_xlfn.IFS(LEFT(L3604, 2) = "01", "Jan", LEFT(L3604, 2) = "02", "Feb", LEFT(L3604, 2) = "03", "Mar", LEFT(L3604, 2) = "04", "Apr", LEFT(L3604, 2) = "05", "May", LEFT(L3604, 2) = "06", "Jun", LEFT(L3604, 2) = "07", "Jul", LEFT(L3604, 2) = "08", "Aug", LEFT(L3604, 2) = "09", "Sep", LEFT(L3604, 2) = "10", "Oct", LEFT(L3604, 2) = "11", "Nov", LEFT(L3604, 2) = "12", "Dec")</f>
        <v>Mar</v>
      </c>
      <c r="N3604" s="9" t="str">
        <f t="shared" si="396"/>
        <v>2016</v>
      </c>
      <c r="O3604" t="b">
        <v>0</v>
      </c>
      <c r="P3604">
        <v>49</v>
      </c>
      <c r="Q3604" t="b">
        <v>1</v>
      </c>
      <c r="R3604" t="s">
        <v>8270</v>
      </c>
      <c r="S3604" s="6">
        <f t="shared" si="392"/>
        <v>1.0004999999999999</v>
      </c>
      <c r="T3604" s="8">
        <f t="shared" si="393"/>
        <v>81.673469387755105</v>
      </c>
      <c r="U3604" t="str">
        <f t="shared" si="397"/>
        <v>theater</v>
      </c>
      <c r="V3604" t="str">
        <f t="shared" si="398"/>
        <v>plays</v>
      </c>
    </row>
    <row r="3605" spans="1:22" ht="48" x14ac:dyDescent="0.2">
      <c r="A3605">
        <v>3603</v>
      </c>
      <c r="B3605" s="3" t="s">
        <v>3602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2">
        <f t="shared" si="394"/>
        <v>42313.906018518523</v>
      </c>
      <c r="K3605">
        <v>1444164280</v>
      </c>
      <c r="L3605" s="12" t="str">
        <f t="shared" si="395"/>
        <v>10/06/2015</v>
      </c>
      <c r="M3605" s="9" t="str" cm="1">
        <f t="array" ref="M3605">_xlfn.IFS(LEFT(L3605, 2) = "01", "Jan", LEFT(L3605, 2) = "02", "Feb", LEFT(L3605, 2) = "03", "Mar", LEFT(L3605, 2) = "04", "Apr", LEFT(L3605, 2) = "05", "May", LEFT(L3605, 2) = "06", "Jun", LEFT(L3605, 2) = "07", "Jul", LEFT(L3605, 2) = "08", "Aug", LEFT(L3605, 2) = "09", "Sep", LEFT(L3605, 2) = "10", "Oct", LEFT(L3605, 2) = "11", "Nov", LEFT(L3605, 2) = "12", "Dec")</f>
        <v>Oct</v>
      </c>
      <c r="N3605" s="9" t="str">
        <f t="shared" si="396"/>
        <v>2015</v>
      </c>
      <c r="O3605" t="b">
        <v>0</v>
      </c>
      <c r="P3605">
        <v>57</v>
      </c>
      <c r="Q3605" t="b">
        <v>1</v>
      </c>
      <c r="R3605" t="s">
        <v>8270</v>
      </c>
      <c r="S3605" s="6">
        <f t="shared" si="392"/>
        <v>1.7066666666666668</v>
      </c>
      <c r="T3605" s="8">
        <f t="shared" si="393"/>
        <v>44.912280701754383</v>
      </c>
      <c r="U3605" t="str">
        <f t="shared" si="397"/>
        <v>theater</v>
      </c>
      <c r="V3605" t="str">
        <f t="shared" si="398"/>
        <v>plays</v>
      </c>
    </row>
    <row r="3606" spans="1:22" ht="48" x14ac:dyDescent="0.2">
      <c r="A3606">
        <v>3604</v>
      </c>
      <c r="B3606" s="3" t="s">
        <v>3603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2">
        <f t="shared" si="394"/>
        <v>42489.290972222225</v>
      </c>
      <c r="K3606">
        <v>1461370956</v>
      </c>
      <c r="L3606" s="12" t="str">
        <f t="shared" si="395"/>
        <v>04/23/2016</v>
      </c>
      <c r="M3606" s="9" t="str" cm="1">
        <f t="array" ref="M3606">_xlfn.IFS(LEFT(L3606, 2) = "01", "Jan", LEFT(L3606, 2) = "02", "Feb", LEFT(L3606, 2) = "03", "Mar", LEFT(L3606, 2) = "04", "Apr", LEFT(L3606, 2) = "05", "May", LEFT(L3606, 2) = "06", "Jun", LEFT(L3606, 2) = "07", "Jul", LEFT(L3606, 2) = "08", "Aug", LEFT(L3606, 2) = "09", "Sep", LEFT(L3606, 2) = "10", "Oct", LEFT(L3606, 2) = "11", "Nov", LEFT(L3606, 2) = "12", "Dec")</f>
        <v>Apr</v>
      </c>
      <c r="N3606" s="9" t="str">
        <f t="shared" si="396"/>
        <v>2016</v>
      </c>
      <c r="O3606" t="b">
        <v>0</v>
      </c>
      <c r="P3606">
        <v>69</v>
      </c>
      <c r="Q3606" t="b">
        <v>1</v>
      </c>
      <c r="R3606" t="s">
        <v>8270</v>
      </c>
      <c r="S3606" s="6">
        <f t="shared" si="392"/>
        <v>1.1283333333333334</v>
      </c>
      <c r="T3606" s="8">
        <f t="shared" si="393"/>
        <v>49.05797101449275</v>
      </c>
      <c r="U3606" t="str">
        <f t="shared" si="397"/>
        <v>theater</v>
      </c>
      <c r="V3606" t="str">
        <f t="shared" si="398"/>
        <v>plays</v>
      </c>
    </row>
    <row r="3607" spans="1:22" ht="48" x14ac:dyDescent="0.2">
      <c r="A3607">
        <v>3605</v>
      </c>
      <c r="B3607" s="3" t="s">
        <v>3604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2">
        <f t="shared" si="394"/>
        <v>42413.793124999997</v>
      </c>
      <c r="K3607">
        <v>1452798126</v>
      </c>
      <c r="L3607" s="12" t="str">
        <f t="shared" si="395"/>
        <v>01/14/2016</v>
      </c>
      <c r="M3607" s="9" t="str" cm="1">
        <f t="array" ref="M3607">_xlfn.IFS(LEFT(L3607, 2) = "01", "Jan", LEFT(L3607, 2) = "02", "Feb", LEFT(L3607, 2) = "03", "Mar", LEFT(L3607, 2) = "04", "Apr", LEFT(L3607, 2) = "05", "May", LEFT(L3607, 2) = "06", "Jun", LEFT(L3607, 2) = "07", "Jul", LEFT(L3607, 2) = "08", "Aug", LEFT(L3607, 2) = "09", "Sep", LEFT(L3607, 2) = "10", "Oct", LEFT(L3607, 2) = "11", "Nov", LEFT(L3607, 2) = "12", "Dec")</f>
        <v>Jan</v>
      </c>
      <c r="N3607" s="9" t="str">
        <f t="shared" si="396"/>
        <v>2016</v>
      </c>
      <c r="O3607" t="b">
        <v>0</v>
      </c>
      <c r="P3607">
        <v>15</v>
      </c>
      <c r="Q3607" t="b">
        <v>1</v>
      </c>
      <c r="R3607" t="s">
        <v>8270</v>
      </c>
      <c r="S3607" s="6">
        <f t="shared" si="392"/>
        <v>1.84</v>
      </c>
      <c r="T3607" s="8">
        <f t="shared" si="393"/>
        <v>30.666666666666668</v>
      </c>
      <c r="U3607" t="str">
        <f t="shared" si="397"/>
        <v>theater</v>
      </c>
      <c r="V3607" t="str">
        <f t="shared" si="398"/>
        <v>plays</v>
      </c>
    </row>
    <row r="3608" spans="1:22" ht="48" x14ac:dyDescent="0.2">
      <c r="A3608">
        <v>3606</v>
      </c>
      <c r="B3608" s="3" t="s">
        <v>3605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2">
        <f t="shared" si="394"/>
        <v>42596.604826388888</v>
      </c>
      <c r="K3608">
        <v>1468593057</v>
      </c>
      <c r="L3608" s="12" t="str">
        <f t="shared" si="395"/>
        <v>07/15/2016</v>
      </c>
      <c r="M3608" s="9" t="str" cm="1">
        <f t="array" ref="M3608">_xlfn.IFS(LEFT(L3608, 2) = "01", "Jan", LEFT(L3608, 2) = "02", "Feb", LEFT(L3608, 2) = "03", "Mar", LEFT(L3608, 2) = "04", "Apr", LEFT(L3608, 2) = "05", "May", LEFT(L3608, 2) = "06", "Jun", LEFT(L3608, 2) = "07", "Jul", LEFT(L3608, 2) = "08", "Aug", LEFT(L3608, 2) = "09", "Sep", LEFT(L3608, 2) = "10", "Oct", LEFT(L3608, 2) = "11", "Nov", LEFT(L3608, 2) = "12", "Dec")</f>
        <v>Jul</v>
      </c>
      <c r="N3608" s="9" t="str">
        <f t="shared" si="396"/>
        <v>2016</v>
      </c>
      <c r="O3608" t="b">
        <v>0</v>
      </c>
      <c r="P3608">
        <v>64</v>
      </c>
      <c r="Q3608" t="b">
        <v>1</v>
      </c>
      <c r="R3608" t="s">
        <v>8270</v>
      </c>
      <c r="S3608" s="6">
        <f t="shared" si="392"/>
        <v>1.3026666666666666</v>
      </c>
      <c r="T3608" s="8">
        <f t="shared" si="393"/>
        <v>61.0625</v>
      </c>
      <c r="U3608" t="str">
        <f t="shared" si="397"/>
        <v>theater</v>
      </c>
      <c r="V3608" t="str">
        <f t="shared" si="398"/>
        <v>plays</v>
      </c>
    </row>
    <row r="3609" spans="1:22" ht="32" x14ac:dyDescent="0.2">
      <c r="A3609">
        <v>3607</v>
      </c>
      <c r="B3609" s="3" t="s">
        <v>3606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2">
        <f t="shared" si="394"/>
        <v>42353</v>
      </c>
      <c r="K3609">
        <v>1448924882</v>
      </c>
      <c r="L3609" s="12" t="str">
        <f t="shared" si="395"/>
        <v>11/30/2015</v>
      </c>
      <c r="M3609" s="9" t="str" cm="1">
        <f t="array" ref="M3609">_xlfn.IFS(LEFT(L3609, 2) = "01", "Jan", LEFT(L3609, 2) = "02", "Feb", LEFT(L3609, 2) = "03", "Mar", LEFT(L3609, 2) = "04", "Apr", LEFT(L3609, 2) = "05", "May", LEFT(L3609, 2) = "06", "Jun", LEFT(L3609, 2) = "07", "Jul", LEFT(L3609, 2) = "08", "Aug", LEFT(L3609, 2) = "09", "Sep", LEFT(L3609, 2) = "10", "Oct", LEFT(L3609, 2) = "11", "Nov", LEFT(L3609, 2) = "12", "Dec")</f>
        <v>Nov</v>
      </c>
      <c r="N3609" s="9" t="str">
        <f t="shared" si="396"/>
        <v>2015</v>
      </c>
      <c r="O3609" t="b">
        <v>0</v>
      </c>
      <c r="P3609">
        <v>20</v>
      </c>
      <c r="Q3609" t="b">
        <v>1</v>
      </c>
      <c r="R3609" t="s">
        <v>8270</v>
      </c>
      <c r="S3609" s="6">
        <f t="shared" si="392"/>
        <v>1.0545454545454545</v>
      </c>
      <c r="T3609" s="8">
        <f t="shared" si="393"/>
        <v>29</v>
      </c>
      <c r="U3609" t="str">
        <f t="shared" si="397"/>
        <v>theater</v>
      </c>
      <c r="V3609" t="str">
        <f t="shared" si="398"/>
        <v>plays</v>
      </c>
    </row>
    <row r="3610" spans="1:22" ht="48" x14ac:dyDescent="0.2">
      <c r="A3610">
        <v>3608</v>
      </c>
      <c r="B3610" s="3" t="s">
        <v>3607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2">
        <f t="shared" si="394"/>
        <v>42538.583333333328</v>
      </c>
      <c r="K3610">
        <v>1463418090</v>
      </c>
      <c r="L3610" s="12" t="str">
        <f t="shared" si="395"/>
        <v>05/16/2016</v>
      </c>
      <c r="M3610" s="9" t="str" cm="1">
        <f t="array" ref="M3610">_xlfn.IFS(LEFT(L3610, 2) = "01", "Jan", LEFT(L3610, 2) = "02", "Feb", LEFT(L3610, 2) = "03", "Mar", LEFT(L3610, 2) = "04", "Apr", LEFT(L3610, 2) = "05", "May", LEFT(L3610, 2) = "06", "Jun", LEFT(L3610, 2) = "07", "Jul", LEFT(L3610, 2) = "08", "Aug", LEFT(L3610, 2) = "09", "Sep", LEFT(L3610, 2) = "10", "Oct", LEFT(L3610, 2) = "11", "Nov", LEFT(L3610, 2) = "12", "Dec")</f>
        <v>May</v>
      </c>
      <c r="N3610" s="9" t="str">
        <f t="shared" si="396"/>
        <v>2016</v>
      </c>
      <c r="O3610" t="b">
        <v>0</v>
      </c>
      <c r="P3610">
        <v>27</v>
      </c>
      <c r="Q3610" t="b">
        <v>1</v>
      </c>
      <c r="R3610" t="s">
        <v>8270</v>
      </c>
      <c r="S3610" s="6">
        <f t="shared" si="392"/>
        <v>1</v>
      </c>
      <c r="T3610" s="8">
        <f t="shared" si="393"/>
        <v>29.62962962962963</v>
      </c>
      <c r="U3610" t="str">
        <f t="shared" si="397"/>
        <v>theater</v>
      </c>
      <c r="V3610" t="str">
        <f t="shared" si="398"/>
        <v>plays</v>
      </c>
    </row>
    <row r="3611" spans="1:22" ht="48" x14ac:dyDescent="0.2">
      <c r="A3611">
        <v>3609</v>
      </c>
      <c r="B3611" s="3" t="s">
        <v>3608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2">
        <f t="shared" si="394"/>
        <v>42459.950057870374</v>
      </c>
      <c r="K3611">
        <v>1456789685</v>
      </c>
      <c r="L3611" s="12" t="str">
        <f t="shared" si="395"/>
        <v>02/29/2016</v>
      </c>
      <c r="M3611" s="9" t="str" cm="1">
        <f t="array" ref="M3611">_xlfn.IFS(LEFT(L3611, 2) = "01", "Jan", LEFT(L3611, 2) = "02", "Feb", LEFT(L3611, 2) = "03", "Mar", LEFT(L3611, 2) = "04", "Apr", LEFT(L3611, 2) = "05", "May", LEFT(L3611, 2) = "06", "Jun", LEFT(L3611, 2) = "07", "Jul", LEFT(L3611, 2) = "08", "Aug", LEFT(L3611, 2) = "09", "Sep", LEFT(L3611, 2) = "10", "Oct", LEFT(L3611, 2) = "11", "Nov", LEFT(L3611, 2) = "12", "Dec")</f>
        <v>Feb</v>
      </c>
      <c r="N3611" s="9" t="str">
        <f t="shared" si="396"/>
        <v>2016</v>
      </c>
      <c r="O3611" t="b">
        <v>0</v>
      </c>
      <c r="P3611">
        <v>21</v>
      </c>
      <c r="Q3611" t="b">
        <v>1</v>
      </c>
      <c r="R3611" t="s">
        <v>8270</v>
      </c>
      <c r="S3611" s="6">
        <f t="shared" si="392"/>
        <v>1.5331632653061225</v>
      </c>
      <c r="T3611" s="8">
        <f t="shared" si="393"/>
        <v>143.0952380952381</v>
      </c>
      <c r="U3611" t="str">
        <f t="shared" si="397"/>
        <v>theater</v>
      </c>
      <c r="V3611" t="str">
        <f t="shared" si="398"/>
        <v>plays</v>
      </c>
    </row>
    <row r="3612" spans="1:22" ht="48" x14ac:dyDescent="0.2">
      <c r="A3612">
        <v>3610</v>
      </c>
      <c r="B3612" s="3" t="s">
        <v>3609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2">
        <f t="shared" si="394"/>
        <v>42233.432129629626</v>
      </c>
      <c r="K3612">
        <v>1437214936</v>
      </c>
      <c r="L3612" s="12" t="str">
        <f t="shared" si="395"/>
        <v>07/18/2015</v>
      </c>
      <c r="M3612" s="9" t="str" cm="1">
        <f t="array" ref="M3612">_xlfn.IFS(LEFT(L3612, 2) = "01", "Jan", LEFT(L3612, 2) = "02", "Feb", LEFT(L3612, 2) = "03", "Mar", LEFT(L3612, 2) = "04", "Apr", LEFT(L3612, 2) = "05", "May", LEFT(L3612, 2) = "06", "Jun", LEFT(L3612, 2) = "07", "Jul", LEFT(L3612, 2) = "08", "Aug", LEFT(L3612, 2) = "09", "Sep", LEFT(L3612, 2) = "10", "Oct", LEFT(L3612, 2) = "11", "Nov", LEFT(L3612, 2) = "12", "Dec")</f>
        <v>Jul</v>
      </c>
      <c r="N3612" s="9" t="str">
        <f t="shared" si="396"/>
        <v>2015</v>
      </c>
      <c r="O3612" t="b">
        <v>0</v>
      </c>
      <c r="P3612">
        <v>31</v>
      </c>
      <c r="Q3612" t="b">
        <v>1</v>
      </c>
      <c r="R3612" t="s">
        <v>8270</v>
      </c>
      <c r="S3612" s="6">
        <f t="shared" si="392"/>
        <v>1.623</v>
      </c>
      <c r="T3612" s="8">
        <f t="shared" si="393"/>
        <v>52.354838709677416</v>
      </c>
      <c r="U3612" t="str">
        <f t="shared" si="397"/>
        <v>theater</v>
      </c>
      <c r="V3612" t="str">
        <f t="shared" si="398"/>
        <v>plays</v>
      </c>
    </row>
    <row r="3613" spans="1:22" ht="48" x14ac:dyDescent="0.2">
      <c r="A3613">
        <v>3611</v>
      </c>
      <c r="B3613" s="3" t="s">
        <v>3610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2">
        <f t="shared" si="394"/>
        <v>42102.370381944449</v>
      </c>
      <c r="K3613">
        <v>1425891201</v>
      </c>
      <c r="L3613" s="12" t="str">
        <f t="shared" si="395"/>
        <v>03/09/2015</v>
      </c>
      <c r="M3613" s="9" t="str" cm="1">
        <f t="array" ref="M3613">_xlfn.IFS(LEFT(L3613, 2) = "01", "Jan", LEFT(L3613, 2) = "02", "Feb", LEFT(L3613, 2) = "03", "Mar", LEFT(L3613, 2) = "04", "Apr", LEFT(L3613, 2) = "05", "May", LEFT(L3613, 2) = "06", "Jun", LEFT(L3613, 2) = "07", "Jul", LEFT(L3613, 2) = "08", "Aug", LEFT(L3613, 2) = "09", "Sep", LEFT(L3613, 2) = "10", "Oct", LEFT(L3613, 2) = "11", "Nov", LEFT(L3613, 2) = "12", "Dec")</f>
        <v>Mar</v>
      </c>
      <c r="N3613" s="9" t="str">
        <f t="shared" si="396"/>
        <v>2015</v>
      </c>
      <c r="O3613" t="b">
        <v>0</v>
      </c>
      <c r="P3613">
        <v>51</v>
      </c>
      <c r="Q3613" t="b">
        <v>1</v>
      </c>
      <c r="R3613" t="s">
        <v>8270</v>
      </c>
      <c r="S3613" s="6">
        <f t="shared" si="392"/>
        <v>1.36</v>
      </c>
      <c r="T3613" s="8">
        <f t="shared" si="393"/>
        <v>66.666666666666671</v>
      </c>
      <c r="U3613" t="str">
        <f t="shared" si="397"/>
        <v>theater</v>
      </c>
      <c r="V3613" t="str">
        <f t="shared" si="398"/>
        <v>plays</v>
      </c>
    </row>
    <row r="3614" spans="1:22" ht="48" x14ac:dyDescent="0.2">
      <c r="A3614">
        <v>3612</v>
      </c>
      <c r="B3614" s="3" t="s">
        <v>3611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2">
        <f t="shared" si="394"/>
        <v>41799.726979166669</v>
      </c>
      <c r="K3614">
        <v>1401470811</v>
      </c>
      <c r="L3614" s="12" t="str">
        <f t="shared" si="395"/>
        <v>05/30/2014</v>
      </c>
      <c r="M3614" s="9" t="str" cm="1">
        <f t="array" ref="M3614">_xlfn.IFS(LEFT(L3614, 2) = "01", "Jan", LEFT(L3614, 2) = "02", "Feb", LEFT(L3614, 2) = "03", "Mar", LEFT(L3614, 2) = "04", "Apr", LEFT(L3614, 2) = "05", "May", LEFT(L3614, 2) = "06", "Jun", LEFT(L3614, 2) = "07", "Jul", LEFT(L3614, 2) = "08", "Aug", LEFT(L3614, 2) = "09", "Sep", LEFT(L3614, 2) = "10", "Oct", LEFT(L3614, 2) = "11", "Nov", LEFT(L3614, 2) = "12", "Dec")</f>
        <v>May</v>
      </c>
      <c r="N3614" s="9" t="str">
        <f t="shared" si="396"/>
        <v>2014</v>
      </c>
      <c r="O3614" t="b">
        <v>0</v>
      </c>
      <c r="P3614">
        <v>57</v>
      </c>
      <c r="Q3614" t="b">
        <v>1</v>
      </c>
      <c r="R3614" t="s">
        <v>8270</v>
      </c>
      <c r="S3614" s="6">
        <f t="shared" si="392"/>
        <v>1.444</v>
      </c>
      <c r="T3614" s="8">
        <f t="shared" si="393"/>
        <v>126.66666666666667</v>
      </c>
      <c r="U3614" t="str">
        <f t="shared" si="397"/>
        <v>theater</v>
      </c>
      <c r="V3614" t="str">
        <f t="shared" si="398"/>
        <v>plays</v>
      </c>
    </row>
    <row r="3615" spans="1:22" ht="32" x14ac:dyDescent="0.2">
      <c r="A3615">
        <v>3613</v>
      </c>
      <c r="B3615" s="3" t="s">
        <v>3612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2">
        <f t="shared" si="394"/>
        <v>41818.58997685185</v>
      </c>
      <c r="K3615">
        <v>1401372574</v>
      </c>
      <c r="L3615" s="12" t="str">
        <f t="shared" si="395"/>
        <v>05/29/2014</v>
      </c>
      <c r="M3615" s="9" t="str" cm="1">
        <f t="array" ref="M3615">_xlfn.IFS(LEFT(L3615, 2) = "01", "Jan", LEFT(L3615, 2) = "02", "Feb", LEFT(L3615, 2) = "03", "Mar", LEFT(L3615, 2) = "04", "Apr", LEFT(L3615, 2) = "05", "May", LEFT(L3615, 2) = "06", "Jun", LEFT(L3615, 2) = "07", "Jul", LEFT(L3615, 2) = "08", "Aug", LEFT(L3615, 2) = "09", "Sep", LEFT(L3615, 2) = "10", "Oct", LEFT(L3615, 2) = "11", "Nov", LEFT(L3615, 2) = "12", "Dec")</f>
        <v>May</v>
      </c>
      <c r="N3615" s="9" t="str">
        <f t="shared" si="396"/>
        <v>2014</v>
      </c>
      <c r="O3615" t="b">
        <v>0</v>
      </c>
      <c r="P3615">
        <v>20</v>
      </c>
      <c r="Q3615" t="b">
        <v>1</v>
      </c>
      <c r="R3615" t="s">
        <v>8270</v>
      </c>
      <c r="S3615" s="6">
        <f t="shared" si="392"/>
        <v>1</v>
      </c>
      <c r="T3615" s="8">
        <f t="shared" si="393"/>
        <v>62.5</v>
      </c>
      <c r="U3615" t="str">
        <f t="shared" si="397"/>
        <v>theater</v>
      </c>
      <c r="V3615" t="str">
        <f t="shared" si="398"/>
        <v>plays</v>
      </c>
    </row>
    <row r="3616" spans="1:22" ht="48" x14ac:dyDescent="0.2">
      <c r="A3616">
        <v>3614</v>
      </c>
      <c r="B3616" s="3" t="s">
        <v>3439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2">
        <f t="shared" si="394"/>
        <v>42174.041851851856</v>
      </c>
      <c r="K3616">
        <v>1432083616</v>
      </c>
      <c r="L3616" s="12" t="str">
        <f t="shared" si="395"/>
        <v>05/20/2015</v>
      </c>
      <c r="M3616" s="9" t="str" cm="1">
        <f t="array" ref="M3616">_xlfn.IFS(LEFT(L3616, 2) = "01", "Jan", LEFT(L3616, 2) = "02", "Feb", LEFT(L3616, 2) = "03", "Mar", LEFT(L3616, 2) = "04", "Apr", LEFT(L3616, 2) = "05", "May", LEFT(L3616, 2) = "06", "Jun", LEFT(L3616, 2) = "07", "Jul", LEFT(L3616, 2) = "08", "Aug", LEFT(L3616, 2) = "09", "Sep", LEFT(L3616, 2) = "10", "Oct", LEFT(L3616, 2) = "11", "Nov", LEFT(L3616, 2) = "12", "Dec")</f>
        <v>May</v>
      </c>
      <c r="N3616" s="9" t="str">
        <f t="shared" si="396"/>
        <v>2015</v>
      </c>
      <c r="O3616" t="b">
        <v>0</v>
      </c>
      <c r="P3616">
        <v>71</v>
      </c>
      <c r="Q3616" t="b">
        <v>1</v>
      </c>
      <c r="R3616" t="s">
        <v>8270</v>
      </c>
      <c r="S3616" s="6">
        <f t="shared" si="392"/>
        <v>1.008</v>
      </c>
      <c r="T3616" s="8">
        <f t="shared" si="393"/>
        <v>35.492957746478872</v>
      </c>
      <c r="U3616" t="str">
        <f t="shared" si="397"/>
        <v>theater</v>
      </c>
      <c r="V3616" t="str">
        <f t="shared" si="398"/>
        <v>plays</v>
      </c>
    </row>
    <row r="3617" spans="1:22" ht="48" x14ac:dyDescent="0.2">
      <c r="A3617">
        <v>3615</v>
      </c>
      <c r="B3617" s="3" t="s">
        <v>3613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2">
        <f t="shared" si="394"/>
        <v>42348.593703703707</v>
      </c>
      <c r="K3617">
        <v>1447164896</v>
      </c>
      <c r="L3617" s="12" t="str">
        <f t="shared" si="395"/>
        <v>11/10/2015</v>
      </c>
      <c r="M3617" s="9" t="str" cm="1">
        <f t="array" ref="M3617">_xlfn.IFS(LEFT(L3617, 2) = "01", "Jan", LEFT(L3617, 2) = "02", "Feb", LEFT(L3617, 2) = "03", "Mar", LEFT(L3617, 2) = "04", "Apr", LEFT(L3617, 2) = "05", "May", LEFT(L3617, 2) = "06", "Jun", LEFT(L3617, 2) = "07", "Jul", LEFT(L3617, 2) = "08", "Aug", LEFT(L3617, 2) = "09", "Sep", LEFT(L3617, 2) = "10", "Oct", LEFT(L3617, 2) = "11", "Nov", LEFT(L3617, 2) = "12", "Dec")</f>
        <v>Nov</v>
      </c>
      <c r="N3617" s="9" t="str">
        <f t="shared" si="396"/>
        <v>2015</v>
      </c>
      <c r="O3617" t="b">
        <v>0</v>
      </c>
      <c r="P3617">
        <v>72</v>
      </c>
      <c r="Q3617" t="b">
        <v>1</v>
      </c>
      <c r="R3617" t="s">
        <v>8270</v>
      </c>
      <c r="S3617" s="6">
        <f t="shared" si="392"/>
        <v>1.0680000000000001</v>
      </c>
      <c r="T3617" s="8">
        <f t="shared" si="393"/>
        <v>37.083333333333336</v>
      </c>
      <c r="U3617" t="str">
        <f t="shared" si="397"/>
        <v>theater</v>
      </c>
      <c r="V3617" t="str">
        <f t="shared" si="398"/>
        <v>plays</v>
      </c>
    </row>
    <row r="3618" spans="1:22" ht="48" x14ac:dyDescent="0.2">
      <c r="A3618">
        <v>3616</v>
      </c>
      <c r="B3618" s="3" t="s">
        <v>3614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2">
        <f t="shared" si="394"/>
        <v>42082.908148148148</v>
      </c>
      <c r="K3618">
        <v>1424213264</v>
      </c>
      <c r="L3618" s="12" t="str">
        <f t="shared" si="395"/>
        <v>02/17/2015</v>
      </c>
      <c r="M3618" s="9" t="str" cm="1">
        <f t="array" ref="M3618">_xlfn.IFS(LEFT(L3618, 2) = "01", "Jan", LEFT(L3618, 2) = "02", "Feb", LEFT(L3618, 2) = "03", "Mar", LEFT(L3618, 2) = "04", "Apr", LEFT(L3618, 2) = "05", "May", LEFT(L3618, 2) = "06", "Jun", LEFT(L3618, 2) = "07", "Jul", LEFT(L3618, 2) = "08", "Aug", LEFT(L3618, 2) = "09", "Sep", LEFT(L3618, 2) = "10", "Oct", LEFT(L3618, 2) = "11", "Nov", LEFT(L3618, 2) = "12", "Dec")</f>
        <v>Feb</v>
      </c>
      <c r="N3618" s="9" t="str">
        <f t="shared" si="396"/>
        <v>2015</v>
      </c>
      <c r="O3618" t="b">
        <v>0</v>
      </c>
      <c r="P3618">
        <v>45</v>
      </c>
      <c r="Q3618" t="b">
        <v>1</v>
      </c>
      <c r="R3618" t="s">
        <v>8270</v>
      </c>
      <c r="S3618" s="6">
        <f t="shared" si="392"/>
        <v>1.248</v>
      </c>
      <c r="T3618" s="8">
        <f t="shared" si="393"/>
        <v>69.333333333333329</v>
      </c>
      <c r="U3618" t="str">
        <f t="shared" si="397"/>
        <v>theater</v>
      </c>
      <c r="V3618" t="str">
        <f t="shared" si="398"/>
        <v>plays</v>
      </c>
    </row>
    <row r="3619" spans="1:22" ht="48" x14ac:dyDescent="0.2">
      <c r="A3619">
        <v>3617</v>
      </c>
      <c r="B3619" s="3" t="s">
        <v>3615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2">
        <f t="shared" si="394"/>
        <v>42794</v>
      </c>
      <c r="K3619">
        <v>1486996729</v>
      </c>
      <c r="L3619" s="12" t="str">
        <f t="shared" si="395"/>
        <v>02/13/2017</v>
      </c>
      <c r="M3619" s="9" t="str" cm="1">
        <f t="array" ref="M3619">_xlfn.IFS(LEFT(L3619, 2) = "01", "Jan", LEFT(L3619, 2) = "02", "Feb", LEFT(L3619, 2) = "03", "Mar", LEFT(L3619, 2) = "04", "Apr", LEFT(L3619, 2) = "05", "May", LEFT(L3619, 2) = "06", "Jun", LEFT(L3619, 2) = "07", "Jul", LEFT(L3619, 2) = "08", "Aug", LEFT(L3619, 2) = "09", "Sep", LEFT(L3619, 2) = "10", "Oct", LEFT(L3619, 2) = "11", "Nov", LEFT(L3619, 2) = "12", "Dec")</f>
        <v>Feb</v>
      </c>
      <c r="N3619" s="9" t="str">
        <f t="shared" si="396"/>
        <v>2017</v>
      </c>
      <c r="O3619" t="b">
        <v>0</v>
      </c>
      <c r="P3619">
        <v>51</v>
      </c>
      <c r="Q3619" t="b">
        <v>1</v>
      </c>
      <c r="R3619" t="s">
        <v>8270</v>
      </c>
      <c r="S3619" s="6">
        <f t="shared" si="392"/>
        <v>1.1891891891891893</v>
      </c>
      <c r="T3619" s="8">
        <f t="shared" si="393"/>
        <v>17.254901960784313</v>
      </c>
      <c r="U3619" t="str">
        <f t="shared" si="397"/>
        <v>theater</v>
      </c>
      <c r="V3619" t="str">
        <f t="shared" si="398"/>
        <v>plays</v>
      </c>
    </row>
    <row r="3620" spans="1:22" ht="48" x14ac:dyDescent="0.2">
      <c r="A3620">
        <v>3618</v>
      </c>
      <c r="B3620" s="3" t="s">
        <v>3616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2">
        <f t="shared" si="394"/>
        <v>42158.627893518518</v>
      </c>
      <c r="K3620">
        <v>1430751850</v>
      </c>
      <c r="L3620" s="12" t="str">
        <f t="shared" si="395"/>
        <v>05/04/2015</v>
      </c>
      <c r="M3620" s="9" t="str" cm="1">
        <f t="array" ref="M3620">_xlfn.IFS(LEFT(L3620, 2) = "01", "Jan", LEFT(L3620, 2) = "02", "Feb", LEFT(L3620, 2) = "03", "Mar", LEFT(L3620, 2) = "04", "Apr", LEFT(L3620, 2) = "05", "May", LEFT(L3620, 2) = "06", "Jun", LEFT(L3620, 2) = "07", "Jul", LEFT(L3620, 2) = "08", "Aug", LEFT(L3620, 2) = "09", "Sep", LEFT(L3620, 2) = "10", "Oct", LEFT(L3620, 2) = "11", "Nov", LEFT(L3620, 2) = "12", "Dec")</f>
        <v>May</v>
      </c>
      <c r="N3620" s="9" t="str">
        <f t="shared" si="396"/>
        <v>2015</v>
      </c>
      <c r="O3620" t="b">
        <v>0</v>
      </c>
      <c r="P3620">
        <v>56</v>
      </c>
      <c r="Q3620" t="b">
        <v>1</v>
      </c>
      <c r="R3620" t="s">
        <v>8270</v>
      </c>
      <c r="S3620" s="6">
        <f t="shared" si="392"/>
        <v>1.01</v>
      </c>
      <c r="T3620" s="8">
        <f t="shared" si="393"/>
        <v>36.071428571428569</v>
      </c>
      <c r="U3620" t="str">
        <f t="shared" si="397"/>
        <v>theater</v>
      </c>
      <c r="V3620" t="str">
        <f t="shared" si="398"/>
        <v>plays</v>
      </c>
    </row>
    <row r="3621" spans="1:22" ht="48" x14ac:dyDescent="0.2">
      <c r="A3621">
        <v>3619</v>
      </c>
      <c r="B3621" s="3" t="s">
        <v>3617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2">
        <f t="shared" si="394"/>
        <v>42693.916666666672</v>
      </c>
      <c r="K3621">
        <v>1476760226</v>
      </c>
      <c r="L3621" s="12" t="str">
        <f t="shared" si="395"/>
        <v>10/18/2016</v>
      </c>
      <c r="M3621" s="9" t="str" cm="1">
        <f t="array" ref="M3621">_xlfn.IFS(LEFT(L3621, 2) = "01", "Jan", LEFT(L3621, 2) = "02", "Feb", LEFT(L3621, 2) = "03", "Mar", LEFT(L3621, 2) = "04", "Apr", LEFT(L3621, 2) = "05", "May", LEFT(L3621, 2) = "06", "Jun", LEFT(L3621, 2) = "07", "Jul", LEFT(L3621, 2) = "08", "Aug", LEFT(L3621, 2) = "09", "Sep", LEFT(L3621, 2) = "10", "Oct", LEFT(L3621, 2) = "11", "Nov", LEFT(L3621, 2) = "12", "Dec")</f>
        <v>Oct</v>
      </c>
      <c r="N3621" s="9" t="str">
        <f t="shared" si="396"/>
        <v>2016</v>
      </c>
      <c r="O3621" t="b">
        <v>0</v>
      </c>
      <c r="P3621">
        <v>17</v>
      </c>
      <c r="Q3621" t="b">
        <v>1</v>
      </c>
      <c r="R3621" t="s">
        <v>8270</v>
      </c>
      <c r="S3621" s="6">
        <f t="shared" si="392"/>
        <v>1.1299999999999999</v>
      </c>
      <c r="T3621" s="8">
        <f t="shared" si="393"/>
        <v>66.470588235294116</v>
      </c>
      <c r="U3621" t="str">
        <f t="shared" si="397"/>
        <v>theater</v>
      </c>
      <c r="V3621" t="str">
        <f t="shared" si="398"/>
        <v>plays</v>
      </c>
    </row>
    <row r="3622" spans="1:22" ht="48" x14ac:dyDescent="0.2">
      <c r="A3622">
        <v>3620</v>
      </c>
      <c r="B3622" s="3" t="s">
        <v>3618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2">
        <f t="shared" si="394"/>
        <v>42068.166666666672</v>
      </c>
      <c r="K3622">
        <v>1422916261</v>
      </c>
      <c r="L3622" s="12" t="str">
        <f t="shared" si="395"/>
        <v>02/02/2015</v>
      </c>
      <c r="M3622" s="9" t="str" cm="1">
        <f t="array" ref="M3622">_xlfn.IFS(LEFT(L3622, 2) = "01", "Jan", LEFT(L3622, 2) = "02", "Feb", LEFT(L3622, 2) = "03", "Mar", LEFT(L3622, 2) = "04", "Apr", LEFT(L3622, 2) = "05", "May", LEFT(L3622, 2) = "06", "Jun", LEFT(L3622, 2) = "07", "Jul", LEFT(L3622, 2) = "08", "Aug", LEFT(L3622, 2) = "09", "Sep", LEFT(L3622, 2) = "10", "Oct", LEFT(L3622, 2) = "11", "Nov", LEFT(L3622, 2) = "12", "Dec")</f>
        <v>Feb</v>
      </c>
      <c r="N3622" s="9" t="str">
        <f t="shared" si="396"/>
        <v>2015</v>
      </c>
      <c r="O3622" t="b">
        <v>0</v>
      </c>
      <c r="P3622">
        <v>197</v>
      </c>
      <c r="Q3622" t="b">
        <v>1</v>
      </c>
      <c r="R3622" t="s">
        <v>8270</v>
      </c>
      <c r="S3622" s="6">
        <f t="shared" si="392"/>
        <v>1.0519047619047619</v>
      </c>
      <c r="T3622" s="8">
        <f t="shared" si="393"/>
        <v>56.065989847715734</v>
      </c>
      <c r="U3622" t="str">
        <f t="shared" si="397"/>
        <v>theater</v>
      </c>
      <c r="V3622" t="str">
        <f t="shared" si="398"/>
        <v>plays</v>
      </c>
    </row>
    <row r="3623" spans="1:22" ht="48" x14ac:dyDescent="0.2">
      <c r="A3623">
        <v>3621</v>
      </c>
      <c r="B3623" s="3" t="s">
        <v>3619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2">
        <f t="shared" si="394"/>
        <v>42643.875</v>
      </c>
      <c r="K3623">
        <v>1473200844</v>
      </c>
      <c r="L3623" s="12" t="str">
        <f t="shared" si="395"/>
        <v>09/06/2016</v>
      </c>
      <c r="M3623" s="9" t="str" cm="1">
        <f t="array" ref="M3623">_xlfn.IFS(LEFT(L3623, 2) = "01", "Jan", LEFT(L3623, 2) = "02", "Feb", LEFT(L3623, 2) = "03", "Mar", LEFT(L3623, 2) = "04", "Apr", LEFT(L3623, 2) = "05", "May", LEFT(L3623, 2) = "06", "Jun", LEFT(L3623, 2) = "07", "Jul", LEFT(L3623, 2) = "08", "Aug", LEFT(L3623, 2) = "09", "Sep", LEFT(L3623, 2) = "10", "Oct", LEFT(L3623, 2) = "11", "Nov", LEFT(L3623, 2) = "12", "Dec")</f>
        <v>Sep</v>
      </c>
      <c r="N3623" s="9" t="str">
        <f t="shared" si="396"/>
        <v>2016</v>
      </c>
      <c r="O3623" t="b">
        <v>0</v>
      </c>
      <c r="P3623">
        <v>70</v>
      </c>
      <c r="Q3623" t="b">
        <v>1</v>
      </c>
      <c r="R3623" t="s">
        <v>8270</v>
      </c>
      <c r="S3623" s="6">
        <f t="shared" si="392"/>
        <v>1.0973333333333333</v>
      </c>
      <c r="T3623" s="8">
        <f t="shared" si="393"/>
        <v>47.028571428571432</v>
      </c>
      <c r="U3623" t="str">
        <f t="shared" si="397"/>
        <v>theater</v>
      </c>
      <c r="V3623" t="str">
        <f t="shared" si="398"/>
        <v>plays</v>
      </c>
    </row>
    <row r="3624" spans="1:22" ht="32" x14ac:dyDescent="0.2">
      <c r="A3624">
        <v>3622</v>
      </c>
      <c r="B3624" s="3" t="s">
        <v>3620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2">
        <f t="shared" si="394"/>
        <v>41910.140972222223</v>
      </c>
      <c r="K3624">
        <v>1409030371</v>
      </c>
      <c r="L3624" s="12" t="str">
        <f t="shared" si="395"/>
        <v>08/26/2014</v>
      </c>
      <c r="M3624" s="9" t="str" cm="1">
        <f t="array" ref="M3624">_xlfn.IFS(LEFT(L3624, 2) = "01", "Jan", LEFT(L3624, 2) = "02", "Feb", LEFT(L3624, 2) = "03", "Mar", LEFT(L3624, 2) = "04", "Apr", LEFT(L3624, 2) = "05", "May", LEFT(L3624, 2) = "06", "Jun", LEFT(L3624, 2) = "07", "Jul", LEFT(L3624, 2) = "08", "Aug", LEFT(L3624, 2) = "09", "Sep", LEFT(L3624, 2) = "10", "Oct", LEFT(L3624, 2) = "11", "Nov", LEFT(L3624, 2) = "12", "Dec")</f>
        <v>Aug</v>
      </c>
      <c r="N3624" s="9" t="str">
        <f t="shared" si="396"/>
        <v>2014</v>
      </c>
      <c r="O3624" t="b">
        <v>0</v>
      </c>
      <c r="P3624">
        <v>21</v>
      </c>
      <c r="Q3624" t="b">
        <v>1</v>
      </c>
      <c r="R3624" t="s">
        <v>8270</v>
      </c>
      <c r="S3624" s="6">
        <f t="shared" si="392"/>
        <v>1.00099</v>
      </c>
      <c r="T3624" s="8">
        <f t="shared" si="393"/>
        <v>47.666190476190479</v>
      </c>
      <c r="U3624" t="str">
        <f t="shared" si="397"/>
        <v>theater</v>
      </c>
      <c r="V3624" t="str">
        <f t="shared" si="398"/>
        <v>plays</v>
      </c>
    </row>
    <row r="3625" spans="1:22" ht="32" x14ac:dyDescent="0.2">
      <c r="A3625">
        <v>3623</v>
      </c>
      <c r="B3625" s="3" t="s">
        <v>3621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2">
        <f t="shared" si="394"/>
        <v>41846.291666666664</v>
      </c>
      <c r="K3625">
        <v>1404841270</v>
      </c>
      <c r="L3625" s="12" t="str">
        <f t="shared" si="395"/>
        <v>07/08/2014</v>
      </c>
      <c r="M3625" s="9" t="str" cm="1">
        <f t="array" ref="M3625">_xlfn.IFS(LEFT(L3625, 2) = "01", "Jan", LEFT(L3625, 2) = "02", "Feb", LEFT(L3625, 2) = "03", "Mar", LEFT(L3625, 2) = "04", "Apr", LEFT(L3625, 2) = "05", "May", LEFT(L3625, 2) = "06", "Jun", LEFT(L3625, 2) = "07", "Jul", LEFT(L3625, 2) = "08", "Aug", LEFT(L3625, 2) = "09", "Sep", LEFT(L3625, 2) = "10", "Oct", LEFT(L3625, 2) = "11", "Nov", LEFT(L3625, 2) = "12", "Dec")</f>
        <v>Jul</v>
      </c>
      <c r="N3625" s="9" t="str">
        <f t="shared" si="396"/>
        <v>2014</v>
      </c>
      <c r="O3625" t="b">
        <v>0</v>
      </c>
      <c r="P3625">
        <v>34</v>
      </c>
      <c r="Q3625" t="b">
        <v>1</v>
      </c>
      <c r="R3625" t="s">
        <v>8270</v>
      </c>
      <c r="S3625" s="6">
        <f t="shared" si="392"/>
        <v>1.2</v>
      </c>
      <c r="T3625" s="8">
        <f t="shared" si="393"/>
        <v>88.235294117647058</v>
      </c>
      <c r="U3625" t="str">
        <f t="shared" si="397"/>
        <v>theater</v>
      </c>
      <c r="V3625" t="str">
        <f t="shared" si="398"/>
        <v>plays</v>
      </c>
    </row>
    <row r="3626" spans="1:22" ht="80" x14ac:dyDescent="0.2">
      <c r="A3626">
        <v>3624</v>
      </c>
      <c r="B3626" s="3" t="s">
        <v>3622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2">
        <f t="shared" si="394"/>
        <v>42605.774189814809</v>
      </c>
      <c r="K3626">
        <v>1466793290</v>
      </c>
      <c r="L3626" s="12" t="str">
        <f t="shared" si="395"/>
        <v>06/24/2016</v>
      </c>
      <c r="M3626" s="9" t="str" cm="1">
        <f t="array" ref="M3626">_xlfn.IFS(LEFT(L3626, 2) = "01", "Jan", LEFT(L3626, 2) = "02", "Feb", LEFT(L3626, 2) = "03", "Mar", LEFT(L3626, 2) = "04", "Apr", LEFT(L3626, 2) = "05", "May", LEFT(L3626, 2) = "06", "Jun", LEFT(L3626, 2) = "07", "Jul", LEFT(L3626, 2) = "08", "Aug", LEFT(L3626, 2) = "09", "Sep", LEFT(L3626, 2) = "10", "Oct", LEFT(L3626, 2) = "11", "Nov", LEFT(L3626, 2) = "12", "Dec")</f>
        <v>Jun</v>
      </c>
      <c r="N3626" s="9" t="str">
        <f t="shared" si="396"/>
        <v>2016</v>
      </c>
      <c r="O3626" t="b">
        <v>0</v>
      </c>
      <c r="P3626">
        <v>39</v>
      </c>
      <c r="Q3626" t="b">
        <v>1</v>
      </c>
      <c r="R3626" t="s">
        <v>8270</v>
      </c>
      <c r="S3626" s="6">
        <f t="shared" si="392"/>
        <v>1.0493333333333332</v>
      </c>
      <c r="T3626" s="8">
        <f t="shared" si="393"/>
        <v>80.717948717948715</v>
      </c>
      <c r="U3626" t="str">
        <f t="shared" si="397"/>
        <v>theater</v>
      </c>
      <c r="V3626" t="str">
        <f t="shared" si="398"/>
        <v>plays</v>
      </c>
    </row>
    <row r="3627" spans="1:22" ht="48" x14ac:dyDescent="0.2">
      <c r="A3627">
        <v>3625</v>
      </c>
      <c r="B3627" s="3" t="s">
        <v>3623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2">
        <f t="shared" si="394"/>
        <v>42187.652511574073</v>
      </c>
      <c r="K3627">
        <v>1433259577</v>
      </c>
      <c r="L3627" s="12" t="str">
        <f t="shared" si="395"/>
        <v>06/02/2015</v>
      </c>
      <c r="M3627" s="9" t="str" cm="1">
        <f t="array" ref="M3627">_xlfn.IFS(LEFT(L3627, 2) = "01", "Jan", LEFT(L3627, 2) = "02", "Feb", LEFT(L3627, 2) = "03", "Mar", LEFT(L3627, 2) = "04", "Apr", LEFT(L3627, 2) = "05", "May", LEFT(L3627, 2) = "06", "Jun", LEFT(L3627, 2) = "07", "Jul", LEFT(L3627, 2) = "08", "Aug", LEFT(L3627, 2) = "09", "Sep", LEFT(L3627, 2) = "10", "Oct", LEFT(L3627, 2) = "11", "Nov", LEFT(L3627, 2) = "12", "Dec")</f>
        <v>Jun</v>
      </c>
      <c r="N3627" s="9" t="str">
        <f t="shared" si="396"/>
        <v>2015</v>
      </c>
      <c r="O3627" t="b">
        <v>0</v>
      </c>
      <c r="P3627">
        <v>78</v>
      </c>
      <c r="Q3627" t="b">
        <v>1</v>
      </c>
      <c r="R3627" t="s">
        <v>8270</v>
      </c>
      <c r="S3627" s="6">
        <f t="shared" si="392"/>
        <v>1.0266666666666666</v>
      </c>
      <c r="T3627" s="8">
        <f t="shared" si="393"/>
        <v>39.487179487179489</v>
      </c>
      <c r="U3627" t="str">
        <f t="shared" si="397"/>
        <v>theater</v>
      </c>
      <c r="V3627" t="str">
        <f t="shared" si="398"/>
        <v>plays</v>
      </c>
    </row>
    <row r="3628" spans="1:22" ht="48" x14ac:dyDescent="0.2">
      <c r="A3628">
        <v>3626</v>
      </c>
      <c r="B3628" s="3" t="s">
        <v>3624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2">
        <f t="shared" si="394"/>
        <v>41867.667326388888</v>
      </c>
      <c r="K3628">
        <v>1406390457</v>
      </c>
      <c r="L3628" s="12" t="str">
        <f t="shared" si="395"/>
        <v>07/26/2014</v>
      </c>
      <c r="M3628" s="9" t="str" cm="1">
        <f t="array" ref="M3628">_xlfn.IFS(LEFT(L3628, 2) = "01", "Jan", LEFT(L3628, 2) = "02", "Feb", LEFT(L3628, 2) = "03", "Mar", LEFT(L3628, 2) = "04", "Apr", LEFT(L3628, 2) = "05", "May", LEFT(L3628, 2) = "06", "Jun", LEFT(L3628, 2) = "07", "Jul", LEFT(L3628, 2) = "08", "Aug", LEFT(L3628, 2) = "09", "Sep", LEFT(L3628, 2) = "10", "Oct", LEFT(L3628, 2) = "11", "Nov", LEFT(L3628, 2) = "12", "Dec")</f>
        <v>Jul</v>
      </c>
      <c r="N3628" s="9" t="str">
        <f t="shared" si="396"/>
        <v>2014</v>
      </c>
      <c r="O3628" t="b">
        <v>0</v>
      </c>
      <c r="P3628">
        <v>48</v>
      </c>
      <c r="Q3628" t="b">
        <v>1</v>
      </c>
      <c r="R3628" t="s">
        <v>8270</v>
      </c>
      <c r="S3628" s="6">
        <f t="shared" si="392"/>
        <v>1.0182500000000001</v>
      </c>
      <c r="T3628" s="8">
        <f t="shared" si="393"/>
        <v>84.854166666666671</v>
      </c>
      <c r="U3628" t="str">
        <f t="shared" si="397"/>
        <v>theater</v>
      </c>
      <c r="V3628" t="str">
        <f t="shared" si="398"/>
        <v>plays</v>
      </c>
    </row>
    <row r="3629" spans="1:22" ht="48" x14ac:dyDescent="0.2">
      <c r="A3629">
        <v>3627</v>
      </c>
      <c r="B3629" s="3" t="s">
        <v>3625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2">
        <f t="shared" si="394"/>
        <v>42511.165972222225</v>
      </c>
      <c r="K3629">
        <v>1459446487</v>
      </c>
      <c r="L3629" s="12" t="str">
        <f t="shared" si="395"/>
        <v>03/31/2016</v>
      </c>
      <c r="M3629" s="9" t="str" cm="1">
        <f t="array" ref="M3629">_xlfn.IFS(LEFT(L3629, 2) = "01", "Jan", LEFT(L3629, 2) = "02", "Feb", LEFT(L3629, 2) = "03", "Mar", LEFT(L3629, 2) = "04", "Apr", LEFT(L3629, 2) = "05", "May", LEFT(L3629, 2) = "06", "Jun", LEFT(L3629, 2) = "07", "Jul", LEFT(L3629, 2) = "08", "Aug", LEFT(L3629, 2) = "09", "Sep", LEFT(L3629, 2) = "10", "Oct", LEFT(L3629, 2) = "11", "Nov", LEFT(L3629, 2) = "12", "Dec")</f>
        <v>Mar</v>
      </c>
      <c r="N3629" s="9" t="str">
        <f t="shared" si="396"/>
        <v>2016</v>
      </c>
      <c r="O3629" t="b">
        <v>0</v>
      </c>
      <c r="P3629">
        <v>29</v>
      </c>
      <c r="Q3629" t="b">
        <v>1</v>
      </c>
      <c r="R3629" t="s">
        <v>8270</v>
      </c>
      <c r="S3629" s="6">
        <f t="shared" si="392"/>
        <v>1</v>
      </c>
      <c r="T3629" s="8">
        <f t="shared" si="393"/>
        <v>68.965517241379317</v>
      </c>
      <c r="U3629" t="str">
        <f t="shared" si="397"/>
        <v>theater</v>
      </c>
      <c r="V3629" t="str">
        <f t="shared" si="398"/>
        <v>plays</v>
      </c>
    </row>
    <row r="3630" spans="1:22" ht="48" x14ac:dyDescent="0.2">
      <c r="A3630">
        <v>3628</v>
      </c>
      <c r="B3630" s="3" t="s">
        <v>3626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2">
        <f t="shared" si="394"/>
        <v>42351.874953703707</v>
      </c>
      <c r="K3630">
        <v>1444852796</v>
      </c>
      <c r="L3630" s="12" t="str">
        <f t="shared" si="395"/>
        <v>10/14/2015</v>
      </c>
      <c r="M3630" s="9" t="str" cm="1">
        <f t="array" ref="M3630">_xlfn.IFS(LEFT(L3630, 2) = "01", "Jan", LEFT(L3630, 2) = "02", "Feb", LEFT(L3630, 2) = "03", "Mar", LEFT(L3630, 2) = "04", "Apr", LEFT(L3630, 2) = "05", "May", LEFT(L3630, 2) = "06", "Jun", LEFT(L3630, 2) = "07", "Jul", LEFT(L3630, 2) = "08", "Aug", LEFT(L3630, 2) = "09", "Sep", LEFT(L3630, 2) = "10", "Oct", LEFT(L3630, 2) = "11", "Nov", LEFT(L3630, 2) = "12", "Dec")</f>
        <v>Oct</v>
      </c>
      <c r="N3630" s="9" t="str">
        <f t="shared" si="396"/>
        <v>2015</v>
      </c>
      <c r="O3630" t="b">
        <v>0</v>
      </c>
      <c r="P3630">
        <v>0</v>
      </c>
      <c r="Q3630" t="b">
        <v>0</v>
      </c>
      <c r="R3630" t="s">
        <v>8304</v>
      </c>
      <c r="S3630" s="6">
        <f t="shared" si="392"/>
        <v>0</v>
      </c>
      <c r="T3630" s="8">
        <f t="shared" si="393"/>
        <v>0</v>
      </c>
      <c r="U3630" t="str">
        <f t="shared" si="397"/>
        <v>theater</v>
      </c>
      <c r="V3630" t="str">
        <f t="shared" si="398"/>
        <v>musical</v>
      </c>
    </row>
    <row r="3631" spans="1:22" ht="48" x14ac:dyDescent="0.2">
      <c r="A3631">
        <v>3629</v>
      </c>
      <c r="B3631" s="3" t="s">
        <v>3627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2">
        <f t="shared" si="394"/>
        <v>42495.708333333328</v>
      </c>
      <c r="K3631">
        <v>1457403364</v>
      </c>
      <c r="L3631" s="12" t="str">
        <f t="shared" si="395"/>
        <v>03/08/2016</v>
      </c>
      <c r="M3631" s="9" t="str" cm="1">
        <f t="array" ref="M3631">_xlfn.IFS(LEFT(L3631, 2) = "01", "Jan", LEFT(L3631, 2) = "02", "Feb", LEFT(L3631, 2) = "03", "Mar", LEFT(L3631, 2) = "04", "Apr", LEFT(L3631, 2) = "05", "May", LEFT(L3631, 2) = "06", "Jun", LEFT(L3631, 2) = "07", "Jul", LEFT(L3631, 2) = "08", "Aug", LEFT(L3631, 2) = "09", "Sep", LEFT(L3631, 2) = "10", "Oct", LEFT(L3631, 2) = "11", "Nov", LEFT(L3631, 2) = "12", "Dec")</f>
        <v>Mar</v>
      </c>
      <c r="N3631" s="9" t="str">
        <f t="shared" si="396"/>
        <v>2016</v>
      </c>
      <c r="O3631" t="b">
        <v>0</v>
      </c>
      <c r="P3631">
        <v>2</v>
      </c>
      <c r="Q3631" t="b">
        <v>0</v>
      </c>
      <c r="R3631" t="s">
        <v>8304</v>
      </c>
      <c r="S3631" s="6">
        <f t="shared" si="392"/>
        <v>1.9999999999999999E-6</v>
      </c>
      <c r="T3631" s="8">
        <f t="shared" si="393"/>
        <v>1</v>
      </c>
      <c r="U3631" t="str">
        <f t="shared" si="397"/>
        <v>theater</v>
      </c>
      <c r="V3631" t="str">
        <f t="shared" si="398"/>
        <v>musical</v>
      </c>
    </row>
    <row r="3632" spans="1:22" ht="48" x14ac:dyDescent="0.2">
      <c r="A3632">
        <v>3630</v>
      </c>
      <c r="B3632" s="3" t="s">
        <v>3628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2">
        <f t="shared" si="394"/>
        <v>41972.888773148152</v>
      </c>
      <c r="K3632">
        <v>1414700390</v>
      </c>
      <c r="L3632" s="12" t="str">
        <f t="shared" si="395"/>
        <v>10/30/2014</v>
      </c>
      <c r="M3632" s="9" t="str" cm="1">
        <f t="array" ref="M3632">_xlfn.IFS(LEFT(L3632, 2) = "01", "Jan", LEFT(L3632, 2) = "02", "Feb", LEFT(L3632, 2) = "03", "Mar", LEFT(L3632, 2) = "04", "Apr", LEFT(L3632, 2) = "05", "May", LEFT(L3632, 2) = "06", "Jun", LEFT(L3632, 2) = "07", "Jul", LEFT(L3632, 2) = "08", "Aug", LEFT(L3632, 2) = "09", "Sep", LEFT(L3632, 2) = "10", "Oct", LEFT(L3632, 2) = "11", "Nov", LEFT(L3632, 2) = "12", "Dec")</f>
        <v>Oct</v>
      </c>
      <c r="N3632" s="9" t="str">
        <f t="shared" si="396"/>
        <v>2014</v>
      </c>
      <c r="O3632" t="b">
        <v>0</v>
      </c>
      <c r="P3632">
        <v>1</v>
      </c>
      <c r="Q3632" t="b">
        <v>0</v>
      </c>
      <c r="R3632" t="s">
        <v>8304</v>
      </c>
      <c r="S3632" s="6">
        <f t="shared" si="392"/>
        <v>3.3333333333333332E-4</v>
      </c>
      <c r="T3632" s="8">
        <f t="shared" si="393"/>
        <v>1</v>
      </c>
      <c r="U3632" t="str">
        <f t="shared" si="397"/>
        <v>theater</v>
      </c>
      <c r="V3632" t="str">
        <f t="shared" si="398"/>
        <v>musical</v>
      </c>
    </row>
    <row r="3633" spans="1:22" ht="48" x14ac:dyDescent="0.2">
      <c r="A3633">
        <v>3631</v>
      </c>
      <c r="B3633" s="3" t="s">
        <v>3629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2">
        <f t="shared" si="394"/>
        <v>41905.165972222225</v>
      </c>
      <c r="K3633">
        <v>1409335497</v>
      </c>
      <c r="L3633" s="12" t="str">
        <f t="shared" si="395"/>
        <v>08/29/2014</v>
      </c>
      <c r="M3633" s="9" t="str" cm="1">
        <f t="array" ref="M3633">_xlfn.IFS(LEFT(L3633, 2) = "01", "Jan", LEFT(L3633, 2) = "02", "Feb", LEFT(L3633, 2) = "03", "Mar", LEFT(L3633, 2) = "04", "Apr", LEFT(L3633, 2) = "05", "May", LEFT(L3633, 2) = "06", "Jun", LEFT(L3633, 2) = "07", "Jul", LEFT(L3633, 2) = "08", "Aug", LEFT(L3633, 2) = "09", "Sep", LEFT(L3633, 2) = "10", "Oct", LEFT(L3633, 2) = "11", "Nov", LEFT(L3633, 2) = "12", "Dec")</f>
        <v>Aug</v>
      </c>
      <c r="N3633" s="9" t="str">
        <f t="shared" si="396"/>
        <v>2014</v>
      </c>
      <c r="O3633" t="b">
        <v>0</v>
      </c>
      <c r="P3633">
        <v>59</v>
      </c>
      <c r="Q3633" t="b">
        <v>0</v>
      </c>
      <c r="R3633" t="s">
        <v>8304</v>
      </c>
      <c r="S3633" s="6">
        <f t="shared" si="392"/>
        <v>0.51023391812865493</v>
      </c>
      <c r="T3633" s="8">
        <f t="shared" si="393"/>
        <v>147.88135593220338</v>
      </c>
      <c r="U3633" t="str">
        <f t="shared" si="397"/>
        <v>theater</v>
      </c>
      <c r="V3633" t="str">
        <f t="shared" si="398"/>
        <v>musical</v>
      </c>
    </row>
    <row r="3634" spans="1:22" ht="48" x14ac:dyDescent="0.2">
      <c r="A3634">
        <v>3632</v>
      </c>
      <c r="B3634" s="3" t="s">
        <v>3630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2">
        <f t="shared" si="394"/>
        <v>41966.936909722222</v>
      </c>
      <c r="K3634">
        <v>1415053749</v>
      </c>
      <c r="L3634" s="12" t="str">
        <f t="shared" si="395"/>
        <v>11/03/2014</v>
      </c>
      <c r="M3634" s="9" t="str" cm="1">
        <f t="array" ref="M3634">_xlfn.IFS(LEFT(L3634, 2) = "01", "Jan", LEFT(L3634, 2) = "02", "Feb", LEFT(L3634, 2) = "03", "Mar", LEFT(L3634, 2) = "04", "Apr", LEFT(L3634, 2) = "05", "May", LEFT(L3634, 2) = "06", "Jun", LEFT(L3634, 2) = "07", "Jul", LEFT(L3634, 2) = "08", "Aug", LEFT(L3634, 2) = "09", "Sep", LEFT(L3634, 2) = "10", "Oct", LEFT(L3634, 2) = "11", "Nov", LEFT(L3634, 2) = "12", "Dec")</f>
        <v>Nov</v>
      </c>
      <c r="N3634" s="9" t="str">
        <f t="shared" si="396"/>
        <v>2014</v>
      </c>
      <c r="O3634" t="b">
        <v>0</v>
      </c>
      <c r="P3634">
        <v>1</v>
      </c>
      <c r="Q3634" t="b">
        <v>0</v>
      </c>
      <c r="R3634" t="s">
        <v>8304</v>
      </c>
      <c r="S3634" s="6">
        <f t="shared" si="392"/>
        <v>0.2</v>
      </c>
      <c r="T3634" s="8">
        <f t="shared" si="393"/>
        <v>100</v>
      </c>
      <c r="U3634" t="str">
        <f t="shared" si="397"/>
        <v>theater</v>
      </c>
      <c r="V3634" t="str">
        <f t="shared" si="398"/>
        <v>musical</v>
      </c>
    </row>
    <row r="3635" spans="1:22" ht="48" x14ac:dyDescent="0.2">
      <c r="A3635">
        <v>3633</v>
      </c>
      <c r="B3635" s="3" t="s">
        <v>3631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2">
        <f t="shared" si="394"/>
        <v>42693.041666666672</v>
      </c>
      <c r="K3635">
        <v>1475765867</v>
      </c>
      <c r="L3635" s="12" t="str">
        <f t="shared" si="395"/>
        <v>10/06/2016</v>
      </c>
      <c r="M3635" s="9" t="str" cm="1">
        <f t="array" ref="M3635">_xlfn.IFS(LEFT(L3635, 2) = "01", "Jan", LEFT(L3635, 2) = "02", "Feb", LEFT(L3635, 2) = "03", "Mar", LEFT(L3635, 2) = "04", "Apr", LEFT(L3635, 2) = "05", "May", LEFT(L3635, 2) = "06", "Jun", LEFT(L3635, 2) = "07", "Jul", LEFT(L3635, 2) = "08", "Aug", LEFT(L3635, 2) = "09", "Sep", LEFT(L3635, 2) = "10", "Oct", LEFT(L3635, 2) = "11", "Nov", LEFT(L3635, 2) = "12", "Dec")</f>
        <v>Oct</v>
      </c>
      <c r="N3635" s="9" t="str">
        <f t="shared" si="396"/>
        <v>2016</v>
      </c>
      <c r="O3635" t="b">
        <v>0</v>
      </c>
      <c r="P3635">
        <v>31</v>
      </c>
      <c r="Q3635" t="b">
        <v>0</v>
      </c>
      <c r="R3635" t="s">
        <v>8304</v>
      </c>
      <c r="S3635" s="6">
        <f t="shared" si="392"/>
        <v>0.35239999999999999</v>
      </c>
      <c r="T3635" s="8">
        <f t="shared" si="393"/>
        <v>56.838709677419352</v>
      </c>
      <c r="U3635" t="str">
        <f t="shared" si="397"/>
        <v>theater</v>
      </c>
      <c r="V3635" t="str">
        <f t="shared" si="398"/>
        <v>musical</v>
      </c>
    </row>
    <row r="3636" spans="1:22" ht="48" x14ac:dyDescent="0.2">
      <c r="A3636">
        <v>3634</v>
      </c>
      <c r="B3636" s="3" t="s">
        <v>3632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2">
        <f t="shared" si="394"/>
        <v>42749.165972222225</v>
      </c>
      <c r="K3636">
        <v>1480219174</v>
      </c>
      <c r="L3636" s="12" t="str">
        <f t="shared" si="395"/>
        <v>11/27/2016</v>
      </c>
      <c r="M3636" s="9" t="str" cm="1">
        <f t="array" ref="M3636">_xlfn.IFS(LEFT(L3636, 2) = "01", "Jan", LEFT(L3636, 2) = "02", "Feb", LEFT(L3636, 2) = "03", "Mar", LEFT(L3636, 2) = "04", "Apr", LEFT(L3636, 2) = "05", "May", LEFT(L3636, 2) = "06", "Jun", LEFT(L3636, 2) = "07", "Jul", LEFT(L3636, 2) = "08", "Aug", LEFT(L3636, 2) = "09", "Sep", LEFT(L3636, 2) = "10", "Oct", LEFT(L3636, 2) = "11", "Nov", LEFT(L3636, 2) = "12", "Dec")</f>
        <v>Nov</v>
      </c>
      <c r="N3636" s="9" t="str">
        <f t="shared" si="396"/>
        <v>2016</v>
      </c>
      <c r="O3636" t="b">
        <v>0</v>
      </c>
      <c r="P3636">
        <v>18</v>
      </c>
      <c r="Q3636" t="b">
        <v>0</v>
      </c>
      <c r="R3636" t="s">
        <v>8304</v>
      </c>
      <c r="S3636" s="6">
        <f t="shared" si="392"/>
        <v>4.2466666666666666E-2</v>
      </c>
      <c r="T3636" s="8">
        <f t="shared" si="393"/>
        <v>176.94444444444446</v>
      </c>
      <c r="U3636" t="str">
        <f t="shared" si="397"/>
        <v>theater</v>
      </c>
      <c r="V3636" t="str">
        <f t="shared" si="398"/>
        <v>musical</v>
      </c>
    </row>
    <row r="3637" spans="1:22" ht="32" x14ac:dyDescent="0.2">
      <c r="A3637">
        <v>3635</v>
      </c>
      <c r="B3637" s="3" t="s">
        <v>3633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2">
        <f t="shared" si="394"/>
        <v>42480.88282407407</v>
      </c>
      <c r="K3637">
        <v>1458594676</v>
      </c>
      <c r="L3637" s="12" t="str">
        <f t="shared" si="395"/>
        <v>03/21/2016</v>
      </c>
      <c r="M3637" s="9" t="str" cm="1">
        <f t="array" ref="M3637">_xlfn.IFS(LEFT(L3637, 2) = "01", "Jan", LEFT(L3637, 2) = "02", "Feb", LEFT(L3637, 2) = "03", "Mar", LEFT(L3637, 2) = "04", "Apr", LEFT(L3637, 2) = "05", "May", LEFT(L3637, 2) = "06", "Jun", LEFT(L3637, 2) = "07", "Jul", LEFT(L3637, 2) = "08", "Aug", LEFT(L3637, 2) = "09", "Sep", LEFT(L3637, 2) = "10", "Oct", LEFT(L3637, 2) = "11", "Nov", LEFT(L3637, 2) = "12", "Dec")</f>
        <v>Mar</v>
      </c>
      <c r="N3637" s="9" t="str">
        <f t="shared" si="396"/>
        <v>2016</v>
      </c>
      <c r="O3637" t="b">
        <v>0</v>
      </c>
      <c r="P3637">
        <v>10</v>
      </c>
      <c r="Q3637" t="b">
        <v>0</v>
      </c>
      <c r="R3637" t="s">
        <v>8304</v>
      </c>
      <c r="S3637" s="6">
        <f t="shared" si="392"/>
        <v>0.36457142857142855</v>
      </c>
      <c r="T3637" s="8">
        <f t="shared" si="393"/>
        <v>127.6</v>
      </c>
      <c r="U3637" t="str">
        <f t="shared" si="397"/>
        <v>theater</v>
      </c>
      <c r="V3637" t="str">
        <f t="shared" si="398"/>
        <v>musical</v>
      </c>
    </row>
    <row r="3638" spans="1:22" ht="48" x14ac:dyDescent="0.2">
      <c r="A3638">
        <v>3636</v>
      </c>
      <c r="B3638" s="3" t="s">
        <v>3634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2">
        <f t="shared" si="394"/>
        <v>42261.694780092599</v>
      </c>
      <c r="K3638">
        <v>1439224829</v>
      </c>
      <c r="L3638" s="12" t="str">
        <f t="shared" si="395"/>
        <v>08/10/2015</v>
      </c>
      <c r="M3638" s="9" t="str" cm="1">
        <f t="array" ref="M3638">_xlfn.IFS(LEFT(L3638, 2) = "01", "Jan", LEFT(L3638, 2) = "02", "Feb", LEFT(L3638, 2) = "03", "Mar", LEFT(L3638, 2) = "04", "Apr", LEFT(L3638, 2) = "05", "May", LEFT(L3638, 2) = "06", "Jun", LEFT(L3638, 2) = "07", "Jul", LEFT(L3638, 2) = "08", "Aug", LEFT(L3638, 2) = "09", "Sep", LEFT(L3638, 2) = "10", "Oct", LEFT(L3638, 2) = "11", "Nov", LEFT(L3638, 2) = "12", "Dec")</f>
        <v>Aug</v>
      </c>
      <c r="N3638" s="9" t="str">
        <f t="shared" si="396"/>
        <v>2015</v>
      </c>
      <c r="O3638" t="b">
        <v>0</v>
      </c>
      <c r="P3638">
        <v>0</v>
      </c>
      <c r="Q3638" t="b">
        <v>0</v>
      </c>
      <c r="R3638" t="s">
        <v>8304</v>
      </c>
      <c r="S3638" s="6">
        <f t="shared" si="392"/>
        <v>0</v>
      </c>
      <c r="T3638" s="8">
        <f t="shared" si="393"/>
        <v>0</v>
      </c>
      <c r="U3638" t="str">
        <f t="shared" si="397"/>
        <v>theater</v>
      </c>
      <c r="V3638" t="str">
        <f t="shared" si="398"/>
        <v>musical</v>
      </c>
    </row>
    <row r="3639" spans="1:22" ht="64" x14ac:dyDescent="0.2">
      <c r="A3639">
        <v>3637</v>
      </c>
      <c r="B3639" s="3" t="s">
        <v>3635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2">
        <f t="shared" si="394"/>
        <v>42005.700636574074</v>
      </c>
      <c r="K3639">
        <v>1417538935</v>
      </c>
      <c r="L3639" s="12" t="str">
        <f t="shared" si="395"/>
        <v>12/02/2014</v>
      </c>
      <c r="M3639" s="9" t="str" cm="1">
        <f t="array" ref="M3639">_xlfn.IFS(LEFT(L3639, 2) = "01", "Jan", LEFT(L3639, 2) = "02", "Feb", LEFT(L3639, 2) = "03", "Mar", LEFT(L3639, 2) = "04", "Apr", LEFT(L3639, 2) = "05", "May", LEFT(L3639, 2) = "06", "Jun", LEFT(L3639, 2) = "07", "Jul", LEFT(L3639, 2) = "08", "Aug", LEFT(L3639, 2) = "09", "Sep", LEFT(L3639, 2) = "10", "Oct", LEFT(L3639, 2) = "11", "Nov", LEFT(L3639, 2) = "12", "Dec")</f>
        <v>Dec</v>
      </c>
      <c r="N3639" s="9" t="str">
        <f t="shared" si="396"/>
        <v>2014</v>
      </c>
      <c r="O3639" t="b">
        <v>0</v>
      </c>
      <c r="P3639">
        <v>14</v>
      </c>
      <c r="Q3639" t="b">
        <v>0</v>
      </c>
      <c r="R3639" t="s">
        <v>8304</v>
      </c>
      <c r="S3639" s="6">
        <f t="shared" si="392"/>
        <v>0.30866666666666664</v>
      </c>
      <c r="T3639" s="8">
        <f t="shared" si="393"/>
        <v>66.142857142857139</v>
      </c>
      <c r="U3639" t="str">
        <f t="shared" si="397"/>
        <v>theater</v>
      </c>
      <c r="V3639" t="str">
        <f t="shared" si="398"/>
        <v>musical</v>
      </c>
    </row>
    <row r="3640" spans="1:22" ht="32" x14ac:dyDescent="0.2">
      <c r="A3640">
        <v>3638</v>
      </c>
      <c r="B3640" s="3" t="s">
        <v>3636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2">
        <f t="shared" si="394"/>
        <v>42113.631157407406</v>
      </c>
      <c r="K3640">
        <v>1424275732</v>
      </c>
      <c r="L3640" s="12" t="str">
        <f t="shared" si="395"/>
        <v>02/18/2015</v>
      </c>
      <c r="M3640" s="9" t="str" cm="1">
        <f t="array" ref="M3640">_xlfn.IFS(LEFT(L3640, 2) = "01", "Jan", LEFT(L3640, 2) = "02", "Feb", LEFT(L3640, 2) = "03", "Mar", LEFT(L3640, 2) = "04", "Apr", LEFT(L3640, 2) = "05", "May", LEFT(L3640, 2) = "06", "Jun", LEFT(L3640, 2) = "07", "Jul", LEFT(L3640, 2) = "08", "Aug", LEFT(L3640, 2) = "09", "Sep", LEFT(L3640, 2) = "10", "Oct", LEFT(L3640, 2) = "11", "Nov", LEFT(L3640, 2) = "12", "Dec")</f>
        <v>Feb</v>
      </c>
      <c r="N3640" s="9" t="str">
        <f t="shared" si="396"/>
        <v>2015</v>
      </c>
      <c r="O3640" t="b">
        <v>0</v>
      </c>
      <c r="P3640">
        <v>2</v>
      </c>
      <c r="Q3640" t="b">
        <v>0</v>
      </c>
      <c r="R3640" t="s">
        <v>8304</v>
      </c>
      <c r="S3640" s="6">
        <f t="shared" si="392"/>
        <v>6.545454545454546E-2</v>
      </c>
      <c r="T3640" s="8">
        <f t="shared" si="393"/>
        <v>108</v>
      </c>
      <c r="U3640" t="str">
        <f t="shared" si="397"/>
        <v>theater</v>
      </c>
      <c r="V3640" t="str">
        <f t="shared" si="398"/>
        <v>musical</v>
      </c>
    </row>
    <row r="3641" spans="1:22" ht="48" x14ac:dyDescent="0.2">
      <c r="A3641">
        <v>3639</v>
      </c>
      <c r="B3641" s="3" t="s">
        <v>3637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2">
        <f t="shared" si="394"/>
        <v>42650.632638888885</v>
      </c>
      <c r="K3641">
        <v>1470672906</v>
      </c>
      <c r="L3641" s="12" t="str">
        <f t="shared" si="395"/>
        <v>08/08/2016</v>
      </c>
      <c r="M3641" s="9" t="str" cm="1">
        <f t="array" ref="M3641">_xlfn.IFS(LEFT(L3641, 2) = "01", "Jan", LEFT(L3641, 2) = "02", "Feb", LEFT(L3641, 2) = "03", "Mar", LEFT(L3641, 2) = "04", "Apr", LEFT(L3641, 2) = "05", "May", LEFT(L3641, 2) = "06", "Jun", LEFT(L3641, 2) = "07", "Jul", LEFT(L3641, 2) = "08", "Aug", LEFT(L3641, 2) = "09", "Sep", LEFT(L3641, 2) = "10", "Oct", LEFT(L3641, 2) = "11", "Nov", LEFT(L3641, 2) = "12", "Dec")</f>
        <v>Aug</v>
      </c>
      <c r="N3641" s="9" t="str">
        <f t="shared" si="396"/>
        <v>2016</v>
      </c>
      <c r="O3641" t="b">
        <v>0</v>
      </c>
      <c r="P3641">
        <v>1</v>
      </c>
      <c r="Q3641" t="b">
        <v>0</v>
      </c>
      <c r="R3641" t="s">
        <v>8304</v>
      </c>
      <c r="S3641" s="6">
        <f t="shared" si="392"/>
        <v>4.0000000000000003E-5</v>
      </c>
      <c r="T3641" s="8">
        <f t="shared" si="393"/>
        <v>1</v>
      </c>
      <c r="U3641" t="str">
        <f t="shared" si="397"/>
        <v>theater</v>
      </c>
      <c r="V3641" t="str">
        <f t="shared" si="398"/>
        <v>musical</v>
      </c>
    </row>
    <row r="3642" spans="1:22" ht="80" x14ac:dyDescent="0.2">
      <c r="A3642">
        <v>3640</v>
      </c>
      <c r="B3642" s="3" t="s">
        <v>3638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2">
        <f t="shared" si="394"/>
        <v>42134.781597222223</v>
      </c>
      <c r="K3642">
        <v>1428691530</v>
      </c>
      <c r="L3642" s="12" t="str">
        <f t="shared" si="395"/>
        <v>04/10/2015</v>
      </c>
      <c r="M3642" s="9" t="str" cm="1">
        <f t="array" ref="M3642">_xlfn.IFS(LEFT(L3642, 2) = "01", "Jan", LEFT(L3642, 2) = "02", "Feb", LEFT(L3642, 2) = "03", "Mar", LEFT(L3642, 2) = "04", "Apr", LEFT(L3642, 2) = "05", "May", LEFT(L3642, 2) = "06", "Jun", LEFT(L3642, 2) = "07", "Jul", LEFT(L3642, 2) = "08", "Aug", LEFT(L3642, 2) = "09", "Sep", LEFT(L3642, 2) = "10", "Oct", LEFT(L3642, 2) = "11", "Nov", LEFT(L3642, 2) = "12", "Dec")</f>
        <v>Apr</v>
      </c>
      <c r="N3642" s="9" t="str">
        <f t="shared" si="396"/>
        <v>2015</v>
      </c>
      <c r="O3642" t="b">
        <v>0</v>
      </c>
      <c r="P3642">
        <v>3</v>
      </c>
      <c r="Q3642" t="b">
        <v>0</v>
      </c>
      <c r="R3642" t="s">
        <v>8304</v>
      </c>
      <c r="S3642" s="6">
        <f t="shared" si="392"/>
        <v>5.5E-2</v>
      </c>
      <c r="T3642" s="8">
        <f t="shared" si="393"/>
        <v>18.333333333333332</v>
      </c>
      <c r="U3642" t="str">
        <f t="shared" si="397"/>
        <v>theater</v>
      </c>
      <c r="V3642" t="str">
        <f t="shared" si="398"/>
        <v>musical</v>
      </c>
    </row>
    <row r="3643" spans="1:22" ht="48" x14ac:dyDescent="0.2">
      <c r="A3643">
        <v>3641</v>
      </c>
      <c r="B3643" s="3" t="s">
        <v>3639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2">
        <f t="shared" si="394"/>
        <v>41917.208333333336</v>
      </c>
      <c r="K3643">
        <v>1410966179</v>
      </c>
      <c r="L3643" s="12" t="str">
        <f t="shared" si="395"/>
        <v>09/17/2014</v>
      </c>
      <c r="M3643" s="9" t="str" cm="1">
        <f t="array" ref="M3643">_xlfn.IFS(LEFT(L3643, 2) = "01", "Jan", LEFT(L3643, 2) = "02", "Feb", LEFT(L3643, 2) = "03", "Mar", LEFT(L3643, 2) = "04", "Apr", LEFT(L3643, 2) = "05", "May", LEFT(L3643, 2) = "06", "Jun", LEFT(L3643, 2) = "07", "Jul", LEFT(L3643, 2) = "08", "Aug", LEFT(L3643, 2) = "09", "Sep", LEFT(L3643, 2) = "10", "Oct", LEFT(L3643, 2) = "11", "Nov", LEFT(L3643, 2) = "12", "Dec")</f>
        <v>Sep</v>
      </c>
      <c r="N3643" s="9" t="str">
        <f t="shared" si="396"/>
        <v>2014</v>
      </c>
      <c r="O3643" t="b">
        <v>0</v>
      </c>
      <c r="P3643">
        <v>0</v>
      </c>
      <c r="Q3643" t="b">
        <v>0</v>
      </c>
      <c r="R3643" t="s">
        <v>8304</v>
      </c>
      <c r="S3643" s="6">
        <f t="shared" si="392"/>
        <v>0</v>
      </c>
      <c r="T3643" s="8">
        <f t="shared" si="393"/>
        <v>0</v>
      </c>
      <c r="U3643" t="str">
        <f t="shared" si="397"/>
        <v>theater</v>
      </c>
      <c r="V3643" t="str">
        <f t="shared" si="398"/>
        <v>musical</v>
      </c>
    </row>
    <row r="3644" spans="1:22" ht="64" x14ac:dyDescent="0.2">
      <c r="A3644">
        <v>3642</v>
      </c>
      <c r="B3644" s="3" t="s">
        <v>3640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2">
        <f t="shared" si="394"/>
        <v>42338.708333333328</v>
      </c>
      <c r="K3644">
        <v>1445369727</v>
      </c>
      <c r="L3644" s="12" t="str">
        <f t="shared" si="395"/>
        <v>10/20/2015</v>
      </c>
      <c r="M3644" s="9" t="str" cm="1">
        <f t="array" ref="M3644">_xlfn.IFS(LEFT(L3644, 2) = "01", "Jan", LEFT(L3644, 2) = "02", "Feb", LEFT(L3644, 2) = "03", "Mar", LEFT(L3644, 2) = "04", "Apr", LEFT(L3644, 2) = "05", "May", LEFT(L3644, 2) = "06", "Jun", LEFT(L3644, 2) = "07", "Jul", LEFT(L3644, 2) = "08", "Aug", LEFT(L3644, 2) = "09", "Sep", LEFT(L3644, 2) = "10", "Oct", LEFT(L3644, 2) = "11", "Nov", LEFT(L3644, 2) = "12", "Dec")</f>
        <v>Oct</v>
      </c>
      <c r="N3644" s="9" t="str">
        <f t="shared" si="396"/>
        <v>2015</v>
      </c>
      <c r="O3644" t="b">
        <v>0</v>
      </c>
      <c r="P3644">
        <v>2</v>
      </c>
      <c r="Q3644" t="b">
        <v>0</v>
      </c>
      <c r="R3644" t="s">
        <v>8304</v>
      </c>
      <c r="S3644" s="6">
        <f t="shared" si="392"/>
        <v>2.1428571428571429E-2</v>
      </c>
      <c r="T3644" s="8">
        <f t="shared" si="393"/>
        <v>7.5</v>
      </c>
      <c r="U3644" t="str">
        <f t="shared" si="397"/>
        <v>theater</v>
      </c>
      <c r="V3644" t="str">
        <f t="shared" si="398"/>
        <v>musical</v>
      </c>
    </row>
    <row r="3645" spans="1:22" ht="48" x14ac:dyDescent="0.2">
      <c r="A3645">
        <v>3643</v>
      </c>
      <c r="B3645" s="3" t="s">
        <v>3641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2">
        <f t="shared" si="394"/>
        <v>42325.185636574075</v>
      </c>
      <c r="K3645">
        <v>1444274839</v>
      </c>
      <c r="L3645" s="12" t="str">
        <f t="shared" si="395"/>
        <v>10/08/2015</v>
      </c>
      <c r="M3645" s="9" t="str" cm="1">
        <f t="array" ref="M3645">_xlfn.IFS(LEFT(L3645, 2) = "01", "Jan", LEFT(L3645, 2) = "02", "Feb", LEFT(L3645, 2) = "03", "Mar", LEFT(L3645, 2) = "04", "Apr", LEFT(L3645, 2) = "05", "May", LEFT(L3645, 2) = "06", "Jun", LEFT(L3645, 2) = "07", "Jul", LEFT(L3645, 2) = "08", "Aug", LEFT(L3645, 2) = "09", "Sep", LEFT(L3645, 2) = "10", "Oct", LEFT(L3645, 2) = "11", "Nov", LEFT(L3645, 2) = "12", "Dec")</f>
        <v>Oct</v>
      </c>
      <c r="N3645" s="9" t="str">
        <f t="shared" si="396"/>
        <v>2015</v>
      </c>
      <c r="O3645" t="b">
        <v>0</v>
      </c>
      <c r="P3645">
        <v>0</v>
      </c>
      <c r="Q3645" t="b">
        <v>0</v>
      </c>
      <c r="R3645" t="s">
        <v>8304</v>
      </c>
      <c r="S3645" s="6">
        <f t="shared" si="392"/>
        <v>0</v>
      </c>
      <c r="T3645" s="8">
        <f t="shared" si="393"/>
        <v>0</v>
      </c>
      <c r="U3645" t="str">
        <f t="shared" si="397"/>
        <v>theater</v>
      </c>
      <c r="V3645" t="str">
        <f t="shared" si="398"/>
        <v>musical</v>
      </c>
    </row>
    <row r="3646" spans="1:22" ht="48" x14ac:dyDescent="0.2">
      <c r="A3646">
        <v>3644</v>
      </c>
      <c r="B3646" s="3" t="s">
        <v>3642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2">
        <f t="shared" si="394"/>
        <v>42437.207638888889</v>
      </c>
      <c r="K3646">
        <v>1454996887</v>
      </c>
      <c r="L3646" s="12" t="str">
        <f t="shared" si="395"/>
        <v>02/09/2016</v>
      </c>
      <c r="M3646" s="9" t="str" cm="1">
        <f t="array" ref="M3646">_xlfn.IFS(LEFT(L3646, 2) = "01", "Jan", LEFT(L3646, 2) = "02", "Feb", LEFT(L3646, 2) = "03", "Mar", LEFT(L3646, 2) = "04", "Apr", LEFT(L3646, 2) = "05", "May", LEFT(L3646, 2) = "06", "Jun", LEFT(L3646, 2) = "07", "Jul", LEFT(L3646, 2) = "08", "Aug", LEFT(L3646, 2) = "09", "Sep", LEFT(L3646, 2) = "10", "Oct", LEFT(L3646, 2) = "11", "Nov", LEFT(L3646, 2) = "12", "Dec")</f>
        <v>Feb</v>
      </c>
      <c r="N3646" s="9" t="str">
        <f t="shared" si="396"/>
        <v>2016</v>
      </c>
      <c r="O3646" t="b">
        <v>0</v>
      </c>
      <c r="P3646">
        <v>12</v>
      </c>
      <c r="Q3646" t="b">
        <v>0</v>
      </c>
      <c r="R3646" t="s">
        <v>8304</v>
      </c>
      <c r="S3646" s="6">
        <f t="shared" si="392"/>
        <v>0.16420000000000001</v>
      </c>
      <c r="T3646" s="8">
        <f t="shared" si="393"/>
        <v>68.416666666666671</v>
      </c>
      <c r="U3646" t="str">
        <f t="shared" si="397"/>
        <v>theater</v>
      </c>
      <c r="V3646" t="str">
        <f t="shared" si="398"/>
        <v>musical</v>
      </c>
    </row>
    <row r="3647" spans="1:22" ht="48" x14ac:dyDescent="0.2">
      <c r="A3647">
        <v>3645</v>
      </c>
      <c r="B3647" s="3" t="s">
        <v>3643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2">
        <f t="shared" si="394"/>
        <v>42696.012013888889</v>
      </c>
      <c r="K3647">
        <v>1477178238</v>
      </c>
      <c r="L3647" s="12" t="str">
        <f t="shared" si="395"/>
        <v>10/22/2016</v>
      </c>
      <c r="M3647" s="9" t="str" cm="1">
        <f t="array" ref="M3647">_xlfn.IFS(LEFT(L3647, 2) = "01", "Jan", LEFT(L3647, 2) = "02", "Feb", LEFT(L3647, 2) = "03", "Mar", LEFT(L3647, 2) = "04", "Apr", LEFT(L3647, 2) = "05", "May", LEFT(L3647, 2) = "06", "Jun", LEFT(L3647, 2) = "07", "Jul", LEFT(L3647, 2) = "08", "Aug", LEFT(L3647, 2) = "09", "Sep", LEFT(L3647, 2) = "10", "Oct", LEFT(L3647, 2) = "11", "Nov", LEFT(L3647, 2) = "12", "Dec")</f>
        <v>Oct</v>
      </c>
      <c r="N3647" s="9" t="str">
        <f t="shared" si="396"/>
        <v>2016</v>
      </c>
      <c r="O3647" t="b">
        <v>0</v>
      </c>
      <c r="P3647">
        <v>1</v>
      </c>
      <c r="Q3647" t="b">
        <v>0</v>
      </c>
      <c r="R3647" t="s">
        <v>8304</v>
      </c>
      <c r="S3647" s="6">
        <f t="shared" si="392"/>
        <v>1E-3</v>
      </c>
      <c r="T3647" s="8">
        <f t="shared" si="393"/>
        <v>1</v>
      </c>
      <c r="U3647" t="str">
        <f t="shared" si="397"/>
        <v>theater</v>
      </c>
      <c r="V3647" t="str">
        <f t="shared" si="398"/>
        <v>musical</v>
      </c>
    </row>
    <row r="3648" spans="1:22" ht="48" x14ac:dyDescent="0.2">
      <c r="A3648">
        <v>3646</v>
      </c>
      <c r="B3648" s="3" t="s">
        <v>3644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2">
        <f t="shared" si="394"/>
        <v>42171.979166666672</v>
      </c>
      <c r="K3648">
        <v>1431770802</v>
      </c>
      <c r="L3648" s="12" t="str">
        <f t="shared" si="395"/>
        <v>05/16/2015</v>
      </c>
      <c r="M3648" s="9" t="str" cm="1">
        <f t="array" ref="M3648">_xlfn.IFS(LEFT(L3648, 2) = "01", "Jan", LEFT(L3648, 2) = "02", "Feb", LEFT(L3648, 2) = "03", "Mar", LEFT(L3648, 2) = "04", "Apr", LEFT(L3648, 2) = "05", "May", LEFT(L3648, 2) = "06", "Jun", LEFT(L3648, 2) = "07", "Jul", LEFT(L3648, 2) = "08", "Aug", LEFT(L3648, 2) = "09", "Sep", LEFT(L3648, 2) = "10", "Oct", LEFT(L3648, 2) = "11", "Nov", LEFT(L3648, 2) = "12", "Dec")</f>
        <v>May</v>
      </c>
      <c r="N3648" s="9" t="str">
        <f t="shared" si="396"/>
        <v>2015</v>
      </c>
      <c r="O3648" t="b">
        <v>0</v>
      </c>
      <c r="P3648">
        <v>8</v>
      </c>
      <c r="Q3648" t="b">
        <v>0</v>
      </c>
      <c r="R3648" t="s">
        <v>8304</v>
      </c>
      <c r="S3648" s="6">
        <f t="shared" si="392"/>
        <v>4.8099999999999997E-2</v>
      </c>
      <c r="T3648" s="8">
        <f t="shared" si="393"/>
        <v>60.125</v>
      </c>
      <c r="U3648" t="str">
        <f t="shared" si="397"/>
        <v>theater</v>
      </c>
      <c r="V3648" t="str">
        <f t="shared" si="398"/>
        <v>musical</v>
      </c>
    </row>
    <row r="3649" spans="1:22" ht="48" x14ac:dyDescent="0.2">
      <c r="A3649">
        <v>3647</v>
      </c>
      <c r="B3649" s="3" t="s">
        <v>3645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2">
        <f t="shared" si="394"/>
        <v>42643.749155092592</v>
      </c>
      <c r="K3649">
        <v>1471370327</v>
      </c>
      <c r="L3649" s="12" t="str">
        <f t="shared" si="395"/>
        <v>08/16/2016</v>
      </c>
      <c r="M3649" s="9" t="str" cm="1">
        <f t="array" ref="M3649">_xlfn.IFS(LEFT(L3649, 2) = "01", "Jan", LEFT(L3649, 2) = "02", "Feb", LEFT(L3649, 2) = "03", "Mar", LEFT(L3649, 2) = "04", "Apr", LEFT(L3649, 2) = "05", "May", LEFT(L3649, 2) = "06", "Jun", LEFT(L3649, 2) = "07", "Jul", LEFT(L3649, 2) = "08", "Aug", LEFT(L3649, 2) = "09", "Sep", LEFT(L3649, 2) = "10", "Oct", LEFT(L3649, 2) = "11", "Nov", LEFT(L3649, 2) = "12", "Dec")</f>
        <v>Aug</v>
      </c>
      <c r="N3649" s="9" t="str">
        <f t="shared" si="396"/>
        <v>2016</v>
      </c>
      <c r="O3649" t="b">
        <v>0</v>
      </c>
      <c r="P3649">
        <v>2</v>
      </c>
      <c r="Q3649" t="b">
        <v>0</v>
      </c>
      <c r="R3649" t="s">
        <v>8304</v>
      </c>
      <c r="S3649" s="6">
        <f t="shared" si="392"/>
        <v>0.06</v>
      </c>
      <c r="T3649" s="8">
        <f t="shared" si="393"/>
        <v>15</v>
      </c>
      <c r="U3649" t="str">
        <f t="shared" si="397"/>
        <v>theater</v>
      </c>
      <c r="V3649" t="str">
        <f t="shared" si="398"/>
        <v>musical</v>
      </c>
    </row>
    <row r="3650" spans="1:22" ht="32" x14ac:dyDescent="0.2">
      <c r="A3650">
        <v>3648</v>
      </c>
      <c r="B3650" s="3" t="s">
        <v>3646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2">
        <f t="shared" si="394"/>
        <v>41917.292187500003</v>
      </c>
      <c r="K3650">
        <v>1409900445</v>
      </c>
      <c r="L3650" s="12" t="str">
        <f t="shared" si="395"/>
        <v>09/05/2014</v>
      </c>
      <c r="M3650" s="9" t="str" cm="1">
        <f t="array" ref="M3650">_xlfn.IFS(LEFT(L3650, 2) = "01", "Jan", LEFT(L3650, 2) = "02", "Feb", LEFT(L3650, 2) = "03", "Mar", LEFT(L3650, 2) = "04", "Apr", LEFT(L3650, 2) = "05", "May", LEFT(L3650, 2) = "06", "Jun", LEFT(L3650, 2) = "07", "Jul", LEFT(L3650, 2) = "08", "Aug", LEFT(L3650, 2) = "09", "Sep", LEFT(L3650, 2) = "10", "Oct", LEFT(L3650, 2) = "11", "Nov", LEFT(L3650, 2) = "12", "Dec")</f>
        <v>Sep</v>
      </c>
      <c r="N3650" s="9" t="str">
        <f t="shared" si="396"/>
        <v>2014</v>
      </c>
      <c r="O3650" t="b">
        <v>0</v>
      </c>
      <c r="P3650">
        <v>73</v>
      </c>
      <c r="Q3650" t="b">
        <v>1</v>
      </c>
      <c r="R3650" t="s">
        <v>8270</v>
      </c>
      <c r="S3650" s="6">
        <f t="shared" ref="S3650:S3713" si="399">E3650/D3650</f>
        <v>1.003825</v>
      </c>
      <c r="T3650" s="8">
        <f t="shared" ref="T3650:T3713" si="400">IFERROR(E3650/P3650, 0)</f>
        <v>550.04109589041093</v>
      </c>
      <c r="U3650" t="str">
        <f t="shared" si="397"/>
        <v>theater</v>
      </c>
      <c r="V3650" t="str">
        <f t="shared" si="398"/>
        <v>plays</v>
      </c>
    </row>
    <row r="3651" spans="1:22" ht="48" x14ac:dyDescent="0.2">
      <c r="A3651">
        <v>3649</v>
      </c>
      <c r="B3651" s="3" t="s">
        <v>3647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2">
        <f t="shared" ref="J3651:J3714" si="401">(((I3651/60)/60)/24)+DATE(1970,1,1)</f>
        <v>41806.712893518517</v>
      </c>
      <c r="K3651">
        <v>1400691994</v>
      </c>
      <c r="L3651" s="12" t="str">
        <f t="shared" ref="L3651:L3714" si="402">TEXT((((K3651/60)/60)/24)+DATE(1970,1,1), "mm/dd/yyyy")</f>
        <v>05/21/2014</v>
      </c>
      <c r="M3651" s="9" t="str" cm="1">
        <f t="array" ref="M3651">_xlfn.IFS(LEFT(L3651, 2) = "01", "Jan", LEFT(L3651, 2) = "02", "Feb", LEFT(L3651, 2) = "03", "Mar", LEFT(L3651, 2) = "04", "Apr", LEFT(L3651, 2) = "05", "May", LEFT(L3651, 2) = "06", "Jun", LEFT(L3651, 2) = "07", "Jul", LEFT(L3651, 2) = "08", "Aug", LEFT(L3651, 2) = "09", "Sep", LEFT(L3651, 2) = "10", "Oct", LEFT(L3651, 2) = "11", "Nov", LEFT(L3651, 2) = "12", "Dec")</f>
        <v>May</v>
      </c>
      <c r="N3651" s="9" t="str">
        <f t="shared" ref="N3651:N3714" si="403">RIGHT(L3651, 4)</f>
        <v>2014</v>
      </c>
      <c r="O3651" t="b">
        <v>0</v>
      </c>
      <c r="P3651">
        <v>8</v>
      </c>
      <c r="Q3651" t="b">
        <v>1</v>
      </c>
      <c r="R3651" t="s">
        <v>8270</v>
      </c>
      <c r="S3651" s="6">
        <f t="shared" si="399"/>
        <v>1.04</v>
      </c>
      <c r="T3651" s="8">
        <f t="shared" si="400"/>
        <v>97.5</v>
      </c>
      <c r="U3651" t="str">
        <f t="shared" ref="U3651:U3714" si="404">LEFT(R3651, SEARCH("/", R3651) - 1)</f>
        <v>theater</v>
      </c>
      <c r="V3651" t="str">
        <f t="shared" ref="V3651:V3714" si="405">RIGHT(R3651, LEN(R3651) - SEARCH("/", R3651) )</f>
        <v>plays</v>
      </c>
    </row>
    <row r="3652" spans="1:22" ht="48" x14ac:dyDescent="0.2">
      <c r="A3652">
        <v>3650</v>
      </c>
      <c r="B3652" s="3" t="s">
        <v>3648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2">
        <f t="shared" si="401"/>
        <v>42402.478981481487</v>
      </c>
      <c r="K3652">
        <v>1452598184</v>
      </c>
      <c r="L3652" s="12" t="str">
        <f t="shared" si="402"/>
        <v>01/12/2016</v>
      </c>
      <c r="M3652" s="9" t="str" cm="1">
        <f t="array" ref="M3652">_xlfn.IFS(LEFT(L3652, 2) = "01", "Jan", LEFT(L3652, 2) = "02", "Feb", LEFT(L3652, 2) = "03", "Mar", LEFT(L3652, 2) = "04", "Apr", LEFT(L3652, 2) = "05", "May", LEFT(L3652, 2) = "06", "Jun", LEFT(L3652, 2) = "07", "Jul", LEFT(L3652, 2) = "08", "Aug", LEFT(L3652, 2) = "09", "Sep", LEFT(L3652, 2) = "10", "Oct", LEFT(L3652, 2) = "11", "Nov", LEFT(L3652, 2) = "12", "Dec")</f>
        <v>Jan</v>
      </c>
      <c r="N3652" s="9" t="str">
        <f t="shared" si="403"/>
        <v>2016</v>
      </c>
      <c r="O3652" t="b">
        <v>0</v>
      </c>
      <c r="P3652">
        <v>17</v>
      </c>
      <c r="Q3652" t="b">
        <v>1</v>
      </c>
      <c r="R3652" t="s">
        <v>8270</v>
      </c>
      <c r="S3652" s="6">
        <f t="shared" si="399"/>
        <v>1</v>
      </c>
      <c r="T3652" s="8">
        <f t="shared" si="400"/>
        <v>29.411764705882351</v>
      </c>
      <c r="U3652" t="str">
        <f t="shared" si="404"/>
        <v>theater</v>
      </c>
      <c r="V3652" t="str">
        <f t="shared" si="405"/>
        <v>plays</v>
      </c>
    </row>
    <row r="3653" spans="1:22" ht="32" x14ac:dyDescent="0.2">
      <c r="A3653">
        <v>3651</v>
      </c>
      <c r="B3653" s="3" t="s">
        <v>3649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2">
        <f t="shared" si="401"/>
        <v>41861.665972222225</v>
      </c>
      <c r="K3653">
        <v>1404833442</v>
      </c>
      <c r="L3653" s="12" t="str">
        <f t="shared" si="402"/>
        <v>07/08/2014</v>
      </c>
      <c r="M3653" s="9" t="str" cm="1">
        <f t="array" ref="M3653">_xlfn.IFS(LEFT(L3653, 2) = "01", "Jan", LEFT(L3653, 2) = "02", "Feb", LEFT(L3653, 2) = "03", "Mar", LEFT(L3653, 2) = "04", "Apr", LEFT(L3653, 2) = "05", "May", LEFT(L3653, 2) = "06", "Jun", LEFT(L3653, 2) = "07", "Jul", LEFT(L3653, 2) = "08", "Aug", LEFT(L3653, 2) = "09", "Sep", LEFT(L3653, 2) = "10", "Oct", LEFT(L3653, 2) = "11", "Nov", LEFT(L3653, 2) = "12", "Dec")</f>
        <v>Jul</v>
      </c>
      <c r="N3653" s="9" t="str">
        <f t="shared" si="403"/>
        <v>2014</v>
      </c>
      <c r="O3653" t="b">
        <v>0</v>
      </c>
      <c r="P3653">
        <v>9</v>
      </c>
      <c r="Q3653" t="b">
        <v>1</v>
      </c>
      <c r="R3653" t="s">
        <v>8270</v>
      </c>
      <c r="S3653" s="6">
        <f t="shared" si="399"/>
        <v>1.04</v>
      </c>
      <c r="T3653" s="8">
        <f t="shared" si="400"/>
        <v>57.777777777777779</v>
      </c>
      <c r="U3653" t="str">
        <f t="shared" si="404"/>
        <v>theater</v>
      </c>
      <c r="V3653" t="str">
        <f t="shared" si="405"/>
        <v>plays</v>
      </c>
    </row>
    <row r="3654" spans="1:22" ht="48" x14ac:dyDescent="0.2">
      <c r="A3654">
        <v>3652</v>
      </c>
      <c r="B3654" s="3" t="s">
        <v>2867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2">
        <f t="shared" si="401"/>
        <v>42607.165972222225</v>
      </c>
      <c r="K3654">
        <v>1471188502</v>
      </c>
      <c r="L3654" s="12" t="str">
        <f t="shared" si="402"/>
        <v>08/14/2016</v>
      </c>
      <c r="M3654" s="9" t="str" cm="1">
        <f t="array" ref="M3654">_xlfn.IFS(LEFT(L3654, 2) = "01", "Jan", LEFT(L3654, 2) = "02", "Feb", LEFT(L3654, 2) = "03", "Mar", LEFT(L3654, 2) = "04", "Apr", LEFT(L3654, 2) = "05", "May", LEFT(L3654, 2) = "06", "Jun", LEFT(L3654, 2) = "07", "Jul", LEFT(L3654, 2) = "08", "Aug", LEFT(L3654, 2) = "09", "Sep", LEFT(L3654, 2) = "10", "Oct", LEFT(L3654, 2) = "11", "Nov", LEFT(L3654, 2) = "12", "Dec")</f>
        <v>Aug</v>
      </c>
      <c r="N3654" s="9" t="str">
        <f t="shared" si="403"/>
        <v>2016</v>
      </c>
      <c r="O3654" t="b">
        <v>0</v>
      </c>
      <c r="P3654">
        <v>17</v>
      </c>
      <c r="Q3654" t="b">
        <v>1</v>
      </c>
      <c r="R3654" t="s">
        <v>8270</v>
      </c>
      <c r="S3654" s="6">
        <f t="shared" si="399"/>
        <v>2.5066666666666668</v>
      </c>
      <c r="T3654" s="8">
        <f t="shared" si="400"/>
        <v>44.235294117647058</v>
      </c>
      <c r="U3654" t="str">
        <f t="shared" si="404"/>
        <v>theater</v>
      </c>
      <c r="V3654" t="str">
        <f t="shared" si="405"/>
        <v>plays</v>
      </c>
    </row>
    <row r="3655" spans="1:22" ht="48" x14ac:dyDescent="0.2">
      <c r="A3655">
        <v>3653</v>
      </c>
      <c r="B3655" s="3" t="s">
        <v>3650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2">
        <f t="shared" si="401"/>
        <v>42221.363506944443</v>
      </c>
      <c r="K3655">
        <v>1436172207</v>
      </c>
      <c r="L3655" s="12" t="str">
        <f t="shared" si="402"/>
        <v>07/06/2015</v>
      </c>
      <c r="M3655" s="9" t="str" cm="1">
        <f t="array" ref="M3655">_xlfn.IFS(LEFT(L3655, 2) = "01", "Jan", LEFT(L3655, 2) = "02", "Feb", LEFT(L3655, 2) = "03", "Mar", LEFT(L3655, 2) = "04", "Apr", LEFT(L3655, 2) = "05", "May", LEFT(L3655, 2) = "06", "Jun", LEFT(L3655, 2) = "07", "Jul", LEFT(L3655, 2) = "08", "Aug", LEFT(L3655, 2) = "09", "Sep", LEFT(L3655, 2) = "10", "Oct", LEFT(L3655, 2) = "11", "Nov", LEFT(L3655, 2) = "12", "Dec")</f>
        <v>Jul</v>
      </c>
      <c r="N3655" s="9" t="str">
        <f t="shared" si="403"/>
        <v>2015</v>
      </c>
      <c r="O3655" t="b">
        <v>0</v>
      </c>
      <c r="P3655">
        <v>33</v>
      </c>
      <c r="Q3655" t="b">
        <v>1</v>
      </c>
      <c r="R3655" t="s">
        <v>8270</v>
      </c>
      <c r="S3655" s="6">
        <f t="shared" si="399"/>
        <v>1.0049999999999999</v>
      </c>
      <c r="T3655" s="8">
        <f t="shared" si="400"/>
        <v>60.909090909090907</v>
      </c>
      <c r="U3655" t="str">
        <f t="shared" si="404"/>
        <v>theater</v>
      </c>
      <c r="V3655" t="str">
        <f t="shared" si="405"/>
        <v>plays</v>
      </c>
    </row>
    <row r="3656" spans="1:22" ht="48" x14ac:dyDescent="0.2">
      <c r="A3656">
        <v>3654</v>
      </c>
      <c r="B3656" s="3" t="s">
        <v>3651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2">
        <f t="shared" si="401"/>
        <v>42463.708333333328</v>
      </c>
      <c r="K3656">
        <v>1457690386</v>
      </c>
      <c r="L3656" s="12" t="str">
        <f t="shared" si="402"/>
        <v>03/11/2016</v>
      </c>
      <c r="M3656" s="9" t="str" cm="1">
        <f t="array" ref="M3656">_xlfn.IFS(LEFT(L3656, 2) = "01", "Jan", LEFT(L3656, 2) = "02", "Feb", LEFT(L3656, 2) = "03", "Mar", LEFT(L3656, 2) = "04", "Apr", LEFT(L3656, 2) = "05", "May", LEFT(L3656, 2) = "06", "Jun", LEFT(L3656, 2) = "07", "Jul", LEFT(L3656, 2) = "08", "Aug", LEFT(L3656, 2) = "09", "Sep", LEFT(L3656, 2) = "10", "Oct", LEFT(L3656, 2) = "11", "Nov", LEFT(L3656, 2) = "12", "Dec")</f>
        <v>Mar</v>
      </c>
      <c r="N3656" s="9" t="str">
        <f t="shared" si="403"/>
        <v>2016</v>
      </c>
      <c r="O3656" t="b">
        <v>0</v>
      </c>
      <c r="P3656">
        <v>38</v>
      </c>
      <c r="Q3656" t="b">
        <v>1</v>
      </c>
      <c r="R3656" t="s">
        <v>8270</v>
      </c>
      <c r="S3656" s="6">
        <f t="shared" si="399"/>
        <v>1.744</v>
      </c>
      <c r="T3656" s="8">
        <f t="shared" si="400"/>
        <v>68.84210526315789</v>
      </c>
      <c r="U3656" t="str">
        <f t="shared" si="404"/>
        <v>theater</v>
      </c>
      <c r="V3656" t="str">
        <f t="shared" si="405"/>
        <v>plays</v>
      </c>
    </row>
    <row r="3657" spans="1:22" ht="48" x14ac:dyDescent="0.2">
      <c r="A3657">
        <v>3655</v>
      </c>
      <c r="B3657" s="3" t="s">
        <v>3652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2">
        <f t="shared" si="401"/>
        <v>42203.290972222225</v>
      </c>
      <c r="K3657">
        <v>1434654998</v>
      </c>
      <c r="L3657" s="12" t="str">
        <f t="shared" si="402"/>
        <v>06/18/2015</v>
      </c>
      <c r="M3657" s="9" t="str" cm="1">
        <f t="array" ref="M3657">_xlfn.IFS(LEFT(L3657, 2) = "01", "Jan", LEFT(L3657, 2) = "02", "Feb", LEFT(L3657, 2) = "03", "Mar", LEFT(L3657, 2) = "04", "Apr", LEFT(L3657, 2) = "05", "May", LEFT(L3657, 2) = "06", "Jun", LEFT(L3657, 2) = "07", "Jul", LEFT(L3657, 2) = "08", "Aug", LEFT(L3657, 2) = "09", "Sep", LEFT(L3657, 2) = "10", "Oct", LEFT(L3657, 2) = "11", "Nov", LEFT(L3657, 2) = "12", "Dec")</f>
        <v>Jun</v>
      </c>
      <c r="N3657" s="9" t="str">
        <f t="shared" si="403"/>
        <v>2015</v>
      </c>
      <c r="O3657" t="b">
        <v>0</v>
      </c>
      <c r="P3657">
        <v>79</v>
      </c>
      <c r="Q3657" t="b">
        <v>1</v>
      </c>
      <c r="R3657" t="s">
        <v>8270</v>
      </c>
      <c r="S3657" s="6">
        <f t="shared" si="399"/>
        <v>1.1626000000000001</v>
      </c>
      <c r="T3657" s="8">
        <f t="shared" si="400"/>
        <v>73.582278481012665</v>
      </c>
      <c r="U3657" t="str">
        <f t="shared" si="404"/>
        <v>theater</v>
      </c>
      <c r="V3657" t="str">
        <f t="shared" si="405"/>
        <v>plays</v>
      </c>
    </row>
    <row r="3658" spans="1:22" ht="48" x14ac:dyDescent="0.2">
      <c r="A3658">
        <v>3656</v>
      </c>
      <c r="B3658" s="3" t="s">
        <v>3653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2">
        <f t="shared" si="401"/>
        <v>42767.957638888889</v>
      </c>
      <c r="K3658">
        <v>1483393836</v>
      </c>
      <c r="L3658" s="12" t="str">
        <f t="shared" si="402"/>
        <v>01/02/2017</v>
      </c>
      <c r="M3658" s="9" t="str" cm="1">
        <f t="array" ref="M3658">_xlfn.IFS(LEFT(L3658, 2) = "01", "Jan", LEFT(L3658, 2) = "02", "Feb", LEFT(L3658, 2) = "03", "Mar", LEFT(L3658, 2) = "04", "Apr", LEFT(L3658, 2) = "05", "May", LEFT(L3658, 2) = "06", "Jun", LEFT(L3658, 2) = "07", "Jul", LEFT(L3658, 2) = "08", "Aug", LEFT(L3658, 2) = "09", "Sep", LEFT(L3658, 2) = "10", "Oct", LEFT(L3658, 2) = "11", "Nov", LEFT(L3658, 2) = "12", "Dec")</f>
        <v>Jan</v>
      </c>
      <c r="N3658" s="9" t="str">
        <f t="shared" si="403"/>
        <v>2017</v>
      </c>
      <c r="O3658" t="b">
        <v>0</v>
      </c>
      <c r="P3658">
        <v>46</v>
      </c>
      <c r="Q3658" t="b">
        <v>1</v>
      </c>
      <c r="R3658" t="s">
        <v>8270</v>
      </c>
      <c r="S3658" s="6">
        <f t="shared" si="399"/>
        <v>1.0582</v>
      </c>
      <c r="T3658" s="8">
        <f t="shared" si="400"/>
        <v>115.02173913043478</v>
      </c>
      <c r="U3658" t="str">
        <f t="shared" si="404"/>
        <v>theater</v>
      </c>
      <c r="V3658" t="str">
        <f t="shared" si="405"/>
        <v>plays</v>
      </c>
    </row>
    <row r="3659" spans="1:22" ht="48" x14ac:dyDescent="0.2">
      <c r="A3659">
        <v>3657</v>
      </c>
      <c r="B3659" s="3" t="s">
        <v>3654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2">
        <f t="shared" si="401"/>
        <v>42522.904166666667</v>
      </c>
      <c r="K3659">
        <v>1462806419</v>
      </c>
      <c r="L3659" s="12" t="str">
        <f t="shared" si="402"/>
        <v>05/09/2016</v>
      </c>
      <c r="M3659" s="9" t="str" cm="1">
        <f t="array" ref="M3659">_xlfn.IFS(LEFT(L3659, 2) = "01", "Jan", LEFT(L3659, 2) = "02", "Feb", LEFT(L3659, 2) = "03", "Mar", LEFT(L3659, 2) = "04", "Apr", LEFT(L3659, 2) = "05", "May", LEFT(L3659, 2) = "06", "Jun", LEFT(L3659, 2) = "07", "Jul", LEFT(L3659, 2) = "08", "Aug", LEFT(L3659, 2) = "09", "Sep", LEFT(L3659, 2) = "10", "Oct", LEFT(L3659, 2) = "11", "Nov", LEFT(L3659, 2) = "12", "Dec")</f>
        <v>May</v>
      </c>
      <c r="N3659" s="9" t="str">
        <f t="shared" si="403"/>
        <v>2016</v>
      </c>
      <c r="O3659" t="b">
        <v>0</v>
      </c>
      <c r="P3659">
        <v>20</v>
      </c>
      <c r="Q3659" t="b">
        <v>1</v>
      </c>
      <c r="R3659" t="s">
        <v>8270</v>
      </c>
      <c r="S3659" s="6">
        <f t="shared" si="399"/>
        <v>1.1074999999999999</v>
      </c>
      <c r="T3659" s="8">
        <f t="shared" si="400"/>
        <v>110.75</v>
      </c>
      <c r="U3659" t="str">
        <f t="shared" si="404"/>
        <v>theater</v>
      </c>
      <c r="V3659" t="str">
        <f t="shared" si="405"/>
        <v>plays</v>
      </c>
    </row>
    <row r="3660" spans="1:22" ht="32" x14ac:dyDescent="0.2">
      <c r="A3660">
        <v>3658</v>
      </c>
      <c r="B3660" s="3" t="s">
        <v>3655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2">
        <f t="shared" si="401"/>
        <v>41822.165972222225</v>
      </c>
      <c r="K3660">
        <v>1400272580</v>
      </c>
      <c r="L3660" s="12" t="str">
        <f t="shared" si="402"/>
        <v>05/16/2014</v>
      </c>
      <c r="M3660" s="9" t="str" cm="1">
        <f t="array" ref="M3660">_xlfn.IFS(LEFT(L3660, 2) = "01", "Jan", LEFT(L3660, 2) = "02", "Feb", LEFT(L3660, 2) = "03", "Mar", LEFT(L3660, 2) = "04", "Apr", LEFT(L3660, 2) = "05", "May", LEFT(L3660, 2) = "06", "Jun", LEFT(L3660, 2) = "07", "Jul", LEFT(L3660, 2) = "08", "Aug", LEFT(L3660, 2) = "09", "Sep", LEFT(L3660, 2) = "10", "Oct", LEFT(L3660, 2) = "11", "Nov", LEFT(L3660, 2) = "12", "Dec")</f>
        <v>May</v>
      </c>
      <c r="N3660" s="9" t="str">
        <f t="shared" si="403"/>
        <v>2014</v>
      </c>
      <c r="O3660" t="b">
        <v>0</v>
      </c>
      <c r="P3660">
        <v>20</v>
      </c>
      <c r="Q3660" t="b">
        <v>1</v>
      </c>
      <c r="R3660" t="s">
        <v>8270</v>
      </c>
      <c r="S3660" s="6">
        <f t="shared" si="399"/>
        <v>1.0066666666666666</v>
      </c>
      <c r="T3660" s="8">
        <f t="shared" si="400"/>
        <v>75.5</v>
      </c>
      <c r="U3660" t="str">
        <f t="shared" si="404"/>
        <v>theater</v>
      </c>
      <c r="V3660" t="str">
        <f t="shared" si="405"/>
        <v>plays</v>
      </c>
    </row>
    <row r="3661" spans="1:22" ht="48" x14ac:dyDescent="0.2">
      <c r="A3661">
        <v>3659</v>
      </c>
      <c r="B3661" s="3" t="s">
        <v>3656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2">
        <f t="shared" si="401"/>
        <v>42082.610416666663</v>
      </c>
      <c r="K3661">
        <v>1424414350</v>
      </c>
      <c r="L3661" s="12" t="str">
        <f t="shared" si="402"/>
        <v>02/20/2015</v>
      </c>
      <c r="M3661" s="9" t="str" cm="1">
        <f t="array" ref="M3661">_xlfn.IFS(LEFT(L3661, 2) = "01", "Jan", LEFT(L3661, 2) = "02", "Feb", LEFT(L3661, 2) = "03", "Mar", LEFT(L3661, 2) = "04", "Apr", LEFT(L3661, 2) = "05", "May", LEFT(L3661, 2) = "06", "Jun", LEFT(L3661, 2) = "07", "Jul", LEFT(L3661, 2) = "08", "Aug", LEFT(L3661, 2) = "09", "Sep", LEFT(L3661, 2) = "10", "Oct", LEFT(L3661, 2) = "11", "Nov", LEFT(L3661, 2) = "12", "Dec")</f>
        <v>Feb</v>
      </c>
      <c r="N3661" s="9" t="str">
        <f t="shared" si="403"/>
        <v>2015</v>
      </c>
      <c r="O3661" t="b">
        <v>0</v>
      </c>
      <c r="P3661">
        <v>13</v>
      </c>
      <c r="Q3661" t="b">
        <v>1</v>
      </c>
      <c r="R3661" t="s">
        <v>8270</v>
      </c>
      <c r="S3661" s="6">
        <f t="shared" si="399"/>
        <v>1.0203333333333333</v>
      </c>
      <c r="T3661" s="8">
        <f t="shared" si="400"/>
        <v>235.46153846153845</v>
      </c>
      <c r="U3661" t="str">
        <f t="shared" si="404"/>
        <v>theater</v>
      </c>
      <c r="V3661" t="str">
        <f t="shared" si="405"/>
        <v>plays</v>
      </c>
    </row>
    <row r="3662" spans="1:22" ht="48" x14ac:dyDescent="0.2">
      <c r="A3662">
        <v>3660</v>
      </c>
      <c r="B3662" s="3" t="s">
        <v>3657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2">
        <f t="shared" si="401"/>
        <v>41996.881076388891</v>
      </c>
      <c r="K3662">
        <v>1417208925</v>
      </c>
      <c r="L3662" s="12" t="str">
        <f t="shared" si="402"/>
        <v>11/28/2014</v>
      </c>
      <c r="M3662" s="9" t="str" cm="1">
        <f t="array" ref="M3662">_xlfn.IFS(LEFT(L3662, 2) = "01", "Jan", LEFT(L3662, 2) = "02", "Feb", LEFT(L3662, 2) = "03", "Mar", LEFT(L3662, 2) = "04", "Apr", LEFT(L3662, 2) = "05", "May", LEFT(L3662, 2) = "06", "Jun", LEFT(L3662, 2) = "07", "Jul", LEFT(L3662, 2) = "08", "Aug", LEFT(L3662, 2) = "09", "Sep", LEFT(L3662, 2) = "10", "Oct", LEFT(L3662, 2) = "11", "Nov", LEFT(L3662, 2) = "12", "Dec")</f>
        <v>Nov</v>
      </c>
      <c r="N3662" s="9" t="str">
        <f t="shared" si="403"/>
        <v>2014</v>
      </c>
      <c r="O3662" t="b">
        <v>0</v>
      </c>
      <c r="P3662">
        <v>22</v>
      </c>
      <c r="Q3662" t="b">
        <v>1</v>
      </c>
      <c r="R3662" t="s">
        <v>8270</v>
      </c>
      <c r="S3662" s="6">
        <f t="shared" si="399"/>
        <v>1</v>
      </c>
      <c r="T3662" s="8">
        <f t="shared" si="400"/>
        <v>11.363636363636363</v>
      </c>
      <c r="U3662" t="str">
        <f t="shared" si="404"/>
        <v>theater</v>
      </c>
      <c r="V3662" t="str">
        <f t="shared" si="405"/>
        <v>plays</v>
      </c>
    </row>
    <row r="3663" spans="1:22" ht="48" x14ac:dyDescent="0.2">
      <c r="A3663">
        <v>3661</v>
      </c>
      <c r="B3663" s="3" t="s">
        <v>3658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2">
        <f t="shared" si="401"/>
        <v>42470.166666666672</v>
      </c>
      <c r="K3663">
        <v>1458336672</v>
      </c>
      <c r="L3663" s="12" t="str">
        <f t="shared" si="402"/>
        <v>03/18/2016</v>
      </c>
      <c r="M3663" s="9" t="str" cm="1">
        <f t="array" ref="M3663">_xlfn.IFS(LEFT(L3663, 2) = "01", "Jan", LEFT(L3663, 2) = "02", "Feb", LEFT(L3663, 2) = "03", "Mar", LEFT(L3663, 2) = "04", "Apr", LEFT(L3663, 2) = "05", "May", LEFT(L3663, 2) = "06", "Jun", LEFT(L3663, 2) = "07", "Jul", LEFT(L3663, 2) = "08", "Aug", LEFT(L3663, 2) = "09", "Sep", LEFT(L3663, 2) = "10", "Oct", LEFT(L3663, 2) = "11", "Nov", LEFT(L3663, 2) = "12", "Dec")</f>
        <v>Mar</v>
      </c>
      <c r="N3663" s="9" t="str">
        <f t="shared" si="403"/>
        <v>2016</v>
      </c>
      <c r="O3663" t="b">
        <v>0</v>
      </c>
      <c r="P3663">
        <v>36</v>
      </c>
      <c r="Q3663" t="b">
        <v>1</v>
      </c>
      <c r="R3663" t="s">
        <v>8270</v>
      </c>
      <c r="S3663" s="6">
        <f t="shared" si="399"/>
        <v>1.1100000000000001</v>
      </c>
      <c r="T3663" s="8">
        <f t="shared" si="400"/>
        <v>92.5</v>
      </c>
      <c r="U3663" t="str">
        <f t="shared" si="404"/>
        <v>theater</v>
      </c>
      <c r="V3663" t="str">
        <f t="shared" si="405"/>
        <v>plays</v>
      </c>
    </row>
    <row r="3664" spans="1:22" ht="48" x14ac:dyDescent="0.2">
      <c r="A3664">
        <v>3662</v>
      </c>
      <c r="B3664" s="3" t="s">
        <v>3659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2">
        <f t="shared" si="401"/>
        <v>42094.178402777776</v>
      </c>
      <c r="K3664">
        <v>1425187014</v>
      </c>
      <c r="L3664" s="12" t="str">
        <f t="shared" si="402"/>
        <v>03/01/2015</v>
      </c>
      <c r="M3664" s="9" t="str" cm="1">
        <f t="array" ref="M3664">_xlfn.IFS(LEFT(L3664, 2) = "01", "Jan", LEFT(L3664, 2) = "02", "Feb", LEFT(L3664, 2) = "03", "Mar", LEFT(L3664, 2) = "04", "Apr", LEFT(L3664, 2) = "05", "May", LEFT(L3664, 2) = "06", "Jun", LEFT(L3664, 2) = "07", "Jul", LEFT(L3664, 2) = "08", "Aug", LEFT(L3664, 2) = "09", "Sep", LEFT(L3664, 2) = "10", "Oct", LEFT(L3664, 2) = "11", "Nov", LEFT(L3664, 2) = "12", "Dec")</f>
        <v>Mar</v>
      </c>
      <c r="N3664" s="9" t="str">
        <f t="shared" si="403"/>
        <v>2015</v>
      </c>
      <c r="O3664" t="b">
        <v>0</v>
      </c>
      <c r="P3664">
        <v>40</v>
      </c>
      <c r="Q3664" t="b">
        <v>1</v>
      </c>
      <c r="R3664" t="s">
        <v>8270</v>
      </c>
      <c r="S3664" s="6">
        <f t="shared" si="399"/>
        <v>1.0142500000000001</v>
      </c>
      <c r="T3664" s="8">
        <f t="shared" si="400"/>
        <v>202.85</v>
      </c>
      <c r="U3664" t="str">
        <f t="shared" si="404"/>
        <v>theater</v>
      </c>
      <c r="V3664" t="str">
        <f t="shared" si="405"/>
        <v>plays</v>
      </c>
    </row>
    <row r="3665" spans="1:22" ht="48" x14ac:dyDescent="0.2">
      <c r="A3665">
        <v>3663</v>
      </c>
      <c r="B3665" s="3" t="s">
        <v>3660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2">
        <f t="shared" si="401"/>
        <v>42725.493402777778</v>
      </c>
      <c r="K3665">
        <v>1477133430</v>
      </c>
      <c r="L3665" s="12" t="str">
        <f t="shared" si="402"/>
        <v>10/22/2016</v>
      </c>
      <c r="M3665" s="9" t="str" cm="1">
        <f t="array" ref="M3665">_xlfn.IFS(LEFT(L3665, 2) = "01", "Jan", LEFT(L3665, 2) = "02", "Feb", LEFT(L3665, 2) = "03", "Mar", LEFT(L3665, 2) = "04", "Apr", LEFT(L3665, 2) = "05", "May", LEFT(L3665, 2) = "06", "Jun", LEFT(L3665, 2) = "07", "Jul", LEFT(L3665, 2) = "08", "Aug", LEFT(L3665, 2) = "09", "Sep", LEFT(L3665, 2) = "10", "Oct", LEFT(L3665, 2) = "11", "Nov", LEFT(L3665, 2) = "12", "Dec")</f>
        <v>Oct</v>
      </c>
      <c r="N3665" s="9" t="str">
        <f t="shared" si="403"/>
        <v>2016</v>
      </c>
      <c r="O3665" t="b">
        <v>0</v>
      </c>
      <c r="P3665">
        <v>9</v>
      </c>
      <c r="Q3665" t="b">
        <v>1</v>
      </c>
      <c r="R3665" t="s">
        <v>8270</v>
      </c>
      <c r="S3665" s="6">
        <f t="shared" si="399"/>
        <v>1.04</v>
      </c>
      <c r="T3665" s="8">
        <f t="shared" si="400"/>
        <v>26</v>
      </c>
      <c r="U3665" t="str">
        <f t="shared" si="404"/>
        <v>theater</v>
      </c>
      <c r="V3665" t="str">
        <f t="shared" si="405"/>
        <v>plays</v>
      </c>
    </row>
    <row r="3666" spans="1:22" ht="48" x14ac:dyDescent="0.2">
      <c r="A3666">
        <v>3664</v>
      </c>
      <c r="B3666" s="3" t="s">
        <v>3661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2">
        <f t="shared" si="401"/>
        <v>42537.248715277776</v>
      </c>
      <c r="K3666">
        <v>1464847089</v>
      </c>
      <c r="L3666" s="12" t="str">
        <f t="shared" si="402"/>
        <v>06/02/2016</v>
      </c>
      <c r="M3666" s="9" t="str" cm="1">
        <f t="array" ref="M3666">_xlfn.IFS(LEFT(L3666, 2) = "01", "Jan", LEFT(L3666, 2) = "02", "Feb", LEFT(L3666, 2) = "03", "Mar", LEFT(L3666, 2) = "04", "Apr", LEFT(L3666, 2) = "05", "May", LEFT(L3666, 2) = "06", "Jun", LEFT(L3666, 2) = "07", "Jul", LEFT(L3666, 2) = "08", "Aug", LEFT(L3666, 2) = "09", "Sep", LEFT(L3666, 2) = "10", "Oct", LEFT(L3666, 2) = "11", "Nov", LEFT(L3666, 2) = "12", "Dec")</f>
        <v>Jun</v>
      </c>
      <c r="N3666" s="9" t="str">
        <f t="shared" si="403"/>
        <v>2016</v>
      </c>
      <c r="O3666" t="b">
        <v>0</v>
      </c>
      <c r="P3666">
        <v>19</v>
      </c>
      <c r="Q3666" t="b">
        <v>1</v>
      </c>
      <c r="R3666" t="s">
        <v>8270</v>
      </c>
      <c r="S3666" s="6">
        <f t="shared" si="399"/>
        <v>1.09375</v>
      </c>
      <c r="T3666" s="8">
        <f t="shared" si="400"/>
        <v>46.05263157894737</v>
      </c>
      <c r="U3666" t="str">
        <f t="shared" si="404"/>
        <v>theater</v>
      </c>
      <c r="V3666" t="str">
        <f t="shared" si="405"/>
        <v>plays</v>
      </c>
    </row>
    <row r="3667" spans="1:22" ht="48" x14ac:dyDescent="0.2">
      <c r="A3667">
        <v>3665</v>
      </c>
      <c r="B3667" s="3" t="s">
        <v>3662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2">
        <f t="shared" si="401"/>
        <v>42305.829166666663</v>
      </c>
      <c r="K3667">
        <v>1445109822</v>
      </c>
      <c r="L3667" s="12" t="str">
        <f t="shared" si="402"/>
        <v>10/17/2015</v>
      </c>
      <c r="M3667" s="9" t="str" cm="1">
        <f t="array" ref="M3667">_xlfn.IFS(LEFT(L3667, 2) = "01", "Jan", LEFT(L3667, 2) = "02", "Feb", LEFT(L3667, 2) = "03", "Mar", LEFT(L3667, 2) = "04", "Apr", LEFT(L3667, 2) = "05", "May", LEFT(L3667, 2) = "06", "Jun", LEFT(L3667, 2) = "07", "Jul", LEFT(L3667, 2) = "08", "Aug", LEFT(L3667, 2) = "09", "Sep", LEFT(L3667, 2) = "10", "Oct", LEFT(L3667, 2) = "11", "Nov", LEFT(L3667, 2) = "12", "Dec")</f>
        <v>Oct</v>
      </c>
      <c r="N3667" s="9" t="str">
        <f t="shared" si="403"/>
        <v>2015</v>
      </c>
      <c r="O3667" t="b">
        <v>0</v>
      </c>
      <c r="P3667">
        <v>14</v>
      </c>
      <c r="Q3667" t="b">
        <v>1</v>
      </c>
      <c r="R3667" t="s">
        <v>8270</v>
      </c>
      <c r="S3667" s="6">
        <f t="shared" si="399"/>
        <v>1.1516129032258065</v>
      </c>
      <c r="T3667" s="8">
        <f t="shared" si="400"/>
        <v>51</v>
      </c>
      <c r="U3667" t="str">
        <f t="shared" si="404"/>
        <v>theater</v>
      </c>
      <c r="V3667" t="str">
        <f t="shared" si="405"/>
        <v>plays</v>
      </c>
    </row>
    <row r="3668" spans="1:22" ht="16" x14ac:dyDescent="0.2">
      <c r="A3668">
        <v>3666</v>
      </c>
      <c r="B3668" s="3" t="s">
        <v>3663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2">
        <f t="shared" si="401"/>
        <v>41844.291666666664</v>
      </c>
      <c r="K3668">
        <v>1404337382</v>
      </c>
      <c r="L3668" s="12" t="str">
        <f t="shared" si="402"/>
        <v>07/02/2014</v>
      </c>
      <c r="M3668" s="9" t="str" cm="1">
        <f t="array" ref="M3668">_xlfn.IFS(LEFT(L3668, 2) = "01", "Jan", LEFT(L3668, 2) = "02", "Feb", LEFT(L3668, 2) = "03", "Mar", LEFT(L3668, 2) = "04", "Apr", LEFT(L3668, 2) = "05", "May", LEFT(L3668, 2) = "06", "Jun", LEFT(L3668, 2) = "07", "Jul", LEFT(L3668, 2) = "08", "Aug", LEFT(L3668, 2) = "09", "Sep", LEFT(L3668, 2) = "10", "Oct", LEFT(L3668, 2) = "11", "Nov", LEFT(L3668, 2) = "12", "Dec")</f>
        <v>Jul</v>
      </c>
      <c r="N3668" s="9" t="str">
        <f t="shared" si="403"/>
        <v>2014</v>
      </c>
      <c r="O3668" t="b">
        <v>0</v>
      </c>
      <c r="P3668">
        <v>38</v>
      </c>
      <c r="Q3668" t="b">
        <v>1</v>
      </c>
      <c r="R3668" t="s">
        <v>8270</v>
      </c>
      <c r="S3668" s="6">
        <f t="shared" si="399"/>
        <v>1</v>
      </c>
      <c r="T3668" s="8">
        <f t="shared" si="400"/>
        <v>31.578947368421051</v>
      </c>
      <c r="U3668" t="str">
        <f t="shared" si="404"/>
        <v>theater</v>
      </c>
      <c r="V3668" t="str">
        <f t="shared" si="405"/>
        <v>plays</v>
      </c>
    </row>
    <row r="3669" spans="1:22" ht="48" x14ac:dyDescent="0.2">
      <c r="A3669">
        <v>3667</v>
      </c>
      <c r="B3669" s="3" t="s">
        <v>3664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2">
        <f t="shared" si="401"/>
        <v>42203.970127314817</v>
      </c>
      <c r="K3669">
        <v>1434669419</v>
      </c>
      <c r="L3669" s="12" t="str">
        <f t="shared" si="402"/>
        <v>06/18/2015</v>
      </c>
      <c r="M3669" s="9" t="str" cm="1">
        <f t="array" ref="M3669">_xlfn.IFS(LEFT(L3669, 2) = "01", "Jan", LEFT(L3669, 2) = "02", "Feb", LEFT(L3669, 2) = "03", "Mar", LEFT(L3669, 2) = "04", "Apr", LEFT(L3669, 2) = "05", "May", LEFT(L3669, 2) = "06", "Jun", LEFT(L3669, 2) = "07", "Jul", LEFT(L3669, 2) = "08", "Aug", LEFT(L3669, 2) = "09", "Sep", LEFT(L3669, 2) = "10", "Oct", LEFT(L3669, 2) = "11", "Nov", LEFT(L3669, 2) = "12", "Dec")</f>
        <v>Jun</v>
      </c>
      <c r="N3669" s="9" t="str">
        <f t="shared" si="403"/>
        <v>2015</v>
      </c>
      <c r="O3669" t="b">
        <v>0</v>
      </c>
      <c r="P3669">
        <v>58</v>
      </c>
      <c r="Q3669" t="b">
        <v>1</v>
      </c>
      <c r="R3669" t="s">
        <v>8270</v>
      </c>
      <c r="S3669" s="6">
        <f t="shared" si="399"/>
        <v>1.0317033333333334</v>
      </c>
      <c r="T3669" s="8">
        <f t="shared" si="400"/>
        <v>53.363965517241382</v>
      </c>
      <c r="U3669" t="str">
        <f t="shared" si="404"/>
        <v>theater</v>
      </c>
      <c r="V3669" t="str">
        <f t="shared" si="405"/>
        <v>plays</v>
      </c>
    </row>
    <row r="3670" spans="1:22" ht="48" x14ac:dyDescent="0.2">
      <c r="A3670">
        <v>3668</v>
      </c>
      <c r="B3670" s="3" t="s">
        <v>3665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2">
        <f t="shared" si="401"/>
        <v>42208.772916666669</v>
      </c>
      <c r="K3670">
        <v>1435670452</v>
      </c>
      <c r="L3670" s="12" t="str">
        <f t="shared" si="402"/>
        <v>06/30/2015</v>
      </c>
      <c r="M3670" s="9" t="str" cm="1">
        <f t="array" ref="M3670">_xlfn.IFS(LEFT(L3670, 2) = "01", "Jan", LEFT(L3670, 2) = "02", "Feb", LEFT(L3670, 2) = "03", "Mar", LEFT(L3670, 2) = "04", "Apr", LEFT(L3670, 2) = "05", "May", LEFT(L3670, 2) = "06", "Jun", LEFT(L3670, 2) = "07", "Jul", LEFT(L3670, 2) = "08", "Aug", LEFT(L3670, 2) = "09", "Sep", LEFT(L3670, 2) = "10", "Oct", LEFT(L3670, 2) = "11", "Nov", LEFT(L3670, 2) = "12", "Dec")</f>
        <v>Jun</v>
      </c>
      <c r="N3670" s="9" t="str">
        <f t="shared" si="403"/>
        <v>2015</v>
      </c>
      <c r="O3670" t="b">
        <v>0</v>
      </c>
      <c r="P3670">
        <v>28</v>
      </c>
      <c r="Q3670" t="b">
        <v>1</v>
      </c>
      <c r="R3670" t="s">
        <v>8270</v>
      </c>
      <c r="S3670" s="6">
        <f t="shared" si="399"/>
        <v>1.0349999999999999</v>
      </c>
      <c r="T3670" s="8">
        <f t="shared" si="400"/>
        <v>36.964285714285715</v>
      </c>
      <c r="U3670" t="str">
        <f t="shared" si="404"/>
        <v>theater</v>
      </c>
      <c r="V3670" t="str">
        <f t="shared" si="405"/>
        <v>plays</v>
      </c>
    </row>
    <row r="3671" spans="1:22" ht="48" x14ac:dyDescent="0.2">
      <c r="A3671">
        <v>3669</v>
      </c>
      <c r="B3671" s="3" t="s">
        <v>3666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2">
        <f t="shared" si="401"/>
        <v>42166.675196759257</v>
      </c>
      <c r="K3671">
        <v>1431447137</v>
      </c>
      <c r="L3671" s="12" t="str">
        <f t="shared" si="402"/>
        <v>05/12/2015</v>
      </c>
      <c r="M3671" s="9" t="str" cm="1">
        <f t="array" ref="M3671">_xlfn.IFS(LEFT(L3671, 2) = "01", "Jan", LEFT(L3671, 2) = "02", "Feb", LEFT(L3671, 2) = "03", "Mar", LEFT(L3671, 2) = "04", "Apr", LEFT(L3671, 2) = "05", "May", LEFT(L3671, 2) = "06", "Jun", LEFT(L3671, 2) = "07", "Jul", LEFT(L3671, 2) = "08", "Aug", LEFT(L3671, 2) = "09", "Sep", LEFT(L3671, 2) = "10", "Oct", LEFT(L3671, 2) = "11", "Nov", LEFT(L3671, 2) = "12", "Dec")</f>
        <v>May</v>
      </c>
      <c r="N3671" s="9" t="str">
        <f t="shared" si="403"/>
        <v>2015</v>
      </c>
      <c r="O3671" t="b">
        <v>0</v>
      </c>
      <c r="P3671">
        <v>17</v>
      </c>
      <c r="Q3671" t="b">
        <v>1</v>
      </c>
      <c r="R3671" t="s">
        <v>8270</v>
      </c>
      <c r="S3671" s="6">
        <f t="shared" si="399"/>
        <v>1.3819999999999999</v>
      </c>
      <c r="T3671" s="8">
        <f t="shared" si="400"/>
        <v>81.294117647058826</v>
      </c>
      <c r="U3671" t="str">
        <f t="shared" si="404"/>
        <v>theater</v>
      </c>
      <c r="V3671" t="str">
        <f t="shared" si="405"/>
        <v>plays</v>
      </c>
    </row>
    <row r="3672" spans="1:22" ht="48" x14ac:dyDescent="0.2">
      <c r="A3672">
        <v>3670</v>
      </c>
      <c r="B3672" s="3" t="s">
        <v>3667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2">
        <f t="shared" si="401"/>
        <v>42155.958333333328</v>
      </c>
      <c r="K3672">
        <v>1431951611</v>
      </c>
      <c r="L3672" s="12" t="str">
        <f t="shared" si="402"/>
        <v>05/18/2015</v>
      </c>
      <c r="M3672" s="9" t="str" cm="1">
        <f t="array" ref="M3672">_xlfn.IFS(LEFT(L3672, 2) = "01", "Jan", LEFT(L3672, 2) = "02", "Feb", LEFT(L3672, 2) = "03", "Mar", LEFT(L3672, 2) = "04", "Apr", LEFT(L3672, 2) = "05", "May", LEFT(L3672, 2) = "06", "Jun", LEFT(L3672, 2) = "07", "Jul", LEFT(L3672, 2) = "08", "Aug", LEFT(L3672, 2) = "09", "Sep", LEFT(L3672, 2) = "10", "Oct", LEFT(L3672, 2) = "11", "Nov", LEFT(L3672, 2) = "12", "Dec")</f>
        <v>May</v>
      </c>
      <c r="N3672" s="9" t="str">
        <f t="shared" si="403"/>
        <v>2015</v>
      </c>
      <c r="O3672" t="b">
        <v>0</v>
      </c>
      <c r="P3672">
        <v>12</v>
      </c>
      <c r="Q3672" t="b">
        <v>1</v>
      </c>
      <c r="R3672" t="s">
        <v>8270</v>
      </c>
      <c r="S3672" s="6">
        <f t="shared" si="399"/>
        <v>1.0954545454545455</v>
      </c>
      <c r="T3672" s="8">
        <f t="shared" si="400"/>
        <v>20.083333333333332</v>
      </c>
      <c r="U3672" t="str">
        <f t="shared" si="404"/>
        <v>theater</v>
      </c>
      <c r="V3672" t="str">
        <f t="shared" si="405"/>
        <v>plays</v>
      </c>
    </row>
    <row r="3673" spans="1:22" ht="48" x14ac:dyDescent="0.2">
      <c r="A3673">
        <v>3671</v>
      </c>
      <c r="B3673" s="3" t="s">
        <v>3668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2">
        <f t="shared" si="401"/>
        <v>41841.165972222225</v>
      </c>
      <c r="K3673">
        <v>1404140667</v>
      </c>
      <c r="L3673" s="12" t="str">
        <f t="shared" si="402"/>
        <v>06/30/2014</v>
      </c>
      <c r="M3673" s="9" t="str" cm="1">
        <f t="array" ref="M3673">_xlfn.IFS(LEFT(L3673, 2) = "01", "Jan", LEFT(L3673, 2) = "02", "Feb", LEFT(L3673, 2) = "03", "Mar", LEFT(L3673, 2) = "04", "Apr", LEFT(L3673, 2) = "05", "May", LEFT(L3673, 2) = "06", "Jun", LEFT(L3673, 2) = "07", "Jul", LEFT(L3673, 2) = "08", "Aug", LEFT(L3673, 2) = "09", "Sep", LEFT(L3673, 2) = "10", "Oct", LEFT(L3673, 2) = "11", "Nov", LEFT(L3673, 2) = "12", "Dec")</f>
        <v>Jun</v>
      </c>
      <c r="N3673" s="9" t="str">
        <f t="shared" si="403"/>
        <v>2014</v>
      </c>
      <c r="O3673" t="b">
        <v>0</v>
      </c>
      <c r="P3673">
        <v>40</v>
      </c>
      <c r="Q3673" t="b">
        <v>1</v>
      </c>
      <c r="R3673" t="s">
        <v>8270</v>
      </c>
      <c r="S3673" s="6">
        <f t="shared" si="399"/>
        <v>1.0085714285714287</v>
      </c>
      <c r="T3673" s="8">
        <f t="shared" si="400"/>
        <v>88.25</v>
      </c>
      <c r="U3673" t="str">
        <f t="shared" si="404"/>
        <v>theater</v>
      </c>
      <c r="V3673" t="str">
        <f t="shared" si="405"/>
        <v>plays</v>
      </c>
    </row>
    <row r="3674" spans="1:22" ht="48" x14ac:dyDescent="0.2">
      <c r="A3674">
        <v>3672</v>
      </c>
      <c r="B3674" s="3" t="s">
        <v>3669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2">
        <f t="shared" si="401"/>
        <v>41908.946574074071</v>
      </c>
      <c r="K3674">
        <v>1409179384</v>
      </c>
      <c r="L3674" s="12" t="str">
        <f t="shared" si="402"/>
        <v>08/27/2014</v>
      </c>
      <c r="M3674" s="9" t="str" cm="1">
        <f t="array" ref="M3674">_xlfn.IFS(LEFT(L3674, 2) = "01", "Jan", LEFT(L3674, 2) = "02", "Feb", LEFT(L3674, 2) = "03", "Mar", LEFT(L3674, 2) = "04", "Apr", LEFT(L3674, 2) = "05", "May", LEFT(L3674, 2) = "06", "Jun", LEFT(L3674, 2) = "07", "Jul", LEFT(L3674, 2) = "08", "Aug", LEFT(L3674, 2) = "09", "Sep", LEFT(L3674, 2) = "10", "Oct", LEFT(L3674, 2) = "11", "Nov", LEFT(L3674, 2) = "12", "Dec")</f>
        <v>Aug</v>
      </c>
      <c r="N3674" s="9" t="str">
        <f t="shared" si="403"/>
        <v>2014</v>
      </c>
      <c r="O3674" t="b">
        <v>0</v>
      </c>
      <c r="P3674">
        <v>57</v>
      </c>
      <c r="Q3674" t="b">
        <v>1</v>
      </c>
      <c r="R3674" t="s">
        <v>8270</v>
      </c>
      <c r="S3674" s="6">
        <f t="shared" si="399"/>
        <v>1.0153333333333334</v>
      </c>
      <c r="T3674" s="8">
        <f t="shared" si="400"/>
        <v>53.438596491228068</v>
      </c>
      <c r="U3674" t="str">
        <f t="shared" si="404"/>
        <v>theater</v>
      </c>
      <c r="V3674" t="str">
        <f t="shared" si="405"/>
        <v>plays</v>
      </c>
    </row>
    <row r="3675" spans="1:22" ht="48" x14ac:dyDescent="0.2">
      <c r="A3675">
        <v>3673</v>
      </c>
      <c r="B3675" s="3" t="s">
        <v>3670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2">
        <f t="shared" si="401"/>
        <v>41948.536111111112</v>
      </c>
      <c r="K3675">
        <v>1412233497</v>
      </c>
      <c r="L3675" s="12" t="str">
        <f t="shared" si="402"/>
        <v>10/02/2014</v>
      </c>
      <c r="M3675" s="9" t="str" cm="1">
        <f t="array" ref="M3675">_xlfn.IFS(LEFT(L3675, 2) = "01", "Jan", LEFT(L3675, 2) = "02", "Feb", LEFT(L3675, 2) = "03", "Mar", LEFT(L3675, 2) = "04", "Apr", LEFT(L3675, 2) = "05", "May", LEFT(L3675, 2) = "06", "Jun", LEFT(L3675, 2) = "07", "Jul", LEFT(L3675, 2) = "08", "Aug", LEFT(L3675, 2) = "09", "Sep", LEFT(L3675, 2) = "10", "Oct", LEFT(L3675, 2) = "11", "Nov", LEFT(L3675, 2) = "12", "Dec")</f>
        <v>Oct</v>
      </c>
      <c r="N3675" s="9" t="str">
        <f t="shared" si="403"/>
        <v>2014</v>
      </c>
      <c r="O3675" t="b">
        <v>0</v>
      </c>
      <c r="P3675">
        <v>114</v>
      </c>
      <c r="Q3675" t="b">
        <v>1</v>
      </c>
      <c r="R3675" t="s">
        <v>8270</v>
      </c>
      <c r="S3675" s="6">
        <f t="shared" si="399"/>
        <v>1.13625</v>
      </c>
      <c r="T3675" s="8">
        <f t="shared" si="400"/>
        <v>39.868421052631582</v>
      </c>
      <c r="U3675" t="str">
        <f t="shared" si="404"/>
        <v>theater</v>
      </c>
      <c r="V3675" t="str">
        <f t="shared" si="405"/>
        <v>plays</v>
      </c>
    </row>
    <row r="3676" spans="1:22" ht="48" x14ac:dyDescent="0.2">
      <c r="A3676">
        <v>3674</v>
      </c>
      <c r="B3676" s="3" t="s">
        <v>3671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2">
        <f t="shared" si="401"/>
        <v>42616.873020833329</v>
      </c>
      <c r="K3676">
        <v>1467752229</v>
      </c>
      <c r="L3676" s="12" t="str">
        <f t="shared" si="402"/>
        <v>07/05/2016</v>
      </c>
      <c r="M3676" s="9" t="str" cm="1">
        <f t="array" ref="M3676">_xlfn.IFS(LEFT(L3676, 2) = "01", "Jan", LEFT(L3676, 2) = "02", "Feb", LEFT(L3676, 2) = "03", "Mar", LEFT(L3676, 2) = "04", "Apr", LEFT(L3676, 2) = "05", "May", LEFT(L3676, 2) = "06", "Jun", LEFT(L3676, 2) = "07", "Jul", LEFT(L3676, 2) = "08", "Aug", LEFT(L3676, 2) = "09", "Sep", LEFT(L3676, 2) = "10", "Oct", LEFT(L3676, 2) = "11", "Nov", LEFT(L3676, 2) = "12", "Dec")</f>
        <v>Jul</v>
      </c>
      <c r="N3676" s="9" t="str">
        <f t="shared" si="403"/>
        <v>2016</v>
      </c>
      <c r="O3676" t="b">
        <v>0</v>
      </c>
      <c r="P3676">
        <v>31</v>
      </c>
      <c r="Q3676" t="b">
        <v>1</v>
      </c>
      <c r="R3676" t="s">
        <v>8270</v>
      </c>
      <c r="S3676" s="6">
        <f t="shared" si="399"/>
        <v>1</v>
      </c>
      <c r="T3676" s="8">
        <f t="shared" si="400"/>
        <v>145.16129032258064</v>
      </c>
      <c r="U3676" t="str">
        <f t="shared" si="404"/>
        <v>theater</v>
      </c>
      <c r="V3676" t="str">
        <f t="shared" si="405"/>
        <v>plays</v>
      </c>
    </row>
    <row r="3677" spans="1:22" ht="48" x14ac:dyDescent="0.2">
      <c r="A3677">
        <v>3675</v>
      </c>
      <c r="B3677" s="3" t="s">
        <v>3672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2">
        <f t="shared" si="401"/>
        <v>42505.958333333328</v>
      </c>
      <c r="K3677">
        <v>1462285182</v>
      </c>
      <c r="L3677" s="12" t="str">
        <f t="shared" si="402"/>
        <v>05/03/2016</v>
      </c>
      <c r="M3677" s="9" t="str" cm="1">
        <f t="array" ref="M3677">_xlfn.IFS(LEFT(L3677, 2) = "01", "Jan", LEFT(L3677, 2) = "02", "Feb", LEFT(L3677, 2) = "03", "Mar", LEFT(L3677, 2) = "04", "Apr", LEFT(L3677, 2) = "05", "May", LEFT(L3677, 2) = "06", "Jun", LEFT(L3677, 2) = "07", "Jul", LEFT(L3677, 2) = "08", "Aug", LEFT(L3677, 2) = "09", "Sep", LEFT(L3677, 2) = "10", "Oct", LEFT(L3677, 2) = "11", "Nov", LEFT(L3677, 2) = "12", "Dec")</f>
        <v>May</v>
      </c>
      <c r="N3677" s="9" t="str">
        <f t="shared" si="403"/>
        <v>2016</v>
      </c>
      <c r="O3677" t="b">
        <v>0</v>
      </c>
      <c r="P3677">
        <v>3</v>
      </c>
      <c r="Q3677" t="b">
        <v>1</v>
      </c>
      <c r="R3677" t="s">
        <v>8270</v>
      </c>
      <c r="S3677" s="6">
        <f t="shared" si="399"/>
        <v>1.4</v>
      </c>
      <c r="T3677" s="8">
        <f t="shared" si="400"/>
        <v>23.333333333333332</v>
      </c>
      <c r="U3677" t="str">
        <f t="shared" si="404"/>
        <v>theater</v>
      </c>
      <c r="V3677" t="str">
        <f t="shared" si="405"/>
        <v>plays</v>
      </c>
    </row>
    <row r="3678" spans="1:22" ht="48" x14ac:dyDescent="0.2">
      <c r="A3678">
        <v>3676</v>
      </c>
      <c r="B3678" s="3" t="s">
        <v>3673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2">
        <f t="shared" si="401"/>
        <v>41894.815787037034</v>
      </c>
      <c r="K3678">
        <v>1408995284</v>
      </c>
      <c r="L3678" s="12" t="str">
        <f t="shared" si="402"/>
        <v>08/25/2014</v>
      </c>
      <c r="M3678" s="9" t="str" cm="1">
        <f t="array" ref="M3678">_xlfn.IFS(LEFT(L3678, 2) = "01", "Jan", LEFT(L3678, 2) = "02", "Feb", LEFT(L3678, 2) = "03", "Mar", LEFT(L3678, 2) = "04", "Apr", LEFT(L3678, 2) = "05", "May", LEFT(L3678, 2) = "06", "Jun", LEFT(L3678, 2) = "07", "Jul", LEFT(L3678, 2) = "08", "Aug", LEFT(L3678, 2) = "09", "Sep", LEFT(L3678, 2) = "10", "Oct", LEFT(L3678, 2) = "11", "Nov", LEFT(L3678, 2) = "12", "Dec")</f>
        <v>Aug</v>
      </c>
      <c r="N3678" s="9" t="str">
        <f t="shared" si="403"/>
        <v>2014</v>
      </c>
      <c r="O3678" t="b">
        <v>0</v>
      </c>
      <c r="P3678">
        <v>16</v>
      </c>
      <c r="Q3678" t="b">
        <v>1</v>
      </c>
      <c r="R3678" t="s">
        <v>8270</v>
      </c>
      <c r="S3678" s="6">
        <f t="shared" si="399"/>
        <v>1.2875000000000001</v>
      </c>
      <c r="T3678" s="8">
        <f t="shared" si="400"/>
        <v>64.375</v>
      </c>
      <c r="U3678" t="str">
        <f t="shared" si="404"/>
        <v>theater</v>
      </c>
      <c r="V3678" t="str">
        <f t="shared" si="405"/>
        <v>plays</v>
      </c>
    </row>
    <row r="3679" spans="1:22" ht="32" x14ac:dyDescent="0.2">
      <c r="A3679">
        <v>3677</v>
      </c>
      <c r="B3679" s="3" t="s">
        <v>3674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2">
        <f t="shared" si="401"/>
        <v>41823.165972222225</v>
      </c>
      <c r="K3679">
        <v>1402580818</v>
      </c>
      <c r="L3679" s="12" t="str">
        <f t="shared" si="402"/>
        <v>06/12/2014</v>
      </c>
      <c r="M3679" s="9" t="str" cm="1">
        <f t="array" ref="M3679">_xlfn.IFS(LEFT(L3679, 2) = "01", "Jan", LEFT(L3679, 2) = "02", "Feb", LEFT(L3679, 2) = "03", "Mar", LEFT(L3679, 2) = "04", "Apr", LEFT(L3679, 2) = "05", "May", LEFT(L3679, 2) = "06", "Jun", LEFT(L3679, 2) = "07", "Jul", LEFT(L3679, 2) = "08", "Aug", LEFT(L3679, 2) = "09", "Sep", LEFT(L3679, 2) = "10", "Oct", LEFT(L3679, 2) = "11", "Nov", LEFT(L3679, 2) = "12", "Dec")</f>
        <v>Jun</v>
      </c>
      <c r="N3679" s="9" t="str">
        <f t="shared" si="403"/>
        <v>2014</v>
      </c>
      <c r="O3679" t="b">
        <v>0</v>
      </c>
      <c r="P3679">
        <v>199</v>
      </c>
      <c r="Q3679" t="b">
        <v>1</v>
      </c>
      <c r="R3679" t="s">
        <v>8270</v>
      </c>
      <c r="S3679" s="6">
        <f t="shared" si="399"/>
        <v>1.0290416666666666</v>
      </c>
      <c r="T3679" s="8">
        <f t="shared" si="400"/>
        <v>62.052763819095475</v>
      </c>
      <c r="U3679" t="str">
        <f t="shared" si="404"/>
        <v>theater</v>
      </c>
      <c r="V3679" t="str">
        <f t="shared" si="405"/>
        <v>plays</v>
      </c>
    </row>
    <row r="3680" spans="1:22" ht="32" x14ac:dyDescent="0.2">
      <c r="A3680">
        <v>3678</v>
      </c>
      <c r="B3680" s="3" t="s">
        <v>3675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2">
        <f t="shared" si="401"/>
        <v>42155.531226851846</v>
      </c>
      <c r="K3680">
        <v>1430052298</v>
      </c>
      <c r="L3680" s="12" t="str">
        <f t="shared" si="402"/>
        <v>04/26/2015</v>
      </c>
      <c r="M3680" s="9" t="str" cm="1">
        <f t="array" ref="M3680">_xlfn.IFS(LEFT(L3680, 2) = "01", "Jan", LEFT(L3680, 2) = "02", "Feb", LEFT(L3680, 2) = "03", "Mar", LEFT(L3680, 2) = "04", "Apr", LEFT(L3680, 2) = "05", "May", LEFT(L3680, 2) = "06", "Jun", LEFT(L3680, 2) = "07", "Jul", LEFT(L3680, 2) = "08", "Aug", LEFT(L3680, 2) = "09", "Sep", LEFT(L3680, 2) = "10", "Oct", LEFT(L3680, 2) = "11", "Nov", LEFT(L3680, 2) = "12", "Dec")</f>
        <v>Apr</v>
      </c>
      <c r="N3680" s="9" t="str">
        <f t="shared" si="403"/>
        <v>2015</v>
      </c>
      <c r="O3680" t="b">
        <v>0</v>
      </c>
      <c r="P3680">
        <v>31</v>
      </c>
      <c r="Q3680" t="b">
        <v>1</v>
      </c>
      <c r="R3680" t="s">
        <v>8270</v>
      </c>
      <c r="S3680" s="6">
        <f t="shared" si="399"/>
        <v>1.0249999999999999</v>
      </c>
      <c r="T3680" s="8">
        <f t="shared" si="400"/>
        <v>66.129032258064512</v>
      </c>
      <c r="U3680" t="str">
        <f t="shared" si="404"/>
        <v>theater</v>
      </c>
      <c r="V3680" t="str">
        <f t="shared" si="405"/>
        <v>plays</v>
      </c>
    </row>
    <row r="3681" spans="1:22" ht="48" x14ac:dyDescent="0.2">
      <c r="A3681">
        <v>3679</v>
      </c>
      <c r="B3681" s="3" t="s">
        <v>3676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2">
        <f t="shared" si="401"/>
        <v>41821.207638888889</v>
      </c>
      <c r="K3681">
        <v>1401214581</v>
      </c>
      <c r="L3681" s="12" t="str">
        <f t="shared" si="402"/>
        <v>05/27/2014</v>
      </c>
      <c r="M3681" s="9" t="str" cm="1">
        <f t="array" ref="M3681">_xlfn.IFS(LEFT(L3681, 2) = "01", "Jan", LEFT(L3681, 2) = "02", "Feb", LEFT(L3681, 2) = "03", "Mar", LEFT(L3681, 2) = "04", "Apr", LEFT(L3681, 2) = "05", "May", LEFT(L3681, 2) = "06", "Jun", LEFT(L3681, 2) = "07", "Jul", LEFT(L3681, 2) = "08", "Aug", LEFT(L3681, 2) = "09", "Sep", LEFT(L3681, 2) = "10", "Oct", LEFT(L3681, 2) = "11", "Nov", LEFT(L3681, 2) = "12", "Dec")</f>
        <v>May</v>
      </c>
      <c r="N3681" s="9" t="str">
        <f t="shared" si="403"/>
        <v>2014</v>
      </c>
      <c r="O3681" t="b">
        <v>0</v>
      </c>
      <c r="P3681">
        <v>30</v>
      </c>
      <c r="Q3681" t="b">
        <v>1</v>
      </c>
      <c r="R3681" t="s">
        <v>8270</v>
      </c>
      <c r="S3681" s="6">
        <f t="shared" si="399"/>
        <v>1.101</v>
      </c>
      <c r="T3681" s="8">
        <f t="shared" si="400"/>
        <v>73.400000000000006</v>
      </c>
      <c r="U3681" t="str">
        <f t="shared" si="404"/>
        <v>theater</v>
      </c>
      <c r="V3681" t="str">
        <f t="shared" si="405"/>
        <v>plays</v>
      </c>
    </row>
    <row r="3682" spans="1:22" ht="32" x14ac:dyDescent="0.2">
      <c r="A3682">
        <v>3680</v>
      </c>
      <c r="B3682" s="3" t="s">
        <v>3677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2">
        <f t="shared" si="401"/>
        <v>42648.454097222217</v>
      </c>
      <c r="K3682">
        <v>1473850434</v>
      </c>
      <c r="L3682" s="12" t="str">
        <f t="shared" si="402"/>
        <v>09/14/2016</v>
      </c>
      <c r="M3682" s="9" t="str" cm="1">
        <f t="array" ref="M3682">_xlfn.IFS(LEFT(L3682, 2) = "01", "Jan", LEFT(L3682, 2) = "02", "Feb", LEFT(L3682, 2) = "03", "Mar", LEFT(L3682, 2) = "04", "Apr", LEFT(L3682, 2) = "05", "May", LEFT(L3682, 2) = "06", "Jun", LEFT(L3682, 2) = "07", "Jul", LEFT(L3682, 2) = "08", "Aug", LEFT(L3682, 2) = "09", "Sep", LEFT(L3682, 2) = "10", "Oct", LEFT(L3682, 2) = "11", "Nov", LEFT(L3682, 2) = "12", "Dec")</f>
        <v>Sep</v>
      </c>
      <c r="N3682" s="9" t="str">
        <f t="shared" si="403"/>
        <v>2016</v>
      </c>
      <c r="O3682" t="b">
        <v>0</v>
      </c>
      <c r="P3682">
        <v>34</v>
      </c>
      <c r="Q3682" t="b">
        <v>1</v>
      </c>
      <c r="R3682" t="s">
        <v>8270</v>
      </c>
      <c r="S3682" s="6">
        <f t="shared" si="399"/>
        <v>1.1276666666666666</v>
      </c>
      <c r="T3682" s="8">
        <f t="shared" si="400"/>
        <v>99.5</v>
      </c>
      <c r="U3682" t="str">
        <f t="shared" si="404"/>
        <v>theater</v>
      </c>
      <c r="V3682" t="str">
        <f t="shared" si="405"/>
        <v>plays</v>
      </c>
    </row>
    <row r="3683" spans="1:22" ht="64" x14ac:dyDescent="0.2">
      <c r="A3683">
        <v>3681</v>
      </c>
      <c r="B3683" s="3" t="s">
        <v>3678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2">
        <f t="shared" si="401"/>
        <v>42384.651504629626</v>
      </c>
      <c r="K3683">
        <v>1452008290</v>
      </c>
      <c r="L3683" s="12" t="str">
        <f t="shared" si="402"/>
        <v>01/05/2016</v>
      </c>
      <c r="M3683" s="9" t="str" cm="1">
        <f t="array" ref="M3683">_xlfn.IFS(LEFT(L3683, 2) = "01", "Jan", LEFT(L3683, 2) = "02", "Feb", LEFT(L3683, 2) = "03", "Mar", LEFT(L3683, 2) = "04", "Apr", LEFT(L3683, 2) = "05", "May", LEFT(L3683, 2) = "06", "Jun", LEFT(L3683, 2) = "07", "Jul", LEFT(L3683, 2) = "08", "Aug", LEFT(L3683, 2) = "09", "Sep", LEFT(L3683, 2) = "10", "Oct", LEFT(L3683, 2) = "11", "Nov", LEFT(L3683, 2) = "12", "Dec")</f>
        <v>Jan</v>
      </c>
      <c r="N3683" s="9" t="str">
        <f t="shared" si="403"/>
        <v>2016</v>
      </c>
      <c r="O3683" t="b">
        <v>0</v>
      </c>
      <c r="P3683">
        <v>18</v>
      </c>
      <c r="Q3683" t="b">
        <v>1</v>
      </c>
      <c r="R3683" t="s">
        <v>8270</v>
      </c>
      <c r="S3683" s="6">
        <f t="shared" si="399"/>
        <v>1.119</v>
      </c>
      <c r="T3683" s="8">
        <f t="shared" si="400"/>
        <v>62.166666666666664</v>
      </c>
      <c r="U3683" t="str">
        <f t="shared" si="404"/>
        <v>theater</v>
      </c>
      <c r="V3683" t="str">
        <f t="shared" si="405"/>
        <v>plays</v>
      </c>
    </row>
    <row r="3684" spans="1:22" ht="48" x14ac:dyDescent="0.2">
      <c r="A3684">
        <v>3682</v>
      </c>
      <c r="B3684" s="3" t="s">
        <v>3679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2">
        <f t="shared" si="401"/>
        <v>41806.290972222225</v>
      </c>
      <c r="K3684">
        <v>1399998418</v>
      </c>
      <c r="L3684" s="12" t="str">
        <f t="shared" si="402"/>
        <v>05/13/2014</v>
      </c>
      <c r="M3684" s="9" t="str" cm="1">
        <f t="array" ref="M3684">_xlfn.IFS(LEFT(L3684, 2) = "01", "Jan", LEFT(L3684, 2) = "02", "Feb", LEFT(L3684, 2) = "03", "Mar", LEFT(L3684, 2) = "04", "Apr", LEFT(L3684, 2) = "05", "May", LEFT(L3684, 2) = "06", "Jun", LEFT(L3684, 2) = "07", "Jul", LEFT(L3684, 2) = "08", "Aug", LEFT(L3684, 2) = "09", "Sep", LEFT(L3684, 2) = "10", "Oct", LEFT(L3684, 2) = "11", "Nov", LEFT(L3684, 2) = "12", "Dec")</f>
        <v>May</v>
      </c>
      <c r="N3684" s="9" t="str">
        <f t="shared" si="403"/>
        <v>2014</v>
      </c>
      <c r="O3684" t="b">
        <v>0</v>
      </c>
      <c r="P3684">
        <v>67</v>
      </c>
      <c r="Q3684" t="b">
        <v>1</v>
      </c>
      <c r="R3684" t="s">
        <v>8270</v>
      </c>
      <c r="S3684" s="6">
        <f t="shared" si="399"/>
        <v>1.3919999999999999</v>
      </c>
      <c r="T3684" s="8">
        <f t="shared" si="400"/>
        <v>62.328358208955223</v>
      </c>
      <c r="U3684" t="str">
        <f t="shared" si="404"/>
        <v>theater</v>
      </c>
      <c r="V3684" t="str">
        <f t="shared" si="405"/>
        <v>plays</v>
      </c>
    </row>
    <row r="3685" spans="1:22" ht="48" x14ac:dyDescent="0.2">
      <c r="A3685">
        <v>3683</v>
      </c>
      <c r="B3685" s="3" t="s">
        <v>3680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2">
        <f t="shared" si="401"/>
        <v>42663.116851851853</v>
      </c>
      <c r="K3685">
        <v>1474339696</v>
      </c>
      <c r="L3685" s="12" t="str">
        <f t="shared" si="402"/>
        <v>09/20/2016</v>
      </c>
      <c r="M3685" s="9" t="str" cm="1">
        <f t="array" ref="M3685">_xlfn.IFS(LEFT(L3685, 2) = "01", "Jan", LEFT(L3685, 2) = "02", "Feb", LEFT(L3685, 2) = "03", "Mar", LEFT(L3685, 2) = "04", "Apr", LEFT(L3685, 2) = "05", "May", LEFT(L3685, 2) = "06", "Jun", LEFT(L3685, 2) = "07", "Jul", LEFT(L3685, 2) = "08", "Aug", LEFT(L3685, 2) = "09", "Sep", LEFT(L3685, 2) = "10", "Oct", LEFT(L3685, 2) = "11", "Nov", LEFT(L3685, 2) = "12", "Dec")</f>
        <v>Sep</v>
      </c>
      <c r="N3685" s="9" t="str">
        <f t="shared" si="403"/>
        <v>2016</v>
      </c>
      <c r="O3685" t="b">
        <v>0</v>
      </c>
      <c r="P3685">
        <v>66</v>
      </c>
      <c r="Q3685" t="b">
        <v>1</v>
      </c>
      <c r="R3685" t="s">
        <v>8270</v>
      </c>
      <c r="S3685" s="6">
        <f t="shared" si="399"/>
        <v>1.1085714285714285</v>
      </c>
      <c r="T3685" s="8">
        <f t="shared" si="400"/>
        <v>58.787878787878789</v>
      </c>
      <c r="U3685" t="str">
        <f t="shared" si="404"/>
        <v>theater</v>
      </c>
      <c r="V3685" t="str">
        <f t="shared" si="405"/>
        <v>plays</v>
      </c>
    </row>
    <row r="3686" spans="1:22" ht="48" x14ac:dyDescent="0.2">
      <c r="A3686">
        <v>3684</v>
      </c>
      <c r="B3686" s="3" t="s">
        <v>3681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2">
        <f t="shared" si="401"/>
        <v>42249.180393518516</v>
      </c>
      <c r="K3686">
        <v>1438575586</v>
      </c>
      <c r="L3686" s="12" t="str">
        <f t="shared" si="402"/>
        <v>08/03/2015</v>
      </c>
      <c r="M3686" s="9" t="str" cm="1">
        <f t="array" ref="M3686">_xlfn.IFS(LEFT(L3686, 2) = "01", "Jan", LEFT(L3686, 2) = "02", "Feb", LEFT(L3686, 2) = "03", "Mar", LEFT(L3686, 2) = "04", "Apr", LEFT(L3686, 2) = "05", "May", LEFT(L3686, 2) = "06", "Jun", LEFT(L3686, 2) = "07", "Jul", LEFT(L3686, 2) = "08", "Aug", LEFT(L3686, 2) = "09", "Sep", LEFT(L3686, 2) = "10", "Oct", LEFT(L3686, 2) = "11", "Nov", LEFT(L3686, 2) = "12", "Dec")</f>
        <v>Aug</v>
      </c>
      <c r="N3686" s="9" t="str">
        <f t="shared" si="403"/>
        <v>2015</v>
      </c>
      <c r="O3686" t="b">
        <v>0</v>
      </c>
      <c r="P3686">
        <v>23</v>
      </c>
      <c r="Q3686" t="b">
        <v>1</v>
      </c>
      <c r="R3686" t="s">
        <v>8270</v>
      </c>
      <c r="S3686" s="6">
        <f t="shared" si="399"/>
        <v>1.3906666666666667</v>
      </c>
      <c r="T3686" s="8">
        <f t="shared" si="400"/>
        <v>45.347826086956523</v>
      </c>
      <c r="U3686" t="str">
        <f t="shared" si="404"/>
        <v>theater</v>
      </c>
      <c r="V3686" t="str">
        <f t="shared" si="405"/>
        <v>plays</v>
      </c>
    </row>
    <row r="3687" spans="1:22" ht="48" x14ac:dyDescent="0.2">
      <c r="A3687">
        <v>3685</v>
      </c>
      <c r="B3687" s="3" t="s">
        <v>3682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2">
        <f t="shared" si="401"/>
        <v>41778.875</v>
      </c>
      <c r="K3687">
        <v>1398348859</v>
      </c>
      <c r="L3687" s="12" t="str">
        <f t="shared" si="402"/>
        <v>04/24/2014</v>
      </c>
      <c r="M3687" s="9" t="str" cm="1">
        <f t="array" ref="M3687">_xlfn.IFS(LEFT(L3687, 2) = "01", "Jan", LEFT(L3687, 2) = "02", "Feb", LEFT(L3687, 2) = "03", "Mar", LEFT(L3687, 2) = "04", "Apr", LEFT(L3687, 2) = "05", "May", LEFT(L3687, 2) = "06", "Jun", LEFT(L3687, 2) = "07", "Jul", LEFT(L3687, 2) = "08", "Aug", LEFT(L3687, 2) = "09", "Sep", LEFT(L3687, 2) = "10", "Oct", LEFT(L3687, 2) = "11", "Nov", LEFT(L3687, 2) = "12", "Dec")</f>
        <v>Apr</v>
      </c>
      <c r="N3687" s="9" t="str">
        <f t="shared" si="403"/>
        <v>2014</v>
      </c>
      <c r="O3687" t="b">
        <v>0</v>
      </c>
      <c r="P3687">
        <v>126</v>
      </c>
      <c r="Q3687" t="b">
        <v>1</v>
      </c>
      <c r="R3687" t="s">
        <v>8270</v>
      </c>
      <c r="S3687" s="6">
        <f t="shared" si="399"/>
        <v>1.0569999999999999</v>
      </c>
      <c r="T3687" s="8">
        <f t="shared" si="400"/>
        <v>41.944444444444443</v>
      </c>
      <c r="U3687" t="str">
        <f t="shared" si="404"/>
        <v>theater</v>
      </c>
      <c r="V3687" t="str">
        <f t="shared" si="405"/>
        <v>plays</v>
      </c>
    </row>
    <row r="3688" spans="1:22" ht="48" x14ac:dyDescent="0.2">
      <c r="A3688">
        <v>3686</v>
      </c>
      <c r="B3688" s="3" t="s">
        <v>3683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2">
        <f t="shared" si="401"/>
        <v>42245.165972222225</v>
      </c>
      <c r="K3688">
        <v>1439567660</v>
      </c>
      <c r="L3688" s="12" t="str">
        <f t="shared" si="402"/>
        <v>08/14/2015</v>
      </c>
      <c r="M3688" s="9" t="str" cm="1">
        <f t="array" ref="M3688">_xlfn.IFS(LEFT(L3688, 2) = "01", "Jan", LEFT(L3688, 2) = "02", "Feb", LEFT(L3688, 2) = "03", "Mar", LEFT(L3688, 2) = "04", "Apr", LEFT(L3688, 2) = "05", "May", LEFT(L3688, 2) = "06", "Jun", LEFT(L3688, 2) = "07", "Jul", LEFT(L3688, 2) = "08", "Aug", LEFT(L3688, 2) = "09", "Sep", LEFT(L3688, 2) = "10", "Oct", LEFT(L3688, 2) = "11", "Nov", LEFT(L3688, 2) = "12", "Dec")</f>
        <v>Aug</v>
      </c>
      <c r="N3688" s="9" t="str">
        <f t="shared" si="403"/>
        <v>2015</v>
      </c>
      <c r="O3688" t="b">
        <v>0</v>
      </c>
      <c r="P3688">
        <v>6</v>
      </c>
      <c r="Q3688" t="b">
        <v>1</v>
      </c>
      <c r="R3688" t="s">
        <v>8270</v>
      </c>
      <c r="S3688" s="6">
        <f t="shared" si="399"/>
        <v>1.0142857142857142</v>
      </c>
      <c r="T3688" s="8">
        <f t="shared" si="400"/>
        <v>59.166666666666664</v>
      </c>
      <c r="U3688" t="str">
        <f t="shared" si="404"/>
        <v>theater</v>
      </c>
      <c r="V3688" t="str">
        <f t="shared" si="405"/>
        <v>plays</v>
      </c>
    </row>
    <row r="3689" spans="1:22" ht="48" x14ac:dyDescent="0.2">
      <c r="A3689">
        <v>3687</v>
      </c>
      <c r="B3689" s="3" t="s">
        <v>3684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2">
        <f t="shared" si="401"/>
        <v>41817.218229166669</v>
      </c>
      <c r="K3689">
        <v>1401254055</v>
      </c>
      <c r="L3689" s="12" t="str">
        <f t="shared" si="402"/>
        <v>05/28/2014</v>
      </c>
      <c r="M3689" s="9" t="str" cm="1">
        <f t="array" ref="M3689">_xlfn.IFS(LEFT(L3689, 2) = "01", "Jan", LEFT(L3689, 2) = "02", "Feb", LEFT(L3689, 2) = "03", "Mar", LEFT(L3689, 2) = "04", "Apr", LEFT(L3689, 2) = "05", "May", LEFT(L3689, 2) = "06", "Jun", LEFT(L3689, 2) = "07", "Jul", LEFT(L3689, 2) = "08", "Aug", LEFT(L3689, 2) = "09", "Sep", LEFT(L3689, 2) = "10", "Oct", LEFT(L3689, 2) = "11", "Nov", LEFT(L3689, 2) = "12", "Dec")</f>
        <v>May</v>
      </c>
      <c r="N3689" s="9" t="str">
        <f t="shared" si="403"/>
        <v>2014</v>
      </c>
      <c r="O3689" t="b">
        <v>0</v>
      </c>
      <c r="P3689">
        <v>25</v>
      </c>
      <c r="Q3689" t="b">
        <v>1</v>
      </c>
      <c r="R3689" t="s">
        <v>8270</v>
      </c>
      <c r="S3689" s="6">
        <f t="shared" si="399"/>
        <v>1.0024500000000001</v>
      </c>
      <c r="T3689" s="8">
        <f t="shared" si="400"/>
        <v>200.49</v>
      </c>
      <c r="U3689" t="str">
        <f t="shared" si="404"/>
        <v>theater</v>
      </c>
      <c r="V3689" t="str">
        <f t="shared" si="405"/>
        <v>plays</v>
      </c>
    </row>
    <row r="3690" spans="1:22" ht="48" x14ac:dyDescent="0.2">
      <c r="A3690">
        <v>3688</v>
      </c>
      <c r="B3690" s="3" t="s">
        <v>3685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2">
        <f t="shared" si="401"/>
        <v>41859.787083333329</v>
      </c>
      <c r="K3690">
        <v>1404932004</v>
      </c>
      <c r="L3690" s="12" t="str">
        <f t="shared" si="402"/>
        <v>07/09/2014</v>
      </c>
      <c r="M3690" s="9" t="str" cm="1">
        <f t="array" ref="M3690">_xlfn.IFS(LEFT(L3690, 2) = "01", "Jan", LEFT(L3690, 2) = "02", "Feb", LEFT(L3690, 2) = "03", "Mar", LEFT(L3690, 2) = "04", "Apr", LEFT(L3690, 2) = "05", "May", LEFT(L3690, 2) = "06", "Jun", LEFT(L3690, 2) = "07", "Jul", LEFT(L3690, 2) = "08", "Aug", LEFT(L3690, 2) = "09", "Sep", LEFT(L3690, 2) = "10", "Oct", LEFT(L3690, 2) = "11", "Nov", LEFT(L3690, 2) = "12", "Dec")</f>
        <v>Jul</v>
      </c>
      <c r="N3690" s="9" t="str">
        <f t="shared" si="403"/>
        <v>2014</v>
      </c>
      <c r="O3690" t="b">
        <v>0</v>
      </c>
      <c r="P3690">
        <v>39</v>
      </c>
      <c r="Q3690" t="b">
        <v>1</v>
      </c>
      <c r="R3690" t="s">
        <v>8270</v>
      </c>
      <c r="S3690" s="6">
        <f t="shared" si="399"/>
        <v>1.0916666666666666</v>
      </c>
      <c r="T3690" s="8">
        <f t="shared" si="400"/>
        <v>83.974358974358978</v>
      </c>
      <c r="U3690" t="str">
        <f t="shared" si="404"/>
        <v>theater</v>
      </c>
      <c r="V3690" t="str">
        <f t="shared" si="405"/>
        <v>plays</v>
      </c>
    </row>
    <row r="3691" spans="1:22" ht="48" x14ac:dyDescent="0.2">
      <c r="A3691">
        <v>3689</v>
      </c>
      <c r="B3691" s="3" t="s">
        <v>3686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2">
        <f t="shared" si="401"/>
        <v>42176.934027777781</v>
      </c>
      <c r="K3691">
        <v>1432410639</v>
      </c>
      <c r="L3691" s="12" t="str">
        <f t="shared" si="402"/>
        <v>05/23/2015</v>
      </c>
      <c r="M3691" s="9" t="str" cm="1">
        <f t="array" ref="M3691">_xlfn.IFS(LEFT(L3691, 2) = "01", "Jan", LEFT(L3691, 2) = "02", "Feb", LEFT(L3691, 2) = "03", "Mar", LEFT(L3691, 2) = "04", "Apr", LEFT(L3691, 2) = "05", "May", LEFT(L3691, 2) = "06", "Jun", LEFT(L3691, 2) = "07", "Jul", LEFT(L3691, 2) = "08", "Aug", LEFT(L3691, 2) = "09", "Sep", LEFT(L3691, 2) = "10", "Oct", LEFT(L3691, 2) = "11", "Nov", LEFT(L3691, 2) = "12", "Dec")</f>
        <v>May</v>
      </c>
      <c r="N3691" s="9" t="str">
        <f t="shared" si="403"/>
        <v>2015</v>
      </c>
      <c r="O3691" t="b">
        <v>0</v>
      </c>
      <c r="P3691">
        <v>62</v>
      </c>
      <c r="Q3691" t="b">
        <v>1</v>
      </c>
      <c r="R3691" t="s">
        <v>8270</v>
      </c>
      <c r="S3691" s="6">
        <f t="shared" si="399"/>
        <v>1.1833333333333333</v>
      </c>
      <c r="T3691" s="8">
        <f t="shared" si="400"/>
        <v>57.258064516129032</v>
      </c>
      <c r="U3691" t="str">
        <f t="shared" si="404"/>
        <v>theater</v>
      </c>
      <c r="V3691" t="str">
        <f t="shared" si="405"/>
        <v>plays</v>
      </c>
    </row>
    <row r="3692" spans="1:22" ht="48" x14ac:dyDescent="0.2">
      <c r="A3692">
        <v>3690</v>
      </c>
      <c r="B3692" s="3" t="s">
        <v>3687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2">
        <f t="shared" si="401"/>
        <v>41970.639849537038</v>
      </c>
      <c r="K3692">
        <v>1414506083</v>
      </c>
      <c r="L3692" s="12" t="str">
        <f t="shared" si="402"/>
        <v>10/28/2014</v>
      </c>
      <c r="M3692" s="9" t="str" cm="1">
        <f t="array" ref="M3692">_xlfn.IFS(LEFT(L3692, 2) = "01", "Jan", LEFT(L3692, 2) = "02", "Feb", LEFT(L3692, 2) = "03", "Mar", LEFT(L3692, 2) = "04", "Apr", LEFT(L3692, 2) = "05", "May", LEFT(L3692, 2) = "06", "Jun", LEFT(L3692, 2) = "07", "Jul", LEFT(L3692, 2) = "08", "Aug", LEFT(L3692, 2) = "09", "Sep", LEFT(L3692, 2) = "10", "Oct", LEFT(L3692, 2) = "11", "Nov", LEFT(L3692, 2) = "12", "Dec")</f>
        <v>Oct</v>
      </c>
      <c r="N3692" s="9" t="str">
        <f t="shared" si="403"/>
        <v>2014</v>
      </c>
      <c r="O3692" t="b">
        <v>0</v>
      </c>
      <c r="P3692">
        <v>31</v>
      </c>
      <c r="Q3692" t="b">
        <v>1</v>
      </c>
      <c r="R3692" t="s">
        <v>8270</v>
      </c>
      <c r="S3692" s="6">
        <f t="shared" si="399"/>
        <v>1.2</v>
      </c>
      <c r="T3692" s="8">
        <f t="shared" si="400"/>
        <v>58.064516129032256</v>
      </c>
      <c r="U3692" t="str">
        <f t="shared" si="404"/>
        <v>theater</v>
      </c>
      <c r="V3692" t="str">
        <f t="shared" si="405"/>
        <v>plays</v>
      </c>
    </row>
    <row r="3693" spans="1:22" ht="32" x14ac:dyDescent="0.2">
      <c r="A3693">
        <v>3691</v>
      </c>
      <c r="B3693" s="3" t="s">
        <v>3688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2">
        <f t="shared" si="401"/>
        <v>42065.207638888889</v>
      </c>
      <c r="K3693">
        <v>1421426929</v>
      </c>
      <c r="L3693" s="12" t="str">
        <f t="shared" si="402"/>
        <v>01/16/2015</v>
      </c>
      <c r="M3693" s="9" t="str" cm="1">
        <f t="array" ref="M3693">_xlfn.IFS(LEFT(L3693, 2) = "01", "Jan", LEFT(L3693, 2) = "02", "Feb", LEFT(L3693, 2) = "03", "Mar", LEFT(L3693, 2) = "04", "Apr", LEFT(L3693, 2) = "05", "May", LEFT(L3693, 2) = "06", "Jun", LEFT(L3693, 2) = "07", "Jul", LEFT(L3693, 2) = "08", "Aug", LEFT(L3693, 2) = "09", "Sep", LEFT(L3693, 2) = "10", "Oct", LEFT(L3693, 2) = "11", "Nov", LEFT(L3693, 2) = "12", "Dec")</f>
        <v>Jan</v>
      </c>
      <c r="N3693" s="9" t="str">
        <f t="shared" si="403"/>
        <v>2015</v>
      </c>
      <c r="O3693" t="b">
        <v>0</v>
      </c>
      <c r="P3693">
        <v>274</v>
      </c>
      <c r="Q3693" t="b">
        <v>1</v>
      </c>
      <c r="R3693" t="s">
        <v>8270</v>
      </c>
      <c r="S3693" s="6">
        <f t="shared" si="399"/>
        <v>1.2796000000000001</v>
      </c>
      <c r="T3693" s="8">
        <f t="shared" si="400"/>
        <v>186.80291970802921</v>
      </c>
      <c r="U3693" t="str">
        <f t="shared" si="404"/>
        <v>theater</v>
      </c>
      <c r="V3693" t="str">
        <f t="shared" si="405"/>
        <v>plays</v>
      </c>
    </row>
    <row r="3694" spans="1:22" ht="32" x14ac:dyDescent="0.2">
      <c r="A3694">
        <v>3692</v>
      </c>
      <c r="B3694" s="3" t="s">
        <v>3689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2">
        <f t="shared" si="401"/>
        <v>41901</v>
      </c>
      <c r="K3694">
        <v>1410304179</v>
      </c>
      <c r="L3694" s="12" t="str">
        <f t="shared" si="402"/>
        <v>09/09/2014</v>
      </c>
      <c r="M3694" s="9" t="str" cm="1">
        <f t="array" ref="M3694">_xlfn.IFS(LEFT(L3694, 2) = "01", "Jan", LEFT(L3694, 2) = "02", "Feb", LEFT(L3694, 2) = "03", "Mar", LEFT(L3694, 2) = "04", "Apr", LEFT(L3694, 2) = "05", "May", LEFT(L3694, 2) = "06", "Jun", LEFT(L3694, 2) = "07", "Jul", LEFT(L3694, 2) = "08", "Aug", LEFT(L3694, 2) = "09", "Sep", LEFT(L3694, 2) = "10", "Oct", LEFT(L3694, 2) = "11", "Nov", LEFT(L3694, 2) = "12", "Dec")</f>
        <v>Sep</v>
      </c>
      <c r="N3694" s="9" t="str">
        <f t="shared" si="403"/>
        <v>2014</v>
      </c>
      <c r="O3694" t="b">
        <v>0</v>
      </c>
      <c r="P3694">
        <v>17</v>
      </c>
      <c r="Q3694" t="b">
        <v>1</v>
      </c>
      <c r="R3694" t="s">
        <v>8270</v>
      </c>
      <c r="S3694" s="6">
        <f t="shared" si="399"/>
        <v>1.26</v>
      </c>
      <c r="T3694" s="8">
        <f t="shared" si="400"/>
        <v>74.117647058823536</v>
      </c>
      <c r="U3694" t="str">
        <f t="shared" si="404"/>
        <v>theater</v>
      </c>
      <c r="V3694" t="str">
        <f t="shared" si="405"/>
        <v>plays</v>
      </c>
    </row>
    <row r="3695" spans="1:22" ht="48" x14ac:dyDescent="0.2">
      <c r="A3695">
        <v>3693</v>
      </c>
      <c r="B3695" s="3" t="s">
        <v>3690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2">
        <f t="shared" si="401"/>
        <v>42338.9375</v>
      </c>
      <c r="K3695">
        <v>1446352529</v>
      </c>
      <c r="L3695" s="12" t="str">
        <f t="shared" si="402"/>
        <v>11/01/2015</v>
      </c>
      <c r="M3695" s="9" t="str" cm="1">
        <f t="array" ref="M3695">_xlfn.IFS(LEFT(L3695, 2) = "01", "Jan", LEFT(L3695, 2) = "02", "Feb", LEFT(L3695, 2) = "03", "Mar", LEFT(L3695, 2) = "04", "Apr", LEFT(L3695, 2) = "05", "May", LEFT(L3695, 2) = "06", "Jun", LEFT(L3695, 2) = "07", "Jul", LEFT(L3695, 2) = "08", "Aug", LEFT(L3695, 2) = "09", "Sep", LEFT(L3695, 2) = "10", "Oct", LEFT(L3695, 2) = "11", "Nov", LEFT(L3695, 2) = "12", "Dec")</f>
        <v>Nov</v>
      </c>
      <c r="N3695" s="9" t="str">
        <f t="shared" si="403"/>
        <v>2015</v>
      </c>
      <c r="O3695" t="b">
        <v>0</v>
      </c>
      <c r="P3695">
        <v>14</v>
      </c>
      <c r="Q3695" t="b">
        <v>1</v>
      </c>
      <c r="R3695" t="s">
        <v>8270</v>
      </c>
      <c r="S3695" s="6">
        <f t="shared" si="399"/>
        <v>1.2912912912912913</v>
      </c>
      <c r="T3695" s="8">
        <f t="shared" si="400"/>
        <v>30.714285714285715</v>
      </c>
      <c r="U3695" t="str">
        <f t="shared" si="404"/>
        <v>theater</v>
      </c>
      <c r="V3695" t="str">
        <f t="shared" si="405"/>
        <v>plays</v>
      </c>
    </row>
    <row r="3696" spans="1:22" ht="48" x14ac:dyDescent="0.2">
      <c r="A3696">
        <v>3694</v>
      </c>
      <c r="B3696" s="3" t="s">
        <v>3691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2">
        <f t="shared" si="401"/>
        <v>42527.083333333328</v>
      </c>
      <c r="K3696">
        <v>1461985967</v>
      </c>
      <c r="L3696" s="12" t="str">
        <f t="shared" si="402"/>
        <v>04/30/2016</v>
      </c>
      <c r="M3696" s="9" t="str" cm="1">
        <f t="array" ref="M3696">_xlfn.IFS(LEFT(L3696, 2) = "01", "Jan", LEFT(L3696, 2) = "02", "Feb", LEFT(L3696, 2) = "03", "Mar", LEFT(L3696, 2) = "04", "Apr", LEFT(L3696, 2) = "05", "May", LEFT(L3696, 2) = "06", "Jun", LEFT(L3696, 2) = "07", "Jul", LEFT(L3696, 2) = "08", "Aug", LEFT(L3696, 2) = "09", "Sep", LEFT(L3696, 2) = "10", "Oct", LEFT(L3696, 2) = "11", "Nov", LEFT(L3696, 2) = "12", "Dec")</f>
        <v>Apr</v>
      </c>
      <c r="N3696" s="9" t="str">
        <f t="shared" si="403"/>
        <v>2016</v>
      </c>
      <c r="O3696" t="b">
        <v>0</v>
      </c>
      <c r="P3696">
        <v>60</v>
      </c>
      <c r="Q3696" t="b">
        <v>1</v>
      </c>
      <c r="R3696" t="s">
        <v>8270</v>
      </c>
      <c r="S3696" s="6">
        <f t="shared" si="399"/>
        <v>1.0742857142857143</v>
      </c>
      <c r="T3696" s="8">
        <f t="shared" si="400"/>
        <v>62.666666666666664</v>
      </c>
      <c r="U3696" t="str">
        <f t="shared" si="404"/>
        <v>theater</v>
      </c>
      <c r="V3696" t="str">
        <f t="shared" si="405"/>
        <v>plays</v>
      </c>
    </row>
    <row r="3697" spans="1:22" ht="64" x14ac:dyDescent="0.2">
      <c r="A3697">
        <v>3695</v>
      </c>
      <c r="B3697" s="3" t="s">
        <v>3692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2">
        <f t="shared" si="401"/>
        <v>42015.870486111111</v>
      </c>
      <c r="K3697">
        <v>1419281610</v>
      </c>
      <c r="L3697" s="12" t="str">
        <f t="shared" si="402"/>
        <v>12/22/2014</v>
      </c>
      <c r="M3697" s="9" t="str" cm="1">
        <f t="array" ref="M3697">_xlfn.IFS(LEFT(L3697, 2) = "01", "Jan", LEFT(L3697, 2) = "02", "Feb", LEFT(L3697, 2) = "03", "Mar", LEFT(L3697, 2) = "04", "Apr", LEFT(L3697, 2) = "05", "May", LEFT(L3697, 2) = "06", "Jun", LEFT(L3697, 2) = "07", "Jul", LEFT(L3697, 2) = "08", "Aug", LEFT(L3697, 2) = "09", "Sep", LEFT(L3697, 2) = "10", "Oct", LEFT(L3697, 2) = "11", "Nov", LEFT(L3697, 2) = "12", "Dec")</f>
        <v>Dec</v>
      </c>
      <c r="N3697" s="9" t="str">
        <f t="shared" si="403"/>
        <v>2014</v>
      </c>
      <c r="O3697" t="b">
        <v>0</v>
      </c>
      <c r="P3697">
        <v>33</v>
      </c>
      <c r="Q3697" t="b">
        <v>1</v>
      </c>
      <c r="R3697" t="s">
        <v>8270</v>
      </c>
      <c r="S3697" s="6">
        <f t="shared" si="399"/>
        <v>1.00125</v>
      </c>
      <c r="T3697" s="8">
        <f t="shared" si="400"/>
        <v>121.36363636363636</v>
      </c>
      <c r="U3697" t="str">
        <f t="shared" si="404"/>
        <v>theater</v>
      </c>
      <c r="V3697" t="str">
        <f t="shared" si="405"/>
        <v>plays</v>
      </c>
    </row>
    <row r="3698" spans="1:22" ht="48" x14ac:dyDescent="0.2">
      <c r="A3698">
        <v>3696</v>
      </c>
      <c r="B3698" s="3" t="s">
        <v>3693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2">
        <f t="shared" si="401"/>
        <v>42048.617083333331</v>
      </c>
      <c r="K3698">
        <v>1418654916</v>
      </c>
      <c r="L3698" s="12" t="str">
        <f t="shared" si="402"/>
        <v>12/15/2014</v>
      </c>
      <c r="M3698" s="9" t="str" cm="1">
        <f t="array" ref="M3698">_xlfn.IFS(LEFT(L3698, 2) = "01", "Jan", LEFT(L3698, 2) = "02", "Feb", LEFT(L3698, 2) = "03", "Mar", LEFT(L3698, 2) = "04", "Apr", LEFT(L3698, 2) = "05", "May", LEFT(L3698, 2) = "06", "Jun", LEFT(L3698, 2) = "07", "Jul", LEFT(L3698, 2) = "08", "Aug", LEFT(L3698, 2) = "09", "Sep", LEFT(L3698, 2) = "10", "Oct", LEFT(L3698, 2) = "11", "Nov", LEFT(L3698, 2) = "12", "Dec")</f>
        <v>Dec</v>
      </c>
      <c r="N3698" s="9" t="str">
        <f t="shared" si="403"/>
        <v>2014</v>
      </c>
      <c r="O3698" t="b">
        <v>0</v>
      </c>
      <c r="P3698">
        <v>78</v>
      </c>
      <c r="Q3698" t="b">
        <v>1</v>
      </c>
      <c r="R3698" t="s">
        <v>8270</v>
      </c>
      <c r="S3698" s="6">
        <f t="shared" si="399"/>
        <v>1.55</v>
      </c>
      <c r="T3698" s="8">
        <f t="shared" si="400"/>
        <v>39.743589743589745</v>
      </c>
      <c r="U3698" t="str">
        <f t="shared" si="404"/>
        <v>theater</v>
      </c>
      <c r="V3698" t="str">
        <f t="shared" si="405"/>
        <v>plays</v>
      </c>
    </row>
    <row r="3699" spans="1:22" ht="48" x14ac:dyDescent="0.2">
      <c r="A3699">
        <v>3697</v>
      </c>
      <c r="B3699" s="3" t="s">
        <v>3694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2">
        <f t="shared" si="401"/>
        <v>42500.465833333335</v>
      </c>
      <c r="K3699">
        <v>1461064248</v>
      </c>
      <c r="L3699" s="12" t="str">
        <f t="shared" si="402"/>
        <v>04/19/2016</v>
      </c>
      <c r="M3699" s="9" t="str" cm="1">
        <f t="array" ref="M3699">_xlfn.IFS(LEFT(L3699, 2) = "01", "Jan", LEFT(L3699, 2) = "02", "Feb", LEFT(L3699, 2) = "03", "Mar", LEFT(L3699, 2) = "04", "Apr", LEFT(L3699, 2) = "05", "May", LEFT(L3699, 2) = "06", "Jun", LEFT(L3699, 2) = "07", "Jul", LEFT(L3699, 2) = "08", "Aug", LEFT(L3699, 2) = "09", "Sep", LEFT(L3699, 2) = "10", "Oct", LEFT(L3699, 2) = "11", "Nov", LEFT(L3699, 2) = "12", "Dec")</f>
        <v>Apr</v>
      </c>
      <c r="N3699" s="9" t="str">
        <f t="shared" si="403"/>
        <v>2016</v>
      </c>
      <c r="O3699" t="b">
        <v>0</v>
      </c>
      <c r="P3699">
        <v>30</v>
      </c>
      <c r="Q3699" t="b">
        <v>1</v>
      </c>
      <c r="R3699" t="s">
        <v>8270</v>
      </c>
      <c r="S3699" s="6">
        <f t="shared" si="399"/>
        <v>1.08</v>
      </c>
      <c r="T3699" s="8">
        <f t="shared" si="400"/>
        <v>72</v>
      </c>
      <c r="U3699" t="str">
        <f t="shared" si="404"/>
        <v>theater</v>
      </c>
      <c r="V3699" t="str">
        <f t="shared" si="405"/>
        <v>plays</v>
      </c>
    </row>
    <row r="3700" spans="1:22" ht="32" x14ac:dyDescent="0.2">
      <c r="A3700">
        <v>3698</v>
      </c>
      <c r="B3700" s="3" t="s">
        <v>3695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2">
        <f t="shared" si="401"/>
        <v>42431.806562500002</v>
      </c>
      <c r="K3700">
        <v>1454354487</v>
      </c>
      <c r="L3700" s="12" t="str">
        <f t="shared" si="402"/>
        <v>02/01/2016</v>
      </c>
      <c r="M3700" s="9" t="str" cm="1">
        <f t="array" ref="M3700">_xlfn.IFS(LEFT(L3700, 2) = "01", "Jan", LEFT(L3700, 2) = "02", "Feb", LEFT(L3700, 2) = "03", "Mar", LEFT(L3700, 2) = "04", "Apr", LEFT(L3700, 2) = "05", "May", LEFT(L3700, 2) = "06", "Jun", LEFT(L3700, 2) = "07", "Jul", LEFT(L3700, 2) = "08", "Aug", LEFT(L3700, 2) = "09", "Sep", LEFT(L3700, 2) = "10", "Oct", LEFT(L3700, 2) = "11", "Nov", LEFT(L3700, 2) = "12", "Dec")</f>
        <v>Feb</v>
      </c>
      <c r="N3700" s="9" t="str">
        <f t="shared" si="403"/>
        <v>2016</v>
      </c>
      <c r="O3700" t="b">
        <v>0</v>
      </c>
      <c r="P3700">
        <v>136</v>
      </c>
      <c r="Q3700" t="b">
        <v>1</v>
      </c>
      <c r="R3700" t="s">
        <v>8270</v>
      </c>
      <c r="S3700" s="6">
        <f t="shared" si="399"/>
        <v>1.1052</v>
      </c>
      <c r="T3700" s="8">
        <f t="shared" si="400"/>
        <v>40.632352941176471</v>
      </c>
      <c r="U3700" t="str">
        <f t="shared" si="404"/>
        <v>theater</v>
      </c>
      <c r="V3700" t="str">
        <f t="shared" si="405"/>
        <v>plays</v>
      </c>
    </row>
    <row r="3701" spans="1:22" ht="48" x14ac:dyDescent="0.2">
      <c r="A3701">
        <v>3699</v>
      </c>
      <c r="B3701" s="3" t="s">
        <v>3696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2">
        <f t="shared" si="401"/>
        <v>41927.602037037039</v>
      </c>
      <c r="K3701">
        <v>1410791216</v>
      </c>
      <c r="L3701" s="12" t="str">
        <f t="shared" si="402"/>
        <v>09/15/2014</v>
      </c>
      <c r="M3701" s="9" t="str" cm="1">
        <f t="array" ref="M3701">_xlfn.IFS(LEFT(L3701, 2) = "01", "Jan", LEFT(L3701, 2) = "02", "Feb", LEFT(L3701, 2) = "03", "Mar", LEFT(L3701, 2) = "04", "Apr", LEFT(L3701, 2) = "05", "May", LEFT(L3701, 2) = "06", "Jun", LEFT(L3701, 2) = "07", "Jul", LEFT(L3701, 2) = "08", "Aug", LEFT(L3701, 2) = "09", "Sep", LEFT(L3701, 2) = "10", "Oct", LEFT(L3701, 2) = "11", "Nov", LEFT(L3701, 2) = "12", "Dec")</f>
        <v>Sep</v>
      </c>
      <c r="N3701" s="9" t="str">
        <f t="shared" si="403"/>
        <v>2014</v>
      </c>
      <c r="O3701" t="b">
        <v>0</v>
      </c>
      <c r="P3701">
        <v>40</v>
      </c>
      <c r="Q3701" t="b">
        <v>1</v>
      </c>
      <c r="R3701" t="s">
        <v>8270</v>
      </c>
      <c r="S3701" s="6">
        <f t="shared" si="399"/>
        <v>1.008</v>
      </c>
      <c r="T3701" s="8">
        <f t="shared" si="400"/>
        <v>63</v>
      </c>
      <c r="U3701" t="str">
        <f t="shared" si="404"/>
        <v>theater</v>
      </c>
      <c r="V3701" t="str">
        <f t="shared" si="405"/>
        <v>plays</v>
      </c>
    </row>
    <row r="3702" spans="1:22" ht="32" x14ac:dyDescent="0.2">
      <c r="A3702">
        <v>3700</v>
      </c>
      <c r="B3702" s="3" t="s">
        <v>3697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2">
        <f t="shared" si="401"/>
        <v>41912.666666666664</v>
      </c>
      <c r="K3702">
        <v>1409493800</v>
      </c>
      <c r="L3702" s="12" t="str">
        <f t="shared" si="402"/>
        <v>08/31/2014</v>
      </c>
      <c r="M3702" s="9" t="str" cm="1">
        <f t="array" ref="M3702">_xlfn.IFS(LEFT(L3702, 2) = "01", "Jan", LEFT(L3702, 2) = "02", "Feb", LEFT(L3702, 2) = "03", "Mar", LEFT(L3702, 2) = "04", "Apr", LEFT(L3702, 2) = "05", "May", LEFT(L3702, 2) = "06", "Jun", LEFT(L3702, 2) = "07", "Jul", LEFT(L3702, 2) = "08", "Aug", LEFT(L3702, 2) = "09", "Sep", LEFT(L3702, 2) = "10", "Oct", LEFT(L3702, 2) = "11", "Nov", LEFT(L3702, 2) = "12", "Dec")</f>
        <v>Aug</v>
      </c>
      <c r="N3702" s="9" t="str">
        <f t="shared" si="403"/>
        <v>2014</v>
      </c>
      <c r="O3702" t="b">
        <v>0</v>
      </c>
      <c r="P3702">
        <v>18</v>
      </c>
      <c r="Q3702" t="b">
        <v>1</v>
      </c>
      <c r="R3702" t="s">
        <v>8270</v>
      </c>
      <c r="S3702" s="6">
        <f t="shared" si="399"/>
        <v>1.212</v>
      </c>
      <c r="T3702" s="8">
        <f t="shared" si="400"/>
        <v>33.666666666666664</v>
      </c>
      <c r="U3702" t="str">
        <f t="shared" si="404"/>
        <v>theater</v>
      </c>
      <c r="V3702" t="str">
        <f t="shared" si="405"/>
        <v>plays</v>
      </c>
    </row>
    <row r="3703" spans="1:22" ht="48" x14ac:dyDescent="0.2">
      <c r="A3703">
        <v>3701</v>
      </c>
      <c r="B3703" s="3" t="s">
        <v>3698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2">
        <f t="shared" si="401"/>
        <v>42159.541585648149</v>
      </c>
      <c r="K3703">
        <v>1430830793</v>
      </c>
      <c r="L3703" s="12" t="str">
        <f t="shared" si="402"/>
        <v>05/05/2015</v>
      </c>
      <c r="M3703" s="9" t="str" cm="1">
        <f t="array" ref="M3703">_xlfn.IFS(LEFT(L3703, 2) = "01", "Jan", LEFT(L3703, 2) = "02", "Feb", LEFT(L3703, 2) = "03", "Mar", LEFT(L3703, 2) = "04", "Apr", LEFT(L3703, 2) = "05", "May", LEFT(L3703, 2) = "06", "Jun", LEFT(L3703, 2) = "07", "Jul", LEFT(L3703, 2) = "08", "Aug", LEFT(L3703, 2) = "09", "Sep", LEFT(L3703, 2) = "10", "Oct", LEFT(L3703, 2) = "11", "Nov", LEFT(L3703, 2) = "12", "Dec")</f>
        <v>May</v>
      </c>
      <c r="N3703" s="9" t="str">
        <f t="shared" si="403"/>
        <v>2015</v>
      </c>
      <c r="O3703" t="b">
        <v>0</v>
      </c>
      <c r="P3703">
        <v>39</v>
      </c>
      <c r="Q3703" t="b">
        <v>1</v>
      </c>
      <c r="R3703" t="s">
        <v>8270</v>
      </c>
      <c r="S3703" s="6">
        <f t="shared" si="399"/>
        <v>1.0033333333333334</v>
      </c>
      <c r="T3703" s="8">
        <f t="shared" si="400"/>
        <v>38.589743589743591</v>
      </c>
      <c r="U3703" t="str">
        <f t="shared" si="404"/>
        <v>theater</v>
      </c>
      <c r="V3703" t="str">
        <f t="shared" si="405"/>
        <v>plays</v>
      </c>
    </row>
    <row r="3704" spans="1:22" ht="48" x14ac:dyDescent="0.2">
      <c r="A3704">
        <v>3702</v>
      </c>
      <c r="B3704" s="3" t="s">
        <v>3699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2">
        <f t="shared" si="401"/>
        <v>42561.957638888889</v>
      </c>
      <c r="K3704">
        <v>1464958484</v>
      </c>
      <c r="L3704" s="12" t="str">
        <f t="shared" si="402"/>
        <v>06/03/2016</v>
      </c>
      <c r="M3704" s="9" t="str" cm="1">
        <f t="array" ref="M3704">_xlfn.IFS(LEFT(L3704, 2) = "01", "Jan", LEFT(L3704, 2) = "02", "Feb", LEFT(L3704, 2) = "03", "Mar", LEFT(L3704, 2) = "04", "Apr", LEFT(L3704, 2) = "05", "May", LEFT(L3704, 2) = "06", "Jun", LEFT(L3704, 2) = "07", "Jul", LEFT(L3704, 2) = "08", "Aug", LEFT(L3704, 2) = "09", "Sep", LEFT(L3704, 2) = "10", "Oct", LEFT(L3704, 2) = "11", "Nov", LEFT(L3704, 2) = "12", "Dec")</f>
        <v>Jun</v>
      </c>
      <c r="N3704" s="9" t="str">
        <f t="shared" si="403"/>
        <v>2016</v>
      </c>
      <c r="O3704" t="b">
        <v>0</v>
      </c>
      <c r="P3704">
        <v>21</v>
      </c>
      <c r="Q3704" t="b">
        <v>1</v>
      </c>
      <c r="R3704" t="s">
        <v>8270</v>
      </c>
      <c r="S3704" s="6">
        <f t="shared" si="399"/>
        <v>1.0916666666666666</v>
      </c>
      <c r="T3704" s="8">
        <f t="shared" si="400"/>
        <v>155.95238095238096</v>
      </c>
      <c r="U3704" t="str">
        <f t="shared" si="404"/>
        <v>theater</v>
      </c>
      <c r="V3704" t="str">
        <f t="shared" si="405"/>
        <v>plays</v>
      </c>
    </row>
    <row r="3705" spans="1:22" ht="48" x14ac:dyDescent="0.2">
      <c r="A3705">
        <v>3703</v>
      </c>
      <c r="B3705" s="3" t="s">
        <v>3700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2">
        <f t="shared" si="401"/>
        <v>42595.290972222225</v>
      </c>
      <c r="K3705">
        <v>1467720388</v>
      </c>
      <c r="L3705" s="12" t="str">
        <f t="shared" si="402"/>
        <v>07/05/2016</v>
      </c>
      <c r="M3705" s="9" t="str" cm="1">
        <f t="array" ref="M3705">_xlfn.IFS(LEFT(L3705, 2) = "01", "Jan", LEFT(L3705, 2) = "02", "Feb", LEFT(L3705, 2) = "03", "Mar", LEFT(L3705, 2) = "04", "Apr", LEFT(L3705, 2) = "05", "May", LEFT(L3705, 2) = "06", "Jun", LEFT(L3705, 2) = "07", "Jul", LEFT(L3705, 2) = "08", "Aug", LEFT(L3705, 2) = "09", "Sep", LEFT(L3705, 2) = "10", "Oct", LEFT(L3705, 2) = "11", "Nov", LEFT(L3705, 2) = "12", "Dec")</f>
        <v>Jul</v>
      </c>
      <c r="N3705" s="9" t="str">
        <f t="shared" si="403"/>
        <v>2016</v>
      </c>
      <c r="O3705" t="b">
        <v>0</v>
      </c>
      <c r="P3705">
        <v>30</v>
      </c>
      <c r="Q3705" t="b">
        <v>1</v>
      </c>
      <c r="R3705" t="s">
        <v>8270</v>
      </c>
      <c r="S3705" s="6">
        <f t="shared" si="399"/>
        <v>1.2342857142857142</v>
      </c>
      <c r="T3705" s="8">
        <f t="shared" si="400"/>
        <v>43.2</v>
      </c>
      <c r="U3705" t="str">
        <f t="shared" si="404"/>
        <v>theater</v>
      </c>
      <c r="V3705" t="str">
        <f t="shared" si="405"/>
        <v>plays</v>
      </c>
    </row>
    <row r="3706" spans="1:22" ht="48" x14ac:dyDescent="0.2">
      <c r="A3706">
        <v>3704</v>
      </c>
      <c r="B3706" s="3" t="s">
        <v>3701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2">
        <f t="shared" si="401"/>
        <v>42521.689745370371</v>
      </c>
      <c r="K3706">
        <v>1459528394</v>
      </c>
      <c r="L3706" s="12" t="str">
        <f t="shared" si="402"/>
        <v>04/01/2016</v>
      </c>
      <c r="M3706" s="9" t="str" cm="1">
        <f t="array" ref="M3706">_xlfn.IFS(LEFT(L3706, 2) = "01", "Jan", LEFT(L3706, 2) = "02", "Feb", LEFT(L3706, 2) = "03", "Mar", LEFT(L3706, 2) = "04", "Apr", LEFT(L3706, 2) = "05", "May", LEFT(L3706, 2) = "06", "Jun", LEFT(L3706, 2) = "07", "Jul", LEFT(L3706, 2) = "08", "Aug", LEFT(L3706, 2) = "09", "Sep", LEFT(L3706, 2) = "10", "Oct", LEFT(L3706, 2) = "11", "Nov", LEFT(L3706, 2) = "12", "Dec")</f>
        <v>Apr</v>
      </c>
      <c r="N3706" s="9" t="str">
        <f t="shared" si="403"/>
        <v>2016</v>
      </c>
      <c r="O3706" t="b">
        <v>0</v>
      </c>
      <c r="P3706">
        <v>27</v>
      </c>
      <c r="Q3706" t="b">
        <v>1</v>
      </c>
      <c r="R3706" t="s">
        <v>8270</v>
      </c>
      <c r="S3706" s="6">
        <f t="shared" si="399"/>
        <v>1.3633666666666666</v>
      </c>
      <c r="T3706" s="8">
        <f t="shared" si="400"/>
        <v>15.148518518518518</v>
      </c>
      <c r="U3706" t="str">
        <f t="shared" si="404"/>
        <v>theater</v>
      </c>
      <c r="V3706" t="str">
        <f t="shared" si="405"/>
        <v>plays</v>
      </c>
    </row>
    <row r="3707" spans="1:22" ht="48" x14ac:dyDescent="0.2">
      <c r="A3707">
        <v>3705</v>
      </c>
      <c r="B3707" s="3" t="s">
        <v>3702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2">
        <f t="shared" si="401"/>
        <v>41813.75</v>
      </c>
      <c r="K3707">
        <v>1401714114</v>
      </c>
      <c r="L3707" s="12" t="str">
        <f t="shared" si="402"/>
        <v>06/02/2014</v>
      </c>
      <c r="M3707" s="9" t="str" cm="1">
        <f t="array" ref="M3707">_xlfn.IFS(LEFT(L3707, 2) = "01", "Jan", LEFT(L3707, 2) = "02", "Feb", LEFT(L3707, 2) = "03", "Mar", LEFT(L3707, 2) = "04", "Apr", LEFT(L3707, 2) = "05", "May", LEFT(L3707, 2) = "06", "Jun", LEFT(L3707, 2) = "07", "Jul", LEFT(L3707, 2) = "08", "Aug", LEFT(L3707, 2) = "09", "Sep", LEFT(L3707, 2) = "10", "Oct", LEFT(L3707, 2) = "11", "Nov", LEFT(L3707, 2) = "12", "Dec")</f>
        <v>Jun</v>
      </c>
      <c r="N3707" s="9" t="str">
        <f t="shared" si="403"/>
        <v>2014</v>
      </c>
      <c r="O3707" t="b">
        <v>0</v>
      </c>
      <c r="P3707">
        <v>35</v>
      </c>
      <c r="Q3707" t="b">
        <v>1</v>
      </c>
      <c r="R3707" t="s">
        <v>8270</v>
      </c>
      <c r="S3707" s="6">
        <f t="shared" si="399"/>
        <v>1.0346657233816767</v>
      </c>
      <c r="T3707" s="8">
        <f t="shared" si="400"/>
        <v>83.571428571428569</v>
      </c>
      <c r="U3707" t="str">
        <f t="shared" si="404"/>
        <v>theater</v>
      </c>
      <c r="V3707" t="str">
        <f t="shared" si="405"/>
        <v>plays</v>
      </c>
    </row>
    <row r="3708" spans="1:22" ht="48" x14ac:dyDescent="0.2">
      <c r="A3708">
        <v>3706</v>
      </c>
      <c r="B3708" s="3" t="s">
        <v>3703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2">
        <f t="shared" si="401"/>
        <v>41894.913761574076</v>
      </c>
      <c r="K3708">
        <v>1409262949</v>
      </c>
      <c r="L3708" s="12" t="str">
        <f t="shared" si="402"/>
        <v>08/28/2014</v>
      </c>
      <c r="M3708" s="9" t="str" cm="1">
        <f t="array" ref="M3708">_xlfn.IFS(LEFT(L3708, 2) = "01", "Jan", LEFT(L3708, 2) = "02", "Feb", LEFT(L3708, 2) = "03", "Mar", LEFT(L3708, 2) = "04", "Apr", LEFT(L3708, 2) = "05", "May", LEFT(L3708, 2) = "06", "Jun", LEFT(L3708, 2) = "07", "Jul", LEFT(L3708, 2) = "08", "Aug", LEFT(L3708, 2) = "09", "Sep", LEFT(L3708, 2) = "10", "Oct", LEFT(L3708, 2) = "11", "Nov", LEFT(L3708, 2) = "12", "Dec")</f>
        <v>Aug</v>
      </c>
      <c r="N3708" s="9" t="str">
        <f t="shared" si="403"/>
        <v>2014</v>
      </c>
      <c r="O3708" t="b">
        <v>0</v>
      </c>
      <c r="P3708">
        <v>13</v>
      </c>
      <c r="Q3708" t="b">
        <v>1</v>
      </c>
      <c r="R3708" t="s">
        <v>8270</v>
      </c>
      <c r="S3708" s="6">
        <f t="shared" si="399"/>
        <v>1.2133333333333334</v>
      </c>
      <c r="T3708" s="8">
        <f t="shared" si="400"/>
        <v>140</v>
      </c>
      <c r="U3708" t="str">
        <f t="shared" si="404"/>
        <v>theater</v>
      </c>
      <c r="V3708" t="str">
        <f t="shared" si="405"/>
        <v>plays</v>
      </c>
    </row>
    <row r="3709" spans="1:22" ht="32" x14ac:dyDescent="0.2">
      <c r="A3709">
        <v>3707</v>
      </c>
      <c r="B3709" s="3" t="s">
        <v>3704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2">
        <f t="shared" si="401"/>
        <v>42573.226388888885</v>
      </c>
      <c r="K3709">
        <v>1467335378</v>
      </c>
      <c r="L3709" s="12" t="str">
        <f t="shared" si="402"/>
        <v>07/01/2016</v>
      </c>
      <c r="M3709" s="9" t="str" cm="1">
        <f t="array" ref="M3709">_xlfn.IFS(LEFT(L3709, 2) = "01", "Jan", LEFT(L3709, 2) = "02", "Feb", LEFT(L3709, 2) = "03", "Mar", LEFT(L3709, 2) = "04", "Apr", LEFT(L3709, 2) = "05", "May", LEFT(L3709, 2) = "06", "Jun", LEFT(L3709, 2) = "07", "Jul", LEFT(L3709, 2) = "08", "Aug", LEFT(L3709, 2) = "09", "Sep", LEFT(L3709, 2) = "10", "Oct", LEFT(L3709, 2) = "11", "Nov", LEFT(L3709, 2) = "12", "Dec")</f>
        <v>Jul</v>
      </c>
      <c r="N3709" s="9" t="str">
        <f t="shared" si="403"/>
        <v>2016</v>
      </c>
      <c r="O3709" t="b">
        <v>0</v>
      </c>
      <c r="P3709">
        <v>23</v>
      </c>
      <c r="Q3709" t="b">
        <v>1</v>
      </c>
      <c r="R3709" t="s">
        <v>8270</v>
      </c>
      <c r="S3709" s="6">
        <f t="shared" si="399"/>
        <v>1.86</v>
      </c>
      <c r="T3709" s="8">
        <f t="shared" si="400"/>
        <v>80.869565217391298</v>
      </c>
      <c r="U3709" t="str">
        <f t="shared" si="404"/>
        <v>theater</v>
      </c>
      <c r="V3709" t="str">
        <f t="shared" si="405"/>
        <v>plays</v>
      </c>
    </row>
    <row r="3710" spans="1:22" ht="48" x14ac:dyDescent="0.2">
      <c r="A3710">
        <v>3708</v>
      </c>
      <c r="B3710" s="3" t="s">
        <v>3705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2">
        <f t="shared" si="401"/>
        <v>41824.142199074071</v>
      </c>
      <c r="K3710">
        <v>1403234686</v>
      </c>
      <c r="L3710" s="12" t="str">
        <f t="shared" si="402"/>
        <v>06/20/2014</v>
      </c>
      <c r="M3710" s="9" t="str" cm="1">
        <f t="array" ref="M3710">_xlfn.IFS(LEFT(L3710, 2) = "01", "Jan", LEFT(L3710, 2) = "02", "Feb", LEFT(L3710, 2) = "03", "Mar", LEFT(L3710, 2) = "04", "Apr", LEFT(L3710, 2) = "05", "May", LEFT(L3710, 2) = "06", "Jun", LEFT(L3710, 2) = "07", "Jul", LEFT(L3710, 2) = "08", "Aug", LEFT(L3710, 2) = "09", "Sep", LEFT(L3710, 2) = "10", "Oct", LEFT(L3710, 2) = "11", "Nov", LEFT(L3710, 2) = "12", "Dec")</f>
        <v>Jun</v>
      </c>
      <c r="N3710" s="9" t="str">
        <f t="shared" si="403"/>
        <v>2014</v>
      </c>
      <c r="O3710" t="b">
        <v>0</v>
      </c>
      <c r="P3710">
        <v>39</v>
      </c>
      <c r="Q3710" t="b">
        <v>1</v>
      </c>
      <c r="R3710" t="s">
        <v>8270</v>
      </c>
      <c r="S3710" s="6">
        <f t="shared" si="399"/>
        <v>3</v>
      </c>
      <c r="T3710" s="8">
        <f t="shared" si="400"/>
        <v>53.846153846153847</v>
      </c>
      <c r="U3710" t="str">
        <f t="shared" si="404"/>
        <v>theater</v>
      </c>
      <c r="V3710" t="str">
        <f t="shared" si="405"/>
        <v>plays</v>
      </c>
    </row>
    <row r="3711" spans="1:22" ht="48" x14ac:dyDescent="0.2">
      <c r="A3711">
        <v>3709</v>
      </c>
      <c r="B3711" s="3" t="s">
        <v>3706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2">
        <f t="shared" si="401"/>
        <v>41815.707708333335</v>
      </c>
      <c r="K3711">
        <v>1401123546</v>
      </c>
      <c r="L3711" s="12" t="str">
        <f t="shared" si="402"/>
        <v>05/26/2014</v>
      </c>
      <c r="M3711" s="9" t="str" cm="1">
        <f t="array" ref="M3711">_xlfn.IFS(LEFT(L3711, 2) = "01", "Jan", LEFT(L3711, 2) = "02", "Feb", LEFT(L3711, 2) = "03", "Mar", LEFT(L3711, 2) = "04", "Apr", LEFT(L3711, 2) = "05", "May", LEFT(L3711, 2) = "06", "Jun", LEFT(L3711, 2) = "07", "Jul", LEFT(L3711, 2) = "08", "Aug", LEFT(L3711, 2) = "09", "Sep", LEFT(L3711, 2) = "10", "Oct", LEFT(L3711, 2) = "11", "Nov", LEFT(L3711, 2) = "12", "Dec")</f>
        <v>May</v>
      </c>
      <c r="N3711" s="9" t="str">
        <f t="shared" si="403"/>
        <v>2014</v>
      </c>
      <c r="O3711" t="b">
        <v>0</v>
      </c>
      <c r="P3711">
        <v>35</v>
      </c>
      <c r="Q3711" t="b">
        <v>1</v>
      </c>
      <c r="R3711" t="s">
        <v>8270</v>
      </c>
      <c r="S3711" s="6">
        <f t="shared" si="399"/>
        <v>1.0825</v>
      </c>
      <c r="T3711" s="8">
        <f t="shared" si="400"/>
        <v>30.928571428571427</v>
      </c>
      <c r="U3711" t="str">
        <f t="shared" si="404"/>
        <v>theater</v>
      </c>
      <c r="V3711" t="str">
        <f t="shared" si="405"/>
        <v>plays</v>
      </c>
    </row>
    <row r="3712" spans="1:22" ht="32" x14ac:dyDescent="0.2">
      <c r="A3712">
        <v>3710</v>
      </c>
      <c r="B3712" s="3" t="s">
        <v>3707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2">
        <f t="shared" si="401"/>
        <v>42097.576249999998</v>
      </c>
      <c r="K3712">
        <v>1425908988</v>
      </c>
      <c r="L3712" s="12" t="str">
        <f t="shared" si="402"/>
        <v>03/09/2015</v>
      </c>
      <c r="M3712" s="9" t="str" cm="1">
        <f t="array" ref="M3712">_xlfn.IFS(LEFT(L3712, 2) = "01", "Jan", LEFT(L3712, 2) = "02", "Feb", LEFT(L3712, 2) = "03", "Mar", LEFT(L3712, 2) = "04", "Apr", LEFT(L3712, 2) = "05", "May", LEFT(L3712, 2) = "06", "Jun", LEFT(L3712, 2) = "07", "Jul", LEFT(L3712, 2) = "08", "Aug", LEFT(L3712, 2) = "09", "Sep", LEFT(L3712, 2) = "10", "Oct", LEFT(L3712, 2) = "11", "Nov", LEFT(L3712, 2) = "12", "Dec")</f>
        <v>Mar</v>
      </c>
      <c r="N3712" s="9" t="str">
        <f t="shared" si="403"/>
        <v>2015</v>
      </c>
      <c r="O3712" t="b">
        <v>0</v>
      </c>
      <c r="P3712">
        <v>27</v>
      </c>
      <c r="Q3712" t="b">
        <v>1</v>
      </c>
      <c r="R3712" t="s">
        <v>8270</v>
      </c>
      <c r="S3712" s="6">
        <f t="shared" si="399"/>
        <v>1.4115384615384616</v>
      </c>
      <c r="T3712" s="8">
        <f t="shared" si="400"/>
        <v>67.962962962962962</v>
      </c>
      <c r="U3712" t="str">
        <f t="shared" si="404"/>
        <v>theater</v>
      </c>
      <c r="V3712" t="str">
        <f t="shared" si="405"/>
        <v>plays</v>
      </c>
    </row>
    <row r="3713" spans="1:22" ht="32" x14ac:dyDescent="0.2">
      <c r="A3713">
        <v>3711</v>
      </c>
      <c r="B3713" s="3" t="s">
        <v>3708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2">
        <f t="shared" si="401"/>
        <v>41805.666666666664</v>
      </c>
      <c r="K3713">
        <v>1400606573</v>
      </c>
      <c r="L3713" s="12" t="str">
        <f t="shared" si="402"/>
        <v>05/20/2014</v>
      </c>
      <c r="M3713" s="9" t="str" cm="1">
        <f t="array" ref="M3713">_xlfn.IFS(LEFT(L3713, 2) = "01", "Jan", LEFT(L3713, 2) = "02", "Feb", LEFT(L3713, 2) = "03", "Mar", LEFT(L3713, 2) = "04", "Apr", LEFT(L3713, 2) = "05", "May", LEFT(L3713, 2) = "06", "Jun", LEFT(L3713, 2) = "07", "Jul", LEFT(L3713, 2) = "08", "Aug", LEFT(L3713, 2) = "09", "Sep", LEFT(L3713, 2) = "10", "Oct", LEFT(L3713, 2) = "11", "Nov", LEFT(L3713, 2) = "12", "Dec")</f>
        <v>May</v>
      </c>
      <c r="N3713" s="9" t="str">
        <f t="shared" si="403"/>
        <v>2014</v>
      </c>
      <c r="O3713" t="b">
        <v>0</v>
      </c>
      <c r="P3713">
        <v>21</v>
      </c>
      <c r="Q3713" t="b">
        <v>1</v>
      </c>
      <c r="R3713" t="s">
        <v>8270</v>
      </c>
      <c r="S3713" s="6">
        <f t="shared" si="399"/>
        <v>1.1399999999999999</v>
      </c>
      <c r="T3713" s="8">
        <f t="shared" si="400"/>
        <v>27.142857142857142</v>
      </c>
      <c r="U3713" t="str">
        <f t="shared" si="404"/>
        <v>theater</v>
      </c>
      <c r="V3713" t="str">
        <f t="shared" si="405"/>
        <v>plays</v>
      </c>
    </row>
    <row r="3714" spans="1:22" ht="48" x14ac:dyDescent="0.2">
      <c r="A3714">
        <v>3712</v>
      </c>
      <c r="B3714" s="3" t="s">
        <v>3709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2">
        <f t="shared" si="401"/>
        <v>42155.290972222225</v>
      </c>
      <c r="K3714">
        <v>1431230867</v>
      </c>
      <c r="L3714" s="12" t="str">
        <f t="shared" si="402"/>
        <v>05/10/2015</v>
      </c>
      <c r="M3714" s="9" t="str" cm="1">
        <f t="array" ref="M3714">_xlfn.IFS(LEFT(L3714, 2) = "01", "Jan", LEFT(L3714, 2) = "02", "Feb", LEFT(L3714, 2) = "03", "Mar", LEFT(L3714, 2) = "04", "Apr", LEFT(L3714, 2) = "05", "May", LEFT(L3714, 2) = "06", "Jun", LEFT(L3714, 2) = "07", "Jul", LEFT(L3714, 2) = "08", "Aug", LEFT(L3714, 2) = "09", "Sep", LEFT(L3714, 2) = "10", "Oct", LEFT(L3714, 2) = "11", "Nov", LEFT(L3714, 2) = "12", "Dec")</f>
        <v>May</v>
      </c>
      <c r="N3714" s="9" t="str">
        <f t="shared" si="403"/>
        <v>2015</v>
      </c>
      <c r="O3714" t="b">
        <v>0</v>
      </c>
      <c r="P3714">
        <v>104</v>
      </c>
      <c r="Q3714" t="b">
        <v>1</v>
      </c>
      <c r="R3714" t="s">
        <v>8270</v>
      </c>
      <c r="S3714" s="6">
        <f t="shared" ref="S3714:S3777" si="406">E3714/D3714</f>
        <v>1.5373333333333334</v>
      </c>
      <c r="T3714" s="8">
        <f t="shared" ref="T3714:T3777" si="407">IFERROR(E3714/P3714, 0)</f>
        <v>110.86538461538461</v>
      </c>
      <c r="U3714" t="str">
        <f t="shared" si="404"/>
        <v>theater</v>
      </c>
      <c r="V3714" t="str">
        <f t="shared" si="405"/>
        <v>plays</v>
      </c>
    </row>
    <row r="3715" spans="1:22" ht="48" x14ac:dyDescent="0.2">
      <c r="A3715">
        <v>3713</v>
      </c>
      <c r="B3715" s="3" t="s">
        <v>3710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2">
        <f t="shared" ref="J3715:J3778" si="408">(((I3715/60)/60)/24)+DATE(1970,1,1)</f>
        <v>42525.738032407404</v>
      </c>
      <c r="K3715">
        <v>1463334166</v>
      </c>
      <c r="L3715" s="12" t="str">
        <f t="shared" ref="L3715:L3778" si="409">TEXT((((K3715/60)/60)/24)+DATE(1970,1,1), "mm/dd/yyyy")</f>
        <v>05/15/2016</v>
      </c>
      <c r="M3715" s="9" t="str" cm="1">
        <f t="array" ref="M3715">_xlfn.IFS(LEFT(L3715, 2) = "01", "Jan", LEFT(L3715, 2) = "02", "Feb", LEFT(L3715, 2) = "03", "Mar", LEFT(L3715, 2) = "04", "Apr", LEFT(L3715, 2) = "05", "May", LEFT(L3715, 2) = "06", "Jun", LEFT(L3715, 2) = "07", "Jul", LEFT(L3715, 2) = "08", "Aug", LEFT(L3715, 2) = "09", "Sep", LEFT(L3715, 2) = "10", "Oct", LEFT(L3715, 2) = "11", "Nov", LEFT(L3715, 2) = "12", "Dec")</f>
        <v>May</v>
      </c>
      <c r="N3715" s="9" t="str">
        <f t="shared" ref="N3715:N3778" si="410">RIGHT(L3715, 4)</f>
        <v>2016</v>
      </c>
      <c r="O3715" t="b">
        <v>0</v>
      </c>
      <c r="P3715">
        <v>19</v>
      </c>
      <c r="Q3715" t="b">
        <v>1</v>
      </c>
      <c r="R3715" t="s">
        <v>8270</v>
      </c>
      <c r="S3715" s="6">
        <f t="shared" si="406"/>
        <v>1.0149999999999999</v>
      </c>
      <c r="T3715" s="8">
        <f t="shared" si="407"/>
        <v>106.84210526315789</v>
      </c>
      <c r="U3715" t="str">
        <f t="shared" ref="U3715:U3778" si="411">LEFT(R3715, SEARCH("/", R3715) - 1)</f>
        <v>theater</v>
      </c>
      <c r="V3715" t="str">
        <f t="shared" ref="V3715:V3778" si="412">RIGHT(R3715, LEN(R3715) - SEARCH("/", R3715) )</f>
        <v>plays</v>
      </c>
    </row>
    <row r="3716" spans="1:22" ht="48" x14ac:dyDescent="0.2">
      <c r="A3716">
        <v>3714</v>
      </c>
      <c r="B3716" s="3" t="s">
        <v>3711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2">
        <f t="shared" si="408"/>
        <v>42150.165972222225</v>
      </c>
      <c r="K3716">
        <v>1429881667</v>
      </c>
      <c r="L3716" s="12" t="str">
        <f t="shared" si="409"/>
        <v>04/24/2015</v>
      </c>
      <c r="M3716" s="9" t="str" cm="1">
        <f t="array" ref="M3716">_xlfn.IFS(LEFT(L3716, 2) = "01", "Jan", LEFT(L3716, 2) = "02", "Feb", LEFT(L3716, 2) = "03", "Mar", LEFT(L3716, 2) = "04", "Apr", LEFT(L3716, 2) = "05", "May", LEFT(L3716, 2) = "06", "Jun", LEFT(L3716, 2) = "07", "Jul", LEFT(L3716, 2) = "08", "Aug", LEFT(L3716, 2) = "09", "Sep", LEFT(L3716, 2) = "10", "Oct", LEFT(L3716, 2) = "11", "Nov", LEFT(L3716, 2) = "12", "Dec")</f>
        <v>Apr</v>
      </c>
      <c r="N3716" s="9" t="str">
        <f t="shared" si="410"/>
        <v>2015</v>
      </c>
      <c r="O3716" t="b">
        <v>0</v>
      </c>
      <c r="P3716">
        <v>97</v>
      </c>
      <c r="Q3716" t="b">
        <v>1</v>
      </c>
      <c r="R3716" t="s">
        <v>8270</v>
      </c>
      <c r="S3716" s="6">
        <f t="shared" si="406"/>
        <v>1.0235000000000001</v>
      </c>
      <c r="T3716" s="8">
        <f t="shared" si="407"/>
        <v>105.51546391752578</v>
      </c>
      <c r="U3716" t="str">
        <f t="shared" si="411"/>
        <v>theater</v>
      </c>
      <c r="V3716" t="str">
        <f t="shared" si="412"/>
        <v>plays</v>
      </c>
    </row>
    <row r="3717" spans="1:22" ht="48" x14ac:dyDescent="0.2">
      <c r="A3717">
        <v>3715</v>
      </c>
      <c r="B3717" s="3" t="s">
        <v>3712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2">
        <f t="shared" si="408"/>
        <v>42094.536111111112</v>
      </c>
      <c r="K3717">
        <v>1422834819</v>
      </c>
      <c r="L3717" s="12" t="str">
        <f t="shared" si="409"/>
        <v>02/01/2015</v>
      </c>
      <c r="M3717" s="9" t="str" cm="1">
        <f t="array" ref="M3717">_xlfn.IFS(LEFT(L3717, 2) = "01", "Jan", LEFT(L3717, 2) = "02", "Feb", LEFT(L3717, 2) = "03", "Mar", LEFT(L3717, 2) = "04", "Apr", LEFT(L3717, 2) = "05", "May", LEFT(L3717, 2) = "06", "Jun", LEFT(L3717, 2) = "07", "Jul", LEFT(L3717, 2) = "08", "Aug", LEFT(L3717, 2) = "09", "Sep", LEFT(L3717, 2) = "10", "Oct", LEFT(L3717, 2) = "11", "Nov", LEFT(L3717, 2) = "12", "Dec")</f>
        <v>Feb</v>
      </c>
      <c r="N3717" s="9" t="str">
        <f t="shared" si="410"/>
        <v>2015</v>
      </c>
      <c r="O3717" t="b">
        <v>0</v>
      </c>
      <c r="P3717">
        <v>27</v>
      </c>
      <c r="Q3717" t="b">
        <v>1</v>
      </c>
      <c r="R3717" t="s">
        <v>8270</v>
      </c>
      <c r="S3717" s="6">
        <f t="shared" si="406"/>
        <v>1.0257142857142858</v>
      </c>
      <c r="T3717" s="8">
        <f t="shared" si="407"/>
        <v>132.96296296296296</v>
      </c>
      <c r="U3717" t="str">
        <f t="shared" si="411"/>
        <v>theater</v>
      </c>
      <c r="V3717" t="str">
        <f t="shared" si="412"/>
        <v>plays</v>
      </c>
    </row>
    <row r="3718" spans="1:22" ht="48" x14ac:dyDescent="0.2">
      <c r="A3718">
        <v>3716</v>
      </c>
      <c r="B3718" s="3" t="s">
        <v>3713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2">
        <f t="shared" si="408"/>
        <v>42390.887835648144</v>
      </c>
      <c r="K3718">
        <v>1450819109</v>
      </c>
      <c r="L3718" s="12" t="str">
        <f t="shared" si="409"/>
        <v>12/22/2015</v>
      </c>
      <c r="M3718" s="9" t="str" cm="1">
        <f t="array" ref="M3718">_xlfn.IFS(LEFT(L3718, 2) = "01", "Jan", LEFT(L3718, 2) = "02", "Feb", LEFT(L3718, 2) = "03", "Mar", LEFT(L3718, 2) = "04", "Apr", LEFT(L3718, 2) = "05", "May", LEFT(L3718, 2) = "06", "Jun", LEFT(L3718, 2) = "07", "Jul", LEFT(L3718, 2) = "08", "Aug", LEFT(L3718, 2) = "09", "Sep", LEFT(L3718, 2) = "10", "Oct", LEFT(L3718, 2) = "11", "Nov", LEFT(L3718, 2) = "12", "Dec")</f>
        <v>Dec</v>
      </c>
      <c r="N3718" s="9" t="str">
        <f t="shared" si="410"/>
        <v>2015</v>
      </c>
      <c r="O3718" t="b">
        <v>0</v>
      </c>
      <c r="P3718">
        <v>24</v>
      </c>
      <c r="Q3718" t="b">
        <v>1</v>
      </c>
      <c r="R3718" t="s">
        <v>8270</v>
      </c>
      <c r="S3718" s="6">
        <f t="shared" si="406"/>
        <v>1.5575000000000001</v>
      </c>
      <c r="T3718" s="8">
        <f t="shared" si="407"/>
        <v>51.916666666666664</v>
      </c>
      <c r="U3718" t="str">
        <f t="shared" si="411"/>
        <v>theater</v>
      </c>
      <c r="V3718" t="str">
        <f t="shared" si="412"/>
        <v>plays</v>
      </c>
    </row>
    <row r="3719" spans="1:22" ht="48" x14ac:dyDescent="0.2">
      <c r="A3719">
        <v>3717</v>
      </c>
      <c r="B3719" s="3" t="s">
        <v>3714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2">
        <f t="shared" si="408"/>
        <v>42133.866307870368</v>
      </c>
      <c r="K3719">
        <v>1428526049</v>
      </c>
      <c r="L3719" s="12" t="str">
        <f t="shared" si="409"/>
        <v>04/08/2015</v>
      </c>
      <c r="M3719" s="9" t="str" cm="1">
        <f t="array" ref="M3719">_xlfn.IFS(LEFT(L3719, 2) = "01", "Jan", LEFT(L3719, 2) = "02", "Feb", LEFT(L3719, 2) = "03", "Mar", LEFT(L3719, 2) = "04", "Apr", LEFT(L3719, 2) = "05", "May", LEFT(L3719, 2) = "06", "Jun", LEFT(L3719, 2) = "07", "Jul", LEFT(L3719, 2) = "08", "Aug", LEFT(L3719, 2) = "09", "Sep", LEFT(L3719, 2) = "10", "Oct", LEFT(L3719, 2) = "11", "Nov", LEFT(L3719, 2) = "12", "Dec")</f>
        <v>Apr</v>
      </c>
      <c r="N3719" s="9" t="str">
        <f t="shared" si="410"/>
        <v>2015</v>
      </c>
      <c r="O3719" t="b">
        <v>0</v>
      </c>
      <c r="P3719">
        <v>13</v>
      </c>
      <c r="Q3719" t="b">
        <v>1</v>
      </c>
      <c r="R3719" t="s">
        <v>8270</v>
      </c>
      <c r="S3719" s="6">
        <f t="shared" si="406"/>
        <v>1.0075000000000001</v>
      </c>
      <c r="T3719" s="8">
        <f t="shared" si="407"/>
        <v>310</v>
      </c>
      <c r="U3719" t="str">
        <f t="shared" si="411"/>
        <v>theater</v>
      </c>
      <c r="V3719" t="str">
        <f t="shared" si="412"/>
        <v>plays</v>
      </c>
    </row>
    <row r="3720" spans="1:22" ht="48" x14ac:dyDescent="0.2">
      <c r="A3720">
        <v>3718</v>
      </c>
      <c r="B3720" s="3" t="s">
        <v>3715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2">
        <f t="shared" si="408"/>
        <v>42062.716145833328</v>
      </c>
      <c r="K3720">
        <v>1422465075</v>
      </c>
      <c r="L3720" s="12" t="str">
        <f t="shared" si="409"/>
        <v>01/28/2015</v>
      </c>
      <c r="M3720" s="9" t="str" cm="1">
        <f t="array" ref="M3720">_xlfn.IFS(LEFT(L3720, 2) = "01", "Jan", LEFT(L3720, 2) = "02", "Feb", LEFT(L3720, 2) = "03", "Mar", LEFT(L3720, 2) = "04", "Apr", LEFT(L3720, 2) = "05", "May", LEFT(L3720, 2) = "06", "Jun", LEFT(L3720, 2) = "07", "Jul", LEFT(L3720, 2) = "08", "Aug", LEFT(L3720, 2) = "09", "Sep", LEFT(L3720, 2) = "10", "Oct", LEFT(L3720, 2) = "11", "Nov", LEFT(L3720, 2) = "12", "Dec")</f>
        <v>Jan</v>
      </c>
      <c r="N3720" s="9" t="str">
        <f t="shared" si="410"/>
        <v>2015</v>
      </c>
      <c r="O3720" t="b">
        <v>0</v>
      </c>
      <c r="P3720">
        <v>46</v>
      </c>
      <c r="Q3720" t="b">
        <v>1</v>
      </c>
      <c r="R3720" t="s">
        <v>8270</v>
      </c>
      <c r="S3720" s="6">
        <f t="shared" si="406"/>
        <v>2.3940000000000001</v>
      </c>
      <c r="T3720" s="8">
        <f t="shared" si="407"/>
        <v>26.021739130434781</v>
      </c>
      <c r="U3720" t="str">
        <f t="shared" si="411"/>
        <v>theater</v>
      </c>
      <c r="V3720" t="str">
        <f t="shared" si="412"/>
        <v>plays</v>
      </c>
    </row>
    <row r="3721" spans="1:22" ht="32" x14ac:dyDescent="0.2">
      <c r="A3721">
        <v>3719</v>
      </c>
      <c r="B3721" s="3" t="s">
        <v>3716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2">
        <f t="shared" si="408"/>
        <v>42177.729930555557</v>
      </c>
      <c r="K3721">
        <v>1432402266</v>
      </c>
      <c r="L3721" s="12" t="str">
        <f t="shared" si="409"/>
        <v>05/23/2015</v>
      </c>
      <c r="M3721" s="9" t="str" cm="1">
        <f t="array" ref="M3721">_xlfn.IFS(LEFT(L3721, 2) = "01", "Jan", LEFT(L3721, 2) = "02", "Feb", LEFT(L3721, 2) = "03", "Mar", LEFT(L3721, 2) = "04", "Apr", LEFT(L3721, 2) = "05", "May", LEFT(L3721, 2) = "06", "Jun", LEFT(L3721, 2) = "07", "Jul", LEFT(L3721, 2) = "08", "Aug", LEFT(L3721, 2) = "09", "Sep", LEFT(L3721, 2) = "10", "Oct", LEFT(L3721, 2) = "11", "Nov", LEFT(L3721, 2) = "12", "Dec")</f>
        <v>May</v>
      </c>
      <c r="N3721" s="9" t="str">
        <f t="shared" si="410"/>
        <v>2015</v>
      </c>
      <c r="O3721" t="b">
        <v>0</v>
      </c>
      <c r="P3721">
        <v>4</v>
      </c>
      <c r="Q3721" t="b">
        <v>1</v>
      </c>
      <c r="R3721" t="s">
        <v>8270</v>
      </c>
      <c r="S3721" s="6">
        <f t="shared" si="406"/>
        <v>2.1</v>
      </c>
      <c r="T3721" s="8">
        <f t="shared" si="407"/>
        <v>105</v>
      </c>
      <c r="U3721" t="str">
        <f t="shared" si="411"/>
        <v>theater</v>
      </c>
      <c r="V3721" t="str">
        <f t="shared" si="412"/>
        <v>plays</v>
      </c>
    </row>
    <row r="3722" spans="1:22" ht="32" x14ac:dyDescent="0.2">
      <c r="A3722">
        <v>3720</v>
      </c>
      <c r="B3722" s="3" t="s">
        <v>3717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2">
        <f t="shared" si="408"/>
        <v>42187.993125000001</v>
      </c>
      <c r="K3722">
        <v>1433980206</v>
      </c>
      <c r="L3722" s="12" t="str">
        <f t="shared" si="409"/>
        <v>06/10/2015</v>
      </c>
      <c r="M3722" s="9" t="str" cm="1">
        <f t="array" ref="M3722">_xlfn.IFS(LEFT(L3722, 2) = "01", "Jan", LEFT(L3722, 2) = "02", "Feb", LEFT(L3722, 2) = "03", "Mar", LEFT(L3722, 2) = "04", "Apr", LEFT(L3722, 2) = "05", "May", LEFT(L3722, 2) = "06", "Jun", LEFT(L3722, 2) = "07", "Jul", LEFT(L3722, 2) = "08", "Aug", LEFT(L3722, 2) = "09", "Sep", LEFT(L3722, 2) = "10", "Oct", LEFT(L3722, 2) = "11", "Nov", LEFT(L3722, 2) = "12", "Dec")</f>
        <v>Jun</v>
      </c>
      <c r="N3722" s="9" t="str">
        <f t="shared" si="410"/>
        <v>2015</v>
      </c>
      <c r="O3722" t="b">
        <v>0</v>
      </c>
      <c r="P3722">
        <v>40</v>
      </c>
      <c r="Q3722" t="b">
        <v>1</v>
      </c>
      <c r="R3722" t="s">
        <v>8270</v>
      </c>
      <c r="S3722" s="6">
        <f t="shared" si="406"/>
        <v>1.0451515151515152</v>
      </c>
      <c r="T3722" s="8">
        <f t="shared" si="407"/>
        <v>86.224999999999994</v>
      </c>
      <c r="U3722" t="str">
        <f t="shared" si="411"/>
        <v>theater</v>
      </c>
      <c r="V3722" t="str">
        <f t="shared" si="412"/>
        <v>plays</v>
      </c>
    </row>
    <row r="3723" spans="1:22" ht="48" x14ac:dyDescent="0.2">
      <c r="A3723">
        <v>3721</v>
      </c>
      <c r="B3723" s="3" t="s">
        <v>3718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2">
        <f t="shared" si="408"/>
        <v>41948.977824074071</v>
      </c>
      <c r="K3723">
        <v>1413412084</v>
      </c>
      <c r="L3723" s="12" t="str">
        <f t="shared" si="409"/>
        <v>10/15/2014</v>
      </c>
      <c r="M3723" s="9" t="str" cm="1">
        <f t="array" ref="M3723">_xlfn.IFS(LEFT(L3723, 2) = "01", "Jan", LEFT(L3723, 2) = "02", "Feb", LEFT(L3723, 2) = "03", "Mar", LEFT(L3723, 2) = "04", "Apr", LEFT(L3723, 2) = "05", "May", LEFT(L3723, 2) = "06", "Jun", LEFT(L3723, 2) = "07", "Jul", LEFT(L3723, 2) = "08", "Aug", LEFT(L3723, 2) = "09", "Sep", LEFT(L3723, 2) = "10", "Oct", LEFT(L3723, 2) = "11", "Nov", LEFT(L3723, 2) = "12", "Dec")</f>
        <v>Oct</v>
      </c>
      <c r="N3723" s="9" t="str">
        <f t="shared" si="410"/>
        <v>2014</v>
      </c>
      <c r="O3723" t="b">
        <v>0</v>
      </c>
      <c r="P3723">
        <v>44</v>
      </c>
      <c r="Q3723" t="b">
        <v>1</v>
      </c>
      <c r="R3723" t="s">
        <v>8270</v>
      </c>
      <c r="S3723" s="6">
        <f t="shared" si="406"/>
        <v>1.008</v>
      </c>
      <c r="T3723" s="8">
        <f t="shared" si="407"/>
        <v>114.54545454545455</v>
      </c>
      <c r="U3723" t="str">
        <f t="shared" si="411"/>
        <v>theater</v>
      </c>
      <c r="V3723" t="str">
        <f t="shared" si="412"/>
        <v>plays</v>
      </c>
    </row>
    <row r="3724" spans="1:22" ht="64" x14ac:dyDescent="0.2">
      <c r="A3724">
        <v>3722</v>
      </c>
      <c r="B3724" s="3" t="s">
        <v>3719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2">
        <f t="shared" si="408"/>
        <v>42411.957638888889</v>
      </c>
      <c r="K3724">
        <v>1452614847</v>
      </c>
      <c r="L3724" s="12" t="str">
        <f t="shared" si="409"/>
        <v>01/12/2016</v>
      </c>
      <c r="M3724" s="9" t="str" cm="1">
        <f t="array" ref="M3724">_xlfn.IFS(LEFT(L3724, 2) = "01", "Jan", LEFT(L3724, 2) = "02", "Feb", LEFT(L3724, 2) = "03", "Mar", LEFT(L3724, 2) = "04", "Apr", LEFT(L3724, 2) = "05", "May", LEFT(L3724, 2) = "06", "Jun", LEFT(L3724, 2) = "07", "Jul", LEFT(L3724, 2) = "08", "Aug", LEFT(L3724, 2) = "09", "Sep", LEFT(L3724, 2) = "10", "Oct", LEFT(L3724, 2) = "11", "Nov", LEFT(L3724, 2) = "12", "Dec")</f>
        <v>Jan</v>
      </c>
      <c r="N3724" s="9" t="str">
        <f t="shared" si="410"/>
        <v>2016</v>
      </c>
      <c r="O3724" t="b">
        <v>0</v>
      </c>
      <c r="P3724">
        <v>35</v>
      </c>
      <c r="Q3724" t="b">
        <v>1</v>
      </c>
      <c r="R3724" t="s">
        <v>8270</v>
      </c>
      <c r="S3724" s="6">
        <f t="shared" si="406"/>
        <v>1.1120000000000001</v>
      </c>
      <c r="T3724" s="8">
        <f t="shared" si="407"/>
        <v>47.657142857142858</v>
      </c>
      <c r="U3724" t="str">
        <f t="shared" si="411"/>
        <v>theater</v>
      </c>
      <c r="V3724" t="str">
        <f t="shared" si="412"/>
        <v>plays</v>
      </c>
    </row>
    <row r="3725" spans="1:22" ht="32" x14ac:dyDescent="0.2">
      <c r="A3725">
        <v>3723</v>
      </c>
      <c r="B3725" s="3" t="s">
        <v>3720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2">
        <f t="shared" si="408"/>
        <v>41973.794699074075</v>
      </c>
      <c r="K3725">
        <v>1414778662</v>
      </c>
      <c r="L3725" s="12" t="str">
        <f t="shared" si="409"/>
        <v>10/31/2014</v>
      </c>
      <c r="M3725" s="9" t="str" cm="1">
        <f t="array" ref="M3725">_xlfn.IFS(LEFT(L3725, 2) = "01", "Jan", LEFT(L3725, 2) = "02", "Feb", LEFT(L3725, 2) = "03", "Mar", LEFT(L3725, 2) = "04", "Apr", LEFT(L3725, 2) = "05", "May", LEFT(L3725, 2) = "06", "Jun", LEFT(L3725, 2) = "07", "Jul", LEFT(L3725, 2) = "08", "Aug", LEFT(L3725, 2) = "09", "Sep", LEFT(L3725, 2) = "10", "Oct", LEFT(L3725, 2) = "11", "Nov", LEFT(L3725, 2) = "12", "Dec")</f>
        <v>Oct</v>
      </c>
      <c r="N3725" s="9" t="str">
        <f t="shared" si="410"/>
        <v>2014</v>
      </c>
      <c r="O3725" t="b">
        <v>0</v>
      </c>
      <c r="P3725">
        <v>63</v>
      </c>
      <c r="Q3725" t="b">
        <v>1</v>
      </c>
      <c r="R3725" t="s">
        <v>8270</v>
      </c>
      <c r="S3725" s="6">
        <f t="shared" si="406"/>
        <v>1.0204444444444445</v>
      </c>
      <c r="T3725" s="8">
        <f t="shared" si="407"/>
        <v>72.888888888888886</v>
      </c>
      <c r="U3725" t="str">
        <f t="shared" si="411"/>
        <v>theater</v>
      </c>
      <c r="V3725" t="str">
        <f t="shared" si="412"/>
        <v>plays</v>
      </c>
    </row>
    <row r="3726" spans="1:22" ht="48" x14ac:dyDescent="0.2">
      <c r="A3726">
        <v>3724</v>
      </c>
      <c r="B3726" s="3" t="s">
        <v>3721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2">
        <f t="shared" si="408"/>
        <v>42494.958333333328</v>
      </c>
      <c r="K3726">
        <v>1459856860</v>
      </c>
      <c r="L3726" s="12" t="str">
        <f t="shared" si="409"/>
        <v>04/05/2016</v>
      </c>
      <c r="M3726" s="9" t="str" cm="1">
        <f t="array" ref="M3726">_xlfn.IFS(LEFT(L3726, 2) = "01", "Jan", LEFT(L3726, 2) = "02", "Feb", LEFT(L3726, 2) = "03", "Mar", LEFT(L3726, 2) = "04", "Apr", LEFT(L3726, 2) = "05", "May", LEFT(L3726, 2) = "06", "Jun", LEFT(L3726, 2) = "07", "Jul", LEFT(L3726, 2) = "08", "Aug", LEFT(L3726, 2) = "09", "Sep", LEFT(L3726, 2) = "10", "Oct", LEFT(L3726, 2) = "11", "Nov", LEFT(L3726, 2) = "12", "Dec")</f>
        <v>Apr</v>
      </c>
      <c r="N3726" s="9" t="str">
        <f t="shared" si="410"/>
        <v>2016</v>
      </c>
      <c r="O3726" t="b">
        <v>0</v>
      </c>
      <c r="P3726">
        <v>89</v>
      </c>
      <c r="Q3726" t="b">
        <v>1</v>
      </c>
      <c r="R3726" t="s">
        <v>8270</v>
      </c>
      <c r="S3726" s="6">
        <f t="shared" si="406"/>
        <v>1.0254767441860466</v>
      </c>
      <c r="T3726" s="8">
        <f t="shared" si="407"/>
        <v>49.545505617977533</v>
      </c>
      <c r="U3726" t="str">
        <f t="shared" si="411"/>
        <v>theater</v>
      </c>
      <c r="V3726" t="str">
        <f t="shared" si="412"/>
        <v>plays</v>
      </c>
    </row>
    <row r="3727" spans="1:22" ht="48" x14ac:dyDescent="0.2">
      <c r="A3727">
        <v>3725</v>
      </c>
      <c r="B3727" s="3" t="s">
        <v>3722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2">
        <f t="shared" si="408"/>
        <v>42418.895833333328</v>
      </c>
      <c r="K3727">
        <v>1454366467</v>
      </c>
      <c r="L3727" s="12" t="str">
        <f t="shared" si="409"/>
        <v>02/01/2016</v>
      </c>
      <c r="M3727" s="9" t="str" cm="1">
        <f t="array" ref="M3727">_xlfn.IFS(LEFT(L3727, 2) = "01", "Jan", LEFT(L3727, 2) = "02", "Feb", LEFT(L3727, 2) = "03", "Mar", LEFT(L3727, 2) = "04", "Apr", LEFT(L3727, 2) = "05", "May", LEFT(L3727, 2) = "06", "Jun", LEFT(L3727, 2) = "07", "Jul", LEFT(L3727, 2) = "08", "Aug", LEFT(L3727, 2) = "09", "Sep", LEFT(L3727, 2) = "10", "Oct", LEFT(L3727, 2) = "11", "Nov", LEFT(L3727, 2) = "12", "Dec")</f>
        <v>Feb</v>
      </c>
      <c r="N3727" s="9" t="str">
        <f t="shared" si="410"/>
        <v>2016</v>
      </c>
      <c r="O3727" t="b">
        <v>0</v>
      </c>
      <c r="P3727">
        <v>15</v>
      </c>
      <c r="Q3727" t="b">
        <v>1</v>
      </c>
      <c r="R3727" t="s">
        <v>8270</v>
      </c>
      <c r="S3727" s="6">
        <f t="shared" si="406"/>
        <v>1.27</v>
      </c>
      <c r="T3727" s="8">
        <f t="shared" si="407"/>
        <v>25.4</v>
      </c>
      <c r="U3727" t="str">
        <f t="shared" si="411"/>
        <v>theater</v>
      </c>
      <c r="V3727" t="str">
        <f t="shared" si="412"/>
        <v>plays</v>
      </c>
    </row>
    <row r="3728" spans="1:22" ht="48" x14ac:dyDescent="0.2">
      <c r="A3728">
        <v>3726</v>
      </c>
      <c r="B3728" s="3" t="s">
        <v>3723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2">
        <f t="shared" si="408"/>
        <v>42489.875</v>
      </c>
      <c r="K3728">
        <v>1459567371</v>
      </c>
      <c r="L3728" s="12" t="str">
        <f t="shared" si="409"/>
        <v>04/02/2016</v>
      </c>
      <c r="M3728" s="9" t="str" cm="1">
        <f t="array" ref="M3728">_xlfn.IFS(LEFT(L3728, 2) = "01", "Jan", LEFT(L3728, 2) = "02", "Feb", LEFT(L3728, 2) = "03", "Mar", LEFT(L3728, 2) = "04", "Apr", LEFT(L3728, 2) = "05", "May", LEFT(L3728, 2) = "06", "Jun", LEFT(L3728, 2) = "07", "Jul", LEFT(L3728, 2) = "08", "Aug", LEFT(L3728, 2) = "09", "Sep", LEFT(L3728, 2) = "10", "Oct", LEFT(L3728, 2) = "11", "Nov", LEFT(L3728, 2) = "12", "Dec")</f>
        <v>Apr</v>
      </c>
      <c r="N3728" s="9" t="str">
        <f t="shared" si="410"/>
        <v>2016</v>
      </c>
      <c r="O3728" t="b">
        <v>0</v>
      </c>
      <c r="P3728">
        <v>46</v>
      </c>
      <c r="Q3728" t="b">
        <v>1</v>
      </c>
      <c r="R3728" t="s">
        <v>8270</v>
      </c>
      <c r="S3728" s="6">
        <f t="shared" si="406"/>
        <v>3.3870588235294119</v>
      </c>
      <c r="T3728" s="8">
        <f t="shared" si="407"/>
        <v>62.586956521739133</v>
      </c>
      <c r="U3728" t="str">
        <f t="shared" si="411"/>
        <v>theater</v>
      </c>
      <c r="V3728" t="str">
        <f t="shared" si="412"/>
        <v>plays</v>
      </c>
    </row>
    <row r="3729" spans="1:22" ht="48" x14ac:dyDescent="0.2">
      <c r="A3729">
        <v>3727</v>
      </c>
      <c r="B3729" s="3" t="s">
        <v>3724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2">
        <f t="shared" si="408"/>
        <v>42663.204861111109</v>
      </c>
      <c r="K3729">
        <v>1474273294</v>
      </c>
      <c r="L3729" s="12" t="str">
        <f t="shared" si="409"/>
        <v>09/19/2016</v>
      </c>
      <c r="M3729" s="9" t="str" cm="1">
        <f t="array" ref="M3729">_xlfn.IFS(LEFT(L3729, 2) = "01", "Jan", LEFT(L3729, 2) = "02", "Feb", LEFT(L3729, 2) = "03", "Mar", LEFT(L3729, 2) = "04", "Apr", LEFT(L3729, 2) = "05", "May", LEFT(L3729, 2) = "06", "Jun", LEFT(L3729, 2) = "07", "Jul", LEFT(L3729, 2) = "08", "Aug", LEFT(L3729, 2) = "09", "Sep", LEFT(L3729, 2) = "10", "Oct", LEFT(L3729, 2) = "11", "Nov", LEFT(L3729, 2) = "12", "Dec")</f>
        <v>Sep</v>
      </c>
      <c r="N3729" s="9" t="str">
        <f t="shared" si="410"/>
        <v>2016</v>
      </c>
      <c r="O3729" t="b">
        <v>0</v>
      </c>
      <c r="P3729">
        <v>33</v>
      </c>
      <c r="Q3729" t="b">
        <v>1</v>
      </c>
      <c r="R3729" t="s">
        <v>8270</v>
      </c>
      <c r="S3729" s="6">
        <f t="shared" si="406"/>
        <v>1.0075000000000001</v>
      </c>
      <c r="T3729" s="8">
        <f t="shared" si="407"/>
        <v>61.060606060606062</v>
      </c>
      <c r="U3729" t="str">
        <f t="shared" si="411"/>
        <v>theater</v>
      </c>
      <c r="V3729" t="str">
        <f t="shared" si="412"/>
        <v>plays</v>
      </c>
    </row>
    <row r="3730" spans="1:22" ht="32" x14ac:dyDescent="0.2">
      <c r="A3730">
        <v>3728</v>
      </c>
      <c r="B3730" s="3" t="s">
        <v>3725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2">
        <f t="shared" si="408"/>
        <v>42235.171018518522</v>
      </c>
      <c r="K3730">
        <v>1437365176</v>
      </c>
      <c r="L3730" s="12" t="str">
        <f t="shared" si="409"/>
        <v>07/20/2015</v>
      </c>
      <c r="M3730" s="9" t="str" cm="1">
        <f t="array" ref="M3730">_xlfn.IFS(LEFT(L3730, 2) = "01", "Jan", LEFT(L3730, 2) = "02", "Feb", LEFT(L3730, 2) = "03", "Mar", LEFT(L3730, 2) = "04", "Apr", LEFT(L3730, 2) = "05", "May", LEFT(L3730, 2) = "06", "Jun", LEFT(L3730, 2) = "07", "Jul", LEFT(L3730, 2) = "08", "Aug", LEFT(L3730, 2) = "09", "Sep", LEFT(L3730, 2) = "10", "Oct", LEFT(L3730, 2) = "11", "Nov", LEFT(L3730, 2) = "12", "Dec")</f>
        <v>Jul</v>
      </c>
      <c r="N3730" s="9" t="str">
        <f t="shared" si="410"/>
        <v>2015</v>
      </c>
      <c r="O3730" t="b">
        <v>0</v>
      </c>
      <c r="P3730">
        <v>31</v>
      </c>
      <c r="Q3730" t="b">
        <v>0</v>
      </c>
      <c r="R3730" t="s">
        <v>8270</v>
      </c>
      <c r="S3730" s="6">
        <f t="shared" si="406"/>
        <v>9.3100000000000002E-2</v>
      </c>
      <c r="T3730" s="8">
        <f t="shared" si="407"/>
        <v>60.064516129032256</v>
      </c>
      <c r="U3730" t="str">
        <f t="shared" si="411"/>
        <v>theater</v>
      </c>
      <c r="V3730" t="str">
        <f t="shared" si="412"/>
        <v>plays</v>
      </c>
    </row>
    <row r="3731" spans="1:22" ht="48" x14ac:dyDescent="0.2">
      <c r="A3731">
        <v>3729</v>
      </c>
      <c r="B3731" s="3" t="s">
        <v>3726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2">
        <f t="shared" si="408"/>
        <v>42086.16333333333</v>
      </c>
      <c r="K3731">
        <v>1423198512</v>
      </c>
      <c r="L3731" s="12" t="str">
        <f t="shared" si="409"/>
        <v>02/06/2015</v>
      </c>
      <c r="M3731" s="9" t="str" cm="1">
        <f t="array" ref="M3731">_xlfn.IFS(LEFT(L3731, 2) = "01", "Jan", LEFT(L3731, 2) = "02", "Feb", LEFT(L3731, 2) = "03", "Mar", LEFT(L3731, 2) = "04", "Apr", LEFT(L3731, 2) = "05", "May", LEFT(L3731, 2) = "06", "Jun", LEFT(L3731, 2) = "07", "Jul", LEFT(L3731, 2) = "08", "Aug", LEFT(L3731, 2) = "09", "Sep", LEFT(L3731, 2) = "10", "Oct", LEFT(L3731, 2) = "11", "Nov", LEFT(L3731, 2) = "12", "Dec")</f>
        <v>Feb</v>
      </c>
      <c r="N3731" s="9" t="str">
        <f t="shared" si="410"/>
        <v>2015</v>
      </c>
      <c r="O3731" t="b">
        <v>0</v>
      </c>
      <c r="P3731">
        <v>5</v>
      </c>
      <c r="Q3731" t="b">
        <v>0</v>
      </c>
      <c r="R3731" t="s">
        <v>8270</v>
      </c>
      <c r="S3731" s="6">
        <f t="shared" si="406"/>
        <v>7.2400000000000006E-2</v>
      </c>
      <c r="T3731" s="8">
        <f t="shared" si="407"/>
        <v>72.400000000000006</v>
      </c>
      <c r="U3731" t="str">
        <f t="shared" si="411"/>
        <v>theater</v>
      </c>
      <c r="V3731" t="str">
        <f t="shared" si="412"/>
        <v>plays</v>
      </c>
    </row>
    <row r="3732" spans="1:22" ht="48" x14ac:dyDescent="0.2">
      <c r="A3732">
        <v>3730</v>
      </c>
      <c r="B3732" s="3" t="s">
        <v>3727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2">
        <f t="shared" si="408"/>
        <v>42233.677766203706</v>
      </c>
      <c r="K3732">
        <v>1437236159</v>
      </c>
      <c r="L3732" s="12" t="str">
        <f t="shared" si="409"/>
        <v>07/18/2015</v>
      </c>
      <c r="M3732" s="9" t="str" cm="1">
        <f t="array" ref="M3732">_xlfn.IFS(LEFT(L3732, 2) = "01", "Jan", LEFT(L3732, 2) = "02", "Feb", LEFT(L3732, 2) = "03", "Mar", LEFT(L3732, 2) = "04", "Apr", LEFT(L3732, 2) = "05", "May", LEFT(L3732, 2) = "06", "Jun", LEFT(L3732, 2) = "07", "Jul", LEFT(L3732, 2) = "08", "Aug", LEFT(L3732, 2) = "09", "Sep", LEFT(L3732, 2) = "10", "Oct", LEFT(L3732, 2) = "11", "Nov", LEFT(L3732, 2) = "12", "Dec")</f>
        <v>Jul</v>
      </c>
      <c r="N3732" s="9" t="str">
        <f t="shared" si="410"/>
        <v>2015</v>
      </c>
      <c r="O3732" t="b">
        <v>0</v>
      </c>
      <c r="P3732">
        <v>1</v>
      </c>
      <c r="Q3732" t="b">
        <v>0</v>
      </c>
      <c r="R3732" t="s">
        <v>8270</v>
      </c>
      <c r="S3732" s="6">
        <f t="shared" si="406"/>
        <v>0.1</v>
      </c>
      <c r="T3732" s="8">
        <f t="shared" si="407"/>
        <v>100</v>
      </c>
      <c r="U3732" t="str">
        <f t="shared" si="411"/>
        <v>theater</v>
      </c>
      <c r="V3732" t="str">
        <f t="shared" si="412"/>
        <v>plays</v>
      </c>
    </row>
    <row r="3733" spans="1:22" ht="48" x14ac:dyDescent="0.2">
      <c r="A3733">
        <v>3731</v>
      </c>
      <c r="B3733" s="3" t="s">
        <v>3728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2">
        <f t="shared" si="408"/>
        <v>42014.140972222223</v>
      </c>
      <c r="K3733">
        <v>1418234646</v>
      </c>
      <c r="L3733" s="12" t="str">
        <f t="shared" si="409"/>
        <v>12/10/2014</v>
      </c>
      <c r="M3733" s="9" t="str" cm="1">
        <f t="array" ref="M3733">_xlfn.IFS(LEFT(L3733, 2) = "01", "Jan", LEFT(L3733, 2) = "02", "Feb", LEFT(L3733, 2) = "03", "Mar", LEFT(L3733, 2) = "04", "Apr", LEFT(L3733, 2) = "05", "May", LEFT(L3733, 2) = "06", "Jun", LEFT(L3733, 2) = "07", "Jul", LEFT(L3733, 2) = "08", "Aug", LEFT(L3733, 2) = "09", "Sep", LEFT(L3733, 2) = "10", "Oct", LEFT(L3733, 2) = "11", "Nov", LEFT(L3733, 2) = "12", "Dec")</f>
        <v>Dec</v>
      </c>
      <c r="N3733" s="9" t="str">
        <f t="shared" si="410"/>
        <v>2014</v>
      </c>
      <c r="O3733" t="b">
        <v>0</v>
      </c>
      <c r="P3733">
        <v>12</v>
      </c>
      <c r="Q3733" t="b">
        <v>0</v>
      </c>
      <c r="R3733" t="s">
        <v>8270</v>
      </c>
      <c r="S3733" s="6">
        <f t="shared" si="406"/>
        <v>0.11272727272727273</v>
      </c>
      <c r="T3733" s="8">
        <f t="shared" si="407"/>
        <v>51.666666666666664</v>
      </c>
      <c r="U3733" t="str">
        <f t="shared" si="411"/>
        <v>theater</v>
      </c>
      <c r="V3733" t="str">
        <f t="shared" si="412"/>
        <v>plays</v>
      </c>
    </row>
    <row r="3734" spans="1:22" ht="32" x14ac:dyDescent="0.2">
      <c r="A3734">
        <v>3732</v>
      </c>
      <c r="B3734" s="3" t="s">
        <v>3729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2">
        <f t="shared" si="408"/>
        <v>42028.5</v>
      </c>
      <c r="K3734">
        <v>1416932133</v>
      </c>
      <c r="L3734" s="12" t="str">
        <f t="shared" si="409"/>
        <v>11/25/2014</v>
      </c>
      <c r="M3734" s="9" t="str" cm="1">
        <f t="array" ref="M3734">_xlfn.IFS(LEFT(L3734, 2) = "01", "Jan", LEFT(L3734, 2) = "02", "Feb", LEFT(L3734, 2) = "03", "Mar", LEFT(L3734, 2) = "04", "Apr", LEFT(L3734, 2) = "05", "May", LEFT(L3734, 2) = "06", "Jun", LEFT(L3734, 2) = "07", "Jul", LEFT(L3734, 2) = "08", "Aug", LEFT(L3734, 2) = "09", "Sep", LEFT(L3734, 2) = "10", "Oct", LEFT(L3734, 2) = "11", "Nov", LEFT(L3734, 2) = "12", "Dec")</f>
        <v>Nov</v>
      </c>
      <c r="N3734" s="9" t="str">
        <f t="shared" si="410"/>
        <v>2014</v>
      </c>
      <c r="O3734" t="b">
        <v>0</v>
      </c>
      <c r="P3734">
        <v>4</v>
      </c>
      <c r="Q3734" t="b">
        <v>0</v>
      </c>
      <c r="R3734" t="s">
        <v>8270</v>
      </c>
      <c r="S3734" s="6">
        <f t="shared" si="406"/>
        <v>0.15411764705882353</v>
      </c>
      <c r="T3734" s="8">
        <f t="shared" si="407"/>
        <v>32.75</v>
      </c>
      <c r="U3734" t="str">
        <f t="shared" si="411"/>
        <v>theater</v>
      </c>
      <c r="V3734" t="str">
        <f t="shared" si="412"/>
        <v>plays</v>
      </c>
    </row>
    <row r="3735" spans="1:22" ht="48" x14ac:dyDescent="0.2">
      <c r="A3735">
        <v>3733</v>
      </c>
      <c r="B3735" s="3" t="s">
        <v>3730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2">
        <f t="shared" si="408"/>
        <v>42112.9375</v>
      </c>
      <c r="K3735">
        <v>1428539708</v>
      </c>
      <c r="L3735" s="12" t="str">
        <f t="shared" si="409"/>
        <v>04/09/2015</v>
      </c>
      <c r="M3735" s="9" t="str" cm="1">
        <f t="array" ref="M3735">_xlfn.IFS(LEFT(L3735, 2) = "01", "Jan", LEFT(L3735, 2) = "02", "Feb", LEFT(L3735, 2) = "03", "Mar", LEFT(L3735, 2) = "04", "Apr", LEFT(L3735, 2) = "05", "May", LEFT(L3735, 2) = "06", "Jun", LEFT(L3735, 2) = "07", "Jul", LEFT(L3735, 2) = "08", "Aug", LEFT(L3735, 2) = "09", "Sep", LEFT(L3735, 2) = "10", "Oct", LEFT(L3735, 2) = "11", "Nov", LEFT(L3735, 2) = "12", "Dec")</f>
        <v>Apr</v>
      </c>
      <c r="N3735" s="9" t="str">
        <f t="shared" si="410"/>
        <v>2015</v>
      </c>
      <c r="O3735" t="b">
        <v>0</v>
      </c>
      <c r="P3735">
        <v>0</v>
      </c>
      <c r="Q3735" t="b">
        <v>0</v>
      </c>
      <c r="R3735" t="s">
        <v>8270</v>
      </c>
      <c r="S3735" s="6">
        <f t="shared" si="406"/>
        <v>0</v>
      </c>
      <c r="T3735" s="8">
        <f t="shared" si="407"/>
        <v>0</v>
      </c>
      <c r="U3735" t="str">
        <f t="shared" si="411"/>
        <v>theater</v>
      </c>
      <c r="V3735" t="str">
        <f t="shared" si="412"/>
        <v>plays</v>
      </c>
    </row>
    <row r="3736" spans="1:22" ht="48" x14ac:dyDescent="0.2">
      <c r="A3736">
        <v>3734</v>
      </c>
      <c r="B3736" s="3" t="s">
        <v>3731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2">
        <f t="shared" si="408"/>
        <v>42149.901574074072</v>
      </c>
      <c r="K3736">
        <v>1427405896</v>
      </c>
      <c r="L3736" s="12" t="str">
        <f t="shared" si="409"/>
        <v>03/26/2015</v>
      </c>
      <c r="M3736" s="9" t="str" cm="1">
        <f t="array" ref="M3736">_xlfn.IFS(LEFT(L3736, 2) = "01", "Jan", LEFT(L3736, 2) = "02", "Feb", LEFT(L3736, 2) = "03", "Mar", LEFT(L3736, 2) = "04", "Apr", LEFT(L3736, 2) = "05", "May", LEFT(L3736, 2) = "06", "Jun", LEFT(L3736, 2) = "07", "Jul", LEFT(L3736, 2) = "08", "Aug", LEFT(L3736, 2) = "09", "Sep", LEFT(L3736, 2) = "10", "Oct", LEFT(L3736, 2) = "11", "Nov", LEFT(L3736, 2) = "12", "Dec")</f>
        <v>Mar</v>
      </c>
      <c r="N3736" s="9" t="str">
        <f t="shared" si="410"/>
        <v>2015</v>
      </c>
      <c r="O3736" t="b">
        <v>0</v>
      </c>
      <c r="P3736">
        <v>7</v>
      </c>
      <c r="Q3736" t="b">
        <v>0</v>
      </c>
      <c r="R3736" t="s">
        <v>8270</v>
      </c>
      <c r="S3736" s="6">
        <f t="shared" si="406"/>
        <v>0.28466666666666668</v>
      </c>
      <c r="T3736" s="8">
        <f t="shared" si="407"/>
        <v>61</v>
      </c>
      <c r="U3736" t="str">
        <f t="shared" si="411"/>
        <v>theater</v>
      </c>
      <c r="V3736" t="str">
        <f t="shared" si="412"/>
        <v>plays</v>
      </c>
    </row>
    <row r="3737" spans="1:22" ht="32" x14ac:dyDescent="0.2">
      <c r="A3737">
        <v>3735</v>
      </c>
      <c r="B3737" s="3" t="s">
        <v>3732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2">
        <f t="shared" si="408"/>
        <v>42152.693159722221</v>
      </c>
      <c r="K3737">
        <v>1430239089</v>
      </c>
      <c r="L3737" s="12" t="str">
        <f t="shared" si="409"/>
        <v>04/28/2015</v>
      </c>
      <c r="M3737" s="9" t="str" cm="1">
        <f t="array" ref="M3737">_xlfn.IFS(LEFT(L3737, 2) = "01", "Jan", LEFT(L3737, 2) = "02", "Feb", LEFT(L3737, 2) = "03", "Mar", LEFT(L3737, 2) = "04", "Apr", LEFT(L3737, 2) = "05", "May", LEFT(L3737, 2) = "06", "Jun", LEFT(L3737, 2) = "07", "Jul", LEFT(L3737, 2) = "08", "Aug", LEFT(L3737, 2) = "09", "Sep", LEFT(L3737, 2) = "10", "Oct", LEFT(L3737, 2) = "11", "Nov", LEFT(L3737, 2) = "12", "Dec")</f>
        <v>Apr</v>
      </c>
      <c r="N3737" s="9" t="str">
        <f t="shared" si="410"/>
        <v>2015</v>
      </c>
      <c r="O3737" t="b">
        <v>0</v>
      </c>
      <c r="P3737">
        <v>2</v>
      </c>
      <c r="Q3737" t="b">
        <v>0</v>
      </c>
      <c r="R3737" t="s">
        <v>8270</v>
      </c>
      <c r="S3737" s="6">
        <f t="shared" si="406"/>
        <v>0.13333333333333333</v>
      </c>
      <c r="T3737" s="8">
        <f t="shared" si="407"/>
        <v>10</v>
      </c>
      <c r="U3737" t="str">
        <f t="shared" si="411"/>
        <v>theater</v>
      </c>
      <c r="V3737" t="str">
        <f t="shared" si="412"/>
        <v>plays</v>
      </c>
    </row>
    <row r="3738" spans="1:22" ht="48" x14ac:dyDescent="0.2">
      <c r="A3738">
        <v>3736</v>
      </c>
      <c r="B3738" s="3" t="s">
        <v>3733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2">
        <f t="shared" si="408"/>
        <v>42086.75</v>
      </c>
      <c r="K3738">
        <v>1423847093</v>
      </c>
      <c r="L3738" s="12" t="str">
        <f t="shared" si="409"/>
        <v>02/13/2015</v>
      </c>
      <c r="M3738" s="9" t="str" cm="1">
        <f t="array" ref="M3738">_xlfn.IFS(LEFT(L3738, 2) = "01", "Jan", LEFT(L3738, 2) = "02", "Feb", LEFT(L3738, 2) = "03", "Mar", LEFT(L3738, 2) = "04", "Apr", LEFT(L3738, 2) = "05", "May", LEFT(L3738, 2) = "06", "Jun", LEFT(L3738, 2) = "07", "Jul", LEFT(L3738, 2) = "08", "Aug", LEFT(L3738, 2) = "09", "Sep", LEFT(L3738, 2) = "10", "Oct", LEFT(L3738, 2) = "11", "Nov", LEFT(L3738, 2) = "12", "Dec")</f>
        <v>Feb</v>
      </c>
      <c r="N3738" s="9" t="str">
        <f t="shared" si="410"/>
        <v>2015</v>
      </c>
      <c r="O3738" t="b">
        <v>0</v>
      </c>
      <c r="P3738">
        <v>1</v>
      </c>
      <c r="Q3738" t="b">
        <v>0</v>
      </c>
      <c r="R3738" t="s">
        <v>8270</v>
      </c>
      <c r="S3738" s="6">
        <f t="shared" si="406"/>
        <v>6.6666666666666671E-3</v>
      </c>
      <c r="T3738" s="8">
        <f t="shared" si="407"/>
        <v>10</v>
      </c>
      <c r="U3738" t="str">
        <f t="shared" si="411"/>
        <v>theater</v>
      </c>
      <c r="V3738" t="str">
        <f t="shared" si="412"/>
        <v>plays</v>
      </c>
    </row>
    <row r="3739" spans="1:22" ht="32" x14ac:dyDescent="0.2">
      <c r="A3739">
        <v>3737</v>
      </c>
      <c r="B3739" s="3" t="s">
        <v>3734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2">
        <f t="shared" si="408"/>
        <v>42320.290972222225</v>
      </c>
      <c r="K3739">
        <v>1445358903</v>
      </c>
      <c r="L3739" s="12" t="str">
        <f t="shared" si="409"/>
        <v>10/20/2015</v>
      </c>
      <c r="M3739" s="9" t="str" cm="1">
        <f t="array" ref="M3739">_xlfn.IFS(LEFT(L3739, 2) = "01", "Jan", LEFT(L3739, 2) = "02", "Feb", LEFT(L3739, 2) = "03", "Mar", LEFT(L3739, 2) = "04", "Apr", LEFT(L3739, 2) = "05", "May", LEFT(L3739, 2) = "06", "Jun", LEFT(L3739, 2) = "07", "Jul", LEFT(L3739, 2) = "08", "Aug", LEFT(L3739, 2) = "09", "Sep", LEFT(L3739, 2) = "10", "Oct", LEFT(L3739, 2) = "11", "Nov", LEFT(L3739, 2) = "12", "Dec")</f>
        <v>Oct</v>
      </c>
      <c r="N3739" s="9" t="str">
        <f t="shared" si="410"/>
        <v>2015</v>
      </c>
      <c r="O3739" t="b">
        <v>0</v>
      </c>
      <c r="P3739">
        <v>4</v>
      </c>
      <c r="Q3739" t="b">
        <v>0</v>
      </c>
      <c r="R3739" t="s">
        <v>8270</v>
      </c>
      <c r="S3739" s="6">
        <f t="shared" si="406"/>
        <v>0.21428571428571427</v>
      </c>
      <c r="T3739" s="8">
        <f t="shared" si="407"/>
        <v>37.5</v>
      </c>
      <c r="U3739" t="str">
        <f t="shared" si="411"/>
        <v>theater</v>
      </c>
      <c r="V3739" t="str">
        <f t="shared" si="412"/>
        <v>plays</v>
      </c>
    </row>
    <row r="3740" spans="1:22" ht="32" x14ac:dyDescent="0.2">
      <c r="A3740">
        <v>3738</v>
      </c>
      <c r="B3740" s="3" t="s">
        <v>3735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2">
        <f t="shared" si="408"/>
        <v>41835.916666666664</v>
      </c>
      <c r="K3740">
        <v>1403562705</v>
      </c>
      <c r="L3740" s="12" t="str">
        <f t="shared" si="409"/>
        <v>06/23/2014</v>
      </c>
      <c r="M3740" s="9" t="str" cm="1">
        <f t="array" ref="M3740">_xlfn.IFS(LEFT(L3740, 2) = "01", "Jan", LEFT(L3740, 2) = "02", "Feb", LEFT(L3740, 2) = "03", "Mar", LEFT(L3740, 2) = "04", "Apr", LEFT(L3740, 2) = "05", "May", LEFT(L3740, 2) = "06", "Jun", LEFT(L3740, 2) = "07", "Jul", LEFT(L3740, 2) = "08", "Aug", LEFT(L3740, 2) = "09", "Sep", LEFT(L3740, 2) = "10", "Oct", LEFT(L3740, 2) = "11", "Nov", LEFT(L3740, 2) = "12", "Dec")</f>
        <v>Jun</v>
      </c>
      <c r="N3740" s="9" t="str">
        <f t="shared" si="410"/>
        <v>2014</v>
      </c>
      <c r="O3740" t="b">
        <v>0</v>
      </c>
      <c r="P3740">
        <v>6</v>
      </c>
      <c r="Q3740" t="b">
        <v>0</v>
      </c>
      <c r="R3740" t="s">
        <v>8270</v>
      </c>
      <c r="S3740" s="6">
        <f t="shared" si="406"/>
        <v>0.18</v>
      </c>
      <c r="T3740" s="8">
        <f t="shared" si="407"/>
        <v>45</v>
      </c>
      <c r="U3740" t="str">
        <f t="shared" si="411"/>
        <v>theater</v>
      </c>
      <c r="V3740" t="str">
        <f t="shared" si="412"/>
        <v>plays</v>
      </c>
    </row>
    <row r="3741" spans="1:22" ht="48" x14ac:dyDescent="0.2">
      <c r="A3741">
        <v>3739</v>
      </c>
      <c r="B3741" s="3" t="s">
        <v>3736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2">
        <f t="shared" si="408"/>
        <v>42568.449861111112</v>
      </c>
      <c r="K3741">
        <v>1467024468</v>
      </c>
      <c r="L3741" s="12" t="str">
        <f t="shared" si="409"/>
        <v>06/27/2016</v>
      </c>
      <c r="M3741" s="9" t="str" cm="1">
        <f t="array" ref="M3741">_xlfn.IFS(LEFT(L3741, 2) = "01", "Jan", LEFT(L3741, 2) = "02", "Feb", LEFT(L3741, 2) = "03", "Mar", LEFT(L3741, 2) = "04", "Apr", LEFT(L3741, 2) = "05", "May", LEFT(L3741, 2) = "06", "Jun", LEFT(L3741, 2) = "07", "Jul", LEFT(L3741, 2) = "08", "Aug", LEFT(L3741, 2) = "09", "Sep", LEFT(L3741, 2) = "10", "Oct", LEFT(L3741, 2) = "11", "Nov", LEFT(L3741, 2) = "12", "Dec")</f>
        <v>Jun</v>
      </c>
      <c r="N3741" s="9" t="str">
        <f t="shared" si="410"/>
        <v>2016</v>
      </c>
      <c r="O3741" t="b">
        <v>0</v>
      </c>
      <c r="P3741">
        <v>8</v>
      </c>
      <c r="Q3741" t="b">
        <v>0</v>
      </c>
      <c r="R3741" t="s">
        <v>8270</v>
      </c>
      <c r="S3741" s="6">
        <f t="shared" si="406"/>
        <v>0.20125000000000001</v>
      </c>
      <c r="T3741" s="8">
        <f t="shared" si="407"/>
        <v>100.625</v>
      </c>
      <c r="U3741" t="str">
        <f t="shared" si="411"/>
        <v>theater</v>
      </c>
      <c r="V3741" t="str">
        <f t="shared" si="412"/>
        <v>plays</v>
      </c>
    </row>
    <row r="3742" spans="1:22" ht="48" x14ac:dyDescent="0.2">
      <c r="A3742">
        <v>3740</v>
      </c>
      <c r="B3742" s="3" t="s">
        <v>3737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2">
        <f t="shared" si="408"/>
        <v>41863.079143518517</v>
      </c>
      <c r="K3742">
        <v>1405217355</v>
      </c>
      <c r="L3742" s="12" t="str">
        <f t="shared" si="409"/>
        <v>07/13/2014</v>
      </c>
      <c r="M3742" s="9" t="str" cm="1">
        <f t="array" ref="M3742">_xlfn.IFS(LEFT(L3742, 2) = "01", "Jan", LEFT(L3742, 2) = "02", "Feb", LEFT(L3742, 2) = "03", "Mar", LEFT(L3742, 2) = "04", "Apr", LEFT(L3742, 2) = "05", "May", LEFT(L3742, 2) = "06", "Jun", LEFT(L3742, 2) = "07", "Jul", LEFT(L3742, 2) = "08", "Aug", LEFT(L3742, 2) = "09", "Sep", LEFT(L3742, 2) = "10", "Oct", LEFT(L3742, 2) = "11", "Nov", LEFT(L3742, 2) = "12", "Dec")</f>
        <v>Jul</v>
      </c>
      <c r="N3742" s="9" t="str">
        <f t="shared" si="410"/>
        <v>2014</v>
      </c>
      <c r="O3742" t="b">
        <v>0</v>
      </c>
      <c r="P3742">
        <v>14</v>
      </c>
      <c r="Q3742" t="b">
        <v>0</v>
      </c>
      <c r="R3742" t="s">
        <v>8270</v>
      </c>
      <c r="S3742" s="6">
        <f t="shared" si="406"/>
        <v>0.17899999999999999</v>
      </c>
      <c r="T3742" s="8">
        <f t="shared" si="407"/>
        <v>25.571428571428573</v>
      </c>
      <c r="U3742" t="str">
        <f t="shared" si="411"/>
        <v>theater</v>
      </c>
      <c r="V3742" t="str">
        <f t="shared" si="412"/>
        <v>plays</v>
      </c>
    </row>
    <row r="3743" spans="1:22" ht="48" x14ac:dyDescent="0.2">
      <c r="A3743">
        <v>3741</v>
      </c>
      <c r="B3743" s="3" t="s">
        <v>3738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2">
        <f t="shared" si="408"/>
        <v>42355.920717592591</v>
      </c>
      <c r="K3743">
        <v>1447797950</v>
      </c>
      <c r="L3743" s="12" t="str">
        <f t="shared" si="409"/>
        <v>11/17/2015</v>
      </c>
      <c r="M3743" s="9" t="str" cm="1">
        <f t="array" ref="M3743">_xlfn.IFS(LEFT(L3743, 2) = "01", "Jan", LEFT(L3743, 2) = "02", "Feb", LEFT(L3743, 2) = "03", "Mar", LEFT(L3743, 2) = "04", "Apr", LEFT(L3743, 2) = "05", "May", LEFT(L3743, 2) = "06", "Jun", LEFT(L3743, 2) = "07", "Jul", LEFT(L3743, 2) = "08", "Aug", LEFT(L3743, 2) = "09", "Sep", LEFT(L3743, 2) = "10", "Oct", LEFT(L3743, 2) = "11", "Nov", LEFT(L3743, 2) = "12", "Dec")</f>
        <v>Nov</v>
      </c>
      <c r="N3743" s="9" t="str">
        <f t="shared" si="410"/>
        <v>2015</v>
      </c>
      <c r="O3743" t="b">
        <v>0</v>
      </c>
      <c r="P3743">
        <v>0</v>
      </c>
      <c r="Q3743" t="b">
        <v>0</v>
      </c>
      <c r="R3743" t="s">
        <v>8270</v>
      </c>
      <c r="S3743" s="6">
        <f t="shared" si="406"/>
        <v>0</v>
      </c>
      <c r="T3743" s="8">
        <f t="shared" si="407"/>
        <v>0</v>
      </c>
      <c r="U3743" t="str">
        <f t="shared" si="411"/>
        <v>theater</v>
      </c>
      <c r="V3743" t="str">
        <f t="shared" si="412"/>
        <v>plays</v>
      </c>
    </row>
    <row r="3744" spans="1:22" ht="48" x14ac:dyDescent="0.2">
      <c r="A3744">
        <v>3742</v>
      </c>
      <c r="B3744" s="3" t="s">
        <v>3739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2">
        <f t="shared" si="408"/>
        <v>41888.214629629627</v>
      </c>
      <c r="K3744">
        <v>1407388144</v>
      </c>
      <c r="L3744" s="12" t="str">
        <f t="shared" si="409"/>
        <v>08/07/2014</v>
      </c>
      <c r="M3744" s="9" t="str" cm="1">
        <f t="array" ref="M3744">_xlfn.IFS(LEFT(L3744, 2) = "01", "Jan", LEFT(L3744, 2) = "02", "Feb", LEFT(L3744, 2) = "03", "Mar", LEFT(L3744, 2) = "04", "Apr", LEFT(L3744, 2) = "05", "May", LEFT(L3744, 2) = "06", "Jun", LEFT(L3744, 2) = "07", "Jul", LEFT(L3744, 2) = "08", "Aug", LEFT(L3744, 2) = "09", "Sep", LEFT(L3744, 2) = "10", "Oct", LEFT(L3744, 2) = "11", "Nov", LEFT(L3744, 2) = "12", "Dec")</f>
        <v>Aug</v>
      </c>
      <c r="N3744" s="9" t="str">
        <f t="shared" si="410"/>
        <v>2014</v>
      </c>
      <c r="O3744" t="b">
        <v>0</v>
      </c>
      <c r="P3744">
        <v>4</v>
      </c>
      <c r="Q3744" t="b">
        <v>0</v>
      </c>
      <c r="R3744" t="s">
        <v>8270</v>
      </c>
      <c r="S3744" s="6">
        <f t="shared" si="406"/>
        <v>0.02</v>
      </c>
      <c r="T3744" s="8">
        <f t="shared" si="407"/>
        <v>25</v>
      </c>
      <c r="U3744" t="str">
        <f t="shared" si="411"/>
        <v>theater</v>
      </c>
      <c r="V3744" t="str">
        <f t="shared" si="412"/>
        <v>plays</v>
      </c>
    </row>
    <row r="3745" spans="1:22" ht="32" x14ac:dyDescent="0.2">
      <c r="A3745">
        <v>3743</v>
      </c>
      <c r="B3745" s="3" t="s">
        <v>3740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2">
        <f t="shared" si="408"/>
        <v>41823.710231481484</v>
      </c>
      <c r="K3745">
        <v>1401814964</v>
      </c>
      <c r="L3745" s="12" t="str">
        <f t="shared" si="409"/>
        <v>06/03/2014</v>
      </c>
      <c r="M3745" s="9" t="str" cm="1">
        <f t="array" ref="M3745">_xlfn.IFS(LEFT(L3745, 2) = "01", "Jan", LEFT(L3745, 2) = "02", "Feb", LEFT(L3745, 2) = "03", "Mar", LEFT(L3745, 2) = "04", "Apr", LEFT(L3745, 2) = "05", "May", LEFT(L3745, 2) = "06", "Jun", LEFT(L3745, 2) = "07", "Jul", LEFT(L3745, 2) = "08", "Aug", LEFT(L3745, 2) = "09", "Sep", LEFT(L3745, 2) = "10", "Oct", LEFT(L3745, 2) = "11", "Nov", LEFT(L3745, 2) = "12", "Dec")</f>
        <v>Jun</v>
      </c>
      <c r="N3745" s="9" t="str">
        <f t="shared" si="410"/>
        <v>2014</v>
      </c>
      <c r="O3745" t="b">
        <v>0</v>
      </c>
      <c r="P3745">
        <v>0</v>
      </c>
      <c r="Q3745" t="b">
        <v>0</v>
      </c>
      <c r="R3745" t="s">
        <v>8270</v>
      </c>
      <c r="S3745" s="6">
        <f t="shared" si="406"/>
        <v>0</v>
      </c>
      <c r="T3745" s="8">
        <f t="shared" si="407"/>
        <v>0</v>
      </c>
      <c r="U3745" t="str">
        <f t="shared" si="411"/>
        <v>theater</v>
      </c>
      <c r="V3745" t="str">
        <f t="shared" si="412"/>
        <v>plays</v>
      </c>
    </row>
    <row r="3746" spans="1:22" ht="48" x14ac:dyDescent="0.2">
      <c r="A3746">
        <v>3744</v>
      </c>
      <c r="B3746" s="3" t="s">
        <v>3741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2">
        <f t="shared" si="408"/>
        <v>41825.165972222225</v>
      </c>
      <c r="K3746">
        <v>1401823952</v>
      </c>
      <c r="L3746" s="12" t="str">
        <f t="shared" si="409"/>
        <v>06/03/2014</v>
      </c>
      <c r="M3746" s="9" t="str" cm="1">
        <f t="array" ref="M3746">_xlfn.IFS(LEFT(L3746, 2) = "01", "Jan", LEFT(L3746, 2) = "02", "Feb", LEFT(L3746, 2) = "03", "Mar", LEFT(L3746, 2) = "04", "Apr", LEFT(L3746, 2) = "05", "May", LEFT(L3746, 2) = "06", "Jun", LEFT(L3746, 2) = "07", "Jul", LEFT(L3746, 2) = "08", "Aug", LEFT(L3746, 2) = "09", "Sep", LEFT(L3746, 2) = "10", "Oct", LEFT(L3746, 2) = "11", "Nov", LEFT(L3746, 2) = "12", "Dec")</f>
        <v>Jun</v>
      </c>
      <c r="N3746" s="9" t="str">
        <f t="shared" si="410"/>
        <v>2014</v>
      </c>
      <c r="O3746" t="b">
        <v>0</v>
      </c>
      <c r="P3746">
        <v>0</v>
      </c>
      <c r="Q3746" t="b">
        <v>0</v>
      </c>
      <c r="R3746" t="s">
        <v>8270</v>
      </c>
      <c r="S3746" s="6">
        <f t="shared" si="406"/>
        <v>0</v>
      </c>
      <c r="T3746" s="8">
        <f t="shared" si="407"/>
        <v>0</v>
      </c>
      <c r="U3746" t="str">
        <f t="shared" si="411"/>
        <v>theater</v>
      </c>
      <c r="V3746" t="str">
        <f t="shared" si="412"/>
        <v>plays</v>
      </c>
    </row>
    <row r="3747" spans="1:22" ht="48" x14ac:dyDescent="0.2">
      <c r="A3747">
        <v>3745</v>
      </c>
      <c r="B3747" s="3" t="s">
        <v>3742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2">
        <f t="shared" si="408"/>
        <v>41861.697939814818</v>
      </c>
      <c r="K3747">
        <v>1405097102</v>
      </c>
      <c r="L3747" s="12" t="str">
        <f t="shared" si="409"/>
        <v>07/11/2014</v>
      </c>
      <c r="M3747" s="9" t="str" cm="1">
        <f t="array" ref="M3747">_xlfn.IFS(LEFT(L3747, 2) = "01", "Jan", LEFT(L3747, 2) = "02", "Feb", LEFT(L3747, 2) = "03", "Mar", LEFT(L3747, 2) = "04", "Apr", LEFT(L3747, 2) = "05", "May", LEFT(L3747, 2) = "06", "Jun", LEFT(L3747, 2) = "07", "Jul", LEFT(L3747, 2) = "08", "Aug", LEFT(L3747, 2) = "09", "Sep", LEFT(L3747, 2) = "10", "Oct", LEFT(L3747, 2) = "11", "Nov", LEFT(L3747, 2) = "12", "Dec")</f>
        <v>Jul</v>
      </c>
      <c r="N3747" s="9" t="str">
        <f t="shared" si="410"/>
        <v>2014</v>
      </c>
      <c r="O3747" t="b">
        <v>0</v>
      </c>
      <c r="P3747">
        <v>1</v>
      </c>
      <c r="Q3747" t="b">
        <v>0</v>
      </c>
      <c r="R3747" t="s">
        <v>8270</v>
      </c>
      <c r="S3747" s="6">
        <f t="shared" si="406"/>
        <v>0.1</v>
      </c>
      <c r="T3747" s="8">
        <f t="shared" si="407"/>
        <v>10</v>
      </c>
      <c r="U3747" t="str">
        <f t="shared" si="411"/>
        <v>theater</v>
      </c>
      <c r="V3747" t="str">
        <f t="shared" si="412"/>
        <v>plays</v>
      </c>
    </row>
    <row r="3748" spans="1:22" ht="16" x14ac:dyDescent="0.2">
      <c r="A3748">
        <v>3746</v>
      </c>
      <c r="B3748" s="3" t="s">
        <v>3743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2">
        <f t="shared" si="408"/>
        <v>42651.389340277776</v>
      </c>
      <c r="K3748">
        <v>1473326439</v>
      </c>
      <c r="L3748" s="12" t="str">
        <f t="shared" si="409"/>
        <v>09/08/2016</v>
      </c>
      <c r="M3748" s="9" t="str" cm="1">
        <f t="array" ref="M3748">_xlfn.IFS(LEFT(L3748, 2) = "01", "Jan", LEFT(L3748, 2) = "02", "Feb", LEFT(L3748, 2) = "03", "Mar", LEFT(L3748, 2) = "04", "Apr", LEFT(L3748, 2) = "05", "May", LEFT(L3748, 2) = "06", "Jun", LEFT(L3748, 2) = "07", "Jul", LEFT(L3748, 2) = "08", "Aug", LEFT(L3748, 2) = "09", "Sep", LEFT(L3748, 2) = "10", "Oct", LEFT(L3748, 2) = "11", "Nov", LEFT(L3748, 2) = "12", "Dec")</f>
        <v>Sep</v>
      </c>
      <c r="N3748" s="9" t="str">
        <f t="shared" si="410"/>
        <v>2016</v>
      </c>
      <c r="O3748" t="b">
        <v>0</v>
      </c>
      <c r="P3748">
        <v>1</v>
      </c>
      <c r="Q3748" t="b">
        <v>0</v>
      </c>
      <c r="R3748" t="s">
        <v>8270</v>
      </c>
      <c r="S3748" s="6">
        <f t="shared" si="406"/>
        <v>2.3764705882352941E-2</v>
      </c>
      <c r="T3748" s="8">
        <f t="shared" si="407"/>
        <v>202</v>
      </c>
      <c r="U3748" t="str">
        <f t="shared" si="411"/>
        <v>theater</v>
      </c>
      <c r="V3748" t="str">
        <f t="shared" si="412"/>
        <v>plays</v>
      </c>
    </row>
    <row r="3749" spans="1:22" ht="32" x14ac:dyDescent="0.2">
      <c r="A3749">
        <v>3747</v>
      </c>
      <c r="B3749" s="3" t="s">
        <v>3744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2">
        <f t="shared" si="408"/>
        <v>42190.957638888889</v>
      </c>
      <c r="K3749">
        <v>1433833896</v>
      </c>
      <c r="L3749" s="12" t="str">
        <f t="shared" si="409"/>
        <v>06/09/2015</v>
      </c>
      <c r="M3749" s="9" t="str" cm="1">
        <f t="array" ref="M3749">_xlfn.IFS(LEFT(L3749, 2) = "01", "Jan", LEFT(L3749, 2) = "02", "Feb", LEFT(L3749, 2) = "03", "Mar", LEFT(L3749, 2) = "04", "Apr", LEFT(L3749, 2) = "05", "May", LEFT(L3749, 2) = "06", "Jun", LEFT(L3749, 2) = "07", "Jul", LEFT(L3749, 2) = "08", "Aug", LEFT(L3749, 2) = "09", "Sep", LEFT(L3749, 2) = "10", "Oct", LEFT(L3749, 2) = "11", "Nov", LEFT(L3749, 2) = "12", "Dec")</f>
        <v>Jun</v>
      </c>
      <c r="N3749" s="9" t="str">
        <f t="shared" si="410"/>
        <v>2015</v>
      </c>
      <c r="O3749" t="b">
        <v>0</v>
      </c>
      <c r="P3749">
        <v>1</v>
      </c>
      <c r="Q3749" t="b">
        <v>0</v>
      </c>
      <c r="R3749" t="s">
        <v>8270</v>
      </c>
      <c r="S3749" s="6">
        <f t="shared" si="406"/>
        <v>0.01</v>
      </c>
      <c r="T3749" s="8">
        <f t="shared" si="407"/>
        <v>25</v>
      </c>
      <c r="U3749" t="str">
        <f t="shared" si="411"/>
        <v>theater</v>
      </c>
      <c r="V3749" t="str">
        <f t="shared" si="412"/>
        <v>plays</v>
      </c>
    </row>
    <row r="3750" spans="1:22" ht="48" x14ac:dyDescent="0.2">
      <c r="A3750">
        <v>3748</v>
      </c>
      <c r="B3750" s="3" t="s">
        <v>3745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2">
        <f t="shared" si="408"/>
        <v>42416.249305555553</v>
      </c>
      <c r="K3750">
        <v>1453827436</v>
      </c>
      <c r="L3750" s="12" t="str">
        <f t="shared" si="409"/>
        <v>01/26/2016</v>
      </c>
      <c r="M3750" s="9" t="str" cm="1">
        <f t="array" ref="M3750">_xlfn.IFS(LEFT(L3750, 2) = "01", "Jan", LEFT(L3750, 2) = "02", "Feb", LEFT(L3750, 2) = "03", "Mar", LEFT(L3750, 2) = "04", "Apr", LEFT(L3750, 2) = "05", "May", LEFT(L3750, 2) = "06", "Jun", LEFT(L3750, 2) = "07", "Jul", LEFT(L3750, 2) = "08", "Aug", LEFT(L3750, 2) = "09", "Sep", LEFT(L3750, 2) = "10", "Oct", LEFT(L3750, 2) = "11", "Nov", LEFT(L3750, 2) = "12", "Dec")</f>
        <v>Jan</v>
      </c>
      <c r="N3750" s="9" t="str">
        <f t="shared" si="410"/>
        <v>2016</v>
      </c>
      <c r="O3750" t="b">
        <v>0</v>
      </c>
      <c r="P3750">
        <v>52</v>
      </c>
      <c r="Q3750" t="b">
        <v>1</v>
      </c>
      <c r="R3750" t="s">
        <v>8304</v>
      </c>
      <c r="S3750" s="6">
        <f t="shared" si="406"/>
        <v>1.0351999999999999</v>
      </c>
      <c r="T3750" s="8">
        <f t="shared" si="407"/>
        <v>99.538461538461533</v>
      </c>
      <c r="U3750" t="str">
        <f t="shared" si="411"/>
        <v>theater</v>
      </c>
      <c r="V3750" t="str">
        <f t="shared" si="412"/>
        <v>musical</v>
      </c>
    </row>
    <row r="3751" spans="1:22" ht="48" x14ac:dyDescent="0.2">
      <c r="A3751">
        <v>3749</v>
      </c>
      <c r="B3751" s="3" t="s">
        <v>3746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2">
        <f t="shared" si="408"/>
        <v>42489.165972222225</v>
      </c>
      <c r="K3751">
        <v>1459220588</v>
      </c>
      <c r="L3751" s="12" t="str">
        <f t="shared" si="409"/>
        <v>03/29/2016</v>
      </c>
      <c r="M3751" s="9" t="str" cm="1">
        <f t="array" ref="M3751">_xlfn.IFS(LEFT(L3751, 2) = "01", "Jan", LEFT(L3751, 2) = "02", "Feb", LEFT(L3751, 2) = "03", "Mar", LEFT(L3751, 2) = "04", "Apr", LEFT(L3751, 2) = "05", "May", LEFT(L3751, 2) = "06", "Jun", LEFT(L3751, 2) = "07", "Jul", LEFT(L3751, 2) = "08", "Aug", LEFT(L3751, 2) = "09", "Sep", LEFT(L3751, 2) = "10", "Oct", LEFT(L3751, 2) = "11", "Nov", LEFT(L3751, 2) = "12", "Dec")</f>
        <v>Mar</v>
      </c>
      <c r="N3751" s="9" t="str">
        <f t="shared" si="410"/>
        <v>2016</v>
      </c>
      <c r="O3751" t="b">
        <v>0</v>
      </c>
      <c r="P3751">
        <v>7</v>
      </c>
      <c r="Q3751" t="b">
        <v>1</v>
      </c>
      <c r="R3751" t="s">
        <v>8304</v>
      </c>
      <c r="S3751" s="6">
        <f t="shared" si="406"/>
        <v>1.05</v>
      </c>
      <c r="T3751" s="8">
        <f t="shared" si="407"/>
        <v>75</v>
      </c>
      <c r="U3751" t="str">
        <f t="shared" si="411"/>
        <v>theater</v>
      </c>
      <c r="V3751" t="str">
        <f t="shared" si="412"/>
        <v>musical</v>
      </c>
    </row>
    <row r="3752" spans="1:22" ht="96" x14ac:dyDescent="0.2">
      <c r="A3752">
        <v>3750</v>
      </c>
      <c r="B3752" s="3" t="s">
        <v>3747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2">
        <f t="shared" si="408"/>
        <v>42045.332638888889</v>
      </c>
      <c r="K3752">
        <v>1421105608</v>
      </c>
      <c r="L3752" s="12" t="str">
        <f t="shared" si="409"/>
        <v>01/12/2015</v>
      </c>
      <c r="M3752" s="9" t="str" cm="1">
        <f t="array" ref="M3752">_xlfn.IFS(LEFT(L3752, 2) = "01", "Jan", LEFT(L3752, 2) = "02", "Feb", LEFT(L3752, 2) = "03", "Mar", LEFT(L3752, 2) = "04", "Apr", LEFT(L3752, 2) = "05", "May", LEFT(L3752, 2) = "06", "Jun", LEFT(L3752, 2) = "07", "Jul", LEFT(L3752, 2) = "08", "Aug", LEFT(L3752, 2) = "09", "Sep", LEFT(L3752, 2) = "10", "Oct", LEFT(L3752, 2) = "11", "Nov", LEFT(L3752, 2) = "12", "Dec")</f>
        <v>Jan</v>
      </c>
      <c r="N3752" s="9" t="str">
        <f t="shared" si="410"/>
        <v>2015</v>
      </c>
      <c r="O3752" t="b">
        <v>0</v>
      </c>
      <c r="P3752">
        <v>28</v>
      </c>
      <c r="Q3752" t="b">
        <v>1</v>
      </c>
      <c r="R3752" t="s">
        <v>8304</v>
      </c>
      <c r="S3752" s="6">
        <f t="shared" si="406"/>
        <v>1.0044999999999999</v>
      </c>
      <c r="T3752" s="8">
        <f t="shared" si="407"/>
        <v>215.25</v>
      </c>
      <c r="U3752" t="str">
        <f t="shared" si="411"/>
        <v>theater</v>
      </c>
      <c r="V3752" t="str">
        <f t="shared" si="412"/>
        <v>musical</v>
      </c>
    </row>
    <row r="3753" spans="1:22" ht="48" x14ac:dyDescent="0.2">
      <c r="A3753">
        <v>3751</v>
      </c>
      <c r="B3753" s="3" t="s">
        <v>3748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2">
        <f t="shared" si="408"/>
        <v>42462.993900462956</v>
      </c>
      <c r="K3753">
        <v>1454460673</v>
      </c>
      <c r="L3753" s="12" t="str">
        <f t="shared" si="409"/>
        <v>02/03/2016</v>
      </c>
      <c r="M3753" s="9" t="str" cm="1">
        <f t="array" ref="M3753">_xlfn.IFS(LEFT(L3753, 2) = "01", "Jan", LEFT(L3753, 2) = "02", "Feb", LEFT(L3753, 2) = "03", "Mar", LEFT(L3753, 2) = "04", "Apr", LEFT(L3753, 2) = "05", "May", LEFT(L3753, 2) = "06", "Jun", LEFT(L3753, 2) = "07", "Jul", LEFT(L3753, 2) = "08", "Aug", LEFT(L3753, 2) = "09", "Sep", LEFT(L3753, 2) = "10", "Oct", LEFT(L3753, 2) = "11", "Nov", LEFT(L3753, 2) = "12", "Dec")</f>
        <v>Feb</v>
      </c>
      <c r="N3753" s="9" t="str">
        <f t="shared" si="410"/>
        <v>2016</v>
      </c>
      <c r="O3753" t="b">
        <v>0</v>
      </c>
      <c r="P3753">
        <v>11</v>
      </c>
      <c r="Q3753" t="b">
        <v>1</v>
      </c>
      <c r="R3753" t="s">
        <v>8304</v>
      </c>
      <c r="S3753" s="6">
        <f t="shared" si="406"/>
        <v>1.3260000000000001</v>
      </c>
      <c r="T3753" s="8">
        <f t="shared" si="407"/>
        <v>120.54545454545455</v>
      </c>
      <c r="U3753" t="str">
        <f t="shared" si="411"/>
        <v>theater</v>
      </c>
      <c r="V3753" t="str">
        <f t="shared" si="412"/>
        <v>musical</v>
      </c>
    </row>
    <row r="3754" spans="1:22" ht="64" x14ac:dyDescent="0.2">
      <c r="A3754">
        <v>3752</v>
      </c>
      <c r="B3754" s="3" t="s">
        <v>3749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2">
        <f t="shared" si="408"/>
        <v>42659.875</v>
      </c>
      <c r="K3754">
        <v>1473189335</v>
      </c>
      <c r="L3754" s="12" t="str">
        <f t="shared" si="409"/>
        <v>09/06/2016</v>
      </c>
      <c r="M3754" s="9" t="str" cm="1">
        <f t="array" ref="M3754">_xlfn.IFS(LEFT(L3754, 2) = "01", "Jan", LEFT(L3754, 2) = "02", "Feb", LEFT(L3754, 2) = "03", "Mar", LEFT(L3754, 2) = "04", "Apr", LEFT(L3754, 2) = "05", "May", LEFT(L3754, 2) = "06", "Jun", LEFT(L3754, 2) = "07", "Jul", LEFT(L3754, 2) = "08", "Aug", LEFT(L3754, 2) = "09", "Sep", LEFT(L3754, 2) = "10", "Oct", LEFT(L3754, 2) = "11", "Nov", LEFT(L3754, 2) = "12", "Dec")</f>
        <v>Sep</v>
      </c>
      <c r="N3754" s="9" t="str">
        <f t="shared" si="410"/>
        <v>2016</v>
      </c>
      <c r="O3754" t="b">
        <v>0</v>
      </c>
      <c r="P3754">
        <v>15</v>
      </c>
      <c r="Q3754" t="b">
        <v>1</v>
      </c>
      <c r="R3754" t="s">
        <v>8304</v>
      </c>
      <c r="S3754" s="6">
        <f t="shared" si="406"/>
        <v>1.1299999999999999</v>
      </c>
      <c r="T3754" s="8">
        <f t="shared" si="407"/>
        <v>37.666666666666664</v>
      </c>
      <c r="U3754" t="str">
        <f t="shared" si="411"/>
        <v>theater</v>
      </c>
      <c r="V3754" t="str">
        <f t="shared" si="412"/>
        <v>musical</v>
      </c>
    </row>
    <row r="3755" spans="1:22" ht="48" x14ac:dyDescent="0.2">
      <c r="A3755">
        <v>3753</v>
      </c>
      <c r="B3755" s="3" t="s">
        <v>3750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2">
        <f t="shared" si="408"/>
        <v>42158</v>
      </c>
      <c r="K3755">
        <v>1430768800</v>
      </c>
      <c r="L3755" s="12" t="str">
        <f t="shared" si="409"/>
        <v>05/04/2015</v>
      </c>
      <c r="M3755" s="9" t="str" cm="1">
        <f t="array" ref="M3755">_xlfn.IFS(LEFT(L3755, 2) = "01", "Jan", LEFT(L3755, 2) = "02", "Feb", LEFT(L3755, 2) = "03", "Mar", LEFT(L3755, 2) = "04", "Apr", LEFT(L3755, 2) = "05", "May", LEFT(L3755, 2) = "06", "Jun", LEFT(L3755, 2) = "07", "Jul", LEFT(L3755, 2) = "08", "Aug", LEFT(L3755, 2) = "09", "Sep", LEFT(L3755, 2) = "10", "Oct", LEFT(L3755, 2) = "11", "Nov", LEFT(L3755, 2) = "12", "Dec")</f>
        <v>May</v>
      </c>
      <c r="N3755" s="9" t="str">
        <f t="shared" si="410"/>
        <v>2015</v>
      </c>
      <c r="O3755" t="b">
        <v>0</v>
      </c>
      <c r="P3755">
        <v>30</v>
      </c>
      <c r="Q3755" t="b">
        <v>1</v>
      </c>
      <c r="R3755" t="s">
        <v>8304</v>
      </c>
      <c r="S3755" s="6">
        <f t="shared" si="406"/>
        <v>1.0334000000000001</v>
      </c>
      <c r="T3755" s="8">
        <f t="shared" si="407"/>
        <v>172.23333333333332</v>
      </c>
      <c r="U3755" t="str">
        <f t="shared" si="411"/>
        <v>theater</v>
      </c>
      <c r="V3755" t="str">
        <f t="shared" si="412"/>
        <v>musical</v>
      </c>
    </row>
    <row r="3756" spans="1:22" ht="48" x14ac:dyDescent="0.2">
      <c r="A3756">
        <v>3754</v>
      </c>
      <c r="B3756" s="3" t="s">
        <v>3751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2">
        <f t="shared" si="408"/>
        <v>41846.207638888889</v>
      </c>
      <c r="K3756">
        <v>1403125737</v>
      </c>
      <c r="L3756" s="12" t="str">
        <f t="shared" si="409"/>
        <v>06/18/2014</v>
      </c>
      <c r="M3756" s="9" t="str" cm="1">
        <f t="array" ref="M3756">_xlfn.IFS(LEFT(L3756, 2) = "01", "Jan", LEFT(L3756, 2) = "02", "Feb", LEFT(L3756, 2) = "03", "Mar", LEFT(L3756, 2) = "04", "Apr", LEFT(L3756, 2) = "05", "May", LEFT(L3756, 2) = "06", "Jun", LEFT(L3756, 2) = "07", "Jul", LEFT(L3756, 2) = "08", "Aug", LEFT(L3756, 2) = "09", "Sep", LEFT(L3756, 2) = "10", "Oct", LEFT(L3756, 2) = "11", "Nov", LEFT(L3756, 2) = "12", "Dec")</f>
        <v>Jun</v>
      </c>
      <c r="N3756" s="9" t="str">
        <f t="shared" si="410"/>
        <v>2014</v>
      </c>
      <c r="O3756" t="b">
        <v>0</v>
      </c>
      <c r="P3756">
        <v>27</v>
      </c>
      <c r="Q3756" t="b">
        <v>1</v>
      </c>
      <c r="R3756" t="s">
        <v>8304</v>
      </c>
      <c r="S3756" s="6">
        <f t="shared" si="406"/>
        <v>1.2</v>
      </c>
      <c r="T3756" s="8">
        <f t="shared" si="407"/>
        <v>111.11111111111111</v>
      </c>
      <c r="U3756" t="str">
        <f t="shared" si="411"/>
        <v>theater</v>
      </c>
      <c r="V3756" t="str">
        <f t="shared" si="412"/>
        <v>musical</v>
      </c>
    </row>
    <row r="3757" spans="1:22" ht="48" x14ac:dyDescent="0.2">
      <c r="A3757">
        <v>3755</v>
      </c>
      <c r="B3757" s="3" t="s">
        <v>3752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2">
        <f t="shared" si="408"/>
        <v>42475.866979166662</v>
      </c>
      <c r="K3757">
        <v>1458161307</v>
      </c>
      <c r="L3757" s="12" t="str">
        <f t="shared" si="409"/>
        <v>03/16/2016</v>
      </c>
      <c r="M3757" s="9" t="str" cm="1">
        <f t="array" ref="M3757">_xlfn.IFS(LEFT(L3757, 2) = "01", "Jan", LEFT(L3757, 2) = "02", "Feb", LEFT(L3757, 2) = "03", "Mar", LEFT(L3757, 2) = "04", "Apr", LEFT(L3757, 2) = "05", "May", LEFT(L3757, 2) = "06", "Jun", LEFT(L3757, 2) = "07", "Jul", LEFT(L3757, 2) = "08", "Aug", LEFT(L3757, 2) = "09", "Sep", LEFT(L3757, 2) = "10", "Oct", LEFT(L3757, 2) = "11", "Nov", LEFT(L3757, 2) = "12", "Dec")</f>
        <v>Mar</v>
      </c>
      <c r="N3757" s="9" t="str">
        <f t="shared" si="410"/>
        <v>2016</v>
      </c>
      <c r="O3757" t="b">
        <v>0</v>
      </c>
      <c r="P3757">
        <v>28</v>
      </c>
      <c r="Q3757" t="b">
        <v>1</v>
      </c>
      <c r="R3757" t="s">
        <v>8304</v>
      </c>
      <c r="S3757" s="6">
        <f t="shared" si="406"/>
        <v>1.2963636363636364</v>
      </c>
      <c r="T3757" s="8">
        <f t="shared" si="407"/>
        <v>25.464285714285715</v>
      </c>
      <c r="U3757" t="str">
        <f t="shared" si="411"/>
        <v>theater</v>
      </c>
      <c r="V3757" t="str">
        <f t="shared" si="412"/>
        <v>musical</v>
      </c>
    </row>
    <row r="3758" spans="1:22" ht="48" x14ac:dyDescent="0.2">
      <c r="A3758">
        <v>3756</v>
      </c>
      <c r="B3758" s="3" t="s">
        <v>3753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2">
        <f t="shared" si="408"/>
        <v>41801.814791666664</v>
      </c>
      <c r="K3758">
        <v>1399923198</v>
      </c>
      <c r="L3758" s="12" t="str">
        <f t="shared" si="409"/>
        <v>05/12/2014</v>
      </c>
      <c r="M3758" s="9" t="str" cm="1">
        <f t="array" ref="M3758">_xlfn.IFS(LEFT(L3758, 2) = "01", "Jan", LEFT(L3758, 2) = "02", "Feb", LEFT(L3758, 2) = "03", "Mar", LEFT(L3758, 2) = "04", "Apr", LEFT(L3758, 2) = "05", "May", LEFT(L3758, 2) = "06", "Jun", LEFT(L3758, 2) = "07", "Jul", LEFT(L3758, 2) = "08", "Aug", LEFT(L3758, 2) = "09", "Sep", LEFT(L3758, 2) = "10", "Oct", LEFT(L3758, 2) = "11", "Nov", LEFT(L3758, 2) = "12", "Dec")</f>
        <v>May</v>
      </c>
      <c r="N3758" s="9" t="str">
        <f t="shared" si="410"/>
        <v>2014</v>
      </c>
      <c r="O3758" t="b">
        <v>0</v>
      </c>
      <c r="P3758">
        <v>17</v>
      </c>
      <c r="Q3758" t="b">
        <v>1</v>
      </c>
      <c r="R3758" t="s">
        <v>8304</v>
      </c>
      <c r="S3758" s="6">
        <f t="shared" si="406"/>
        <v>1.0111111111111111</v>
      </c>
      <c r="T3758" s="8">
        <f t="shared" si="407"/>
        <v>267.64705882352939</v>
      </c>
      <c r="U3758" t="str">
        <f t="shared" si="411"/>
        <v>theater</v>
      </c>
      <c r="V3758" t="str">
        <f t="shared" si="412"/>
        <v>musical</v>
      </c>
    </row>
    <row r="3759" spans="1:22" ht="48" x14ac:dyDescent="0.2">
      <c r="A3759">
        <v>3757</v>
      </c>
      <c r="B3759" s="3" t="s">
        <v>3754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2">
        <f t="shared" si="408"/>
        <v>41974.850868055553</v>
      </c>
      <c r="K3759">
        <v>1415737515</v>
      </c>
      <c r="L3759" s="12" t="str">
        <f t="shared" si="409"/>
        <v>11/11/2014</v>
      </c>
      <c r="M3759" s="9" t="str" cm="1">
        <f t="array" ref="M3759">_xlfn.IFS(LEFT(L3759, 2) = "01", "Jan", LEFT(L3759, 2) = "02", "Feb", LEFT(L3759, 2) = "03", "Mar", LEFT(L3759, 2) = "04", "Apr", LEFT(L3759, 2) = "05", "May", LEFT(L3759, 2) = "06", "Jun", LEFT(L3759, 2) = "07", "Jul", LEFT(L3759, 2) = "08", "Aug", LEFT(L3759, 2) = "09", "Sep", LEFT(L3759, 2) = "10", "Oct", LEFT(L3759, 2) = "11", "Nov", LEFT(L3759, 2) = "12", "Dec")</f>
        <v>Nov</v>
      </c>
      <c r="N3759" s="9" t="str">
        <f t="shared" si="410"/>
        <v>2014</v>
      </c>
      <c r="O3759" t="b">
        <v>0</v>
      </c>
      <c r="P3759">
        <v>50</v>
      </c>
      <c r="Q3759" t="b">
        <v>1</v>
      </c>
      <c r="R3759" t="s">
        <v>8304</v>
      </c>
      <c r="S3759" s="6">
        <f t="shared" si="406"/>
        <v>1.0851428571428572</v>
      </c>
      <c r="T3759" s="8">
        <f t="shared" si="407"/>
        <v>75.959999999999994</v>
      </c>
      <c r="U3759" t="str">
        <f t="shared" si="411"/>
        <v>theater</v>
      </c>
      <c r="V3759" t="str">
        <f t="shared" si="412"/>
        <v>musical</v>
      </c>
    </row>
    <row r="3760" spans="1:22" ht="32" x14ac:dyDescent="0.2">
      <c r="A3760">
        <v>3758</v>
      </c>
      <c r="B3760" s="3" t="s">
        <v>3755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2">
        <f t="shared" si="408"/>
        <v>41778.208333333336</v>
      </c>
      <c r="K3760">
        <v>1397819938</v>
      </c>
      <c r="L3760" s="12" t="str">
        <f t="shared" si="409"/>
        <v>04/18/2014</v>
      </c>
      <c r="M3760" s="9" t="str" cm="1">
        <f t="array" ref="M3760">_xlfn.IFS(LEFT(L3760, 2) = "01", "Jan", LEFT(L3760, 2) = "02", "Feb", LEFT(L3760, 2) = "03", "Mar", LEFT(L3760, 2) = "04", "Apr", LEFT(L3760, 2) = "05", "May", LEFT(L3760, 2) = "06", "Jun", LEFT(L3760, 2) = "07", "Jul", LEFT(L3760, 2) = "08", "Aug", LEFT(L3760, 2) = "09", "Sep", LEFT(L3760, 2) = "10", "Oct", LEFT(L3760, 2) = "11", "Nov", LEFT(L3760, 2) = "12", "Dec")</f>
        <v>Apr</v>
      </c>
      <c r="N3760" s="9" t="str">
        <f t="shared" si="410"/>
        <v>2014</v>
      </c>
      <c r="O3760" t="b">
        <v>0</v>
      </c>
      <c r="P3760">
        <v>26</v>
      </c>
      <c r="Q3760" t="b">
        <v>1</v>
      </c>
      <c r="R3760" t="s">
        <v>8304</v>
      </c>
      <c r="S3760" s="6">
        <f t="shared" si="406"/>
        <v>1.0233333333333334</v>
      </c>
      <c r="T3760" s="8">
        <f t="shared" si="407"/>
        <v>59.03846153846154</v>
      </c>
      <c r="U3760" t="str">
        <f t="shared" si="411"/>
        <v>theater</v>
      </c>
      <c r="V3760" t="str">
        <f t="shared" si="412"/>
        <v>musical</v>
      </c>
    </row>
    <row r="3761" spans="1:22" ht="32" x14ac:dyDescent="0.2">
      <c r="A3761">
        <v>3759</v>
      </c>
      <c r="B3761" s="3" t="s">
        <v>3756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2">
        <f t="shared" si="408"/>
        <v>42242.108252314814</v>
      </c>
      <c r="K3761">
        <v>1435372553</v>
      </c>
      <c r="L3761" s="12" t="str">
        <f t="shared" si="409"/>
        <v>06/27/2015</v>
      </c>
      <c r="M3761" s="9" t="str" cm="1">
        <f t="array" ref="M3761">_xlfn.IFS(LEFT(L3761, 2) = "01", "Jan", LEFT(L3761, 2) = "02", "Feb", LEFT(L3761, 2) = "03", "Mar", LEFT(L3761, 2) = "04", "Apr", LEFT(L3761, 2) = "05", "May", LEFT(L3761, 2) = "06", "Jun", LEFT(L3761, 2) = "07", "Jul", LEFT(L3761, 2) = "08", "Aug", LEFT(L3761, 2) = "09", "Sep", LEFT(L3761, 2) = "10", "Oct", LEFT(L3761, 2) = "11", "Nov", LEFT(L3761, 2) = "12", "Dec")</f>
        <v>Jun</v>
      </c>
      <c r="N3761" s="9" t="str">
        <f t="shared" si="410"/>
        <v>2015</v>
      </c>
      <c r="O3761" t="b">
        <v>0</v>
      </c>
      <c r="P3761">
        <v>88</v>
      </c>
      <c r="Q3761" t="b">
        <v>1</v>
      </c>
      <c r="R3761" t="s">
        <v>8304</v>
      </c>
      <c r="S3761" s="6">
        <f t="shared" si="406"/>
        <v>1.1024425000000002</v>
      </c>
      <c r="T3761" s="8">
        <f t="shared" si="407"/>
        <v>50.111022727272733</v>
      </c>
      <c r="U3761" t="str">
        <f t="shared" si="411"/>
        <v>theater</v>
      </c>
      <c r="V3761" t="str">
        <f t="shared" si="412"/>
        <v>musical</v>
      </c>
    </row>
    <row r="3762" spans="1:22" ht="48" x14ac:dyDescent="0.2">
      <c r="A3762">
        <v>3760</v>
      </c>
      <c r="B3762" s="3" t="s">
        <v>3757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2">
        <f t="shared" si="408"/>
        <v>41764.525300925925</v>
      </c>
      <c r="K3762">
        <v>1397133386</v>
      </c>
      <c r="L3762" s="12" t="str">
        <f t="shared" si="409"/>
        <v>04/10/2014</v>
      </c>
      <c r="M3762" s="9" t="str" cm="1">
        <f t="array" ref="M3762">_xlfn.IFS(LEFT(L3762, 2) = "01", "Jan", LEFT(L3762, 2) = "02", "Feb", LEFT(L3762, 2) = "03", "Mar", LEFT(L3762, 2) = "04", "Apr", LEFT(L3762, 2) = "05", "May", LEFT(L3762, 2) = "06", "Jun", LEFT(L3762, 2) = "07", "Jul", LEFT(L3762, 2) = "08", "Aug", LEFT(L3762, 2) = "09", "Sep", LEFT(L3762, 2) = "10", "Oct", LEFT(L3762, 2) = "11", "Nov", LEFT(L3762, 2) = "12", "Dec")</f>
        <v>Apr</v>
      </c>
      <c r="N3762" s="9" t="str">
        <f t="shared" si="410"/>
        <v>2014</v>
      </c>
      <c r="O3762" t="b">
        <v>0</v>
      </c>
      <c r="P3762">
        <v>91</v>
      </c>
      <c r="Q3762" t="b">
        <v>1</v>
      </c>
      <c r="R3762" t="s">
        <v>8304</v>
      </c>
      <c r="S3762" s="6">
        <f t="shared" si="406"/>
        <v>1.010154</v>
      </c>
      <c r="T3762" s="8">
        <f t="shared" si="407"/>
        <v>55.502967032967035</v>
      </c>
      <c r="U3762" t="str">
        <f t="shared" si="411"/>
        <v>theater</v>
      </c>
      <c r="V3762" t="str">
        <f t="shared" si="412"/>
        <v>musical</v>
      </c>
    </row>
    <row r="3763" spans="1:22" ht="48" x14ac:dyDescent="0.2">
      <c r="A3763">
        <v>3761</v>
      </c>
      <c r="B3763" s="3" t="s">
        <v>3758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2">
        <f t="shared" si="408"/>
        <v>42226.958333333328</v>
      </c>
      <c r="K3763">
        <v>1434625937</v>
      </c>
      <c r="L3763" s="12" t="str">
        <f t="shared" si="409"/>
        <v>06/18/2015</v>
      </c>
      <c r="M3763" s="9" t="str" cm="1">
        <f t="array" ref="M3763">_xlfn.IFS(LEFT(L3763, 2) = "01", "Jan", LEFT(L3763, 2) = "02", "Feb", LEFT(L3763, 2) = "03", "Mar", LEFT(L3763, 2) = "04", "Apr", LEFT(L3763, 2) = "05", "May", LEFT(L3763, 2) = "06", "Jun", LEFT(L3763, 2) = "07", "Jul", LEFT(L3763, 2) = "08", "Aug", LEFT(L3763, 2) = "09", "Sep", LEFT(L3763, 2) = "10", "Oct", LEFT(L3763, 2) = "11", "Nov", LEFT(L3763, 2) = "12", "Dec")</f>
        <v>Jun</v>
      </c>
      <c r="N3763" s="9" t="str">
        <f t="shared" si="410"/>
        <v>2015</v>
      </c>
      <c r="O3763" t="b">
        <v>0</v>
      </c>
      <c r="P3763">
        <v>3</v>
      </c>
      <c r="Q3763" t="b">
        <v>1</v>
      </c>
      <c r="R3763" t="s">
        <v>8304</v>
      </c>
      <c r="S3763" s="6">
        <f t="shared" si="406"/>
        <v>1</v>
      </c>
      <c r="T3763" s="8">
        <f t="shared" si="407"/>
        <v>166.66666666666666</v>
      </c>
      <c r="U3763" t="str">
        <f t="shared" si="411"/>
        <v>theater</v>
      </c>
      <c r="V3763" t="str">
        <f t="shared" si="412"/>
        <v>musical</v>
      </c>
    </row>
    <row r="3764" spans="1:22" ht="48" x14ac:dyDescent="0.2">
      <c r="A3764">
        <v>3762</v>
      </c>
      <c r="B3764" s="3" t="s">
        <v>3759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2">
        <f t="shared" si="408"/>
        <v>42218.813530092593</v>
      </c>
      <c r="K3764">
        <v>1436383889</v>
      </c>
      <c r="L3764" s="12" t="str">
        <f t="shared" si="409"/>
        <v>07/08/2015</v>
      </c>
      <c r="M3764" s="9" t="str" cm="1">
        <f t="array" ref="M3764">_xlfn.IFS(LEFT(L3764, 2) = "01", "Jan", LEFT(L3764, 2) = "02", "Feb", LEFT(L3764, 2) = "03", "Mar", LEFT(L3764, 2) = "04", "Apr", LEFT(L3764, 2) = "05", "May", LEFT(L3764, 2) = "06", "Jun", LEFT(L3764, 2) = "07", "Jul", LEFT(L3764, 2) = "08", "Aug", LEFT(L3764, 2) = "09", "Sep", LEFT(L3764, 2) = "10", "Oct", LEFT(L3764, 2) = "11", "Nov", LEFT(L3764, 2) = "12", "Dec")</f>
        <v>Jul</v>
      </c>
      <c r="N3764" s="9" t="str">
        <f t="shared" si="410"/>
        <v>2015</v>
      </c>
      <c r="O3764" t="b">
        <v>0</v>
      </c>
      <c r="P3764">
        <v>28</v>
      </c>
      <c r="Q3764" t="b">
        <v>1</v>
      </c>
      <c r="R3764" t="s">
        <v>8304</v>
      </c>
      <c r="S3764" s="6">
        <f t="shared" si="406"/>
        <v>1.0624</v>
      </c>
      <c r="T3764" s="8">
        <f t="shared" si="407"/>
        <v>47.428571428571431</v>
      </c>
      <c r="U3764" t="str">
        <f t="shared" si="411"/>
        <v>theater</v>
      </c>
      <c r="V3764" t="str">
        <f t="shared" si="412"/>
        <v>musical</v>
      </c>
    </row>
    <row r="3765" spans="1:22" ht="32" x14ac:dyDescent="0.2">
      <c r="A3765">
        <v>3763</v>
      </c>
      <c r="B3765" s="3" t="s">
        <v>3760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2">
        <f t="shared" si="408"/>
        <v>42095.708634259259</v>
      </c>
      <c r="K3765">
        <v>1425319226</v>
      </c>
      <c r="L3765" s="12" t="str">
        <f t="shared" si="409"/>
        <v>03/02/2015</v>
      </c>
      <c r="M3765" s="9" t="str" cm="1">
        <f t="array" ref="M3765">_xlfn.IFS(LEFT(L3765, 2) = "01", "Jan", LEFT(L3765, 2) = "02", "Feb", LEFT(L3765, 2) = "03", "Mar", LEFT(L3765, 2) = "04", "Apr", LEFT(L3765, 2) = "05", "May", LEFT(L3765, 2) = "06", "Jun", LEFT(L3765, 2) = "07", "Jul", LEFT(L3765, 2) = "08", "Aug", LEFT(L3765, 2) = "09", "Sep", LEFT(L3765, 2) = "10", "Oct", LEFT(L3765, 2) = "11", "Nov", LEFT(L3765, 2) = "12", "Dec")</f>
        <v>Mar</v>
      </c>
      <c r="N3765" s="9" t="str">
        <f t="shared" si="410"/>
        <v>2015</v>
      </c>
      <c r="O3765" t="b">
        <v>0</v>
      </c>
      <c r="P3765">
        <v>77</v>
      </c>
      <c r="Q3765" t="b">
        <v>1</v>
      </c>
      <c r="R3765" t="s">
        <v>8304</v>
      </c>
      <c r="S3765" s="6">
        <f t="shared" si="406"/>
        <v>1</v>
      </c>
      <c r="T3765" s="8">
        <f t="shared" si="407"/>
        <v>64.935064935064929</v>
      </c>
      <c r="U3765" t="str">
        <f t="shared" si="411"/>
        <v>theater</v>
      </c>
      <c r="V3765" t="str">
        <f t="shared" si="412"/>
        <v>musical</v>
      </c>
    </row>
    <row r="3766" spans="1:22" ht="48" x14ac:dyDescent="0.2">
      <c r="A3766">
        <v>3764</v>
      </c>
      <c r="B3766" s="3" t="s">
        <v>3761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2">
        <f t="shared" si="408"/>
        <v>42519.024999999994</v>
      </c>
      <c r="K3766">
        <v>1462824832</v>
      </c>
      <c r="L3766" s="12" t="str">
        <f t="shared" si="409"/>
        <v>05/09/2016</v>
      </c>
      <c r="M3766" s="9" t="str" cm="1">
        <f t="array" ref="M3766">_xlfn.IFS(LEFT(L3766, 2) = "01", "Jan", LEFT(L3766, 2) = "02", "Feb", LEFT(L3766, 2) = "03", "Mar", LEFT(L3766, 2) = "04", "Apr", LEFT(L3766, 2) = "05", "May", LEFT(L3766, 2) = "06", "Jun", LEFT(L3766, 2) = "07", "Jul", LEFT(L3766, 2) = "08", "Aug", LEFT(L3766, 2) = "09", "Sep", LEFT(L3766, 2) = "10", "Oct", LEFT(L3766, 2) = "11", "Nov", LEFT(L3766, 2) = "12", "Dec")</f>
        <v>May</v>
      </c>
      <c r="N3766" s="9" t="str">
        <f t="shared" si="410"/>
        <v>2016</v>
      </c>
      <c r="O3766" t="b">
        <v>0</v>
      </c>
      <c r="P3766">
        <v>27</v>
      </c>
      <c r="Q3766" t="b">
        <v>1</v>
      </c>
      <c r="R3766" t="s">
        <v>8304</v>
      </c>
      <c r="S3766" s="6">
        <f t="shared" si="406"/>
        <v>1</v>
      </c>
      <c r="T3766" s="8">
        <f t="shared" si="407"/>
        <v>55.555555555555557</v>
      </c>
      <c r="U3766" t="str">
        <f t="shared" si="411"/>
        <v>theater</v>
      </c>
      <c r="V3766" t="str">
        <f t="shared" si="412"/>
        <v>musical</v>
      </c>
    </row>
    <row r="3767" spans="1:22" ht="48" x14ac:dyDescent="0.2">
      <c r="A3767">
        <v>3765</v>
      </c>
      <c r="B3767" s="3" t="s">
        <v>3762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2">
        <f t="shared" si="408"/>
        <v>41850.776412037041</v>
      </c>
      <c r="K3767">
        <v>1404153482</v>
      </c>
      <c r="L3767" s="12" t="str">
        <f t="shared" si="409"/>
        <v>06/30/2014</v>
      </c>
      <c r="M3767" s="9" t="str" cm="1">
        <f t="array" ref="M3767">_xlfn.IFS(LEFT(L3767, 2) = "01", "Jan", LEFT(L3767, 2) = "02", "Feb", LEFT(L3767, 2) = "03", "Mar", LEFT(L3767, 2) = "04", "Apr", LEFT(L3767, 2) = "05", "May", LEFT(L3767, 2) = "06", "Jun", LEFT(L3767, 2) = "07", "Jul", LEFT(L3767, 2) = "08", "Aug", LEFT(L3767, 2) = "09", "Sep", LEFT(L3767, 2) = "10", "Oct", LEFT(L3767, 2) = "11", "Nov", LEFT(L3767, 2) = "12", "Dec")</f>
        <v>Jun</v>
      </c>
      <c r="N3767" s="9" t="str">
        <f t="shared" si="410"/>
        <v>2014</v>
      </c>
      <c r="O3767" t="b">
        <v>0</v>
      </c>
      <c r="P3767">
        <v>107</v>
      </c>
      <c r="Q3767" t="b">
        <v>1</v>
      </c>
      <c r="R3767" t="s">
        <v>8304</v>
      </c>
      <c r="S3767" s="6">
        <f t="shared" si="406"/>
        <v>1.1345714285714286</v>
      </c>
      <c r="T3767" s="8">
        <f t="shared" si="407"/>
        <v>74.224299065420567</v>
      </c>
      <c r="U3767" t="str">
        <f t="shared" si="411"/>
        <v>theater</v>
      </c>
      <c r="V3767" t="str">
        <f t="shared" si="412"/>
        <v>musical</v>
      </c>
    </row>
    <row r="3768" spans="1:22" ht="32" x14ac:dyDescent="0.2">
      <c r="A3768">
        <v>3766</v>
      </c>
      <c r="B3768" s="3" t="s">
        <v>3763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2">
        <f t="shared" si="408"/>
        <v>41823.167187500003</v>
      </c>
      <c r="K3768">
        <v>1401336045</v>
      </c>
      <c r="L3768" s="12" t="str">
        <f t="shared" si="409"/>
        <v>05/29/2014</v>
      </c>
      <c r="M3768" s="9" t="str" cm="1">
        <f t="array" ref="M3768">_xlfn.IFS(LEFT(L3768, 2) = "01", "Jan", LEFT(L3768, 2) = "02", "Feb", LEFT(L3768, 2) = "03", "Mar", LEFT(L3768, 2) = "04", "Apr", LEFT(L3768, 2) = "05", "May", LEFT(L3768, 2) = "06", "Jun", LEFT(L3768, 2) = "07", "Jul", LEFT(L3768, 2) = "08", "Aug", LEFT(L3768, 2) = "09", "Sep", LEFT(L3768, 2) = "10", "Oct", LEFT(L3768, 2) = "11", "Nov", LEFT(L3768, 2) = "12", "Dec")</f>
        <v>May</v>
      </c>
      <c r="N3768" s="9" t="str">
        <f t="shared" si="410"/>
        <v>2014</v>
      </c>
      <c r="O3768" t="b">
        <v>0</v>
      </c>
      <c r="P3768">
        <v>96</v>
      </c>
      <c r="Q3768" t="b">
        <v>1</v>
      </c>
      <c r="R3768" t="s">
        <v>8304</v>
      </c>
      <c r="S3768" s="6">
        <f t="shared" si="406"/>
        <v>1.0265010000000001</v>
      </c>
      <c r="T3768" s="8">
        <f t="shared" si="407"/>
        <v>106.9271875</v>
      </c>
      <c r="U3768" t="str">
        <f t="shared" si="411"/>
        <v>theater</v>
      </c>
      <c r="V3768" t="str">
        <f t="shared" si="412"/>
        <v>musical</v>
      </c>
    </row>
    <row r="3769" spans="1:22" ht="48" x14ac:dyDescent="0.2">
      <c r="A3769">
        <v>3767</v>
      </c>
      <c r="B3769" s="3" t="s">
        <v>3764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2">
        <f t="shared" si="408"/>
        <v>42064.207638888889</v>
      </c>
      <c r="K3769">
        <v>1423960097</v>
      </c>
      <c r="L3769" s="12" t="str">
        <f t="shared" si="409"/>
        <v>02/15/2015</v>
      </c>
      <c r="M3769" s="9" t="str" cm="1">
        <f t="array" ref="M3769">_xlfn.IFS(LEFT(L3769, 2) = "01", "Jan", LEFT(L3769, 2) = "02", "Feb", LEFT(L3769, 2) = "03", "Mar", LEFT(L3769, 2) = "04", "Apr", LEFT(L3769, 2) = "05", "May", LEFT(L3769, 2) = "06", "Jun", LEFT(L3769, 2) = "07", "Jul", LEFT(L3769, 2) = "08", "Aug", LEFT(L3769, 2) = "09", "Sep", LEFT(L3769, 2) = "10", "Oct", LEFT(L3769, 2) = "11", "Nov", LEFT(L3769, 2) = "12", "Dec")</f>
        <v>Feb</v>
      </c>
      <c r="N3769" s="9" t="str">
        <f t="shared" si="410"/>
        <v>2015</v>
      </c>
      <c r="O3769" t="b">
        <v>0</v>
      </c>
      <c r="P3769">
        <v>56</v>
      </c>
      <c r="Q3769" t="b">
        <v>1</v>
      </c>
      <c r="R3769" t="s">
        <v>8304</v>
      </c>
      <c r="S3769" s="6">
        <f t="shared" si="406"/>
        <v>1.1675</v>
      </c>
      <c r="T3769" s="8">
        <f t="shared" si="407"/>
        <v>41.696428571428569</v>
      </c>
      <c r="U3769" t="str">
        <f t="shared" si="411"/>
        <v>theater</v>
      </c>
      <c r="V3769" t="str">
        <f t="shared" si="412"/>
        <v>musical</v>
      </c>
    </row>
    <row r="3770" spans="1:22" ht="48" x14ac:dyDescent="0.2">
      <c r="A3770">
        <v>3768</v>
      </c>
      <c r="B3770" s="3" t="s">
        <v>3765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2">
        <f t="shared" si="408"/>
        <v>41802.727893518517</v>
      </c>
      <c r="K3770">
        <v>1400002090</v>
      </c>
      <c r="L3770" s="12" t="str">
        <f t="shared" si="409"/>
        <v>05/13/2014</v>
      </c>
      <c r="M3770" s="9" t="str" cm="1">
        <f t="array" ref="M3770">_xlfn.IFS(LEFT(L3770, 2) = "01", "Jan", LEFT(L3770, 2) = "02", "Feb", LEFT(L3770, 2) = "03", "Mar", LEFT(L3770, 2) = "04", "Apr", LEFT(L3770, 2) = "05", "May", LEFT(L3770, 2) = "06", "Jun", LEFT(L3770, 2) = "07", "Jul", LEFT(L3770, 2) = "08", "Aug", LEFT(L3770, 2) = "09", "Sep", LEFT(L3770, 2) = "10", "Oct", LEFT(L3770, 2) = "11", "Nov", LEFT(L3770, 2) = "12", "Dec")</f>
        <v>May</v>
      </c>
      <c r="N3770" s="9" t="str">
        <f t="shared" si="410"/>
        <v>2014</v>
      </c>
      <c r="O3770" t="b">
        <v>0</v>
      </c>
      <c r="P3770">
        <v>58</v>
      </c>
      <c r="Q3770" t="b">
        <v>1</v>
      </c>
      <c r="R3770" t="s">
        <v>8304</v>
      </c>
      <c r="S3770" s="6">
        <f t="shared" si="406"/>
        <v>1.0765274999999999</v>
      </c>
      <c r="T3770" s="8">
        <f t="shared" si="407"/>
        <v>74.243275862068955</v>
      </c>
      <c r="U3770" t="str">
        <f t="shared" si="411"/>
        <v>theater</v>
      </c>
      <c r="V3770" t="str">
        <f t="shared" si="412"/>
        <v>musical</v>
      </c>
    </row>
    <row r="3771" spans="1:22" ht="48" x14ac:dyDescent="0.2">
      <c r="A3771">
        <v>3769</v>
      </c>
      <c r="B3771" s="3" t="s">
        <v>3766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2">
        <f t="shared" si="408"/>
        <v>42475.598136574074</v>
      </c>
      <c r="K3771">
        <v>1458138079</v>
      </c>
      <c r="L3771" s="12" t="str">
        <f t="shared" si="409"/>
        <v>03/16/2016</v>
      </c>
      <c r="M3771" s="9" t="str" cm="1">
        <f t="array" ref="M3771">_xlfn.IFS(LEFT(L3771, 2) = "01", "Jan", LEFT(L3771, 2) = "02", "Feb", LEFT(L3771, 2) = "03", "Mar", LEFT(L3771, 2) = "04", "Apr", LEFT(L3771, 2) = "05", "May", LEFT(L3771, 2) = "06", "Jun", LEFT(L3771, 2) = "07", "Jul", LEFT(L3771, 2) = "08", "Aug", LEFT(L3771, 2) = "09", "Sep", LEFT(L3771, 2) = "10", "Oct", LEFT(L3771, 2) = "11", "Nov", LEFT(L3771, 2) = "12", "Dec")</f>
        <v>Mar</v>
      </c>
      <c r="N3771" s="9" t="str">
        <f t="shared" si="410"/>
        <v>2016</v>
      </c>
      <c r="O3771" t="b">
        <v>0</v>
      </c>
      <c r="P3771">
        <v>15</v>
      </c>
      <c r="Q3771" t="b">
        <v>1</v>
      </c>
      <c r="R3771" t="s">
        <v>8304</v>
      </c>
      <c r="S3771" s="6">
        <f t="shared" si="406"/>
        <v>1</v>
      </c>
      <c r="T3771" s="8">
        <f t="shared" si="407"/>
        <v>73.333333333333329</v>
      </c>
      <c r="U3771" t="str">
        <f t="shared" si="411"/>
        <v>theater</v>
      </c>
      <c r="V3771" t="str">
        <f t="shared" si="412"/>
        <v>musical</v>
      </c>
    </row>
    <row r="3772" spans="1:22" ht="48" x14ac:dyDescent="0.2">
      <c r="A3772">
        <v>3770</v>
      </c>
      <c r="B3772" s="3" t="s">
        <v>3767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2">
        <f t="shared" si="408"/>
        <v>42168.930671296301</v>
      </c>
      <c r="K3772">
        <v>1431642010</v>
      </c>
      <c r="L3772" s="12" t="str">
        <f t="shared" si="409"/>
        <v>05/14/2015</v>
      </c>
      <c r="M3772" s="9" t="str" cm="1">
        <f t="array" ref="M3772">_xlfn.IFS(LEFT(L3772, 2) = "01", "Jan", LEFT(L3772, 2) = "02", "Feb", LEFT(L3772, 2) = "03", "Mar", LEFT(L3772, 2) = "04", "Apr", LEFT(L3772, 2) = "05", "May", LEFT(L3772, 2) = "06", "Jun", LEFT(L3772, 2) = "07", "Jul", LEFT(L3772, 2) = "08", "Aug", LEFT(L3772, 2) = "09", "Sep", LEFT(L3772, 2) = "10", "Oct", LEFT(L3772, 2) = "11", "Nov", LEFT(L3772, 2) = "12", "Dec")</f>
        <v>May</v>
      </c>
      <c r="N3772" s="9" t="str">
        <f t="shared" si="410"/>
        <v>2015</v>
      </c>
      <c r="O3772" t="b">
        <v>0</v>
      </c>
      <c r="P3772">
        <v>20</v>
      </c>
      <c r="Q3772" t="b">
        <v>1</v>
      </c>
      <c r="R3772" t="s">
        <v>8304</v>
      </c>
      <c r="S3772" s="6">
        <f t="shared" si="406"/>
        <v>1</v>
      </c>
      <c r="T3772" s="8">
        <f t="shared" si="407"/>
        <v>100</v>
      </c>
      <c r="U3772" t="str">
        <f t="shared" si="411"/>
        <v>theater</v>
      </c>
      <c r="V3772" t="str">
        <f t="shared" si="412"/>
        <v>musical</v>
      </c>
    </row>
    <row r="3773" spans="1:22" ht="32" x14ac:dyDescent="0.2">
      <c r="A3773">
        <v>3771</v>
      </c>
      <c r="B3773" s="3" t="s">
        <v>3768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2">
        <f t="shared" si="408"/>
        <v>42508</v>
      </c>
      <c r="K3773">
        <v>1462307652</v>
      </c>
      <c r="L3773" s="12" t="str">
        <f t="shared" si="409"/>
        <v>05/03/2016</v>
      </c>
      <c r="M3773" s="9" t="str" cm="1">
        <f t="array" ref="M3773">_xlfn.IFS(LEFT(L3773, 2) = "01", "Jan", LEFT(L3773, 2) = "02", "Feb", LEFT(L3773, 2) = "03", "Mar", LEFT(L3773, 2) = "04", "Apr", LEFT(L3773, 2) = "05", "May", LEFT(L3773, 2) = "06", "Jun", LEFT(L3773, 2) = "07", "Jul", LEFT(L3773, 2) = "08", "Aug", LEFT(L3773, 2) = "09", "Sep", LEFT(L3773, 2) = "10", "Oct", LEFT(L3773, 2) = "11", "Nov", LEFT(L3773, 2) = "12", "Dec")</f>
        <v>May</v>
      </c>
      <c r="N3773" s="9" t="str">
        <f t="shared" si="410"/>
        <v>2016</v>
      </c>
      <c r="O3773" t="b">
        <v>0</v>
      </c>
      <c r="P3773">
        <v>38</v>
      </c>
      <c r="Q3773" t="b">
        <v>1</v>
      </c>
      <c r="R3773" t="s">
        <v>8304</v>
      </c>
      <c r="S3773" s="6">
        <f t="shared" si="406"/>
        <v>1.46</v>
      </c>
      <c r="T3773" s="8">
        <f t="shared" si="407"/>
        <v>38.421052631578945</v>
      </c>
      <c r="U3773" t="str">
        <f t="shared" si="411"/>
        <v>theater</v>
      </c>
      <c r="V3773" t="str">
        <f t="shared" si="412"/>
        <v>musical</v>
      </c>
    </row>
    <row r="3774" spans="1:22" ht="48" x14ac:dyDescent="0.2">
      <c r="A3774">
        <v>3772</v>
      </c>
      <c r="B3774" s="3" t="s">
        <v>3769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2">
        <f t="shared" si="408"/>
        <v>42703.25</v>
      </c>
      <c r="K3774">
        <v>1478616506</v>
      </c>
      <c r="L3774" s="12" t="str">
        <f t="shared" si="409"/>
        <v>11/08/2016</v>
      </c>
      <c r="M3774" s="9" t="str" cm="1">
        <f t="array" ref="M3774">_xlfn.IFS(LEFT(L3774, 2) = "01", "Jan", LEFT(L3774, 2) = "02", "Feb", LEFT(L3774, 2) = "03", "Mar", LEFT(L3774, 2) = "04", "Apr", LEFT(L3774, 2) = "05", "May", LEFT(L3774, 2) = "06", "Jun", LEFT(L3774, 2) = "07", "Jul", LEFT(L3774, 2) = "08", "Aug", LEFT(L3774, 2) = "09", "Sep", LEFT(L3774, 2) = "10", "Oct", LEFT(L3774, 2) = "11", "Nov", LEFT(L3774, 2) = "12", "Dec")</f>
        <v>Nov</v>
      </c>
      <c r="N3774" s="9" t="str">
        <f t="shared" si="410"/>
        <v>2016</v>
      </c>
      <c r="O3774" t="b">
        <v>0</v>
      </c>
      <c r="P3774">
        <v>33</v>
      </c>
      <c r="Q3774" t="b">
        <v>1</v>
      </c>
      <c r="R3774" t="s">
        <v>8304</v>
      </c>
      <c r="S3774" s="6">
        <f t="shared" si="406"/>
        <v>1.1020000000000001</v>
      </c>
      <c r="T3774" s="8">
        <f t="shared" si="407"/>
        <v>166.96969696969697</v>
      </c>
      <c r="U3774" t="str">
        <f t="shared" si="411"/>
        <v>theater</v>
      </c>
      <c r="V3774" t="str">
        <f t="shared" si="412"/>
        <v>musical</v>
      </c>
    </row>
    <row r="3775" spans="1:22" ht="32" x14ac:dyDescent="0.2">
      <c r="A3775">
        <v>3773</v>
      </c>
      <c r="B3775" s="3" t="s">
        <v>3770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2">
        <f t="shared" si="408"/>
        <v>42689.088888888888</v>
      </c>
      <c r="K3775">
        <v>1476317247</v>
      </c>
      <c r="L3775" s="12" t="str">
        <f t="shared" si="409"/>
        <v>10/13/2016</v>
      </c>
      <c r="M3775" s="9" t="str" cm="1">
        <f t="array" ref="M3775">_xlfn.IFS(LEFT(L3775, 2) = "01", "Jan", LEFT(L3775, 2) = "02", "Feb", LEFT(L3775, 2) = "03", "Mar", LEFT(L3775, 2) = "04", "Apr", LEFT(L3775, 2) = "05", "May", LEFT(L3775, 2) = "06", "Jun", LEFT(L3775, 2) = "07", "Jul", LEFT(L3775, 2) = "08", "Aug", LEFT(L3775, 2) = "09", "Sep", LEFT(L3775, 2) = "10", "Oct", LEFT(L3775, 2) = "11", "Nov", LEFT(L3775, 2) = "12", "Dec")</f>
        <v>Oct</v>
      </c>
      <c r="N3775" s="9" t="str">
        <f t="shared" si="410"/>
        <v>2016</v>
      </c>
      <c r="O3775" t="b">
        <v>0</v>
      </c>
      <c r="P3775">
        <v>57</v>
      </c>
      <c r="Q3775" t="b">
        <v>1</v>
      </c>
      <c r="R3775" t="s">
        <v>8304</v>
      </c>
      <c r="S3775" s="6">
        <f t="shared" si="406"/>
        <v>1.0820000000000001</v>
      </c>
      <c r="T3775" s="8">
        <f t="shared" si="407"/>
        <v>94.912280701754383</v>
      </c>
      <c r="U3775" t="str">
        <f t="shared" si="411"/>
        <v>theater</v>
      </c>
      <c r="V3775" t="str">
        <f t="shared" si="412"/>
        <v>musical</v>
      </c>
    </row>
    <row r="3776" spans="1:22" ht="48" x14ac:dyDescent="0.2">
      <c r="A3776">
        <v>3774</v>
      </c>
      <c r="B3776" s="3" t="s">
        <v>3771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2">
        <f t="shared" si="408"/>
        <v>42103.792303240742</v>
      </c>
      <c r="K3776">
        <v>1427223655</v>
      </c>
      <c r="L3776" s="12" t="str">
        <f t="shared" si="409"/>
        <v>03/24/2015</v>
      </c>
      <c r="M3776" s="9" t="str" cm="1">
        <f t="array" ref="M3776">_xlfn.IFS(LEFT(L3776, 2) = "01", "Jan", LEFT(L3776, 2) = "02", "Feb", LEFT(L3776, 2) = "03", "Mar", LEFT(L3776, 2) = "04", "Apr", LEFT(L3776, 2) = "05", "May", LEFT(L3776, 2) = "06", "Jun", LEFT(L3776, 2) = "07", "Jul", LEFT(L3776, 2) = "08", "Aug", LEFT(L3776, 2) = "09", "Sep", LEFT(L3776, 2) = "10", "Oct", LEFT(L3776, 2) = "11", "Nov", LEFT(L3776, 2) = "12", "Dec")</f>
        <v>Mar</v>
      </c>
      <c r="N3776" s="9" t="str">
        <f t="shared" si="410"/>
        <v>2015</v>
      </c>
      <c r="O3776" t="b">
        <v>0</v>
      </c>
      <c r="P3776">
        <v>25</v>
      </c>
      <c r="Q3776" t="b">
        <v>1</v>
      </c>
      <c r="R3776" t="s">
        <v>8304</v>
      </c>
      <c r="S3776" s="6">
        <f t="shared" si="406"/>
        <v>1</v>
      </c>
      <c r="T3776" s="8">
        <f t="shared" si="407"/>
        <v>100</v>
      </c>
      <c r="U3776" t="str">
        <f t="shared" si="411"/>
        <v>theater</v>
      </c>
      <c r="V3776" t="str">
        <f t="shared" si="412"/>
        <v>musical</v>
      </c>
    </row>
    <row r="3777" spans="1:22" ht="48" x14ac:dyDescent="0.2">
      <c r="A3777">
        <v>3775</v>
      </c>
      <c r="B3777" s="3" t="s">
        <v>3772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2">
        <f t="shared" si="408"/>
        <v>42103.166666666672</v>
      </c>
      <c r="K3777">
        <v>1426199843</v>
      </c>
      <c r="L3777" s="12" t="str">
        <f t="shared" si="409"/>
        <v>03/12/2015</v>
      </c>
      <c r="M3777" s="9" t="str" cm="1">
        <f t="array" ref="M3777">_xlfn.IFS(LEFT(L3777, 2) = "01", "Jan", LEFT(L3777, 2) = "02", "Feb", LEFT(L3777, 2) = "03", "Mar", LEFT(L3777, 2) = "04", "Apr", LEFT(L3777, 2) = "05", "May", LEFT(L3777, 2) = "06", "Jun", LEFT(L3777, 2) = "07", "Jul", LEFT(L3777, 2) = "08", "Aug", LEFT(L3777, 2) = "09", "Sep", LEFT(L3777, 2) = "10", "Oct", LEFT(L3777, 2) = "11", "Nov", LEFT(L3777, 2) = "12", "Dec")</f>
        <v>Mar</v>
      </c>
      <c r="N3777" s="9" t="str">
        <f t="shared" si="410"/>
        <v>2015</v>
      </c>
      <c r="O3777" t="b">
        <v>0</v>
      </c>
      <c r="P3777">
        <v>14</v>
      </c>
      <c r="Q3777" t="b">
        <v>1</v>
      </c>
      <c r="R3777" t="s">
        <v>8304</v>
      </c>
      <c r="S3777" s="6">
        <f t="shared" si="406"/>
        <v>1.0024999999999999</v>
      </c>
      <c r="T3777" s="8">
        <f t="shared" si="407"/>
        <v>143.21428571428572</v>
      </c>
      <c r="U3777" t="str">
        <f t="shared" si="411"/>
        <v>theater</v>
      </c>
      <c r="V3777" t="str">
        <f t="shared" si="412"/>
        <v>musical</v>
      </c>
    </row>
    <row r="3778" spans="1:22" ht="64" x14ac:dyDescent="0.2">
      <c r="A3778">
        <v>3776</v>
      </c>
      <c r="B3778" s="3" t="s">
        <v>3773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2">
        <f t="shared" si="408"/>
        <v>41852.041666666664</v>
      </c>
      <c r="K3778">
        <v>1403599778</v>
      </c>
      <c r="L3778" s="12" t="str">
        <f t="shared" si="409"/>
        <v>06/24/2014</v>
      </c>
      <c r="M3778" s="9" t="str" cm="1">
        <f t="array" ref="M3778">_xlfn.IFS(LEFT(L3778, 2) = "01", "Jan", LEFT(L3778, 2) = "02", "Feb", LEFT(L3778, 2) = "03", "Mar", LEFT(L3778, 2) = "04", "Apr", LEFT(L3778, 2) = "05", "May", LEFT(L3778, 2) = "06", "Jun", LEFT(L3778, 2) = "07", "Jul", LEFT(L3778, 2) = "08", "Aug", LEFT(L3778, 2) = "09", "Sep", LEFT(L3778, 2) = "10", "Oct", LEFT(L3778, 2) = "11", "Nov", LEFT(L3778, 2) = "12", "Dec")</f>
        <v>Jun</v>
      </c>
      <c r="N3778" s="9" t="str">
        <f t="shared" si="410"/>
        <v>2014</v>
      </c>
      <c r="O3778" t="b">
        <v>0</v>
      </c>
      <c r="P3778">
        <v>94</v>
      </c>
      <c r="Q3778" t="b">
        <v>1</v>
      </c>
      <c r="R3778" t="s">
        <v>8304</v>
      </c>
      <c r="S3778" s="6">
        <f t="shared" ref="S3778:S3841" si="413">E3778/D3778</f>
        <v>1.0671250000000001</v>
      </c>
      <c r="T3778" s="8">
        <f t="shared" ref="T3778:T3841" si="414">IFERROR(E3778/P3778, 0)</f>
        <v>90.819148936170208</v>
      </c>
      <c r="U3778" t="str">
        <f t="shared" si="411"/>
        <v>theater</v>
      </c>
      <c r="V3778" t="str">
        <f t="shared" si="412"/>
        <v>musical</v>
      </c>
    </row>
    <row r="3779" spans="1:22" ht="48" x14ac:dyDescent="0.2">
      <c r="A3779">
        <v>3777</v>
      </c>
      <c r="B3779" s="3" t="s">
        <v>3774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2">
        <f t="shared" ref="J3779:J3842" si="415">(((I3779/60)/60)/24)+DATE(1970,1,1)</f>
        <v>41909.166666666664</v>
      </c>
      <c r="K3779">
        <v>1409884821</v>
      </c>
      <c r="L3779" s="12" t="str">
        <f t="shared" ref="L3779:L3842" si="416">TEXT((((K3779/60)/60)/24)+DATE(1970,1,1), "mm/dd/yyyy")</f>
        <v>09/05/2014</v>
      </c>
      <c r="M3779" s="9" t="str" cm="1">
        <f t="array" ref="M3779">_xlfn.IFS(LEFT(L3779, 2) = "01", "Jan", LEFT(L3779, 2) = "02", "Feb", LEFT(L3779, 2) = "03", "Mar", LEFT(L3779, 2) = "04", "Apr", LEFT(L3779, 2) = "05", "May", LEFT(L3779, 2) = "06", "Jun", LEFT(L3779, 2) = "07", "Jul", LEFT(L3779, 2) = "08", "Aug", LEFT(L3779, 2) = "09", "Sep", LEFT(L3779, 2) = "10", "Oct", LEFT(L3779, 2) = "11", "Nov", LEFT(L3779, 2) = "12", "Dec")</f>
        <v>Sep</v>
      </c>
      <c r="N3779" s="9" t="str">
        <f t="shared" ref="N3779:N3842" si="417">RIGHT(L3779, 4)</f>
        <v>2014</v>
      </c>
      <c r="O3779" t="b">
        <v>0</v>
      </c>
      <c r="P3779">
        <v>59</v>
      </c>
      <c r="Q3779" t="b">
        <v>1</v>
      </c>
      <c r="R3779" t="s">
        <v>8304</v>
      </c>
      <c r="S3779" s="6">
        <f t="shared" si="413"/>
        <v>1.4319999999999999</v>
      </c>
      <c r="T3779" s="8">
        <f t="shared" si="414"/>
        <v>48.542372881355931</v>
      </c>
      <c r="U3779" t="str">
        <f t="shared" ref="U3779:U3842" si="418">LEFT(R3779, SEARCH("/", R3779) - 1)</f>
        <v>theater</v>
      </c>
      <c r="V3779" t="str">
        <f t="shared" ref="V3779:V3842" si="419">RIGHT(R3779, LEN(R3779) - SEARCH("/", R3779) )</f>
        <v>musical</v>
      </c>
    </row>
    <row r="3780" spans="1:22" ht="32" x14ac:dyDescent="0.2">
      <c r="A3780">
        <v>3778</v>
      </c>
      <c r="B3780" s="3" t="s">
        <v>3775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2">
        <f t="shared" si="415"/>
        <v>42049.819212962961</v>
      </c>
      <c r="K3780">
        <v>1418758780</v>
      </c>
      <c r="L3780" s="12" t="str">
        <f t="shared" si="416"/>
        <v>12/16/2014</v>
      </c>
      <c r="M3780" s="9" t="str" cm="1">
        <f t="array" ref="M3780">_xlfn.IFS(LEFT(L3780, 2) = "01", "Jan", LEFT(L3780, 2) = "02", "Feb", LEFT(L3780, 2) = "03", "Mar", LEFT(L3780, 2) = "04", "Apr", LEFT(L3780, 2) = "05", "May", LEFT(L3780, 2) = "06", "Jun", LEFT(L3780, 2) = "07", "Jul", LEFT(L3780, 2) = "08", "Aug", LEFT(L3780, 2) = "09", "Sep", LEFT(L3780, 2) = "10", "Oct", LEFT(L3780, 2) = "11", "Nov", LEFT(L3780, 2) = "12", "Dec")</f>
        <v>Dec</v>
      </c>
      <c r="N3780" s="9" t="str">
        <f t="shared" si="417"/>
        <v>2014</v>
      </c>
      <c r="O3780" t="b">
        <v>0</v>
      </c>
      <c r="P3780">
        <v>36</v>
      </c>
      <c r="Q3780" t="b">
        <v>1</v>
      </c>
      <c r="R3780" t="s">
        <v>8304</v>
      </c>
      <c r="S3780" s="6">
        <f t="shared" si="413"/>
        <v>1.0504166666666668</v>
      </c>
      <c r="T3780" s="8">
        <f t="shared" si="414"/>
        <v>70.027777777777771</v>
      </c>
      <c r="U3780" t="str">
        <f t="shared" si="418"/>
        <v>theater</v>
      </c>
      <c r="V3780" t="str">
        <f t="shared" si="419"/>
        <v>musical</v>
      </c>
    </row>
    <row r="3781" spans="1:22" ht="32" x14ac:dyDescent="0.2">
      <c r="A3781">
        <v>3779</v>
      </c>
      <c r="B3781" s="3" t="s">
        <v>3776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2">
        <f t="shared" si="415"/>
        <v>42455.693750000006</v>
      </c>
      <c r="K3781">
        <v>1456421940</v>
      </c>
      <c r="L3781" s="12" t="str">
        <f t="shared" si="416"/>
        <v>02/25/2016</v>
      </c>
      <c r="M3781" s="9" t="str" cm="1">
        <f t="array" ref="M3781">_xlfn.IFS(LEFT(L3781, 2) = "01", "Jan", LEFT(L3781, 2) = "02", "Feb", LEFT(L3781, 2) = "03", "Mar", LEFT(L3781, 2) = "04", "Apr", LEFT(L3781, 2) = "05", "May", LEFT(L3781, 2) = "06", "Jun", LEFT(L3781, 2) = "07", "Jul", LEFT(L3781, 2) = "08", "Aug", LEFT(L3781, 2) = "09", "Sep", LEFT(L3781, 2) = "10", "Oct", LEFT(L3781, 2) = "11", "Nov", LEFT(L3781, 2) = "12", "Dec")</f>
        <v>Feb</v>
      </c>
      <c r="N3781" s="9" t="str">
        <f t="shared" si="417"/>
        <v>2016</v>
      </c>
      <c r="O3781" t="b">
        <v>0</v>
      </c>
      <c r="P3781">
        <v>115</v>
      </c>
      <c r="Q3781" t="b">
        <v>1</v>
      </c>
      <c r="R3781" t="s">
        <v>8304</v>
      </c>
      <c r="S3781" s="6">
        <f t="shared" si="413"/>
        <v>1.0398000000000001</v>
      </c>
      <c r="T3781" s="8">
        <f t="shared" si="414"/>
        <v>135.62608695652173</v>
      </c>
      <c r="U3781" t="str">
        <f t="shared" si="418"/>
        <v>theater</v>
      </c>
      <c r="V3781" t="str">
        <f t="shared" si="419"/>
        <v>musical</v>
      </c>
    </row>
    <row r="3782" spans="1:22" ht="48" x14ac:dyDescent="0.2">
      <c r="A3782">
        <v>3780</v>
      </c>
      <c r="B3782" s="3" t="s">
        <v>3777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2">
        <f t="shared" si="415"/>
        <v>42198.837499999994</v>
      </c>
      <c r="K3782">
        <v>1433999785</v>
      </c>
      <c r="L3782" s="12" t="str">
        <f t="shared" si="416"/>
        <v>06/11/2015</v>
      </c>
      <c r="M3782" s="9" t="str" cm="1">
        <f t="array" ref="M3782">_xlfn.IFS(LEFT(L3782, 2) = "01", "Jan", LEFT(L3782, 2) = "02", "Feb", LEFT(L3782, 2) = "03", "Mar", LEFT(L3782, 2) = "04", "Apr", LEFT(L3782, 2) = "05", "May", LEFT(L3782, 2) = "06", "Jun", LEFT(L3782, 2) = "07", "Jul", LEFT(L3782, 2) = "08", "Aug", LEFT(L3782, 2) = "09", "Sep", LEFT(L3782, 2) = "10", "Oct", LEFT(L3782, 2) = "11", "Nov", LEFT(L3782, 2) = "12", "Dec")</f>
        <v>Jun</v>
      </c>
      <c r="N3782" s="9" t="str">
        <f t="shared" si="417"/>
        <v>2015</v>
      </c>
      <c r="O3782" t="b">
        <v>0</v>
      </c>
      <c r="P3782">
        <v>30</v>
      </c>
      <c r="Q3782" t="b">
        <v>1</v>
      </c>
      <c r="R3782" t="s">
        <v>8304</v>
      </c>
      <c r="S3782" s="6">
        <f t="shared" si="413"/>
        <v>1.2</v>
      </c>
      <c r="T3782" s="8">
        <f t="shared" si="414"/>
        <v>100</v>
      </c>
      <c r="U3782" t="str">
        <f t="shared" si="418"/>
        <v>theater</v>
      </c>
      <c r="V3782" t="str">
        <f t="shared" si="419"/>
        <v>musical</v>
      </c>
    </row>
    <row r="3783" spans="1:22" ht="48" x14ac:dyDescent="0.2">
      <c r="A3783">
        <v>3781</v>
      </c>
      <c r="B3783" s="3" t="s">
        <v>3778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2">
        <f t="shared" si="415"/>
        <v>41890.882928240739</v>
      </c>
      <c r="K3783">
        <v>1408050685</v>
      </c>
      <c r="L3783" s="12" t="str">
        <f t="shared" si="416"/>
        <v>08/14/2014</v>
      </c>
      <c r="M3783" s="9" t="str" cm="1">
        <f t="array" ref="M3783">_xlfn.IFS(LEFT(L3783, 2) = "01", "Jan", LEFT(L3783, 2) = "02", "Feb", LEFT(L3783, 2) = "03", "Mar", LEFT(L3783, 2) = "04", "Apr", LEFT(L3783, 2) = "05", "May", LEFT(L3783, 2) = "06", "Jun", LEFT(L3783, 2) = "07", "Jul", LEFT(L3783, 2) = "08", "Aug", LEFT(L3783, 2) = "09", "Sep", LEFT(L3783, 2) = "10", "Oct", LEFT(L3783, 2) = "11", "Nov", LEFT(L3783, 2) = "12", "Dec")</f>
        <v>Aug</v>
      </c>
      <c r="N3783" s="9" t="str">
        <f t="shared" si="417"/>
        <v>2014</v>
      </c>
      <c r="O3783" t="b">
        <v>0</v>
      </c>
      <c r="P3783">
        <v>52</v>
      </c>
      <c r="Q3783" t="b">
        <v>1</v>
      </c>
      <c r="R3783" t="s">
        <v>8304</v>
      </c>
      <c r="S3783" s="6">
        <f t="shared" si="413"/>
        <v>1.0966666666666667</v>
      </c>
      <c r="T3783" s="8">
        <f t="shared" si="414"/>
        <v>94.90384615384616</v>
      </c>
      <c r="U3783" t="str">
        <f t="shared" si="418"/>
        <v>theater</v>
      </c>
      <c r="V3783" t="str">
        <f t="shared" si="419"/>
        <v>musical</v>
      </c>
    </row>
    <row r="3784" spans="1:22" ht="48" x14ac:dyDescent="0.2">
      <c r="A3784">
        <v>3782</v>
      </c>
      <c r="B3784" s="3" t="s">
        <v>3779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2">
        <f t="shared" si="415"/>
        <v>42575.958333333328</v>
      </c>
      <c r="K3784">
        <v>1466887297</v>
      </c>
      <c r="L3784" s="12" t="str">
        <f t="shared" si="416"/>
        <v>06/25/2016</v>
      </c>
      <c r="M3784" s="9" t="str" cm="1">
        <f t="array" ref="M3784">_xlfn.IFS(LEFT(L3784, 2) = "01", "Jan", LEFT(L3784, 2) = "02", "Feb", LEFT(L3784, 2) = "03", "Mar", LEFT(L3784, 2) = "04", "Apr", LEFT(L3784, 2) = "05", "May", LEFT(L3784, 2) = "06", "Jun", LEFT(L3784, 2) = "07", "Jul", LEFT(L3784, 2) = "08", "Aug", LEFT(L3784, 2) = "09", "Sep", LEFT(L3784, 2) = "10", "Oct", LEFT(L3784, 2) = "11", "Nov", LEFT(L3784, 2) = "12", "Dec")</f>
        <v>Jun</v>
      </c>
      <c r="N3784" s="9" t="str">
        <f t="shared" si="417"/>
        <v>2016</v>
      </c>
      <c r="O3784" t="b">
        <v>0</v>
      </c>
      <c r="P3784">
        <v>27</v>
      </c>
      <c r="Q3784" t="b">
        <v>1</v>
      </c>
      <c r="R3784" t="s">
        <v>8304</v>
      </c>
      <c r="S3784" s="6">
        <f t="shared" si="413"/>
        <v>1.0175000000000001</v>
      </c>
      <c r="T3784" s="8">
        <f t="shared" si="414"/>
        <v>75.370370370370367</v>
      </c>
      <c r="U3784" t="str">
        <f t="shared" si="418"/>
        <v>theater</v>
      </c>
      <c r="V3784" t="str">
        <f t="shared" si="419"/>
        <v>musical</v>
      </c>
    </row>
    <row r="3785" spans="1:22" ht="48" x14ac:dyDescent="0.2">
      <c r="A3785">
        <v>3783</v>
      </c>
      <c r="B3785" s="3" t="s">
        <v>3780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2">
        <f t="shared" si="415"/>
        <v>42444.666666666672</v>
      </c>
      <c r="K3785">
        <v>1455938520</v>
      </c>
      <c r="L3785" s="12" t="str">
        <f t="shared" si="416"/>
        <v>02/20/2016</v>
      </c>
      <c r="M3785" s="9" t="str" cm="1">
        <f t="array" ref="M3785">_xlfn.IFS(LEFT(L3785, 2) = "01", "Jan", LEFT(L3785, 2) = "02", "Feb", LEFT(L3785, 2) = "03", "Mar", LEFT(L3785, 2) = "04", "Apr", LEFT(L3785, 2) = "05", "May", LEFT(L3785, 2) = "06", "Jun", LEFT(L3785, 2) = "07", "Jul", LEFT(L3785, 2) = "08", "Aug", LEFT(L3785, 2) = "09", "Sep", LEFT(L3785, 2) = "10", "Oct", LEFT(L3785, 2) = "11", "Nov", LEFT(L3785, 2) = "12", "Dec")</f>
        <v>Feb</v>
      </c>
      <c r="N3785" s="9" t="str">
        <f t="shared" si="417"/>
        <v>2016</v>
      </c>
      <c r="O3785" t="b">
        <v>0</v>
      </c>
      <c r="P3785">
        <v>24</v>
      </c>
      <c r="Q3785" t="b">
        <v>1</v>
      </c>
      <c r="R3785" t="s">
        <v>8304</v>
      </c>
      <c r="S3785" s="6">
        <f t="shared" si="413"/>
        <v>1.2891666666666666</v>
      </c>
      <c r="T3785" s="8">
        <f t="shared" si="414"/>
        <v>64.458333333333329</v>
      </c>
      <c r="U3785" t="str">
        <f t="shared" si="418"/>
        <v>theater</v>
      </c>
      <c r="V3785" t="str">
        <f t="shared" si="419"/>
        <v>musical</v>
      </c>
    </row>
    <row r="3786" spans="1:22" ht="48" x14ac:dyDescent="0.2">
      <c r="A3786">
        <v>3784</v>
      </c>
      <c r="B3786" s="3" t="s">
        <v>3781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2">
        <f t="shared" si="415"/>
        <v>42561.980694444443</v>
      </c>
      <c r="K3786">
        <v>1465601532</v>
      </c>
      <c r="L3786" s="12" t="str">
        <f t="shared" si="416"/>
        <v>06/10/2016</v>
      </c>
      <c r="M3786" s="9" t="str" cm="1">
        <f t="array" ref="M3786">_xlfn.IFS(LEFT(L3786, 2) = "01", "Jan", LEFT(L3786, 2) = "02", "Feb", LEFT(L3786, 2) = "03", "Mar", LEFT(L3786, 2) = "04", "Apr", LEFT(L3786, 2) = "05", "May", LEFT(L3786, 2) = "06", "Jun", LEFT(L3786, 2) = "07", "Jul", LEFT(L3786, 2) = "08", "Aug", LEFT(L3786, 2) = "09", "Sep", LEFT(L3786, 2) = "10", "Oct", LEFT(L3786, 2) = "11", "Nov", LEFT(L3786, 2) = "12", "Dec")</f>
        <v>Jun</v>
      </c>
      <c r="N3786" s="9" t="str">
        <f t="shared" si="417"/>
        <v>2016</v>
      </c>
      <c r="O3786" t="b">
        <v>0</v>
      </c>
      <c r="P3786">
        <v>10</v>
      </c>
      <c r="Q3786" t="b">
        <v>1</v>
      </c>
      <c r="R3786" t="s">
        <v>8304</v>
      </c>
      <c r="S3786" s="6">
        <f t="shared" si="413"/>
        <v>1.1499999999999999</v>
      </c>
      <c r="T3786" s="8">
        <f t="shared" si="414"/>
        <v>115</v>
      </c>
      <c r="U3786" t="str">
        <f t="shared" si="418"/>
        <v>theater</v>
      </c>
      <c r="V3786" t="str">
        <f t="shared" si="419"/>
        <v>musical</v>
      </c>
    </row>
    <row r="3787" spans="1:22" ht="48" x14ac:dyDescent="0.2">
      <c r="A3787">
        <v>3785</v>
      </c>
      <c r="B3787" s="3" t="s">
        <v>3782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2">
        <f t="shared" si="415"/>
        <v>42584.418749999997</v>
      </c>
      <c r="K3787">
        <v>1467040769</v>
      </c>
      <c r="L3787" s="12" t="str">
        <f t="shared" si="416"/>
        <v>06/27/2016</v>
      </c>
      <c r="M3787" s="9" t="str" cm="1">
        <f t="array" ref="M3787">_xlfn.IFS(LEFT(L3787, 2) = "01", "Jan", LEFT(L3787, 2) = "02", "Feb", LEFT(L3787, 2) = "03", "Mar", LEFT(L3787, 2) = "04", "Apr", LEFT(L3787, 2) = "05", "May", LEFT(L3787, 2) = "06", "Jun", LEFT(L3787, 2) = "07", "Jul", LEFT(L3787, 2) = "08", "Aug", LEFT(L3787, 2) = "09", "Sep", LEFT(L3787, 2) = "10", "Oct", LEFT(L3787, 2) = "11", "Nov", LEFT(L3787, 2) = "12", "Dec")</f>
        <v>Jun</v>
      </c>
      <c r="N3787" s="9" t="str">
        <f t="shared" si="417"/>
        <v>2016</v>
      </c>
      <c r="O3787" t="b">
        <v>0</v>
      </c>
      <c r="P3787">
        <v>30</v>
      </c>
      <c r="Q3787" t="b">
        <v>1</v>
      </c>
      <c r="R3787" t="s">
        <v>8304</v>
      </c>
      <c r="S3787" s="6">
        <f t="shared" si="413"/>
        <v>1.5075000000000001</v>
      </c>
      <c r="T3787" s="8">
        <f t="shared" si="414"/>
        <v>100.5</v>
      </c>
      <c r="U3787" t="str">
        <f t="shared" si="418"/>
        <v>theater</v>
      </c>
      <c r="V3787" t="str">
        <f t="shared" si="419"/>
        <v>musical</v>
      </c>
    </row>
    <row r="3788" spans="1:22" ht="48" x14ac:dyDescent="0.2">
      <c r="A3788">
        <v>3786</v>
      </c>
      <c r="B3788" s="3" t="s">
        <v>3783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2">
        <f t="shared" si="415"/>
        <v>42517.037905092591</v>
      </c>
      <c r="K3788">
        <v>1461718475</v>
      </c>
      <c r="L3788" s="12" t="str">
        <f t="shared" si="416"/>
        <v>04/27/2016</v>
      </c>
      <c r="M3788" s="9" t="str" cm="1">
        <f t="array" ref="M3788">_xlfn.IFS(LEFT(L3788, 2) = "01", "Jan", LEFT(L3788, 2) = "02", "Feb", LEFT(L3788, 2) = "03", "Mar", LEFT(L3788, 2) = "04", "Apr", LEFT(L3788, 2) = "05", "May", LEFT(L3788, 2) = "06", "Jun", LEFT(L3788, 2) = "07", "Jul", LEFT(L3788, 2) = "08", "Aug", LEFT(L3788, 2) = "09", "Sep", LEFT(L3788, 2) = "10", "Oct", LEFT(L3788, 2) = "11", "Nov", LEFT(L3788, 2) = "12", "Dec")</f>
        <v>Apr</v>
      </c>
      <c r="N3788" s="9" t="str">
        <f t="shared" si="417"/>
        <v>2016</v>
      </c>
      <c r="O3788" t="b">
        <v>0</v>
      </c>
      <c r="P3788">
        <v>71</v>
      </c>
      <c r="Q3788" t="b">
        <v>1</v>
      </c>
      <c r="R3788" t="s">
        <v>8304</v>
      </c>
      <c r="S3788" s="6">
        <f t="shared" si="413"/>
        <v>1.1096666666666666</v>
      </c>
      <c r="T3788" s="8">
        <f t="shared" si="414"/>
        <v>93.774647887323937</v>
      </c>
      <c r="U3788" t="str">
        <f t="shared" si="418"/>
        <v>theater</v>
      </c>
      <c r="V3788" t="str">
        <f t="shared" si="419"/>
        <v>musical</v>
      </c>
    </row>
    <row r="3789" spans="1:22" ht="48" x14ac:dyDescent="0.2">
      <c r="A3789">
        <v>3787</v>
      </c>
      <c r="B3789" s="3" t="s">
        <v>3784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2">
        <f t="shared" si="415"/>
        <v>42196.165972222225</v>
      </c>
      <c r="K3789">
        <v>1434113406</v>
      </c>
      <c r="L3789" s="12" t="str">
        <f t="shared" si="416"/>
        <v>06/12/2015</v>
      </c>
      <c r="M3789" s="9" t="str" cm="1">
        <f t="array" ref="M3789">_xlfn.IFS(LEFT(L3789, 2) = "01", "Jan", LEFT(L3789, 2) = "02", "Feb", LEFT(L3789, 2) = "03", "Mar", LEFT(L3789, 2) = "04", "Apr", LEFT(L3789, 2) = "05", "May", LEFT(L3789, 2) = "06", "Jun", LEFT(L3789, 2) = "07", "Jul", LEFT(L3789, 2) = "08", "Aug", LEFT(L3789, 2) = "09", "Sep", LEFT(L3789, 2) = "10", "Oct", LEFT(L3789, 2) = "11", "Nov", LEFT(L3789, 2) = "12", "Dec")</f>
        <v>Jun</v>
      </c>
      <c r="N3789" s="9" t="str">
        <f t="shared" si="417"/>
        <v>2015</v>
      </c>
      <c r="O3789" t="b">
        <v>0</v>
      </c>
      <c r="P3789">
        <v>10</v>
      </c>
      <c r="Q3789" t="b">
        <v>1</v>
      </c>
      <c r="R3789" t="s">
        <v>8304</v>
      </c>
      <c r="S3789" s="6">
        <f t="shared" si="413"/>
        <v>1.0028571428571429</v>
      </c>
      <c r="T3789" s="8">
        <f t="shared" si="414"/>
        <v>35.1</v>
      </c>
      <c r="U3789" t="str">
        <f t="shared" si="418"/>
        <v>theater</v>
      </c>
      <c r="V3789" t="str">
        <f t="shared" si="419"/>
        <v>musical</v>
      </c>
    </row>
    <row r="3790" spans="1:22" ht="80" x14ac:dyDescent="0.2">
      <c r="A3790">
        <v>3788</v>
      </c>
      <c r="B3790" s="3" t="s">
        <v>3785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2">
        <f t="shared" si="415"/>
        <v>42361.679166666669</v>
      </c>
      <c r="K3790">
        <v>1448469719</v>
      </c>
      <c r="L3790" s="12" t="str">
        <f t="shared" si="416"/>
        <v>11/25/2015</v>
      </c>
      <c r="M3790" s="9" t="str" cm="1">
        <f t="array" ref="M3790">_xlfn.IFS(LEFT(L3790, 2) = "01", "Jan", LEFT(L3790, 2) = "02", "Feb", LEFT(L3790, 2) = "03", "Mar", LEFT(L3790, 2) = "04", "Apr", LEFT(L3790, 2) = "05", "May", LEFT(L3790, 2) = "06", "Jun", LEFT(L3790, 2) = "07", "Jul", LEFT(L3790, 2) = "08", "Aug", LEFT(L3790, 2) = "09", "Sep", LEFT(L3790, 2) = "10", "Oct", LEFT(L3790, 2) = "11", "Nov", LEFT(L3790, 2) = "12", "Dec")</f>
        <v>Nov</v>
      </c>
      <c r="N3790" s="9" t="str">
        <f t="shared" si="417"/>
        <v>2015</v>
      </c>
      <c r="O3790" t="b">
        <v>0</v>
      </c>
      <c r="P3790">
        <v>1</v>
      </c>
      <c r="Q3790" t="b">
        <v>0</v>
      </c>
      <c r="R3790" t="s">
        <v>8304</v>
      </c>
      <c r="S3790" s="6">
        <f t="shared" si="413"/>
        <v>6.6666666666666671E-3</v>
      </c>
      <c r="T3790" s="8">
        <f t="shared" si="414"/>
        <v>500</v>
      </c>
      <c r="U3790" t="str">
        <f t="shared" si="418"/>
        <v>theater</v>
      </c>
      <c r="V3790" t="str">
        <f t="shared" si="419"/>
        <v>musical</v>
      </c>
    </row>
    <row r="3791" spans="1:22" ht="48" x14ac:dyDescent="0.2">
      <c r="A3791">
        <v>3789</v>
      </c>
      <c r="B3791" s="3" t="s">
        <v>3786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2">
        <f t="shared" si="415"/>
        <v>42170.798819444448</v>
      </c>
      <c r="K3791">
        <v>1431630618</v>
      </c>
      <c r="L3791" s="12" t="str">
        <f t="shared" si="416"/>
        <v>05/14/2015</v>
      </c>
      <c r="M3791" s="9" t="str" cm="1">
        <f t="array" ref="M3791">_xlfn.IFS(LEFT(L3791, 2) = "01", "Jan", LEFT(L3791, 2) = "02", "Feb", LEFT(L3791, 2) = "03", "Mar", LEFT(L3791, 2) = "04", "Apr", LEFT(L3791, 2) = "05", "May", LEFT(L3791, 2) = "06", "Jun", LEFT(L3791, 2) = "07", "Jul", LEFT(L3791, 2) = "08", "Aug", LEFT(L3791, 2) = "09", "Sep", LEFT(L3791, 2) = "10", "Oct", LEFT(L3791, 2) = "11", "Nov", LEFT(L3791, 2) = "12", "Dec")</f>
        <v>May</v>
      </c>
      <c r="N3791" s="9" t="str">
        <f t="shared" si="417"/>
        <v>2015</v>
      </c>
      <c r="O3791" t="b">
        <v>0</v>
      </c>
      <c r="P3791">
        <v>4</v>
      </c>
      <c r="Q3791" t="b">
        <v>0</v>
      </c>
      <c r="R3791" t="s">
        <v>8304</v>
      </c>
      <c r="S3791" s="6">
        <f t="shared" si="413"/>
        <v>3.267605633802817E-2</v>
      </c>
      <c r="T3791" s="8">
        <f t="shared" si="414"/>
        <v>29</v>
      </c>
      <c r="U3791" t="str">
        <f t="shared" si="418"/>
        <v>theater</v>
      </c>
      <c r="V3791" t="str">
        <f t="shared" si="419"/>
        <v>musical</v>
      </c>
    </row>
    <row r="3792" spans="1:22" ht="48" x14ac:dyDescent="0.2">
      <c r="A3792">
        <v>3790</v>
      </c>
      <c r="B3792" s="3" t="s">
        <v>3787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2">
        <f t="shared" si="415"/>
        <v>42696.708599537036</v>
      </c>
      <c r="K3792">
        <v>1477238423</v>
      </c>
      <c r="L3792" s="12" t="str">
        <f t="shared" si="416"/>
        <v>10/23/2016</v>
      </c>
      <c r="M3792" s="9" t="str" cm="1">
        <f t="array" ref="M3792">_xlfn.IFS(LEFT(L3792, 2) = "01", "Jan", LEFT(L3792, 2) = "02", "Feb", LEFT(L3792, 2) = "03", "Mar", LEFT(L3792, 2) = "04", "Apr", LEFT(L3792, 2) = "05", "May", LEFT(L3792, 2) = "06", "Jun", LEFT(L3792, 2) = "07", "Jul", LEFT(L3792, 2) = "08", "Aug", LEFT(L3792, 2) = "09", "Sep", LEFT(L3792, 2) = "10", "Oct", LEFT(L3792, 2) = "11", "Nov", LEFT(L3792, 2) = "12", "Dec")</f>
        <v>Oct</v>
      </c>
      <c r="N3792" s="9" t="str">
        <f t="shared" si="417"/>
        <v>2016</v>
      </c>
      <c r="O3792" t="b">
        <v>0</v>
      </c>
      <c r="P3792">
        <v>0</v>
      </c>
      <c r="Q3792" t="b">
        <v>0</v>
      </c>
      <c r="R3792" t="s">
        <v>8304</v>
      </c>
      <c r="S3792" s="6">
        <f t="shared" si="413"/>
        <v>0</v>
      </c>
      <c r="T3792" s="8">
        <f t="shared" si="414"/>
        <v>0</v>
      </c>
      <c r="U3792" t="str">
        <f t="shared" si="418"/>
        <v>theater</v>
      </c>
      <c r="V3792" t="str">
        <f t="shared" si="419"/>
        <v>musical</v>
      </c>
    </row>
    <row r="3793" spans="1:22" ht="32" x14ac:dyDescent="0.2">
      <c r="A3793">
        <v>3791</v>
      </c>
      <c r="B3793" s="3" t="s">
        <v>3788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2">
        <f t="shared" si="415"/>
        <v>41826.692037037035</v>
      </c>
      <c r="K3793">
        <v>1399480592</v>
      </c>
      <c r="L3793" s="12" t="str">
        <f t="shared" si="416"/>
        <v>05/07/2014</v>
      </c>
      <c r="M3793" s="9" t="str" cm="1">
        <f t="array" ref="M3793">_xlfn.IFS(LEFT(L3793, 2) = "01", "Jan", LEFT(L3793, 2) = "02", "Feb", LEFT(L3793, 2) = "03", "Mar", LEFT(L3793, 2) = "04", "Apr", LEFT(L3793, 2) = "05", "May", LEFT(L3793, 2) = "06", "Jun", LEFT(L3793, 2) = "07", "Jul", LEFT(L3793, 2) = "08", "Aug", LEFT(L3793, 2) = "09", "Sep", LEFT(L3793, 2) = "10", "Oct", LEFT(L3793, 2) = "11", "Nov", LEFT(L3793, 2) = "12", "Dec")</f>
        <v>May</v>
      </c>
      <c r="N3793" s="9" t="str">
        <f t="shared" si="417"/>
        <v>2014</v>
      </c>
      <c r="O3793" t="b">
        <v>0</v>
      </c>
      <c r="P3793">
        <v>0</v>
      </c>
      <c r="Q3793" t="b">
        <v>0</v>
      </c>
      <c r="R3793" t="s">
        <v>8304</v>
      </c>
      <c r="S3793" s="6">
        <f t="shared" si="413"/>
        <v>0</v>
      </c>
      <c r="T3793" s="8">
        <f t="shared" si="414"/>
        <v>0</v>
      </c>
      <c r="U3793" t="str">
        <f t="shared" si="418"/>
        <v>theater</v>
      </c>
      <c r="V3793" t="str">
        <f t="shared" si="419"/>
        <v>musical</v>
      </c>
    </row>
    <row r="3794" spans="1:22" ht="32" x14ac:dyDescent="0.2">
      <c r="A3794">
        <v>3792</v>
      </c>
      <c r="B3794" s="3" t="s">
        <v>3789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2">
        <f t="shared" si="415"/>
        <v>42200.447013888886</v>
      </c>
      <c r="K3794">
        <v>1434365022</v>
      </c>
      <c r="L3794" s="12" t="str">
        <f t="shared" si="416"/>
        <v>06/15/2015</v>
      </c>
      <c r="M3794" s="9" t="str" cm="1">
        <f t="array" ref="M3794">_xlfn.IFS(LEFT(L3794, 2) = "01", "Jan", LEFT(L3794, 2) = "02", "Feb", LEFT(L3794, 2) = "03", "Mar", LEFT(L3794, 2) = "04", "Apr", LEFT(L3794, 2) = "05", "May", LEFT(L3794, 2) = "06", "Jun", LEFT(L3794, 2) = "07", "Jul", LEFT(L3794, 2) = "08", "Aug", LEFT(L3794, 2) = "09", "Sep", LEFT(L3794, 2) = "10", "Oct", LEFT(L3794, 2) = "11", "Nov", LEFT(L3794, 2) = "12", "Dec")</f>
        <v>Jun</v>
      </c>
      <c r="N3794" s="9" t="str">
        <f t="shared" si="417"/>
        <v>2015</v>
      </c>
      <c r="O3794" t="b">
        <v>0</v>
      </c>
      <c r="P3794">
        <v>2</v>
      </c>
      <c r="Q3794" t="b">
        <v>0</v>
      </c>
      <c r="R3794" t="s">
        <v>8304</v>
      </c>
      <c r="S3794" s="6">
        <f t="shared" si="413"/>
        <v>2.8E-3</v>
      </c>
      <c r="T3794" s="8">
        <f t="shared" si="414"/>
        <v>17.5</v>
      </c>
      <c r="U3794" t="str">
        <f t="shared" si="418"/>
        <v>theater</v>
      </c>
      <c r="V3794" t="str">
        <f t="shared" si="419"/>
        <v>musical</v>
      </c>
    </row>
    <row r="3795" spans="1:22" ht="48" x14ac:dyDescent="0.2">
      <c r="A3795">
        <v>3793</v>
      </c>
      <c r="B3795" s="3" t="s">
        <v>3790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2">
        <f t="shared" si="415"/>
        <v>41989.938993055555</v>
      </c>
      <c r="K3795">
        <v>1416954729</v>
      </c>
      <c r="L3795" s="12" t="str">
        <f t="shared" si="416"/>
        <v>11/25/2014</v>
      </c>
      <c r="M3795" s="9" t="str" cm="1">
        <f t="array" ref="M3795">_xlfn.IFS(LEFT(L3795, 2) = "01", "Jan", LEFT(L3795, 2) = "02", "Feb", LEFT(L3795, 2) = "03", "Mar", LEFT(L3795, 2) = "04", "Apr", LEFT(L3795, 2) = "05", "May", LEFT(L3795, 2) = "06", "Jun", LEFT(L3795, 2) = "07", "Jul", LEFT(L3795, 2) = "08", "Aug", LEFT(L3795, 2) = "09", "Sep", LEFT(L3795, 2) = "10", "Oct", LEFT(L3795, 2) = "11", "Nov", LEFT(L3795, 2) = "12", "Dec")</f>
        <v>Nov</v>
      </c>
      <c r="N3795" s="9" t="str">
        <f t="shared" si="417"/>
        <v>2014</v>
      </c>
      <c r="O3795" t="b">
        <v>0</v>
      </c>
      <c r="P3795">
        <v>24</v>
      </c>
      <c r="Q3795" t="b">
        <v>0</v>
      </c>
      <c r="R3795" t="s">
        <v>8304</v>
      </c>
      <c r="S3795" s="6">
        <f t="shared" si="413"/>
        <v>0.59657142857142853</v>
      </c>
      <c r="T3795" s="8">
        <f t="shared" si="414"/>
        <v>174</v>
      </c>
      <c r="U3795" t="str">
        <f t="shared" si="418"/>
        <v>theater</v>
      </c>
      <c r="V3795" t="str">
        <f t="shared" si="419"/>
        <v>musical</v>
      </c>
    </row>
    <row r="3796" spans="1:22" ht="48" x14ac:dyDescent="0.2">
      <c r="A3796">
        <v>3794</v>
      </c>
      <c r="B3796" s="3" t="s">
        <v>3791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2">
        <f t="shared" si="415"/>
        <v>42162.58048611111</v>
      </c>
      <c r="K3796">
        <v>1431093354</v>
      </c>
      <c r="L3796" s="12" t="str">
        <f t="shared" si="416"/>
        <v>05/08/2015</v>
      </c>
      <c r="M3796" s="9" t="str" cm="1">
        <f t="array" ref="M3796">_xlfn.IFS(LEFT(L3796, 2) = "01", "Jan", LEFT(L3796, 2) = "02", "Feb", LEFT(L3796, 2) = "03", "Mar", LEFT(L3796, 2) = "04", "Apr", LEFT(L3796, 2) = "05", "May", LEFT(L3796, 2) = "06", "Jun", LEFT(L3796, 2) = "07", "Jul", LEFT(L3796, 2) = "08", "Aug", LEFT(L3796, 2) = "09", "Sep", LEFT(L3796, 2) = "10", "Oct", LEFT(L3796, 2) = "11", "Nov", LEFT(L3796, 2) = "12", "Dec")</f>
        <v>May</v>
      </c>
      <c r="N3796" s="9" t="str">
        <f t="shared" si="417"/>
        <v>2015</v>
      </c>
      <c r="O3796" t="b">
        <v>0</v>
      </c>
      <c r="P3796">
        <v>1</v>
      </c>
      <c r="Q3796" t="b">
        <v>0</v>
      </c>
      <c r="R3796" t="s">
        <v>8304</v>
      </c>
      <c r="S3796" s="6">
        <f t="shared" si="413"/>
        <v>0.01</v>
      </c>
      <c r="T3796" s="8">
        <f t="shared" si="414"/>
        <v>50</v>
      </c>
      <c r="U3796" t="str">
        <f t="shared" si="418"/>
        <v>theater</v>
      </c>
      <c r="V3796" t="str">
        <f t="shared" si="419"/>
        <v>musical</v>
      </c>
    </row>
    <row r="3797" spans="1:22" ht="48" x14ac:dyDescent="0.2">
      <c r="A3797">
        <v>3795</v>
      </c>
      <c r="B3797" s="3" t="s">
        <v>3792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2">
        <f t="shared" si="415"/>
        <v>42244.9375</v>
      </c>
      <c r="K3797">
        <v>1437042490</v>
      </c>
      <c r="L3797" s="12" t="str">
        <f t="shared" si="416"/>
        <v>07/16/2015</v>
      </c>
      <c r="M3797" s="9" t="str" cm="1">
        <f t="array" ref="M3797">_xlfn.IFS(LEFT(L3797, 2) = "01", "Jan", LEFT(L3797, 2) = "02", "Feb", LEFT(L3797, 2) = "03", "Mar", LEFT(L3797, 2) = "04", "Apr", LEFT(L3797, 2) = "05", "May", LEFT(L3797, 2) = "06", "Jun", LEFT(L3797, 2) = "07", "Jul", LEFT(L3797, 2) = "08", "Aug", LEFT(L3797, 2) = "09", "Sep", LEFT(L3797, 2) = "10", "Oct", LEFT(L3797, 2) = "11", "Nov", LEFT(L3797, 2) = "12", "Dec")</f>
        <v>Jul</v>
      </c>
      <c r="N3797" s="9" t="str">
        <f t="shared" si="417"/>
        <v>2015</v>
      </c>
      <c r="O3797" t="b">
        <v>0</v>
      </c>
      <c r="P3797">
        <v>2</v>
      </c>
      <c r="Q3797" t="b">
        <v>0</v>
      </c>
      <c r="R3797" t="s">
        <v>8304</v>
      </c>
      <c r="S3797" s="6">
        <f t="shared" si="413"/>
        <v>1.6666666666666666E-2</v>
      </c>
      <c r="T3797" s="8">
        <f t="shared" si="414"/>
        <v>5</v>
      </c>
      <c r="U3797" t="str">
        <f t="shared" si="418"/>
        <v>theater</v>
      </c>
      <c r="V3797" t="str">
        <f t="shared" si="419"/>
        <v>musical</v>
      </c>
    </row>
    <row r="3798" spans="1:22" ht="48" x14ac:dyDescent="0.2">
      <c r="A3798">
        <v>3796</v>
      </c>
      <c r="B3798" s="3" t="s">
        <v>3793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2">
        <f t="shared" si="415"/>
        <v>42749.029583333337</v>
      </c>
      <c r="K3798">
        <v>1479170556</v>
      </c>
      <c r="L3798" s="12" t="str">
        <f t="shared" si="416"/>
        <v>11/15/2016</v>
      </c>
      <c r="M3798" s="9" t="str" cm="1">
        <f t="array" ref="M3798">_xlfn.IFS(LEFT(L3798, 2) = "01", "Jan", LEFT(L3798, 2) = "02", "Feb", LEFT(L3798, 2) = "03", "Mar", LEFT(L3798, 2) = "04", "Apr", LEFT(L3798, 2) = "05", "May", LEFT(L3798, 2) = "06", "Jun", LEFT(L3798, 2) = "07", "Jul", LEFT(L3798, 2) = "08", "Aug", LEFT(L3798, 2) = "09", "Sep", LEFT(L3798, 2) = "10", "Oct", LEFT(L3798, 2) = "11", "Nov", LEFT(L3798, 2) = "12", "Dec")</f>
        <v>Nov</v>
      </c>
      <c r="N3798" s="9" t="str">
        <f t="shared" si="417"/>
        <v>2016</v>
      </c>
      <c r="O3798" t="b">
        <v>0</v>
      </c>
      <c r="P3798">
        <v>1</v>
      </c>
      <c r="Q3798" t="b">
        <v>0</v>
      </c>
      <c r="R3798" t="s">
        <v>8304</v>
      </c>
      <c r="S3798" s="6">
        <f t="shared" si="413"/>
        <v>4.4444444444444447E-5</v>
      </c>
      <c r="T3798" s="8">
        <f t="shared" si="414"/>
        <v>1</v>
      </c>
      <c r="U3798" t="str">
        <f t="shared" si="418"/>
        <v>theater</v>
      </c>
      <c r="V3798" t="str">
        <f t="shared" si="419"/>
        <v>musical</v>
      </c>
    </row>
    <row r="3799" spans="1:22" ht="48" x14ac:dyDescent="0.2">
      <c r="A3799">
        <v>3797</v>
      </c>
      <c r="B3799" s="3" t="s">
        <v>3794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2">
        <f t="shared" si="415"/>
        <v>42114.881539351853</v>
      </c>
      <c r="K3799">
        <v>1426972165</v>
      </c>
      <c r="L3799" s="12" t="str">
        <f t="shared" si="416"/>
        <v>03/21/2015</v>
      </c>
      <c r="M3799" s="9" t="str" cm="1">
        <f t="array" ref="M3799">_xlfn.IFS(LEFT(L3799, 2) = "01", "Jan", LEFT(L3799, 2) = "02", "Feb", LEFT(L3799, 2) = "03", "Mar", LEFT(L3799, 2) = "04", "Apr", LEFT(L3799, 2) = "05", "May", LEFT(L3799, 2) = "06", "Jun", LEFT(L3799, 2) = "07", "Jul", LEFT(L3799, 2) = "08", "Aug", LEFT(L3799, 2) = "09", "Sep", LEFT(L3799, 2) = "10", "Oct", LEFT(L3799, 2) = "11", "Nov", LEFT(L3799, 2) = "12", "Dec")</f>
        <v>Mar</v>
      </c>
      <c r="N3799" s="9" t="str">
        <f t="shared" si="417"/>
        <v>2015</v>
      </c>
      <c r="O3799" t="b">
        <v>0</v>
      </c>
      <c r="P3799">
        <v>37</v>
      </c>
      <c r="Q3799" t="b">
        <v>0</v>
      </c>
      <c r="R3799" t="s">
        <v>8304</v>
      </c>
      <c r="S3799" s="6">
        <f t="shared" si="413"/>
        <v>0.89666666666666661</v>
      </c>
      <c r="T3799" s="8">
        <f t="shared" si="414"/>
        <v>145.40540540540542</v>
      </c>
      <c r="U3799" t="str">
        <f t="shared" si="418"/>
        <v>theater</v>
      </c>
      <c r="V3799" t="str">
        <f t="shared" si="419"/>
        <v>musical</v>
      </c>
    </row>
    <row r="3800" spans="1:22" ht="48" x14ac:dyDescent="0.2">
      <c r="A3800">
        <v>3798</v>
      </c>
      <c r="B3800" s="3" t="s">
        <v>3795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2">
        <f t="shared" si="415"/>
        <v>41861.722777777781</v>
      </c>
      <c r="K3800">
        <v>1405099248</v>
      </c>
      <c r="L3800" s="12" t="str">
        <f t="shared" si="416"/>
        <v>07/11/2014</v>
      </c>
      <c r="M3800" s="9" t="str" cm="1">
        <f t="array" ref="M3800">_xlfn.IFS(LEFT(L3800, 2) = "01", "Jan", LEFT(L3800, 2) = "02", "Feb", LEFT(L3800, 2) = "03", "Mar", LEFT(L3800, 2) = "04", "Apr", LEFT(L3800, 2) = "05", "May", LEFT(L3800, 2) = "06", "Jun", LEFT(L3800, 2) = "07", "Jul", LEFT(L3800, 2) = "08", "Aug", LEFT(L3800, 2) = "09", "Sep", LEFT(L3800, 2) = "10", "Oct", LEFT(L3800, 2) = "11", "Nov", LEFT(L3800, 2) = "12", "Dec")</f>
        <v>Jul</v>
      </c>
      <c r="N3800" s="9" t="str">
        <f t="shared" si="417"/>
        <v>2014</v>
      </c>
      <c r="O3800" t="b">
        <v>0</v>
      </c>
      <c r="P3800">
        <v>5</v>
      </c>
      <c r="Q3800" t="b">
        <v>0</v>
      </c>
      <c r="R3800" t="s">
        <v>8304</v>
      </c>
      <c r="S3800" s="6">
        <f t="shared" si="413"/>
        <v>1.4642857142857143E-2</v>
      </c>
      <c r="T3800" s="8">
        <f t="shared" si="414"/>
        <v>205</v>
      </c>
      <c r="U3800" t="str">
        <f t="shared" si="418"/>
        <v>theater</v>
      </c>
      <c r="V3800" t="str">
        <f t="shared" si="419"/>
        <v>musical</v>
      </c>
    </row>
    <row r="3801" spans="1:22" ht="32" x14ac:dyDescent="0.2">
      <c r="A3801">
        <v>3799</v>
      </c>
      <c r="B3801" s="3" t="s">
        <v>3796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2">
        <f t="shared" si="415"/>
        <v>42440.93105324074</v>
      </c>
      <c r="K3801">
        <v>1455142843</v>
      </c>
      <c r="L3801" s="12" t="str">
        <f t="shared" si="416"/>
        <v>02/10/2016</v>
      </c>
      <c r="M3801" s="9" t="str" cm="1">
        <f t="array" ref="M3801">_xlfn.IFS(LEFT(L3801, 2) = "01", "Jan", LEFT(L3801, 2) = "02", "Feb", LEFT(L3801, 2) = "03", "Mar", LEFT(L3801, 2) = "04", "Apr", LEFT(L3801, 2) = "05", "May", LEFT(L3801, 2) = "06", "Jun", LEFT(L3801, 2) = "07", "Jul", LEFT(L3801, 2) = "08", "Aug", LEFT(L3801, 2) = "09", "Sep", LEFT(L3801, 2) = "10", "Oct", LEFT(L3801, 2) = "11", "Nov", LEFT(L3801, 2) = "12", "Dec")</f>
        <v>Feb</v>
      </c>
      <c r="N3801" s="9" t="str">
        <f t="shared" si="417"/>
        <v>2016</v>
      </c>
      <c r="O3801" t="b">
        <v>0</v>
      </c>
      <c r="P3801">
        <v>4</v>
      </c>
      <c r="Q3801" t="b">
        <v>0</v>
      </c>
      <c r="R3801" t="s">
        <v>8304</v>
      </c>
      <c r="S3801" s="6">
        <f t="shared" si="413"/>
        <v>4.02E-2</v>
      </c>
      <c r="T3801" s="8">
        <f t="shared" si="414"/>
        <v>100.5</v>
      </c>
      <c r="U3801" t="str">
        <f t="shared" si="418"/>
        <v>theater</v>
      </c>
      <c r="V3801" t="str">
        <f t="shared" si="419"/>
        <v>musical</v>
      </c>
    </row>
    <row r="3802" spans="1:22" ht="48" x14ac:dyDescent="0.2">
      <c r="A3802">
        <v>3800</v>
      </c>
      <c r="B3802" s="3" t="s">
        <v>3797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2">
        <f t="shared" si="415"/>
        <v>42015.207638888889</v>
      </c>
      <c r="K3802">
        <v>1418146883</v>
      </c>
      <c r="L3802" s="12" t="str">
        <f t="shared" si="416"/>
        <v>12/09/2014</v>
      </c>
      <c r="M3802" s="9" t="str" cm="1">
        <f t="array" ref="M3802">_xlfn.IFS(LEFT(L3802, 2) = "01", "Jan", LEFT(L3802, 2) = "02", "Feb", LEFT(L3802, 2) = "03", "Mar", LEFT(L3802, 2) = "04", "Apr", LEFT(L3802, 2) = "05", "May", LEFT(L3802, 2) = "06", "Jun", LEFT(L3802, 2) = "07", "Jul", LEFT(L3802, 2) = "08", "Aug", LEFT(L3802, 2) = "09", "Sep", LEFT(L3802, 2) = "10", "Oct", LEFT(L3802, 2) = "11", "Nov", LEFT(L3802, 2) = "12", "Dec")</f>
        <v>Dec</v>
      </c>
      <c r="N3802" s="9" t="str">
        <f t="shared" si="417"/>
        <v>2014</v>
      </c>
      <c r="O3802" t="b">
        <v>0</v>
      </c>
      <c r="P3802">
        <v>16</v>
      </c>
      <c r="Q3802" t="b">
        <v>0</v>
      </c>
      <c r="R3802" t="s">
        <v>8304</v>
      </c>
      <c r="S3802" s="6">
        <f t="shared" si="413"/>
        <v>4.0045454545454544E-2</v>
      </c>
      <c r="T3802" s="8">
        <f t="shared" si="414"/>
        <v>55.0625</v>
      </c>
      <c r="U3802" t="str">
        <f t="shared" si="418"/>
        <v>theater</v>
      </c>
      <c r="V3802" t="str">
        <f t="shared" si="419"/>
        <v>musical</v>
      </c>
    </row>
    <row r="3803" spans="1:22" ht="48" x14ac:dyDescent="0.2">
      <c r="A3803">
        <v>3801</v>
      </c>
      <c r="B3803" s="3" t="s">
        <v>3798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2">
        <f t="shared" si="415"/>
        <v>42006.676111111112</v>
      </c>
      <c r="K3803">
        <v>1417536816</v>
      </c>
      <c r="L3803" s="12" t="str">
        <f t="shared" si="416"/>
        <v>12/02/2014</v>
      </c>
      <c r="M3803" s="9" t="str" cm="1">
        <f t="array" ref="M3803">_xlfn.IFS(LEFT(L3803, 2) = "01", "Jan", LEFT(L3803, 2) = "02", "Feb", LEFT(L3803, 2) = "03", "Mar", LEFT(L3803, 2) = "04", "Apr", LEFT(L3803, 2) = "05", "May", LEFT(L3803, 2) = "06", "Jun", LEFT(L3803, 2) = "07", "Jul", LEFT(L3803, 2) = "08", "Aug", LEFT(L3803, 2) = "09", "Sep", LEFT(L3803, 2) = "10", "Oct", LEFT(L3803, 2) = "11", "Nov", LEFT(L3803, 2) = "12", "Dec")</f>
        <v>Dec</v>
      </c>
      <c r="N3803" s="9" t="str">
        <f t="shared" si="417"/>
        <v>2014</v>
      </c>
      <c r="O3803" t="b">
        <v>0</v>
      </c>
      <c r="P3803">
        <v>9</v>
      </c>
      <c r="Q3803" t="b">
        <v>0</v>
      </c>
      <c r="R3803" t="s">
        <v>8304</v>
      </c>
      <c r="S3803" s="6">
        <f t="shared" si="413"/>
        <v>8.5199999999999998E-2</v>
      </c>
      <c r="T3803" s="8">
        <f t="shared" si="414"/>
        <v>47.333333333333336</v>
      </c>
      <c r="U3803" t="str">
        <f t="shared" si="418"/>
        <v>theater</v>
      </c>
      <c r="V3803" t="str">
        <f t="shared" si="419"/>
        <v>musical</v>
      </c>
    </row>
    <row r="3804" spans="1:22" ht="48" x14ac:dyDescent="0.2">
      <c r="A3804">
        <v>3802</v>
      </c>
      <c r="B3804" s="3" t="s">
        <v>3799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2">
        <f t="shared" si="415"/>
        <v>42299.126226851848</v>
      </c>
      <c r="K3804">
        <v>1442890906</v>
      </c>
      <c r="L3804" s="12" t="str">
        <f t="shared" si="416"/>
        <v>09/22/2015</v>
      </c>
      <c r="M3804" s="9" t="str" cm="1">
        <f t="array" ref="M3804">_xlfn.IFS(LEFT(L3804, 2) = "01", "Jan", LEFT(L3804, 2) = "02", "Feb", LEFT(L3804, 2) = "03", "Mar", LEFT(L3804, 2) = "04", "Apr", LEFT(L3804, 2) = "05", "May", LEFT(L3804, 2) = "06", "Jun", LEFT(L3804, 2) = "07", "Jul", LEFT(L3804, 2) = "08", "Aug", LEFT(L3804, 2) = "09", "Sep", LEFT(L3804, 2) = "10", "Oct", LEFT(L3804, 2) = "11", "Nov", LEFT(L3804, 2) = "12", "Dec")</f>
        <v>Sep</v>
      </c>
      <c r="N3804" s="9" t="str">
        <f t="shared" si="417"/>
        <v>2015</v>
      </c>
      <c r="O3804" t="b">
        <v>0</v>
      </c>
      <c r="P3804">
        <v>0</v>
      </c>
      <c r="Q3804" t="b">
        <v>0</v>
      </c>
      <c r="R3804" t="s">
        <v>8304</v>
      </c>
      <c r="S3804" s="6">
        <f t="shared" si="413"/>
        <v>0</v>
      </c>
      <c r="T3804" s="8">
        <f t="shared" si="414"/>
        <v>0</v>
      </c>
      <c r="U3804" t="str">
        <f t="shared" si="418"/>
        <v>theater</v>
      </c>
      <c r="V3804" t="str">
        <f t="shared" si="419"/>
        <v>musical</v>
      </c>
    </row>
    <row r="3805" spans="1:22" ht="32" x14ac:dyDescent="0.2">
      <c r="A3805">
        <v>3803</v>
      </c>
      <c r="B3805" s="3" t="s">
        <v>3800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2">
        <f t="shared" si="415"/>
        <v>42433.971851851849</v>
      </c>
      <c r="K3805">
        <v>1454541568</v>
      </c>
      <c r="L3805" s="12" t="str">
        <f t="shared" si="416"/>
        <v>02/03/2016</v>
      </c>
      <c r="M3805" s="9" t="str" cm="1">
        <f t="array" ref="M3805">_xlfn.IFS(LEFT(L3805, 2) = "01", "Jan", LEFT(L3805, 2) = "02", "Feb", LEFT(L3805, 2) = "03", "Mar", LEFT(L3805, 2) = "04", "Apr", LEFT(L3805, 2) = "05", "May", LEFT(L3805, 2) = "06", "Jun", LEFT(L3805, 2) = "07", "Jul", LEFT(L3805, 2) = "08", "Aug", LEFT(L3805, 2) = "09", "Sep", LEFT(L3805, 2) = "10", "Oct", LEFT(L3805, 2) = "11", "Nov", LEFT(L3805, 2) = "12", "Dec")</f>
        <v>Feb</v>
      </c>
      <c r="N3805" s="9" t="str">
        <f t="shared" si="417"/>
        <v>2016</v>
      </c>
      <c r="O3805" t="b">
        <v>0</v>
      </c>
      <c r="P3805">
        <v>40</v>
      </c>
      <c r="Q3805" t="b">
        <v>0</v>
      </c>
      <c r="R3805" t="s">
        <v>8304</v>
      </c>
      <c r="S3805" s="6">
        <f t="shared" si="413"/>
        <v>0.19650000000000001</v>
      </c>
      <c r="T3805" s="8">
        <f t="shared" si="414"/>
        <v>58.95</v>
      </c>
      <c r="U3805" t="str">
        <f t="shared" si="418"/>
        <v>theater</v>
      </c>
      <c r="V3805" t="str">
        <f t="shared" si="419"/>
        <v>musical</v>
      </c>
    </row>
    <row r="3806" spans="1:22" ht="48" x14ac:dyDescent="0.2">
      <c r="A3806">
        <v>3804</v>
      </c>
      <c r="B3806" s="3" t="s">
        <v>3801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2">
        <f t="shared" si="415"/>
        <v>42582.291666666672</v>
      </c>
      <c r="K3806">
        <v>1465172024</v>
      </c>
      <c r="L3806" s="12" t="str">
        <f t="shared" si="416"/>
        <v>06/06/2016</v>
      </c>
      <c r="M3806" s="9" t="str" cm="1">
        <f t="array" ref="M3806">_xlfn.IFS(LEFT(L3806, 2) = "01", "Jan", LEFT(L3806, 2) = "02", "Feb", LEFT(L3806, 2) = "03", "Mar", LEFT(L3806, 2) = "04", "Apr", LEFT(L3806, 2) = "05", "May", LEFT(L3806, 2) = "06", "Jun", LEFT(L3806, 2) = "07", "Jul", LEFT(L3806, 2) = "08", "Aug", LEFT(L3806, 2) = "09", "Sep", LEFT(L3806, 2) = "10", "Oct", LEFT(L3806, 2) = "11", "Nov", LEFT(L3806, 2) = "12", "Dec")</f>
        <v>Jun</v>
      </c>
      <c r="N3806" s="9" t="str">
        <f t="shared" si="417"/>
        <v>2016</v>
      </c>
      <c r="O3806" t="b">
        <v>0</v>
      </c>
      <c r="P3806">
        <v>0</v>
      </c>
      <c r="Q3806" t="b">
        <v>0</v>
      </c>
      <c r="R3806" t="s">
        <v>8304</v>
      </c>
      <c r="S3806" s="6">
        <f t="shared" si="413"/>
        <v>0</v>
      </c>
      <c r="T3806" s="8">
        <f t="shared" si="414"/>
        <v>0</v>
      </c>
      <c r="U3806" t="str">
        <f t="shared" si="418"/>
        <v>theater</v>
      </c>
      <c r="V3806" t="str">
        <f t="shared" si="419"/>
        <v>musical</v>
      </c>
    </row>
    <row r="3807" spans="1:22" ht="48" x14ac:dyDescent="0.2">
      <c r="A3807">
        <v>3805</v>
      </c>
      <c r="B3807" s="3" t="s">
        <v>3802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2">
        <f t="shared" si="415"/>
        <v>41909.887037037035</v>
      </c>
      <c r="K3807">
        <v>1406668640</v>
      </c>
      <c r="L3807" s="12" t="str">
        <f t="shared" si="416"/>
        <v>07/29/2014</v>
      </c>
      <c r="M3807" s="9" t="str" cm="1">
        <f t="array" ref="M3807">_xlfn.IFS(LEFT(L3807, 2) = "01", "Jan", LEFT(L3807, 2) = "02", "Feb", LEFT(L3807, 2) = "03", "Mar", LEFT(L3807, 2) = "04", "Apr", LEFT(L3807, 2) = "05", "May", LEFT(L3807, 2) = "06", "Jun", LEFT(L3807, 2) = "07", "Jul", LEFT(L3807, 2) = "08", "Aug", LEFT(L3807, 2) = "09", "Sep", LEFT(L3807, 2) = "10", "Oct", LEFT(L3807, 2) = "11", "Nov", LEFT(L3807, 2) = "12", "Dec")</f>
        <v>Jul</v>
      </c>
      <c r="N3807" s="9" t="str">
        <f t="shared" si="417"/>
        <v>2014</v>
      </c>
      <c r="O3807" t="b">
        <v>0</v>
      </c>
      <c r="P3807">
        <v>2</v>
      </c>
      <c r="Q3807" t="b">
        <v>0</v>
      </c>
      <c r="R3807" t="s">
        <v>8304</v>
      </c>
      <c r="S3807" s="6">
        <f t="shared" si="413"/>
        <v>2.0000000000000002E-5</v>
      </c>
      <c r="T3807" s="8">
        <f t="shared" si="414"/>
        <v>1.5</v>
      </c>
      <c r="U3807" t="str">
        <f t="shared" si="418"/>
        <v>theater</v>
      </c>
      <c r="V3807" t="str">
        <f t="shared" si="419"/>
        <v>musical</v>
      </c>
    </row>
    <row r="3808" spans="1:22" ht="48" x14ac:dyDescent="0.2">
      <c r="A3808">
        <v>3806</v>
      </c>
      <c r="B3808" s="3" t="s">
        <v>3803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2">
        <f t="shared" si="415"/>
        <v>41819.259039351848</v>
      </c>
      <c r="K3808">
        <v>1402294381</v>
      </c>
      <c r="L3808" s="12" t="str">
        <f t="shared" si="416"/>
        <v>06/09/2014</v>
      </c>
      <c r="M3808" s="9" t="str" cm="1">
        <f t="array" ref="M3808">_xlfn.IFS(LEFT(L3808, 2) = "01", "Jan", LEFT(L3808, 2) = "02", "Feb", LEFT(L3808, 2) = "03", "Mar", LEFT(L3808, 2) = "04", "Apr", LEFT(L3808, 2) = "05", "May", LEFT(L3808, 2) = "06", "Jun", LEFT(L3808, 2) = "07", "Jul", LEFT(L3808, 2) = "08", "Aug", LEFT(L3808, 2) = "09", "Sep", LEFT(L3808, 2) = "10", "Oct", LEFT(L3808, 2) = "11", "Nov", LEFT(L3808, 2) = "12", "Dec")</f>
        <v>Jun</v>
      </c>
      <c r="N3808" s="9" t="str">
        <f t="shared" si="417"/>
        <v>2014</v>
      </c>
      <c r="O3808" t="b">
        <v>0</v>
      </c>
      <c r="P3808">
        <v>1</v>
      </c>
      <c r="Q3808" t="b">
        <v>0</v>
      </c>
      <c r="R3808" t="s">
        <v>8304</v>
      </c>
      <c r="S3808" s="6">
        <f t="shared" si="413"/>
        <v>6.6666666666666664E-4</v>
      </c>
      <c r="T3808" s="8">
        <f t="shared" si="414"/>
        <v>5</v>
      </c>
      <c r="U3808" t="str">
        <f t="shared" si="418"/>
        <v>theater</v>
      </c>
      <c r="V3808" t="str">
        <f t="shared" si="419"/>
        <v>musical</v>
      </c>
    </row>
    <row r="3809" spans="1:22" ht="48" x14ac:dyDescent="0.2">
      <c r="A3809">
        <v>3807</v>
      </c>
      <c r="B3809" s="3" t="s">
        <v>3804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2">
        <f t="shared" si="415"/>
        <v>42097.909016203703</v>
      </c>
      <c r="K3809">
        <v>1427492939</v>
      </c>
      <c r="L3809" s="12" t="str">
        <f t="shared" si="416"/>
        <v>03/27/2015</v>
      </c>
      <c r="M3809" s="9" t="str" cm="1">
        <f t="array" ref="M3809">_xlfn.IFS(LEFT(L3809, 2) = "01", "Jan", LEFT(L3809, 2) = "02", "Feb", LEFT(L3809, 2) = "03", "Mar", LEFT(L3809, 2) = "04", "Apr", LEFT(L3809, 2) = "05", "May", LEFT(L3809, 2) = "06", "Jun", LEFT(L3809, 2) = "07", "Jul", LEFT(L3809, 2) = "08", "Aug", LEFT(L3809, 2) = "09", "Sep", LEFT(L3809, 2) = "10", "Oct", LEFT(L3809, 2) = "11", "Nov", LEFT(L3809, 2) = "12", "Dec")</f>
        <v>Mar</v>
      </c>
      <c r="N3809" s="9" t="str">
        <f t="shared" si="417"/>
        <v>2015</v>
      </c>
      <c r="O3809" t="b">
        <v>0</v>
      </c>
      <c r="P3809">
        <v>9</v>
      </c>
      <c r="Q3809" t="b">
        <v>0</v>
      </c>
      <c r="R3809" t="s">
        <v>8304</v>
      </c>
      <c r="S3809" s="6">
        <f t="shared" si="413"/>
        <v>0.30333333333333334</v>
      </c>
      <c r="T3809" s="8">
        <f t="shared" si="414"/>
        <v>50.555555555555557</v>
      </c>
      <c r="U3809" t="str">
        <f t="shared" si="418"/>
        <v>theater</v>
      </c>
      <c r="V3809" t="str">
        <f t="shared" si="419"/>
        <v>musical</v>
      </c>
    </row>
    <row r="3810" spans="1:22" ht="48" x14ac:dyDescent="0.2">
      <c r="A3810">
        <v>3808</v>
      </c>
      <c r="B3810" s="3" t="s">
        <v>3805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2">
        <f t="shared" si="415"/>
        <v>42119.412256944444</v>
      </c>
      <c r="K3810">
        <v>1424775219</v>
      </c>
      <c r="L3810" s="12" t="str">
        <f t="shared" si="416"/>
        <v>02/24/2015</v>
      </c>
      <c r="M3810" s="9" t="str" cm="1">
        <f t="array" ref="M3810">_xlfn.IFS(LEFT(L3810, 2) = "01", "Jan", LEFT(L3810, 2) = "02", "Feb", LEFT(L3810, 2) = "03", "Mar", LEFT(L3810, 2) = "04", "Apr", LEFT(L3810, 2) = "05", "May", LEFT(L3810, 2) = "06", "Jun", LEFT(L3810, 2) = "07", "Jul", LEFT(L3810, 2) = "08", "Aug", LEFT(L3810, 2) = "09", "Sep", LEFT(L3810, 2) = "10", "Oct", LEFT(L3810, 2) = "11", "Nov", LEFT(L3810, 2) = "12", "Dec")</f>
        <v>Feb</v>
      </c>
      <c r="N3810" s="9" t="str">
        <f t="shared" si="417"/>
        <v>2015</v>
      </c>
      <c r="O3810" t="b">
        <v>0</v>
      </c>
      <c r="P3810">
        <v>24</v>
      </c>
      <c r="Q3810" t="b">
        <v>1</v>
      </c>
      <c r="R3810" t="s">
        <v>8270</v>
      </c>
      <c r="S3810" s="6">
        <f t="shared" si="413"/>
        <v>1</v>
      </c>
      <c r="T3810" s="8">
        <f t="shared" si="414"/>
        <v>41.666666666666664</v>
      </c>
      <c r="U3810" t="str">
        <f t="shared" si="418"/>
        <v>theater</v>
      </c>
      <c r="V3810" t="str">
        <f t="shared" si="419"/>
        <v>plays</v>
      </c>
    </row>
    <row r="3811" spans="1:22" ht="48" x14ac:dyDescent="0.2">
      <c r="A3811">
        <v>3809</v>
      </c>
      <c r="B3811" s="3" t="s">
        <v>3806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2">
        <f t="shared" si="415"/>
        <v>41850.958333333336</v>
      </c>
      <c r="K3811">
        <v>1402403907</v>
      </c>
      <c r="L3811" s="12" t="str">
        <f t="shared" si="416"/>
        <v>06/10/2014</v>
      </c>
      <c r="M3811" s="9" t="str" cm="1">
        <f t="array" ref="M3811">_xlfn.IFS(LEFT(L3811, 2) = "01", "Jan", LEFT(L3811, 2) = "02", "Feb", LEFT(L3811, 2) = "03", "Mar", LEFT(L3811, 2) = "04", "Apr", LEFT(L3811, 2) = "05", "May", LEFT(L3811, 2) = "06", "Jun", LEFT(L3811, 2) = "07", "Jul", LEFT(L3811, 2) = "08", "Aug", LEFT(L3811, 2) = "09", "Sep", LEFT(L3811, 2) = "10", "Oct", LEFT(L3811, 2) = "11", "Nov", LEFT(L3811, 2) = "12", "Dec")</f>
        <v>Jun</v>
      </c>
      <c r="N3811" s="9" t="str">
        <f t="shared" si="417"/>
        <v>2014</v>
      </c>
      <c r="O3811" t="b">
        <v>0</v>
      </c>
      <c r="P3811">
        <v>38</v>
      </c>
      <c r="Q3811" t="b">
        <v>1</v>
      </c>
      <c r="R3811" t="s">
        <v>8270</v>
      </c>
      <c r="S3811" s="6">
        <f t="shared" si="413"/>
        <v>1.0125</v>
      </c>
      <c r="T3811" s="8">
        <f t="shared" si="414"/>
        <v>53.289473684210527</v>
      </c>
      <c r="U3811" t="str">
        <f t="shared" si="418"/>
        <v>theater</v>
      </c>
      <c r="V3811" t="str">
        <f t="shared" si="419"/>
        <v>plays</v>
      </c>
    </row>
    <row r="3812" spans="1:22" ht="48" x14ac:dyDescent="0.2">
      <c r="A3812">
        <v>3810</v>
      </c>
      <c r="B3812" s="3" t="s">
        <v>3807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2">
        <f t="shared" si="415"/>
        <v>42084.807384259257</v>
      </c>
      <c r="K3812">
        <v>1424377358</v>
      </c>
      <c r="L3812" s="12" t="str">
        <f t="shared" si="416"/>
        <v>02/19/2015</v>
      </c>
      <c r="M3812" s="9" t="str" cm="1">
        <f t="array" ref="M3812">_xlfn.IFS(LEFT(L3812, 2) = "01", "Jan", LEFT(L3812, 2) = "02", "Feb", LEFT(L3812, 2) = "03", "Mar", LEFT(L3812, 2) = "04", "Apr", LEFT(L3812, 2) = "05", "May", LEFT(L3812, 2) = "06", "Jun", LEFT(L3812, 2) = "07", "Jul", LEFT(L3812, 2) = "08", "Aug", LEFT(L3812, 2) = "09", "Sep", LEFT(L3812, 2) = "10", "Oct", LEFT(L3812, 2) = "11", "Nov", LEFT(L3812, 2) = "12", "Dec")</f>
        <v>Feb</v>
      </c>
      <c r="N3812" s="9" t="str">
        <f t="shared" si="417"/>
        <v>2015</v>
      </c>
      <c r="O3812" t="b">
        <v>0</v>
      </c>
      <c r="P3812">
        <v>26</v>
      </c>
      <c r="Q3812" t="b">
        <v>1</v>
      </c>
      <c r="R3812" t="s">
        <v>8270</v>
      </c>
      <c r="S3812" s="6">
        <f t="shared" si="413"/>
        <v>1.2173333333333334</v>
      </c>
      <c r="T3812" s="8">
        <f t="shared" si="414"/>
        <v>70.230769230769226</v>
      </c>
      <c r="U3812" t="str">
        <f t="shared" si="418"/>
        <v>theater</v>
      </c>
      <c r="V3812" t="str">
        <f t="shared" si="419"/>
        <v>plays</v>
      </c>
    </row>
    <row r="3813" spans="1:22" ht="48" x14ac:dyDescent="0.2">
      <c r="A3813">
        <v>3811</v>
      </c>
      <c r="B3813" s="3" t="s">
        <v>3808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2">
        <f t="shared" si="415"/>
        <v>42521.458333333328</v>
      </c>
      <c r="K3813">
        <v>1461769373</v>
      </c>
      <c r="L3813" s="12" t="str">
        <f t="shared" si="416"/>
        <v>04/27/2016</v>
      </c>
      <c r="M3813" s="9" t="str" cm="1">
        <f t="array" ref="M3813">_xlfn.IFS(LEFT(L3813, 2) = "01", "Jan", LEFT(L3813, 2) = "02", "Feb", LEFT(L3813, 2) = "03", "Mar", LEFT(L3813, 2) = "04", "Apr", LEFT(L3813, 2) = "05", "May", LEFT(L3813, 2) = "06", "Jun", LEFT(L3813, 2) = "07", "Jul", LEFT(L3813, 2) = "08", "Aug", LEFT(L3813, 2) = "09", "Sep", LEFT(L3813, 2) = "10", "Oct", LEFT(L3813, 2) = "11", "Nov", LEFT(L3813, 2) = "12", "Dec")</f>
        <v>Apr</v>
      </c>
      <c r="N3813" s="9" t="str">
        <f t="shared" si="417"/>
        <v>2016</v>
      </c>
      <c r="O3813" t="b">
        <v>0</v>
      </c>
      <c r="P3813">
        <v>19</v>
      </c>
      <c r="Q3813" t="b">
        <v>1</v>
      </c>
      <c r="R3813" t="s">
        <v>8270</v>
      </c>
      <c r="S3813" s="6">
        <f t="shared" si="413"/>
        <v>3.3</v>
      </c>
      <c r="T3813" s="8">
        <f t="shared" si="414"/>
        <v>43.421052631578945</v>
      </c>
      <c r="U3813" t="str">
        <f t="shared" si="418"/>
        <v>theater</v>
      </c>
      <c r="V3813" t="str">
        <f t="shared" si="419"/>
        <v>plays</v>
      </c>
    </row>
    <row r="3814" spans="1:22" ht="48" x14ac:dyDescent="0.2">
      <c r="A3814">
        <v>3812</v>
      </c>
      <c r="B3814" s="3" t="s">
        <v>3809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2">
        <f t="shared" si="415"/>
        <v>42156.165972222225</v>
      </c>
      <c r="K3814">
        <v>1429120908</v>
      </c>
      <c r="L3814" s="12" t="str">
        <f t="shared" si="416"/>
        <v>04/15/2015</v>
      </c>
      <c r="M3814" s="9" t="str" cm="1">
        <f t="array" ref="M3814">_xlfn.IFS(LEFT(L3814, 2) = "01", "Jan", LEFT(L3814, 2) = "02", "Feb", LEFT(L3814, 2) = "03", "Mar", LEFT(L3814, 2) = "04", "Apr", LEFT(L3814, 2) = "05", "May", LEFT(L3814, 2) = "06", "Jun", LEFT(L3814, 2) = "07", "Jul", LEFT(L3814, 2) = "08", "Aug", LEFT(L3814, 2) = "09", "Sep", LEFT(L3814, 2) = "10", "Oct", LEFT(L3814, 2) = "11", "Nov", LEFT(L3814, 2) = "12", "Dec")</f>
        <v>Apr</v>
      </c>
      <c r="N3814" s="9" t="str">
        <f t="shared" si="417"/>
        <v>2015</v>
      </c>
      <c r="O3814" t="b">
        <v>0</v>
      </c>
      <c r="P3814">
        <v>11</v>
      </c>
      <c r="Q3814" t="b">
        <v>1</v>
      </c>
      <c r="R3814" t="s">
        <v>8270</v>
      </c>
      <c r="S3814" s="6">
        <f t="shared" si="413"/>
        <v>1.0954999999999999</v>
      </c>
      <c r="T3814" s="8">
        <f t="shared" si="414"/>
        <v>199.18181818181819</v>
      </c>
      <c r="U3814" t="str">
        <f t="shared" si="418"/>
        <v>theater</v>
      </c>
      <c r="V3814" t="str">
        <f t="shared" si="419"/>
        <v>plays</v>
      </c>
    </row>
    <row r="3815" spans="1:22" ht="48" x14ac:dyDescent="0.2">
      <c r="A3815">
        <v>3813</v>
      </c>
      <c r="B3815" s="3" t="s">
        <v>3810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2">
        <f t="shared" si="415"/>
        <v>42535.904861111107</v>
      </c>
      <c r="K3815">
        <v>1462603021</v>
      </c>
      <c r="L3815" s="12" t="str">
        <f t="shared" si="416"/>
        <v>05/07/2016</v>
      </c>
      <c r="M3815" s="9" t="str" cm="1">
        <f t="array" ref="M3815">_xlfn.IFS(LEFT(L3815, 2) = "01", "Jan", LEFT(L3815, 2) = "02", "Feb", LEFT(L3815, 2) = "03", "Mar", LEFT(L3815, 2) = "04", "Apr", LEFT(L3815, 2) = "05", "May", LEFT(L3815, 2) = "06", "Jun", LEFT(L3815, 2) = "07", "Jul", LEFT(L3815, 2) = "08", "Aug", LEFT(L3815, 2) = "09", "Sep", LEFT(L3815, 2) = "10", "Oct", LEFT(L3815, 2) = "11", "Nov", LEFT(L3815, 2) = "12", "Dec")</f>
        <v>May</v>
      </c>
      <c r="N3815" s="9" t="str">
        <f t="shared" si="417"/>
        <v>2016</v>
      </c>
      <c r="O3815" t="b">
        <v>0</v>
      </c>
      <c r="P3815">
        <v>27</v>
      </c>
      <c r="Q3815" t="b">
        <v>1</v>
      </c>
      <c r="R3815" t="s">
        <v>8270</v>
      </c>
      <c r="S3815" s="6">
        <f t="shared" si="413"/>
        <v>1.0095190476190474</v>
      </c>
      <c r="T3815" s="8">
        <f t="shared" si="414"/>
        <v>78.518148148148143</v>
      </c>
      <c r="U3815" t="str">
        <f t="shared" si="418"/>
        <v>theater</v>
      </c>
      <c r="V3815" t="str">
        <f t="shared" si="419"/>
        <v>plays</v>
      </c>
    </row>
    <row r="3816" spans="1:22" ht="48" x14ac:dyDescent="0.2">
      <c r="A3816">
        <v>3814</v>
      </c>
      <c r="B3816" s="3" t="s">
        <v>3811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2">
        <f t="shared" si="415"/>
        <v>42095.165972222225</v>
      </c>
      <c r="K3816">
        <v>1424727712</v>
      </c>
      <c r="L3816" s="12" t="str">
        <f t="shared" si="416"/>
        <v>02/23/2015</v>
      </c>
      <c r="M3816" s="9" t="str" cm="1">
        <f t="array" ref="M3816">_xlfn.IFS(LEFT(L3816, 2) = "01", "Jan", LEFT(L3816, 2) = "02", "Feb", LEFT(L3816, 2) = "03", "Mar", LEFT(L3816, 2) = "04", "Apr", LEFT(L3816, 2) = "05", "May", LEFT(L3816, 2) = "06", "Jun", LEFT(L3816, 2) = "07", "Jul", LEFT(L3816, 2) = "08", "Aug", LEFT(L3816, 2) = "09", "Sep", LEFT(L3816, 2) = "10", "Oct", LEFT(L3816, 2) = "11", "Nov", LEFT(L3816, 2) = "12", "Dec")</f>
        <v>Feb</v>
      </c>
      <c r="N3816" s="9" t="str">
        <f t="shared" si="417"/>
        <v>2015</v>
      </c>
      <c r="O3816" t="b">
        <v>0</v>
      </c>
      <c r="P3816">
        <v>34</v>
      </c>
      <c r="Q3816" t="b">
        <v>1</v>
      </c>
      <c r="R3816" t="s">
        <v>8270</v>
      </c>
      <c r="S3816" s="6">
        <f t="shared" si="413"/>
        <v>1.4013333333333333</v>
      </c>
      <c r="T3816" s="8">
        <f t="shared" si="414"/>
        <v>61.823529411764703</v>
      </c>
      <c r="U3816" t="str">
        <f t="shared" si="418"/>
        <v>theater</v>
      </c>
      <c r="V3816" t="str">
        <f t="shared" si="419"/>
        <v>plays</v>
      </c>
    </row>
    <row r="3817" spans="1:22" ht="32" x14ac:dyDescent="0.2">
      <c r="A3817">
        <v>3815</v>
      </c>
      <c r="B3817" s="3" t="s">
        <v>3812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2">
        <f t="shared" si="415"/>
        <v>42236.958333333328</v>
      </c>
      <c r="K3817">
        <v>1437545657</v>
      </c>
      <c r="L3817" s="12" t="str">
        <f t="shared" si="416"/>
        <v>07/22/2015</v>
      </c>
      <c r="M3817" s="9" t="str" cm="1">
        <f t="array" ref="M3817">_xlfn.IFS(LEFT(L3817, 2) = "01", "Jan", LEFT(L3817, 2) = "02", "Feb", LEFT(L3817, 2) = "03", "Mar", LEFT(L3817, 2) = "04", "Apr", LEFT(L3817, 2) = "05", "May", LEFT(L3817, 2) = "06", "Jun", LEFT(L3817, 2) = "07", "Jul", LEFT(L3817, 2) = "08", "Aug", LEFT(L3817, 2) = "09", "Sep", LEFT(L3817, 2) = "10", "Oct", LEFT(L3817, 2) = "11", "Nov", LEFT(L3817, 2) = "12", "Dec")</f>
        <v>Jul</v>
      </c>
      <c r="N3817" s="9" t="str">
        <f t="shared" si="417"/>
        <v>2015</v>
      </c>
      <c r="O3817" t="b">
        <v>0</v>
      </c>
      <c r="P3817">
        <v>20</v>
      </c>
      <c r="Q3817" t="b">
        <v>1</v>
      </c>
      <c r="R3817" t="s">
        <v>8270</v>
      </c>
      <c r="S3817" s="6">
        <f t="shared" si="413"/>
        <v>1.0000100000000001</v>
      </c>
      <c r="T3817" s="8">
        <f t="shared" si="414"/>
        <v>50.000500000000002</v>
      </c>
      <c r="U3817" t="str">
        <f t="shared" si="418"/>
        <v>theater</v>
      </c>
      <c r="V3817" t="str">
        <f t="shared" si="419"/>
        <v>plays</v>
      </c>
    </row>
    <row r="3818" spans="1:22" ht="64" x14ac:dyDescent="0.2">
      <c r="A3818">
        <v>3816</v>
      </c>
      <c r="B3818" s="3" t="s">
        <v>3813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2">
        <f t="shared" si="415"/>
        <v>41837.690081018518</v>
      </c>
      <c r="K3818">
        <v>1403022823</v>
      </c>
      <c r="L3818" s="12" t="str">
        <f t="shared" si="416"/>
        <v>06/17/2014</v>
      </c>
      <c r="M3818" s="9" t="str" cm="1">
        <f t="array" ref="M3818">_xlfn.IFS(LEFT(L3818, 2) = "01", "Jan", LEFT(L3818, 2) = "02", "Feb", LEFT(L3818, 2) = "03", "Mar", LEFT(L3818, 2) = "04", "Apr", LEFT(L3818, 2) = "05", "May", LEFT(L3818, 2) = "06", "Jun", LEFT(L3818, 2) = "07", "Jul", LEFT(L3818, 2) = "08", "Aug", LEFT(L3818, 2) = "09", "Sep", LEFT(L3818, 2) = "10", "Oct", LEFT(L3818, 2) = "11", "Nov", LEFT(L3818, 2) = "12", "Dec")</f>
        <v>Jun</v>
      </c>
      <c r="N3818" s="9" t="str">
        <f t="shared" si="417"/>
        <v>2014</v>
      </c>
      <c r="O3818" t="b">
        <v>0</v>
      </c>
      <c r="P3818">
        <v>37</v>
      </c>
      <c r="Q3818" t="b">
        <v>1</v>
      </c>
      <c r="R3818" t="s">
        <v>8270</v>
      </c>
      <c r="S3818" s="6">
        <f t="shared" si="413"/>
        <v>1.19238</v>
      </c>
      <c r="T3818" s="8">
        <f t="shared" si="414"/>
        <v>48.339729729729726</v>
      </c>
      <c r="U3818" t="str">
        <f t="shared" si="418"/>
        <v>theater</v>
      </c>
      <c r="V3818" t="str">
        <f t="shared" si="419"/>
        <v>plays</v>
      </c>
    </row>
    <row r="3819" spans="1:22" ht="48" x14ac:dyDescent="0.2">
      <c r="A3819">
        <v>3817</v>
      </c>
      <c r="B3819" s="3" t="s">
        <v>3814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2">
        <f t="shared" si="415"/>
        <v>42301.165972222225</v>
      </c>
      <c r="K3819">
        <v>1444236216</v>
      </c>
      <c r="L3819" s="12" t="str">
        <f t="shared" si="416"/>
        <v>10/07/2015</v>
      </c>
      <c r="M3819" s="9" t="str" cm="1">
        <f t="array" ref="M3819">_xlfn.IFS(LEFT(L3819, 2) = "01", "Jan", LEFT(L3819, 2) = "02", "Feb", LEFT(L3819, 2) = "03", "Mar", LEFT(L3819, 2) = "04", "Apr", LEFT(L3819, 2) = "05", "May", LEFT(L3819, 2) = "06", "Jun", LEFT(L3819, 2) = "07", "Jul", LEFT(L3819, 2) = "08", "Aug", LEFT(L3819, 2) = "09", "Sep", LEFT(L3819, 2) = "10", "Oct", LEFT(L3819, 2) = "11", "Nov", LEFT(L3819, 2) = "12", "Dec")</f>
        <v>Oct</v>
      </c>
      <c r="N3819" s="9" t="str">
        <f t="shared" si="417"/>
        <v>2015</v>
      </c>
      <c r="O3819" t="b">
        <v>0</v>
      </c>
      <c r="P3819">
        <v>20</v>
      </c>
      <c r="Q3819" t="b">
        <v>1</v>
      </c>
      <c r="R3819" t="s">
        <v>8270</v>
      </c>
      <c r="S3819" s="6">
        <f t="shared" si="413"/>
        <v>1.0725</v>
      </c>
      <c r="T3819" s="8">
        <f t="shared" si="414"/>
        <v>107.25</v>
      </c>
      <c r="U3819" t="str">
        <f t="shared" si="418"/>
        <v>theater</v>
      </c>
      <c r="V3819" t="str">
        <f t="shared" si="419"/>
        <v>plays</v>
      </c>
    </row>
    <row r="3820" spans="1:22" ht="48" x14ac:dyDescent="0.2">
      <c r="A3820">
        <v>3818</v>
      </c>
      <c r="B3820" s="3" t="s">
        <v>3815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2">
        <f t="shared" si="415"/>
        <v>42075.800717592589</v>
      </c>
      <c r="K3820">
        <v>1423599182</v>
      </c>
      <c r="L3820" s="12" t="str">
        <f t="shared" si="416"/>
        <v>02/10/2015</v>
      </c>
      <c r="M3820" s="9" t="str" cm="1">
        <f t="array" ref="M3820">_xlfn.IFS(LEFT(L3820, 2) = "01", "Jan", LEFT(L3820, 2) = "02", "Feb", LEFT(L3820, 2) = "03", "Mar", LEFT(L3820, 2) = "04", "Apr", LEFT(L3820, 2) = "05", "May", LEFT(L3820, 2) = "06", "Jun", LEFT(L3820, 2) = "07", "Jul", LEFT(L3820, 2) = "08", "Aug", LEFT(L3820, 2) = "09", "Sep", LEFT(L3820, 2) = "10", "Oct", LEFT(L3820, 2) = "11", "Nov", LEFT(L3820, 2) = "12", "Dec")</f>
        <v>Feb</v>
      </c>
      <c r="N3820" s="9" t="str">
        <f t="shared" si="417"/>
        <v>2015</v>
      </c>
      <c r="O3820" t="b">
        <v>0</v>
      </c>
      <c r="P3820">
        <v>10</v>
      </c>
      <c r="Q3820" t="b">
        <v>1</v>
      </c>
      <c r="R3820" t="s">
        <v>8270</v>
      </c>
      <c r="S3820" s="6">
        <f t="shared" si="413"/>
        <v>2.2799999999999998</v>
      </c>
      <c r="T3820" s="8">
        <f t="shared" si="414"/>
        <v>57</v>
      </c>
      <c r="U3820" t="str">
        <f t="shared" si="418"/>
        <v>theater</v>
      </c>
      <c r="V3820" t="str">
        <f t="shared" si="419"/>
        <v>plays</v>
      </c>
    </row>
    <row r="3821" spans="1:22" ht="32" x14ac:dyDescent="0.2">
      <c r="A3821">
        <v>3819</v>
      </c>
      <c r="B3821" s="3" t="s">
        <v>3816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2">
        <f t="shared" si="415"/>
        <v>42202.876388888893</v>
      </c>
      <c r="K3821">
        <v>1435554104</v>
      </c>
      <c r="L3821" s="12" t="str">
        <f t="shared" si="416"/>
        <v>06/29/2015</v>
      </c>
      <c r="M3821" s="9" t="str" cm="1">
        <f t="array" ref="M3821">_xlfn.IFS(LEFT(L3821, 2) = "01", "Jan", LEFT(L3821, 2) = "02", "Feb", LEFT(L3821, 2) = "03", "Mar", LEFT(L3821, 2) = "04", "Apr", LEFT(L3821, 2) = "05", "May", LEFT(L3821, 2) = "06", "Jun", LEFT(L3821, 2) = "07", "Jul", LEFT(L3821, 2) = "08", "Aug", LEFT(L3821, 2) = "09", "Sep", LEFT(L3821, 2) = "10", "Oct", LEFT(L3821, 2) = "11", "Nov", LEFT(L3821, 2) = "12", "Dec")</f>
        <v>Jun</v>
      </c>
      <c r="N3821" s="9" t="str">
        <f t="shared" si="417"/>
        <v>2015</v>
      </c>
      <c r="O3821" t="b">
        <v>0</v>
      </c>
      <c r="P3821">
        <v>26</v>
      </c>
      <c r="Q3821" t="b">
        <v>1</v>
      </c>
      <c r="R3821" t="s">
        <v>8270</v>
      </c>
      <c r="S3821" s="6">
        <f t="shared" si="413"/>
        <v>1.0640000000000001</v>
      </c>
      <c r="T3821" s="8">
        <f t="shared" si="414"/>
        <v>40.92307692307692</v>
      </c>
      <c r="U3821" t="str">
        <f t="shared" si="418"/>
        <v>theater</v>
      </c>
      <c r="V3821" t="str">
        <f t="shared" si="419"/>
        <v>plays</v>
      </c>
    </row>
    <row r="3822" spans="1:22" ht="48" x14ac:dyDescent="0.2">
      <c r="A3822">
        <v>3820</v>
      </c>
      <c r="B3822" s="3" t="s">
        <v>3817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2">
        <f t="shared" si="415"/>
        <v>42190.651817129634</v>
      </c>
      <c r="K3822">
        <v>1433518717</v>
      </c>
      <c r="L3822" s="12" t="str">
        <f t="shared" si="416"/>
        <v>06/05/2015</v>
      </c>
      <c r="M3822" s="9" t="str" cm="1">
        <f t="array" ref="M3822">_xlfn.IFS(LEFT(L3822, 2) = "01", "Jan", LEFT(L3822, 2) = "02", "Feb", LEFT(L3822, 2) = "03", "Mar", LEFT(L3822, 2) = "04", "Apr", LEFT(L3822, 2) = "05", "May", LEFT(L3822, 2) = "06", "Jun", LEFT(L3822, 2) = "07", "Jul", LEFT(L3822, 2) = "08", "Aug", LEFT(L3822, 2) = "09", "Sep", LEFT(L3822, 2) = "10", "Oct", LEFT(L3822, 2) = "11", "Nov", LEFT(L3822, 2) = "12", "Dec")</f>
        <v>Jun</v>
      </c>
      <c r="N3822" s="9" t="str">
        <f t="shared" si="417"/>
        <v>2015</v>
      </c>
      <c r="O3822" t="b">
        <v>0</v>
      </c>
      <c r="P3822">
        <v>20</v>
      </c>
      <c r="Q3822" t="b">
        <v>1</v>
      </c>
      <c r="R3822" t="s">
        <v>8270</v>
      </c>
      <c r="S3822" s="6">
        <f t="shared" si="413"/>
        <v>1.4333333333333333</v>
      </c>
      <c r="T3822" s="8">
        <f t="shared" si="414"/>
        <v>21.5</v>
      </c>
      <c r="U3822" t="str">
        <f t="shared" si="418"/>
        <v>theater</v>
      </c>
      <c r="V3822" t="str">
        <f t="shared" si="419"/>
        <v>plays</v>
      </c>
    </row>
    <row r="3823" spans="1:22" ht="48" x14ac:dyDescent="0.2">
      <c r="A3823">
        <v>3821</v>
      </c>
      <c r="B3823" s="3" t="s">
        <v>3818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2">
        <f t="shared" si="415"/>
        <v>42373.180636574078</v>
      </c>
      <c r="K3823">
        <v>1449116407</v>
      </c>
      <c r="L3823" s="12" t="str">
        <f t="shared" si="416"/>
        <v>12/03/2015</v>
      </c>
      <c r="M3823" s="9" t="str" cm="1">
        <f t="array" ref="M3823">_xlfn.IFS(LEFT(L3823, 2) = "01", "Jan", LEFT(L3823, 2) = "02", "Feb", LEFT(L3823, 2) = "03", "Mar", LEFT(L3823, 2) = "04", "Apr", LEFT(L3823, 2) = "05", "May", LEFT(L3823, 2) = "06", "Jun", LEFT(L3823, 2) = "07", "Jul", LEFT(L3823, 2) = "08", "Aug", LEFT(L3823, 2) = "09", "Sep", LEFT(L3823, 2) = "10", "Oct", LEFT(L3823, 2) = "11", "Nov", LEFT(L3823, 2) = "12", "Dec")</f>
        <v>Dec</v>
      </c>
      <c r="N3823" s="9" t="str">
        <f t="shared" si="417"/>
        <v>2015</v>
      </c>
      <c r="O3823" t="b">
        <v>0</v>
      </c>
      <c r="P3823">
        <v>46</v>
      </c>
      <c r="Q3823" t="b">
        <v>1</v>
      </c>
      <c r="R3823" t="s">
        <v>8270</v>
      </c>
      <c r="S3823" s="6">
        <f t="shared" si="413"/>
        <v>1.0454285714285714</v>
      </c>
      <c r="T3823" s="8">
        <f t="shared" si="414"/>
        <v>79.543478260869563</v>
      </c>
      <c r="U3823" t="str">
        <f t="shared" si="418"/>
        <v>theater</v>
      </c>
      <c r="V3823" t="str">
        <f t="shared" si="419"/>
        <v>plays</v>
      </c>
    </row>
    <row r="3824" spans="1:22" ht="48" x14ac:dyDescent="0.2">
      <c r="A3824">
        <v>3822</v>
      </c>
      <c r="B3824" s="3" t="s">
        <v>3819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2">
        <f t="shared" si="415"/>
        <v>42388.957638888889</v>
      </c>
      <c r="K3824">
        <v>1448136417</v>
      </c>
      <c r="L3824" s="12" t="str">
        <f t="shared" si="416"/>
        <v>11/21/2015</v>
      </c>
      <c r="M3824" s="9" t="str" cm="1">
        <f t="array" ref="M3824">_xlfn.IFS(LEFT(L3824, 2) = "01", "Jan", LEFT(L3824, 2) = "02", "Feb", LEFT(L3824, 2) = "03", "Mar", LEFT(L3824, 2) = "04", "Apr", LEFT(L3824, 2) = "05", "May", LEFT(L3824, 2) = "06", "Jun", LEFT(L3824, 2) = "07", "Jul", LEFT(L3824, 2) = "08", "Aug", LEFT(L3824, 2) = "09", "Sep", LEFT(L3824, 2) = "10", "Oct", LEFT(L3824, 2) = "11", "Nov", LEFT(L3824, 2) = "12", "Dec")</f>
        <v>Nov</v>
      </c>
      <c r="N3824" s="9" t="str">
        <f t="shared" si="417"/>
        <v>2015</v>
      </c>
      <c r="O3824" t="b">
        <v>0</v>
      </c>
      <c r="P3824">
        <v>76</v>
      </c>
      <c r="Q3824" t="b">
        <v>1</v>
      </c>
      <c r="R3824" t="s">
        <v>8270</v>
      </c>
      <c r="S3824" s="6">
        <f t="shared" si="413"/>
        <v>1.1002000000000001</v>
      </c>
      <c r="T3824" s="8">
        <f t="shared" si="414"/>
        <v>72.381578947368425</v>
      </c>
      <c r="U3824" t="str">
        <f t="shared" si="418"/>
        <v>theater</v>
      </c>
      <c r="V3824" t="str">
        <f t="shared" si="419"/>
        <v>plays</v>
      </c>
    </row>
    <row r="3825" spans="1:22" ht="48" x14ac:dyDescent="0.2">
      <c r="A3825">
        <v>3823</v>
      </c>
      <c r="B3825" s="3" t="s">
        <v>3820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2">
        <f t="shared" si="415"/>
        <v>42205.165972222225</v>
      </c>
      <c r="K3825">
        <v>1434405044</v>
      </c>
      <c r="L3825" s="12" t="str">
        <f t="shared" si="416"/>
        <v>06/15/2015</v>
      </c>
      <c r="M3825" s="9" t="str" cm="1">
        <f t="array" ref="M3825">_xlfn.IFS(LEFT(L3825, 2) = "01", "Jan", LEFT(L3825, 2) = "02", "Feb", LEFT(L3825, 2) = "03", "Mar", LEFT(L3825, 2) = "04", "Apr", LEFT(L3825, 2) = "05", "May", LEFT(L3825, 2) = "06", "Jun", LEFT(L3825, 2) = "07", "Jul", LEFT(L3825, 2) = "08", "Aug", LEFT(L3825, 2) = "09", "Sep", LEFT(L3825, 2) = "10", "Oct", LEFT(L3825, 2) = "11", "Nov", LEFT(L3825, 2) = "12", "Dec")</f>
        <v>Jun</v>
      </c>
      <c r="N3825" s="9" t="str">
        <f t="shared" si="417"/>
        <v>2015</v>
      </c>
      <c r="O3825" t="b">
        <v>0</v>
      </c>
      <c r="P3825">
        <v>41</v>
      </c>
      <c r="Q3825" t="b">
        <v>1</v>
      </c>
      <c r="R3825" t="s">
        <v>8270</v>
      </c>
      <c r="S3825" s="6">
        <f t="shared" si="413"/>
        <v>1.06</v>
      </c>
      <c r="T3825" s="8">
        <f t="shared" si="414"/>
        <v>64.634146341463421</v>
      </c>
      <c r="U3825" t="str">
        <f t="shared" si="418"/>
        <v>theater</v>
      </c>
      <c r="V3825" t="str">
        <f t="shared" si="419"/>
        <v>plays</v>
      </c>
    </row>
    <row r="3826" spans="1:22" ht="48" x14ac:dyDescent="0.2">
      <c r="A3826">
        <v>3824</v>
      </c>
      <c r="B3826" s="3" t="s">
        <v>3821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2">
        <f t="shared" si="415"/>
        <v>42583.570138888885</v>
      </c>
      <c r="K3826">
        <v>1469026903</v>
      </c>
      <c r="L3826" s="12" t="str">
        <f t="shared" si="416"/>
        <v>07/20/2016</v>
      </c>
      <c r="M3826" s="9" t="str" cm="1">
        <f t="array" ref="M3826">_xlfn.IFS(LEFT(L3826, 2) = "01", "Jan", LEFT(L3826, 2) = "02", "Feb", LEFT(L3826, 2) = "03", "Mar", LEFT(L3826, 2) = "04", "Apr", LEFT(L3826, 2) = "05", "May", LEFT(L3826, 2) = "06", "Jun", LEFT(L3826, 2) = "07", "Jul", LEFT(L3826, 2) = "08", "Aug", LEFT(L3826, 2) = "09", "Sep", LEFT(L3826, 2) = "10", "Oct", LEFT(L3826, 2) = "11", "Nov", LEFT(L3826, 2) = "12", "Dec")</f>
        <v>Jul</v>
      </c>
      <c r="N3826" s="9" t="str">
        <f t="shared" si="417"/>
        <v>2016</v>
      </c>
      <c r="O3826" t="b">
        <v>0</v>
      </c>
      <c r="P3826">
        <v>7</v>
      </c>
      <c r="Q3826" t="b">
        <v>1</v>
      </c>
      <c r="R3826" t="s">
        <v>8270</v>
      </c>
      <c r="S3826" s="6">
        <f t="shared" si="413"/>
        <v>1.08</v>
      </c>
      <c r="T3826" s="8">
        <f t="shared" si="414"/>
        <v>38.571428571428569</v>
      </c>
      <c r="U3826" t="str">
        <f t="shared" si="418"/>
        <v>theater</v>
      </c>
      <c r="V3826" t="str">
        <f t="shared" si="419"/>
        <v>plays</v>
      </c>
    </row>
    <row r="3827" spans="1:22" ht="48" x14ac:dyDescent="0.2">
      <c r="A3827">
        <v>3825</v>
      </c>
      <c r="B3827" s="3" t="s">
        <v>3822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2">
        <f t="shared" si="415"/>
        <v>42172.069606481484</v>
      </c>
      <c r="K3827">
        <v>1432690814</v>
      </c>
      <c r="L3827" s="12" t="str">
        <f t="shared" si="416"/>
        <v>05/27/2015</v>
      </c>
      <c r="M3827" s="9" t="str" cm="1">
        <f t="array" ref="M3827">_xlfn.IFS(LEFT(L3827, 2) = "01", "Jan", LEFT(L3827, 2) = "02", "Feb", LEFT(L3827, 2) = "03", "Mar", LEFT(L3827, 2) = "04", "Apr", LEFT(L3827, 2) = "05", "May", LEFT(L3827, 2) = "06", "Jun", LEFT(L3827, 2) = "07", "Jul", LEFT(L3827, 2) = "08", "Aug", LEFT(L3827, 2) = "09", "Sep", LEFT(L3827, 2) = "10", "Oct", LEFT(L3827, 2) = "11", "Nov", LEFT(L3827, 2) = "12", "Dec")</f>
        <v>May</v>
      </c>
      <c r="N3827" s="9" t="str">
        <f t="shared" si="417"/>
        <v>2015</v>
      </c>
      <c r="O3827" t="b">
        <v>0</v>
      </c>
      <c r="P3827">
        <v>49</v>
      </c>
      <c r="Q3827" t="b">
        <v>1</v>
      </c>
      <c r="R3827" t="s">
        <v>8270</v>
      </c>
      <c r="S3827" s="6">
        <f t="shared" si="413"/>
        <v>1.0542</v>
      </c>
      <c r="T3827" s="8">
        <f t="shared" si="414"/>
        <v>107.57142857142857</v>
      </c>
      <c r="U3827" t="str">
        <f t="shared" si="418"/>
        <v>theater</v>
      </c>
      <c r="V3827" t="str">
        <f t="shared" si="419"/>
        <v>plays</v>
      </c>
    </row>
    <row r="3828" spans="1:22" ht="32" x14ac:dyDescent="0.2">
      <c r="A3828">
        <v>3826</v>
      </c>
      <c r="B3828" s="3" t="s">
        <v>3823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2">
        <f t="shared" si="415"/>
        <v>42131.423541666663</v>
      </c>
      <c r="K3828">
        <v>1428401394</v>
      </c>
      <c r="L3828" s="12" t="str">
        <f t="shared" si="416"/>
        <v>04/07/2015</v>
      </c>
      <c r="M3828" s="9" t="str" cm="1">
        <f t="array" ref="M3828">_xlfn.IFS(LEFT(L3828, 2) = "01", "Jan", LEFT(L3828, 2) = "02", "Feb", LEFT(L3828, 2) = "03", "Mar", LEFT(L3828, 2) = "04", "Apr", LEFT(L3828, 2) = "05", "May", LEFT(L3828, 2) = "06", "Jun", LEFT(L3828, 2) = "07", "Jul", LEFT(L3828, 2) = "08", "Aug", LEFT(L3828, 2) = "09", "Sep", LEFT(L3828, 2) = "10", "Oct", LEFT(L3828, 2) = "11", "Nov", LEFT(L3828, 2) = "12", "Dec")</f>
        <v>Apr</v>
      </c>
      <c r="N3828" s="9" t="str">
        <f t="shared" si="417"/>
        <v>2015</v>
      </c>
      <c r="O3828" t="b">
        <v>0</v>
      </c>
      <c r="P3828">
        <v>26</v>
      </c>
      <c r="Q3828" t="b">
        <v>1</v>
      </c>
      <c r="R3828" t="s">
        <v>8270</v>
      </c>
      <c r="S3828" s="6">
        <f t="shared" si="413"/>
        <v>1.1916666666666667</v>
      </c>
      <c r="T3828" s="8">
        <f t="shared" si="414"/>
        <v>27.5</v>
      </c>
      <c r="U3828" t="str">
        <f t="shared" si="418"/>
        <v>theater</v>
      </c>
      <c r="V3828" t="str">
        <f t="shared" si="419"/>
        <v>plays</v>
      </c>
    </row>
    <row r="3829" spans="1:22" ht="64" x14ac:dyDescent="0.2">
      <c r="A3829">
        <v>3827</v>
      </c>
      <c r="B3829" s="3" t="s">
        <v>3824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2">
        <f t="shared" si="415"/>
        <v>42090</v>
      </c>
      <c r="K3829">
        <v>1422656201</v>
      </c>
      <c r="L3829" s="12" t="str">
        <f t="shared" si="416"/>
        <v>01/30/2015</v>
      </c>
      <c r="M3829" s="9" t="str" cm="1">
        <f t="array" ref="M3829">_xlfn.IFS(LEFT(L3829, 2) = "01", "Jan", LEFT(L3829, 2) = "02", "Feb", LEFT(L3829, 2) = "03", "Mar", LEFT(L3829, 2) = "04", "Apr", LEFT(L3829, 2) = "05", "May", LEFT(L3829, 2) = "06", "Jun", LEFT(L3829, 2) = "07", "Jul", LEFT(L3829, 2) = "08", "Aug", LEFT(L3829, 2) = "09", "Sep", LEFT(L3829, 2) = "10", "Oct", LEFT(L3829, 2) = "11", "Nov", LEFT(L3829, 2) = "12", "Dec")</f>
        <v>Jan</v>
      </c>
      <c r="N3829" s="9" t="str">
        <f t="shared" si="417"/>
        <v>2015</v>
      </c>
      <c r="O3829" t="b">
        <v>0</v>
      </c>
      <c r="P3829">
        <v>65</v>
      </c>
      <c r="Q3829" t="b">
        <v>1</v>
      </c>
      <c r="R3829" t="s">
        <v>8270</v>
      </c>
      <c r="S3829" s="6">
        <f t="shared" si="413"/>
        <v>1.5266666666666666</v>
      </c>
      <c r="T3829" s="8">
        <f t="shared" si="414"/>
        <v>70.461538461538467</v>
      </c>
      <c r="U3829" t="str">
        <f t="shared" si="418"/>
        <v>theater</v>
      </c>
      <c r="V3829" t="str">
        <f t="shared" si="419"/>
        <v>plays</v>
      </c>
    </row>
    <row r="3830" spans="1:22" ht="48" x14ac:dyDescent="0.2">
      <c r="A3830">
        <v>3828</v>
      </c>
      <c r="B3830" s="3" t="s">
        <v>3825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2">
        <f t="shared" si="415"/>
        <v>42004.569293981483</v>
      </c>
      <c r="K3830">
        <v>1414845587</v>
      </c>
      <c r="L3830" s="12" t="str">
        <f t="shared" si="416"/>
        <v>11/01/2014</v>
      </c>
      <c r="M3830" s="9" t="str" cm="1">
        <f t="array" ref="M3830">_xlfn.IFS(LEFT(L3830, 2) = "01", "Jan", LEFT(L3830, 2) = "02", "Feb", LEFT(L3830, 2) = "03", "Mar", LEFT(L3830, 2) = "04", "Apr", LEFT(L3830, 2) = "05", "May", LEFT(L3830, 2) = "06", "Jun", LEFT(L3830, 2) = "07", "Jul", LEFT(L3830, 2) = "08", "Aug", LEFT(L3830, 2) = "09", "Sep", LEFT(L3830, 2) = "10", "Oct", LEFT(L3830, 2) = "11", "Nov", LEFT(L3830, 2) = "12", "Dec")</f>
        <v>Nov</v>
      </c>
      <c r="N3830" s="9" t="str">
        <f t="shared" si="417"/>
        <v>2014</v>
      </c>
      <c r="O3830" t="b">
        <v>0</v>
      </c>
      <c r="P3830">
        <v>28</v>
      </c>
      <c r="Q3830" t="b">
        <v>1</v>
      </c>
      <c r="R3830" t="s">
        <v>8270</v>
      </c>
      <c r="S3830" s="6">
        <f t="shared" si="413"/>
        <v>1</v>
      </c>
      <c r="T3830" s="8">
        <f t="shared" si="414"/>
        <v>178.57142857142858</v>
      </c>
      <c r="U3830" t="str">
        <f t="shared" si="418"/>
        <v>theater</v>
      </c>
      <c r="V3830" t="str">
        <f t="shared" si="419"/>
        <v>plays</v>
      </c>
    </row>
    <row r="3831" spans="1:22" ht="48" x14ac:dyDescent="0.2">
      <c r="A3831">
        <v>3829</v>
      </c>
      <c r="B3831" s="3" t="s">
        <v>3826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2">
        <f t="shared" si="415"/>
        <v>42613.865405092598</v>
      </c>
      <c r="K3831">
        <v>1470948371</v>
      </c>
      <c r="L3831" s="12" t="str">
        <f t="shared" si="416"/>
        <v>08/11/2016</v>
      </c>
      <c r="M3831" s="9" t="str" cm="1">
        <f t="array" ref="M3831">_xlfn.IFS(LEFT(L3831, 2) = "01", "Jan", LEFT(L3831, 2) = "02", "Feb", LEFT(L3831, 2) = "03", "Mar", LEFT(L3831, 2) = "04", "Apr", LEFT(L3831, 2) = "05", "May", LEFT(L3831, 2) = "06", "Jun", LEFT(L3831, 2) = "07", "Jul", LEFT(L3831, 2) = "08", "Aug", LEFT(L3831, 2) = "09", "Sep", LEFT(L3831, 2) = "10", "Oct", LEFT(L3831, 2) = "11", "Nov", LEFT(L3831, 2) = "12", "Dec")</f>
        <v>Aug</v>
      </c>
      <c r="N3831" s="9" t="str">
        <f t="shared" si="417"/>
        <v>2016</v>
      </c>
      <c r="O3831" t="b">
        <v>0</v>
      </c>
      <c r="P3831">
        <v>8</v>
      </c>
      <c r="Q3831" t="b">
        <v>1</v>
      </c>
      <c r="R3831" t="s">
        <v>8270</v>
      </c>
      <c r="S3831" s="6">
        <f t="shared" si="413"/>
        <v>1.002</v>
      </c>
      <c r="T3831" s="8">
        <f t="shared" si="414"/>
        <v>62.625</v>
      </c>
      <c r="U3831" t="str">
        <f t="shared" si="418"/>
        <v>theater</v>
      </c>
      <c r="V3831" t="str">
        <f t="shared" si="419"/>
        <v>plays</v>
      </c>
    </row>
    <row r="3832" spans="1:22" ht="48" x14ac:dyDescent="0.2">
      <c r="A3832">
        <v>3830</v>
      </c>
      <c r="B3832" s="3" t="s">
        <v>3827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2">
        <f t="shared" si="415"/>
        <v>42517.740868055553</v>
      </c>
      <c r="K3832">
        <v>1463161611</v>
      </c>
      <c r="L3832" s="12" t="str">
        <f t="shared" si="416"/>
        <v>05/13/2016</v>
      </c>
      <c r="M3832" s="9" t="str" cm="1">
        <f t="array" ref="M3832">_xlfn.IFS(LEFT(L3832, 2) = "01", "Jan", LEFT(L3832, 2) = "02", "Feb", LEFT(L3832, 2) = "03", "Mar", LEFT(L3832, 2) = "04", "Apr", LEFT(L3832, 2) = "05", "May", LEFT(L3832, 2) = "06", "Jun", LEFT(L3832, 2) = "07", "Jul", LEFT(L3832, 2) = "08", "Aug", LEFT(L3832, 2) = "09", "Sep", LEFT(L3832, 2) = "10", "Oct", LEFT(L3832, 2) = "11", "Nov", LEFT(L3832, 2) = "12", "Dec")</f>
        <v>May</v>
      </c>
      <c r="N3832" s="9" t="str">
        <f t="shared" si="417"/>
        <v>2016</v>
      </c>
      <c r="O3832" t="b">
        <v>0</v>
      </c>
      <c r="P3832">
        <v>3</v>
      </c>
      <c r="Q3832" t="b">
        <v>1</v>
      </c>
      <c r="R3832" t="s">
        <v>8270</v>
      </c>
      <c r="S3832" s="6">
        <f t="shared" si="413"/>
        <v>2.25</v>
      </c>
      <c r="T3832" s="8">
        <f t="shared" si="414"/>
        <v>75</v>
      </c>
      <c r="U3832" t="str">
        <f t="shared" si="418"/>
        <v>theater</v>
      </c>
      <c r="V3832" t="str">
        <f t="shared" si="419"/>
        <v>plays</v>
      </c>
    </row>
    <row r="3833" spans="1:22" ht="48" x14ac:dyDescent="0.2">
      <c r="A3833">
        <v>3831</v>
      </c>
      <c r="B3833" s="3" t="s">
        <v>3828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2">
        <f t="shared" si="415"/>
        <v>41948.890567129631</v>
      </c>
      <c r="K3833">
        <v>1413404545</v>
      </c>
      <c r="L3833" s="12" t="str">
        <f t="shared" si="416"/>
        <v>10/15/2014</v>
      </c>
      <c r="M3833" s="9" t="str" cm="1">
        <f t="array" ref="M3833">_xlfn.IFS(LEFT(L3833, 2) = "01", "Jan", LEFT(L3833, 2) = "02", "Feb", LEFT(L3833, 2) = "03", "Mar", LEFT(L3833, 2) = "04", "Apr", LEFT(L3833, 2) = "05", "May", LEFT(L3833, 2) = "06", "Jun", LEFT(L3833, 2) = "07", "Jul", LEFT(L3833, 2) = "08", "Aug", LEFT(L3833, 2) = "09", "Sep", LEFT(L3833, 2) = "10", "Oct", LEFT(L3833, 2) = "11", "Nov", LEFT(L3833, 2) = "12", "Dec")</f>
        <v>Oct</v>
      </c>
      <c r="N3833" s="9" t="str">
        <f t="shared" si="417"/>
        <v>2014</v>
      </c>
      <c r="O3833" t="b">
        <v>0</v>
      </c>
      <c r="P3833">
        <v>9</v>
      </c>
      <c r="Q3833" t="b">
        <v>1</v>
      </c>
      <c r="R3833" t="s">
        <v>8270</v>
      </c>
      <c r="S3833" s="6">
        <f t="shared" si="413"/>
        <v>1.0602199999999999</v>
      </c>
      <c r="T3833" s="8">
        <f t="shared" si="414"/>
        <v>58.901111111111113</v>
      </c>
      <c r="U3833" t="str">
        <f t="shared" si="418"/>
        <v>theater</v>
      </c>
      <c r="V3833" t="str">
        <f t="shared" si="419"/>
        <v>plays</v>
      </c>
    </row>
    <row r="3834" spans="1:22" ht="48" x14ac:dyDescent="0.2">
      <c r="A3834">
        <v>3832</v>
      </c>
      <c r="B3834" s="3" t="s">
        <v>3829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2">
        <f t="shared" si="415"/>
        <v>42420.114988425921</v>
      </c>
      <c r="K3834">
        <v>1452048335</v>
      </c>
      <c r="L3834" s="12" t="str">
        <f t="shared" si="416"/>
        <v>01/06/2016</v>
      </c>
      <c r="M3834" s="9" t="str" cm="1">
        <f t="array" ref="M3834">_xlfn.IFS(LEFT(L3834, 2) = "01", "Jan", LEFT(L3834, 2) = "02", "Feb", LEFT(L3834, 2) = "03", "Mar", LEFT(L3834, 2) = "04", "Apr", LEFT(L3834, 2) = "05", "May", LEFT(L3834, 2) = "06", "Jun", LEFT(L3834, 2) = "07", "Jul", LEFT(L3834, 2) = "08", "Aug", LEFT(L3834, 2) = "09", "Sep", LEFT(L3834, 2) = "10", "Oct", LEFT(L3834, 2) = "11", "Nov", LEFT(L3834, 2) = "12", "Dec")</f>
        <v>Jan</v>
      </c>
      <c r="N3834" s="9" t="str">
        <f t="shared" si="417"/>
        <v>2016</v>
      </c>
      <c r="O3834" t="b">
        <v>0</v>
      </c>
      <c r="P3834">
        <v>9</v>
      </c>
      <c r="Q3834" t="b">
        <v>1</v>
      </c>
      <c r="R3834" t="s">
        <v>8270</v>
      </c>
      <c r="S3834" s="6">
        <f t="shared" si="413"/>
        <v>1.0466666666666666</v>
      </c>
      <c r="T3834" s="8">
        <f t="shared" si="414"/>
        <v>139.55555555555554</v>
      </c>
      <c r="U3834" t="str">
        <f t="shared" si="418"/>
        <v>theater</v>
      </c>
      <c r="V3834" t="str">
        <f t="shared" si="419"/>
        <v>plays</v>
      </c>
    </row>
    <row r="3835" spans="1:22" ht="48" x14ac:dyDescent="0.2">
      <c r="A3835">
        <v>3833</v>
      </c>
      <c r="B3835" s="3" t="s">
        <v>3830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2">
        <f t="shared" si="415"/>
        <v>41974.797916666663</v>
      </c>
      <c r="K3835">
        <v>1416516972</v>
      </c>
      <c r="L3835" s="12" t="str">
        <f t="shared" si="416"/>
        <v>11/20/2014</v>
      </c>
      <c r="M3835" s="9" t="str" cm="1">
        <f t="array" ref="M3835">_xlfn.IFS(LEFT(L3835, 2) = "01", "Jan", LEFT(L3835, 2) = "02", "Feb", LEFT(L3835, 2) = "03", "Mar", LEFT(L3835, 2) = "04", "Apr", LEFT(L3835, 2) = "05", "May", LEFT(L3835, 2) = "06", "Jun", LEFT(L3835, 2) = "07", "Jul", LEFT(L3835, 2) = "08", "Aug", LEFT(L3835, 2) = "09", "Sep", LEFT(L3835, 2) = "10", "Oct", LEFT(L3835, 2) = "11", "Nov", LEFT(L3835, 2) = "12", "Dec")</f>
        <v>Nov</v>
      </c>
      <c r="N3835" s="9" t="str">
        <f t="shared" si="417"/>
        <v>2014</v>
      </c>
      <c r="O3835" t="b">
        <v>0</v>
      </c>
      <c r="P3835">
        <v>20</v>
      </c>
      <c r="Q3835" t="b">
        <v>1</v>
      </c>
      <c r="R3835" t="s">
        <v>8270</v>
      </c>
      <c r="S3835" s="6">
        <f t="shared" si="413"/>
        <v>1.1666666666666667</v>
      </c>
      <c r="T3835" s="8">
        <f t="shared" si="414"/>
        <v>70</v>
      </c>
      <c r="U3835" t="str">
        <f t="shared" si="418"/>
        <v>theater</v>
      </c>
      <c r="V3835" t="str">
        <f t="shared" si="419"/>
        <v>plays</v>
      </c>
    </row>
    <row r="3836" spans="1:22" ht="48" x14ac:dyDescent="0.2">
      <c r="A3836">
        <v>3834</v>
      </c>
      <c r="B3836" s="3" t="s">
        <v>3831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2">
        <f t="shared" si="415"/>
        <v>42173.445219907408</v>
      </c>
      <c r="K3836">
        <v>1432032067</v>
      </c>
      <c r="L3836" s="12" t="str">
        <f t="shared" si="416"/>
        <v>05/19/2015</v>
      </c>
      <c r="M3836" s="9" t="str" cm="1">
        <f t="array" ref="M3836">_xlfn.IFS(LEFT(L3836, 2) = "01", "Jan", LEFT(L3836, 2) = "02", "Feb", LEFT(L3836, 2) = "03", "Mar", LEFT(L3836, 2) = "04", "Apr", LEFT(L3836, 2) = "05", "May", LEFT(L3836, 2) = "06", "Jun", LEFT(L3836, 2) = "07", "Jul", LEFT(L3836, 2) = "08", "Aug", LEFT(L3836, 2) = "09", "Sep", LEFT(L3836, 2) = "10", "Oct", LEFT(L3836, 2) = "11", "Nov", LEFT(L3836, 2) = "12", "Dec")</f>
        <v>May</v>
      </c>
      <c r="N3836" s="9" t="str">
        <f t="shared" si="417"/>
        <v>2015</v>
      </c>
      <c r="O3836" t="b">
        <v>0</v>
      </c>
      <c r="P3836">
        <v>57</v>
      </c>
      <c r="Q3836" t="b">
        <v>1</v>
      </c>
      <c r="R3836" t="s">
        <v>8270</v>
      </c>
      <c r="S3836" s="6">
        <f t="shared" si="413"/>
        <v>1.0903333333333334</v>
      </c>
      <c r="T3836" s="8">
        <f t="shared" si="414"/>
        <v>57.385964912280699</v>
      </c>
      <c r="U3836" t="str">
        <f t="shared" si="418"/>
        <v>theater</v>
      </c>
      <c r="V3836" t="str">
        <f t="shared" si="419"/>
        <v>plays</v>
      </c>
    </row>
    <row r="3837" spans="1:22" ht="48" x14ac:dyDescent="0.2">
      <c r="A3837">
        <v>3835</v>
      </c>
      <c r="B3837" s="3" t="s">
        <v>3832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2">
        <f t="shared" si="415"/>
        <v>42481.94222222222</v>
      </c>
      <c r="K3837">
        <v>1459463808</v>
      </c>
      <c r="L3837" s="12" t="str">
        <f t="shared" si="416"/>
        <v>03/31/2016</v>
      </c>
      <c r="M3837" s="9" t="str" cm="1">
        <f t="array" ref="M3837">_xlfn.IFS(LEFT(L3837, 2) = "01", "Jan", LEFT(L3837, 2) = "02", "Feb", LEFT(L3837, 2) = "03", "Mar", LEFT(L3837, 2) = "04", "Apr", LEFT(L3837, 2) = "05", "May", LEFT(L3837, 2) = "06", "Jun", LEFT(L3837, 2) = "07", "Jul", LEFT(L3837, 2) = "08", "Aug", LEFT(L3837, 2) = "09", "Sep", LEFT(L3837, 2) = "10", "Oct", LEFT(L3837, 2) = "11", "Nov", LEFT(L3837, 2) = "12", "Dec")</f>
        <v>Mar</v>
      </c>
      <c r="N3837" s="9" t="str">
        <f t="shared" si="417"/>
        <v>2016</v>
      </c>
      <c r="O3837" t="b">
        <v>0</v>
      </c>
      <c r="P3837">
        <v>8</v>
      </c>
      <c r="Q3837" t="b">
        <v>1</v>
      </c>
      <c r="R3837" t="s">
        <v>8270</v>
      </c>
      <c r="S3837" s="6">
        <f t="shared" si="413"/>
        <v>1.6</v>
      </c>
      <c r="T3837" s="8">
        <f t="shared" si="414"/>
        <v>40</v>
      </c>
      <c r="U3837" t="str">
        <f t="shared" si="418"/>
        <v>theater</v>
      </c>
      <c r="V3837" t="str">
        <f t="shared" si="419"/>
        <v>plays</v>
      </c>
    </row>
    <row r="3838" spans="1:22" ht="48" x14ac:dyDescent="0.2">
      <c r="A3838">
        <v>3836</v>
      </c>
      <c r="B3838" s="3" t="s">
        <v>3833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2">
        <f t="shared" si="415"/>
        <v>42585.172916666663</v>
      </c>
      <c r="K3838">
        <v>1467497652</v>
      </c>
      <c r="L3838" s="12" t="str">
        <f t="shared" si="416"/>
        <v>07/02/2016</v>
      </c>
      <c r="M3838" s="9" t="str" cm="1">
        <f t="array" ref="M3838">_xlfn.IFS(LEFT(L3838, 2) = "01", "Jan", LEFT(L3838, 2) = "02", "Feb", LEFT(L3838, 2) = "03", "Mar", LEFT(L3838, 2) = "04", "Apr", LEFT(L3838, 2) = "05", "May", LEFT(L3838, 2) = "06", "Jun", LEFT(L3838, 2) = "07", "Jul", LEFT(L3838, 2) = "08", "Aug", LEFT(L3838, 2) = "09", "Sep", LEFT(L3838, 2) = "10", "Oct", LEFT(L3838, 2) = "11", "Nov", LEFT(L3838, 2) = "12", "Dec")</f>
        <v>Jul</v>
      </c>
      <c r="N3838" s="9" t="str">
        <f t="shared" si="417"/>
        <v>2016</v>
      </c>
      <c r="O3838" t="b">
        <v>0</v>
      </c>
      <c r="P3838">
        <v>14</v>
      </c>
      <c r="Q3838" t="b">
        <v>1</v>
      </c>
      <c r="R3838" t="s">
        <v>8270</v>
      </c>
      <c r="S3838" s="6">
        <f t="shared" si="413"/>
        <v>1.125</v>
      </c>
      <c r="T3838" s="8">
        <f t="shared" si="414"/>
        <v>64.285714285714292</v>
      </c>
      <c r="U3838" t="str">
        <f t="shared" si="418"/>
        <v>theater</v>
      </c>
      <c r="V3838" t="str">
        <f t="shared" si="419"/>
        <v>plays</v>
      </c>
    </row>
    <row r="3839" spans="1:22" ht="32" x14ac:dyDescent="0.2">
      <c r="A3839">
        <v>3837</v>
      </c>
      <c r="B3839" s="3" t="s">
        <v>3834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2">
        <f t="shared" si="415"/>
        <v>42188.765717592592</v>
      </c>
      <c r="K3839">
        <v>1432837358</v>
      </c>
      <c r="L3839" s="12" t="str">
        <f t="shared" si="416"/>
        <v>05/28/2015</v>
      </c>
      <c r="M3839" s="9" t="str" cm="1">
        <f t="array" ref="M3839">_xlfn.IFS(LEFT(L3839, 2) = "01", "Jan", LEFT(L3839, 2) = "02", "Feb", LEFT(L3839, 2) = "03", "Mar", LEFT(L3839, 2) = "04", "Apr", LEFT(L3839, 2) = "05", "May", LEFT(L3839, 2) = "06", "Jun", LEFT(L3839, 2) = "07", "Jul", LEFT(L3839, 2) = "08", "Aug", LEFT(L3839, 2) = "09", "Sep", LEFT(L3839, 2) = "10", "Oct", LEFT(L3839, 2) = "11", "Nov", LEFT(L3839, 2) = "12", "Dec")</f>
        <v>May</v>
      </c>
      <c r="N3839" s="9" t="str">
        <f t="shared" si="417"/>
        <v>2015</v>
      </c>
      <c r="O3839" t="b">
        <v>0</v>
      </c>
      <c r="P3839">
        <v>17</v>
      </c>
      <c r="Q3839" t="b">
        <v>1</v>
      </c>
      <c r="R3839" t="s">
        <v>8270</v>
      </c>
      <c r="S3839" s="6">
        <f t="shared" si="413"/>
        <v>1.0209999999999999</v>
      </c>
      <c r="T3839" s="8">
        <f t="shared" si="414"/>
        <v>120.11764705882354</v>
      </c>
      <c r="U3839" t="str">
        <f t="shared" si="418"/>
        <v>theater</v>
      </c>
      <c r="V3839" t="str">
        <f t="shared" si="419"/>
        <v>plays</v>
      </c>
    </row>
    <row r="3840" spans="1:22" ht="48" x14ac:dyDescent="0.2">
      <c r="A3840">
        <v>3838</v>
      </c>
      <c r="B3840" s="3" t="s">
        <v>3835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2">
        <f t="shared" si="415"/>
        <v>42146.710752314815</v>
      </c>
      <c r="K3840">
        <v>1429722209</v>
      </c>
      <c r="L3840" s="12" t="str">
        <f t="shared" si="416"/>
        <v>04/22/2015</v>
      </c>
      <c r="M3840" s="9" t="str" cm="1">
        <f t="array" ref="M3840">_xlfn.IFS(LEFT(L3840, 2) = "01", "Jan", LEFT(L3840, 2) = "02", "Feb", LEFT(L3840, 2) = "03", "Mar", LEFT(L3840, 2) = "04", "Apr", LEFT(L3840, 2) = "05", "May", LEFT(L3840, 2) = "06", "Jun", LEFT(L3840, 2) = "07", "Jul", LEFT(L3840, 2) = "08", "Aug", LEFT(L3840, 2) = "09", "Sep", LEFT(L3840, 2) = "10", "Oct", LEFT(L3840, 2) = "11", "Nov", LEFT(L3840, 2) = "12", "Dec")</f>
        <v>Apr</v>
      </c>
      <c r="N3840" s="9" t="str">
        <f t="shared" si="417"/>
        <v>2015</v>
      </c>
      <c r="O3840" t="b">
        <v>0</v>
      </c>
      <c r="P3840">
        <v>100</v>
      </c>
      <c r="Q3840" t="b">
        <v>1</v>
      </c>
      <c r="R3840" t="s">
        <v>8270</v>
      </c>
      <c r="S3840" s="6">
        <f t="shared" si="413"/>
        <v>1.00824</v>
      </c>
      <c r="T3840" s="8">
        <f t="shared" si="414"/>
        <v>1008.24</v>
      </c>
      <c r="U3840" t="str">
        <f t="shared" si="418"/>
        <v>theater</v>
      </c>
      <c r="V3840" t="str">
        <f t="shared" si="419"/>
        <v>plays</v>
      </c>
    </row>
    <row r="3841" spans="1:22" ht="48" x14ac:dyDescent="0.2">
      <c r="A3841">
        <v>3839</v>
      </c>
      <c r="B3841" s="3" t="s">
        <v>3836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2">
        <f t="shared" si="415"/>
        <v>42215.142638888887</v>
      </c>
      <c r="K3841">
        <v>1433042724</v>
      </c>
      <c r="L3841" s="12" t="str">
        <f t="shared" si="416"/>
        <v>05/31/2015</v>
      </c>
      <c r="M3841" s="9" t="str" cm="1">
        <f t="array" ref="M3841">_xlfn.IFS(LEFT(L3841, 2) = "01", "Jan", LEFT(L3841, 2) = "02", "Feb", LEFT(L3841, 2) = "03", "Mar", LEFT(L3841, 2) = "04", "Apr", LEFT(L3841, 2) = "05", "May", LEFT(L3841, 2) = "06", "Jun", LEFT(L3841, 2) = "07", "Jul", LEFT(L3841, 2) = "08", "Aug", LEFT(L3841, 2) = "09", "Sep", LEFT(L3841, 2) = "10", "Oct", LEFT(L3841, 2) = "11", "Nov", LEFT(L3841, 2) = "12", "Dec")</f>
        <v>May</v>
      </c>
      <c r="N3841" s="9" t="str">
        <f t="shared" si="417"/>
        <v>2015</v>
      </c>
      <c r="O3841" t="b">
        <v>0</v>
      </c>
      <c r="P3841">
        <v>32</v>
      </c>
      <c r="Q3841" t="b">
        <v>1</v>
      </c>
      <c r="R3841" t="s">
        <v>8270</v>
      </c>
      <c r="S3841" s="6">
        <f t="shared" si="413"/>
        <v>1.0125</v>
      </c>
      <c r="T3841" s="8">
        <f t="shared" si="414"/>
        <v>63.28125</v>
      </c>
      <c r="U3841" t="str">
        <f t="shared" si="418"/>
        <v>theater</v>
      </c>
      <c r="V3841" t="str">
        <f t="shared" si="419"/>
        <v>plays</v>
      </c>
    </row>
    <row r="3842" spans="1:22" ht="48" x14ac:dyDescent="0.2">
      <c r="A3842">
        <v>3840</v>
      </c>
      <c r="B3842" s="3" t="s">
        <v>3837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2">
        <f t="shared" si="415"/>
        <v>42457.660057870366</v>
      </c>
      <c r="K3842">
        <v>1457023829</v>
      </c>
      <c r="L3842" s="12" t="str">
        <f t="shared" si="416"/>
        <v>03/03/2016</v>
      </c>
      <c r="M3842" s="9" t="str" cm="1">
        <f t="array" ref="M3842">_xlfn.IFS(LEFT(L3842, 2) = "01", "Jan", LEFT(L3842, 2) = "02", "Feb", LEFT(L3842, 2) = "03", "Mar", LEFT(L3842, 2) = "04", "Apr", LEFT(L3842, 2) = "05", "May", LEFT(L3842, 2) = "06", "Jun", LEFT(L3842, 2) = "07", "Jul", LEFT(L3842, 2) = "08", "Aug", LEFT(L3842, 2) = "09", "Sep", LEFT(L3842, 2) = "10", "Oct", LEFT(L3842, 2) = "11", "Nov", LEFT(L3842, 2) = "12", "Dec")</f>
        <v>Mar</v>
      </c>
      <c r="N3842" s="9" t="str">
        <f t="shared" si="417"/>
        <v>2016</v>
      </c>
      <c r="O3842" t="b">
        <v>0</v>
      </c>
      <c r="P3842">
        <v>3</v>
      </c>
      <c r="Q3842" t="b">
        <v>1</v>
      </c>
      <c r="R3842" t="s">
        <v>8270</v>
      </c>
      <c r="S3842" s="6">
        <f t="shared" ref="S3842:S3905" si="420">E3842/D3842</f>
        <v>65</v>
      </c>
      <c r="T3842" s="8">
        <f t="shared" ref="T3842:T3905" si="421">IFERROR(E3842/P3842, 0)</f>
        <v>21.666666666666668</v>
      </c>
      <c r="U3842" t="str">
        <f t="shared" si="418"/>
        <v>theater</v>
      </c>
      <c r="V3842" t="str">
        <f t="shared" si="419"/>
        <v>plays</v>
      </c>
    </row>
    <row r="3843" spans="1:22" ht="48" x14ac:dyDescent="0.2">
      <c r="A3843">
        <v>3841</v>
      </c>
      <c r="B3843" s="3" t="s">
        <v>3838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2">
        <f t="shared" ref="J3843:J3906" si="422">(((I3843/60)/60)/24)+DATE(1970,1,1)</f>
        <v>41840.785729166666</v>
      </c>
      <c r="K3843">
        <v>1400698287</v>
      </c>
      <c r="L3843" s="12" t="str">
        <f t="shared" ref="L3843:L3906" si="423">TEXT((((K3843/60)/60)/24)+DATE(1970,1,1), "mm/dd/yyyy")</f>
        <v>05/21/2014</v>
      </c>
      <c r="M3843" s="9" t="str" cm="1">
        <f t="array" ref="M3843">_xlfn.IFS(LEFT(L3843, 2) = "01", "Jan", LEFT(L3843, 2) = "02", "Feb", LEFT(L3843, 2) = "03", "Mar", LEFT(L3843, 2) = "04", "Apr", LEFT(L3843, 2) = "05", "May", LEFT(L3843, 2) = "06", "Jun", LEFT(L3843, 2) = "07", "Jul", LEFT(L3843, 2) = "08", "Aug", LEFT(L3843, 2) = "09", "Sep", LEFT(L3843, 2) = "10", "Oct", LEFT(L3843, 2) = "11", "Nov", LEFT(L3843, 2) = "12", "Dec")</f>
        <v>May</v>
      </c>
      <c r="N3843" s="9" t="str">
        <f t="shared" ref="N3843:N3906" si="424">RIGHT(L3843, 4)</f>
        <v>2014</v>
      </c>
      <c r="O3843" t="b">
        <v>1</v>
      </c>
      <c r="P3843">
        <v>34</v>
      </c>
      <c r="Q3843" t="b">
        <v>0</v>
      </c>
      <c r="R3843" t="s">
        <v>8270</v>
      </c>
      <c r="S3843" s="6">
        <f t="shared" si="420"/>
        <v>8.72E-2</v>
      </c>
      <c r="T3843" s="8">
        <f t="shared" si="421"/>
        <v>25.647058823529413</v>
      </c>
      <c r="U3843" t="str">
        <f t="shared" ref="U3843:U3906" si="425">LEFT(R3843, SEARCH("/", R3843) - 1)</f>
        <v>theater</v>
      </c>
      <c r="V3843" t="str">
        <f t="shared" ref="V3843:V3906" si="426">RIGHT(R3843, LEN(R3843) - SEARCH("/", R3843) )</f>
        <v>plays</v>
      </c>
    </row>
    <row r="3844" spans="1:22" ht="48" x14ac:dyDescent="0.2">
      <c r="A3844">
        <v>3842</v>
      </c>
      <c r="B3844" s="3" t="s">
        <v>3839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2">
        <f t="shared" si="422"/>
        <v>41770.493657407409</v>
      </c>
      <c r="K3844">
        <v>1397217052</v>
      </c>
      <c r="L3844" s="12" t="str">
        <f t="shared" si="423"/>
        <v>04/11/2014</v>
      </c>
      <c r="M3844" s="9" t="str" cm="1">
        <f t="array" ref="M3844">_xlfn.IFS(LEFT(L3844, 2) = "01", "Jan", LEFT(L3844, 2) = "02", "Feb", LEFT(L3844, 2) = "03", "Mar", LEFT(L3844, 2) = "04", "Apr", LEFT(L3844, 2) = "05", "May", LEFT(L3844, 2) = "06", "Jun", LEFT(L3844, 2) = "07", "Jul", LEFT(L3844, 2) = "08", "Aug", LEFT(L3844, 2) = "09", "Sep", LEFT(L3844, 2) = "10", "Oct", LEFT(L3844, 2) = "11", "Nov", LEFT(L3844, 2) = "12", "Dec")</f>
        <v>Apr</v>
      </c>
      <c r="N3844" s="9" t="str">
        <f t="shared" si="424"/>
        <v>2014</v>
      </c>
      <c r="O3844" t="b">
        <v>1</v>
      </c>
      <c r="P3844">
        <v>23</v>
      </c>
      <c r="Q3844" t="b">
        <v>0</v>
      </c>
      <c r="R3844" t="s">
        <v>8270</v>
      </c>
      <c r="S3844" s="6">
        <f t="shared" si="420"/>
        <v>0.21940000000000001</v>
      </c>
      <c r="T3844" s="8">
        <f t="shared" si="421"/>
        <v>47.695652173913047</v>
      </c>
      <c r="U3844" t="str">
        <f t="shared" si="425"/>
        <v>theater</v>
      </c>
      <c r="V3844" t="str">
        <f t="shared" si="426"/>
        <v>plays</v>
      </c>
    </row>
    <row r="3845" spans="1:22" ht="48" x14ac:dyDescent="0.2">
      <c r="A3845">
        <v>3843</v>
      </c>
      <c r="B3845" s="3" t="s">
        <v>3840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2">
        <f t="shared" si="422"/>
        <v>41791.072500000002</v>
      </c>
      <c r="K3845">
        <v>1399427064</v>
      </c>
      <c r="L3845" s="12" t="str">
        <f t="shared" si="423"/>
        <v>05/07/2014</v>
      </c>
      <c r="M3845" s="9" t="str" cm="1">
        <f t="array" ref="M3845">_xlfn.IFS(LEFT(L3845, 2) = "01", "Jan", LEFT(L3845, 2) = "02", "Feb", LEFT(L3845, 2) = "03", "Mar", LEFT(L3845, 2) = "04", "Apr", LEFT(L3845, 2) = "05", "May", LEFT(L3845, 2) = "06", "Jun", LEFT(L3845, 2) = "07", "Jul", LEFT(L3845, 2) = "08", "Aug", LEFT(L3845, 2) = "09", "Sep", LEFT(L3845, 2) = "10", "Oct", LEFT(L3845, 2) = "11", "Nov", LEFT(L3845, 2) = "12", "Dec")</f>
        <v>May</v>
      </c>
      <c r="N3845" s="9" t="str">
        <f t="shared" si="424"/>
        <v>2014</v>
      </c>
      <c r="O3845" t="b">
        <v>1</v>
      </c>
      <c r="P3845">
        <v>19</v>
      </c>
      <c r="Q3845" t="b">
        <v>0</v>
      </c>
      <c r="R3845" t="s">
        <v>8270</v>
      </c>
      <c r="S3845" s="6">
        <f t="shared" si="420"/>
        <v>0.21299999999999999</v>
      </c>
      <c r="T3845" s="8">
        <f t="shared" si="421"/>
        <v>56.05263157894737</v>
      </c>
      <c r="U3845" t="str">
        <f t="shared" si="425"/>
        <v>theater</v>
      </c>
      <c r="V3845" t="str">
        <f t="shared" si="426"/>
        <v>plays</v>
      </c>
    </row>
    <row r="3846" spans="1:22" ht="48" x14ac:dyDescent="0.2">
      <c r="A3846">
        <v>3844</v>
      </c>
      <c r="B3846" s="3" t="s">
        <v>3841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2">
        <f t="shared" si="422"/>
        <v>41793.290972222225</v>
      </c>
      <c r="K3846">
        <v>1399474134</v>
      </c>
      <c r="L3846" s="12" t="str">
        <f t="shared" si="423"/>
        <v>05/07/2014</v>
      </c>
      <c r="M3846" s="9" t="str" cm="1">
        <f t="array" ref="M3846">_xlfn.IFS(LEFT(L3846, 2) = "01", "Jan", LEFT(L3846, 2) = "02", "Feb", LEFT(L3846, 2) = "03", "Mar", LEFT(L3846, 2) = "04", "Apr", LEFT(L3846, 2) = "05", "May", LEFT(L3846, 2) = "06", "Jun", LEFT(L3846, 2) = "07", "Jul", LEFT(L3846, 2) = "08", "Aug", LEFT(L3846, 2) = "09", "Sep", LEFT(L3846, 2) = "10", "Oct", LEFT(L3846, 2) = "11", "Nov", LEFT(L3846, 2) = "12", "Dec")</f>
        <v>May</v>
      </c>
      <c r="N3846" s="9" t="str">
        <f t="shared" si="424"/>
        <v>2014</v>
      </c>
      <c r="O3846" t="b">
        <v>1</v>
      </c>
      <c r="P3846">
        <v>50</v>
      </c>
      <c r="Q3846" t="b">
        <v>0</v>
      </c>
      <c r="R3846" t="s">
        <v>8270</v>
      </c>
      <c r="S3846" s="6">
        <f t="shared" si="420"/>
        <v>0.41489795918367345</v>
      </c>
      <c r="T3846" s="8">
        <f t="shared" si="421"/>
        <v>81.319999999999993</v>
      </c>
      <c r="U3846" t="str">
        <f t="shared" si="425"/>
        <v>theater</v>
      </c>
      <c r="V3846" t="str">
        <f t="shared" si="426"/>
        <v>plays</v>
      </c>
    </row>
    <row r="3847" spans="1:22" ht="64" x14ac:dyDescent="0.2">
      <c r="A3847">
        <v>3845</v>
      </c>
      <c r="B3847" s="3" t="s">
        <v>3842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2">
        <f t="shared" si="422"/>
        <v>42278.627013888887</v>
      </c>
      <c r="K3847">
        <v>1441119774</v>
      </c>
      <c r="L3847" s="12" t="str">
        <f t="shared" si="423"/>
        <v>09/01/2015</v>
      </c>
      <c r="M3847" s="9" t="str" cm="1">
        <f t="array" ref="M3847">_xlfn.IFS(LEFT(L3847, 2) = "01", "Jan", LEFT(L3847, 2) = "02", "Feb", LEFT(L3847, 2) = "03", "Mar", LEFT(L3847, 2) = "04", "Apr", LEFT(L3847, 2) = "05", "May", LEFT(L3847, 2) = "06", "Jun", LEFT(L3847, 2) = "07", "Jul", LEFT(L3847, 2) = "08", "Aug", LEFT(L3847, 2) = "09", "Sep", LEFT(L3847, 2) = "10", "Oct", LEFT(L3847, 2) = "11", "Nov", LEFT(L3847, 2) = "12", "Dec")</f>
        <v>Sep</v>
      </c>
      <c r="N3847" s="9" t="str">
        <f t="shared" si="424"/>
        <v>2015</v>
      </c>
      <c r="O3847" t="b">
        <v>1</v>
      </c>
      <c r="P3847">
        <v>12</v>
      </c>
      <c r="Q3847" t="b">
        <v>0</v>
      </c>
      <c r="R3847" t="s">
        <v>8270</v>
      </c>
      <c r="S3847" s="6">
        <f t="shared" si="420"/>
        <v>2.1049999999999999E-2</v>
      </c>
      <c r="T3847" s="8">
        <f t="shared" si="421"/>
        <v>70.166666666666671</v>
      </c>
      <c r="U3847" t="str">
        <f t="shared" si="425"/>
        <v>theater</v>
      </c>
      <c r="V3847" t="str">
        <f t="shared" si="426"/>
        <v>plays</v>
      </c>
    </row>
    <row r="3848" spans="1:22" ht="48" x14ac:dyDescent="0.2">
      <c r="A3848">
        <v>3846</v>
      </c>
      <c r="B3848" s="3" t="s">
        <v>3843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2">
        <f t="shared" si="422"/>
        <v>41916.290972222225</v>
      </c>
      <c r="K3848">
        <v>1409721542</v>
      </c>
      <c r="L3848" s="12" t="str">
        <f t="shared" si="423"/>
        <v>09/03/2014</v>
      </c>
      <c r="M3848" s="9" t="str" cm="1">
        <f t="array" ref="M3848">_xlfn.IFS(LEFT(L3848, 2) = "01", "Jan", LEFT(L3848, 2) = "02", "Feb", LEFT(L3848, 2) = "03", "Mar", LEFT(L3848, 2) = "04", "Apr", LEFT(L3848, 2) = "05", "May", LEFT(L3848, 2) = "06", "Jun", LEFT(L3848, 2) = "07", "Jul", LEFT(L3848, 2) = "08", "Aug", LEFT(L3848, 2) = "09", "Sep", LEFT(L3848, 2) = "10", "Oct", LEFT(L3848, 2) = "11", "Nov", LEFT(L3848, 2) = "12", "Dec")</f>
        <v>Sep</v>
      </c>
      <c r="N3848" s="9" t="str">
        <f t="shared" si="424"/>
        <v>2014</v>
      </c>
      <c r="O3848" t="b">
        <v>1</v>
      </c>
      <c r="P3848">
        <v>8</v>
      </c>
      <c r="Q3848" t="b">
        <v>0</v>
      </c>
      <c r="R3848" t="s">
        <v>8270</v>
      </c>
      <c r="S3848" s="6">
        <f t="shared" si="420"/>
        <v>2.7E-2</v>
      </c>
      <c r="T3848" s="8">
        <f t="shared" si="421"/>
        <v>23.625</v>
      </c>
      <c r="U3848" t="str">
        <f t="shared" si="425"/>
        <v>theater</v>
      </c>
      <c r="V3848" t="str">
        <f t="shared" si="426"/>
        <v>plays</v>
      </c>
    </row>
    <row r="3849" spans="1:22" ht="48" x14ac:dyDescent="0.2">
      <c r="A3849">
        <v>3847</v>
      </c>
      <c r="B3849" s="3" t="s">
        <v>3844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2">
        <f t="shared" si="422"/>
        <v>42204.224432870367</v>
      </c>
      <c r="K3849">
        <v>1433395391</v>
      </c>
      <c r="L3849" s="12" t="str">
        <f t="shared" si="423"/>
        <v>06/04/2015</v>
      </c>
      <c r="M3849" s="9" t="str" cm="1">
        <f t="array" ref="M3849">_xlfn.IFS(LEFT(L3849, 2) = "01", "Jan", LEFT(L3849, 2) = "02", "Feb", LEFT(L3849, 2) = "03", "Mar", LEFT(L3849, 2) = "04", "Apr", LEFT(L3849, 2) = "05", "May", LEFT(L3849, 2) = "06", "Jun", LEFT(L3849, 2) = "07", "Jul", LEFT(L3849, 2) = "08", "Aug", LEFT(L3849, 2) = "09", "Sep", LEFT(L3849, 2) = "10", "Oct", LEFT(L3849, 2) = "11", "Nov", LEFT(L3849, 2) = "12", "Dec")</f>
        <v>Jun</v>
      </c>
      <c r="N3849" s="9" t="str">
        <f t="shared" si="424"/>
        <v>2015</v>
      </c>
      <c r="O3849" t="b">
        <v>1</v>
      </c>
      <c r="P3849">
        <v>9</v>
      </c>
      <c r="Q3849" t="b">
        <v>0</v>
      </c>
      <c r="R3849" t="s">
        <v>8270</v>
      </c>
      <c r="S3849" s="6">
        <f t="shared" si="420"/>
        <v>0.16161904761904761</v>
      </c>
      <c r="T3849" s="8">
        <f t="shared" si="421"/>
        <v>188.55555555555554</v>
      </c>
      <c r="U3849" t="str">
        <f t="shared" si="425"/>
        <v>theater</v>
      </c>
      <c r="V3849" t="str">
        <f t="shared" si="426"/>
        <v>plays</v>
      </c>
    </row>
    <row r="3850" spans="1:22" ht="48" x14ac:dyDescent="0.2">
      <c r="A3850">
        <v>3848</v>
      </c>
      <c r="B3850" s="3" t="s">
        <v>3845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2">
        <f t="shared" si="422"/>
        <v>42295.817002314812</v>
      </c>
      <c r="K3850">
        <v>1442604989</v>
      </c>
      <c r="L3850" s="12" t="str">
        <f t="shared" si="423"/>
        <v>09/18/2015</v>
      </c>
      <c r="M3850" s="9" t="str" cm="1">
        <f t="array" ref="M3850">_xlfn.IFS(LEFT(L3850, 2) = "01", "Jan", LEFT(L3850, 2) = "02", "Feb", LEFT(L3850, 2) = "03", "Mar", LEFT(L3850, 2) = "04", "Apr", LEFT(L3850, 2) = "05", "May", LEFT(L3850, 2) = "06", "Jun", LEFT(L3850, 2) = "07", "Jul", LEFT(L3850, 2) = "08", "Aug", LEFT(L3850, 2) = "09", "Sep", LEFT(L3850, 2) = "10", "Oct", LEFT(L3850, 2) = "11", "Nov", LEFT(L3850, 2) = "12", "Dec")</f>
        <v>Sep</v>
      </c>
      <c r="N3850" s="9" t="str">
        <f t="shared" si="424"/>
        <v>2015</v>
      </c>
      <c r="O3850" t="b">
        <v>1</v>
      </c>
      <c r="P3850">
        <v>43</v>
      </c>
      <c r="Q3850" t="b">
        <v>0</v>
      </c>
      <c r="R3850" t="s">
        <v>8270</v>
      </c>
      <c r="S3850" s="6">
        <f t="shared" si="420"/>
        <v>0.16376923076923078</v>
      </c>
      <c r="T3850" s="8">
        <f t="shared" si="421"/>
        <v>49.511627906976742</v>
      </c>
      <c r="U3850" t="str">
        <f t="shared" si="425"/>
        <v>theater</v>
      </c>
      <c r="V3850" t="str">
        <f t="shared" si="426"/>
        <v>plays</v>
      </c>
    </row>
    <row r="3851" spans="1:22" ht="48" x14ac:dyDescent="0.2">
      <c r="A3851">
        <v>3849</v>
      </c>
      <c r="B3851" s="3" t="s">
        <v>3846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2">
        <f t="shared" si="422"/>
        <v>42166.767175925925</v>
      </c>
      <c r="K3851">
        <v>1431455084</v>
      </c>
      <c r="L3851" s="12" t="str">
        <f t="shared" si="423"/>
        <v>05/12/2015</v>
      </c>
      <c r="M3851" s="9" t="str" cm="1">
        <f t="array" ref="M3851">_xlfn.IFS(LEFT(L3851, 2) = "01", "Jan", LEFT(L3851, 2) = "02", "Feb", LEFT(L3851, 2) = "03", "Mar", LEFT(L3851, 2) = "04", "Apr", LEFT(L3851, 2) = "05", "May", LEFT(L3851, 2) = "06", "Jun", LEFT(L3851, 2) = "07", "Jul", LEFT(L3851, 2) = "08", "Aug", LEFT(L3851, 2) = "09", "Sep", LEFT(L3851, 2) = "10", "Oct", LEFT(L3851, 2) = "11", "Nov", LEFT(L3851, 2) = "12", "Dec")</f>
        <v>May</v>
      </c>
      <c r="N3851" s="9" t="str">
        <f t="shared" si="424"/>
        <v>2015</v>
      </c>
      <c r="O3851" t="b">
        <v>1</v>
      </c>
      <c r="P3851">
        <v>28</v>
      </c>
      <c r="Q3851" t="b">
        <v>0</v>
      </c>
      <c r="R3851" t="s">
        <v>8270</v>
      </c>
      <c r="S3851" s="6">
        <f t="shared" si="420"/>
        <v>7.0433333333333334E-2</v>
      </c>
      <c r="T3851" s="8">
        <f t="shared" si="421"/>
        <v>75.464285714285708</v>
      </c>
      <c r="U3851" t="str">
        <f t="shared" si="425"/>
        <v>theater</v>
      </c>
      <c r="V3851" t="str">
        <f t="shared" si="426"/>
        <v>plays</v>
      </c>
    </row>
    <row r="3852" spans="1:22" ht="32" x14ac:dyDescent="0.2">
      <c r="A3852">
        <v>3850</v>
      </c>
      <c r="B3852" s="3" t="s">
        <v>3847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2">
        <f t="shared" si="422"/>
        <v>42005.124340277776</v>
      </c>
      <c r="K3852">
        <v>1417489143</v>
      </c>
      <c r="L3852" s="12" t="str">
        <f t="shared" si="423"/>
        <v>12/02/2014</v>
      </c>
      <c r="M3852" s="9" t="str" cm="1">
        <f t="array" ref="M3852">_xlfn.IFS(LEFT(L3852, 2) = "01", "Jan", LEFT(L3852, 2) = "02", "Feb", LEFT(L3852, 2) = "03", "Mar", LEFT(L3852, 2) = "04", "Apr", LEFT(L3852, 2) = "05", "May", LEFT(L3852, 2) = "06", "Jun", LEFT(L3852, 2) = "07", "Jul", LEFT(L3852, 2) = "08", "Aug", LEFT(L3852, 2) = "09", "Sep", LEFT(L3852, 2) = "10", "Oct", LEFT(L3852, 2) = "11", "Nov", LEFT(L3852, 2) = "12", "Dec")</f>
        <v>Dec</v>
      </c>
      <c r="N3852" s="9" t="str">
        <f t="shared" si="424"/>
        <v>2014</v>
      </c>
      <c r="O3852" t="b">
        <v>1</v>
      </c>
      <c r="P3852">
        <v>4</v>
      </c>
      <c r="Q3852" t="b">
        <v>0</v>
      </c>
      <c r="R3852" t="s">
        <v>8270</v>
      </c>
      <c r="S3852" s="6">
        <f t="shared" si="420"/>
        <v>3.7999999999999999E-2</v>
      </c>
      <c r="T3852" s="8">
        <f t="shared" si="421"/>
        <v>9.5</v>
      </c>
      <c r="U3852" t="str">
        <f t="shared" si="425"/>
        <v>theater</v>
      </c>
      <c r="V3852" t="str">
        <f t="shared" si="426"/>
        <v>plays</v>
      </c>
    </row>
    <row r="3853" spans="1:22" ht="48" x14ac:dyDescent="0.2">
      <c r="A3853">
        <v>3851</v>
      </c>
      <c r="B3853" s="3" t="s">
        <v>3848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2">
        <f t="shared" si="422"/>
        <v>42202.439571759256</v>
      </c>
      <c r="K3853">
        <v>1434537179</v>
      </c>
      <c r="L3853" s="12" t="str">
        <f t="shared" si="423"/>
        <v>06/17/2015</v>
      </c>
      <c r="M3853" s="9" t="str" cm="1">
        <f t="array" ref="M3853">_xlfn.IFS(LEFT(L3853, 2) = "01", "Jan", LEFT(L3853, 2) = "02", "Feb", LEFT(L3853, 2) = "03", "Mar", LEFT(L3853, 2) = "04", "Apr", LEFT(L3853, 2) = "05", "May", LEFT(L3853, 2) = "06", "Jun", LEFT(L3853, 2) = "07", "Jul", LEFT(L3853, 2) = "08", "Aug", LEFT(L3853, 2) = "09", "Sep", LEFT(L3853, 2) = "10", "Oct", LEFT(L3853, 2) = "11", "Nov", LEFT(L3853, 2) = "12", "Dec")</f>
        <v>Jun</v>
      </c>
      <c r="N3853" s="9" t="str">
        <f t="shared" si="424"/>
        <v>2015</v>
      </c>
      <c r="O3853" t="b">
        <v>1</v>
      </c>
      <c r="P3853">
        <v>24</v>
      </c>
      <c r="Q3853" t="b">
        <v>0</v>
      </c>
      <c r="R3853" t="s">
        <v>8270</v>
      </c>
      <c r="S3853" s="6">
        <f t="shared" si="420"/>
        <v>0.34079999999999999</v>
      </c>
      <c r="T3853" s="8">
        <f t="shared" si="421"/>
        <v>35.5</v>
      </c>
      <c r="U3853" t="str">
        <f t="shared" si="425"/>
        <v>theater</v>
      </c>
      <c r="V3853" t="str">
        <f t="shared" si="426"/>
        <v>plays</v>
      </c>
    </row>
    <row r="3854" spans="1:22" ht="48" x14ac:dyDescent="0.2">
      <c r="A3854">
        <v>3852</v>
      </c>
      <c r="B3854" s="3" t="s">
        <v>3849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2">
        <f t="shared" si="422"/>
        <v>42090.149027777778</v>
      </c>
      <c r="K3854">
        <v>1425270876</v>
      </c>
      <c r="L3854" s="12" t="str">
        <f t="shared" si="423"/>
        <v>03/02/2015</v>
      </c>
      <c r="M3854" s="9" t="str" cm="1">
        <f t="array" ref="M3854">_xlfn.IFS(LEFT(L3854, 2) = "01", "Jan", LEFT(L3854, 2) = "02", "Feb", LEFT(L3854, 2) = "03", "Mar", LEFT(L3854, 2) = "04", "Apr", LEFT(L3854, 2) = "05", "May", LEFT(L3854, 2) = "06", "Jun", LEFT(L3854, 2) = "07", "Jul", LEFT(L3854, 2) = "08", "Aug", LEFT(L3854, 2) = "09", "Sep", LEFT(L3854, 2) = "10", "Oct", LEFT(L3854, 2) = "11", "Nov", LEFT(L3854, 2) = "12", "Dec")</f>
        <v>Mar</v>
      </c>
      <c r="N3854" s="9" t="str">
        <f t="shared" si="424"/>
        <v>2015</v>
      </c>
      <c r="O3854" t="b">
        <v>0</v>
      </c>
      <c r="P3854">
        <v>2</v>
      </c>
      <c r="Q3854" t="b">
        <v>0</v>
      </c>
      <c r="R3854" t="s">
        <v>8270</v>
      </c>
      <c r="S3854" s="6">
        <f t="shared" si="420"/>
        <v>2E-3</v>
      </c>
      <c r="T3854" s="8">
        <f t="shared" si="421"/>
        <v>10</v>
      </c>
      <c r="U3854" t="str">
        <f t="shared" si="425"/>
        <v>theater</v>
      </c>
      <c r="V3854" t="str">
        <f t="shared" si="426"/>
        <v>plays</v>
      </c>
    </row>
    <row r="3855" spans="1:22" ht="32" x14ac:dyDescent="0.2">
      <c r="A3855">
        <v>3853</v>
      </c>
      <c r="B3855" s="3" t="s">
        <v>3850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2">
        <f t="shared" si="422"/>
        <v>41883.84002314815</v>
      </c>
      <c r="K3855">
        <v>1406578178</v>
      </c>
      <c r="L3855" s="12" t="str">
        <f t="shared" si="423"/>
        <v>07/28/2014</v>
      </c>
      <c r="M3855" s="9" t="str" cm="1">
        <f t="array" ref="M3855">_xlfn.IFS(LEFT(L3855, 2) = "01", "Jan", LEFT(L3855, 2) = "02", "Feb", LEFT(L3855, 2) = "03", "Mar", LEFT(L3855, 2) = "04", "Apr", LEFT(L3855, 2) = "05", "May", LEFT(L3855, 2) = "06", "Jun", LEFT(L3855, 2) = "07", "Jul", LEFT(L3855, 2) = "08", "Aug", LEFT(L3855, 2) = "09", "Sep", LEFT(L3855, 2) = "10", "Oct", LEFT(L3855, 2) = "11", "Nov", LEFT(L3855, 2) = "12", "Dec")</f>
        <v>Jul</v>
      </c>
      <c r="N3855" s="9" t="str">
        <f t="shared" si="424"/>
        <v>2014</v>
      </c>
      <c r="O3855" t="b">
        <v>0</v>
      </c>
      <c r="P3855">
        <v>2</v>
      </c>
      <c r="Q3855" t="b">
        <v>0</v>
      </c>
      <c r="R3855" t="s">
        <v>8270</v>
      </c>
      <c r="S3855" s="6">
        <f t="shared" si="420"/>
        <v>2.5999999999999998E-4</v>
      </c>
      <c r="T3855" s="8">
        <f t="shared" si="421"/>
        <v>13</v>
      </c>
      <c r="U3855" t="str">
        <f t="shared" si="425"/>
        <v>theater</v>
      </c>
      <c r="V3855" t="str">
        <f t="shared" si="426"/>
        <v>plays</v>
      </c>
    </row>
    <row r="3856" spans="1:22" ht="32" x14ac:dyDescent="0.2">
      <c r="A3856">
        <v>3854</v>
      </c>
      <c r="B3856" s="3" t="s">
        <v>3851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2">
        <f t="shared" si="422"/>
        <v>42133.884930555556</v>
      </c>
      <c r="K3856">
        <v>1428614058</v>
      </c>
      <c r="L3856" s="12" t="str">
        <f t="shared" si="423"/>
        <v>04/09/2015</v>
      </c>
      <c r="M3856" s="9" t="str" cm="1">
        <f t="array" ref="M3856">_xlfn.IFS(LEFT(L3856, 2) = "01", "Jan", LEFT(L3856, 2) = "02", "Feb", LEFT(L3856, 2) = "03", "Mar", LEFT(L3856, 2) = "04", "Apr", LEFT(L3856, 2) = "05", "May", LEFT(L3856, 2) = "06", "Jun", LEFT(L3856, 2) = "07", "Jul", LEFT(L3856, 2) = "08", "Aug", LEFT(L3856, 2) = "09", "Sep", LEFT(L3856, 2) = "10", "Oct", LEFT(L3856, 2) = "11", "Nov", LEFT(L3856, 2) = "12", "Dec")</f>
        <v>Apr</v>
      </c>
      <c r="N3856" s="9" t="str">
        <f t="shared" si="424"/>
        <v>2015</v>
      </c>
      <c r="O3856" t="b">
        <v>0</v>
      </c>
      <c r="P3856">
        <v>20</v>
      </c>
      <c r="Q3856" t="b">
        <v>0</v>
      </c>
      <c r="R3856" t="s">
        <v>8270</v>
      </c>
      <c r="S3856" s="6">
        <f t="shared" si="420"/>
        <v>0.16254545454545455</v>
      </c>
      <c r="T3856" s="8">
        <f t="shared" si="421"/>
        <v>89.4</v>
      </c>
      <c r="U3856" t="str">
        <f t="shared" si="425"/>
        <v>theater</v>
      </c>
      <c r="V3856" t="str">
        <f t="shared" si="426"/>
        <v>plays</v>
      </c>
    </row>
    <row r="3857" spans="1:22" ht="48" x14ac:dyDescent="0.2">
      <c r="A3857">
        <v>3855</v>
      </c>
      <c r="B3857" s="3" t="s">
        <v>3852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2">
        <f t="shared" si="422"/>
        <v>42089.929062499999</v>
      </c>
      <c r="K3857">
        <v>1424819871</v>
      </c>
      <c r="L3857" s="12" t="str">
        <f t="shared" si="423"/>
        <v>02/24/2015</v>
      </c>
      <c r="M3857" s="9" t="str" cm="1">
        <f t="array" ref="M3857">_xlfn.IFS(LEFT(L3857, 2) = "01", "Jan", LEFT(L3857, 2) = "02", "Feb", LEFT(L3857, 2) = "03", "Mar", LEFT(L3857, 2) = "04", "Apr", LEFT(L3857, 2) = "05", "May", LEFT(L3857, 2) = "06", "Jun", LEFT(L3857, 2) = "07", "Jul", LEFT(L3857, 2) = "08", "Aug", LEFT(L3857, 2) = "09", "Sep", LEFT(L3857, 2) = "10", "Oct", LEFT(L3857, 2) = "11", "Nov", LEFT(L3857, 2) = "12", "Dec")</f>
        <v>Feb</v>
      </c>
      <c r="N3857" s="9" t="str">
        <f t="shared" si="424"/>
        <v>2015</v>
      </c>
      <c r="O3857" t="b">
        <v>0</v>
      </c>
      <c r="P3857">
        <v>1</v>
      </c>
      <c r="Q3857" t="b">
        <v>0</v>
      </c>
      <c r="R3857" t="s">
        <v>8270</v>
      </c>
      <c r="S3857" s="6">
        <f t="shared" si="420"/>
        <v>2.5000000000000001E-2</v>
      </c>
      <c r="T3857" s="8">
        <f t="shared" si="421"/>
        <v>25</v>
      </c>
      <c r="U3857" t="str">
        <f t="shared" si="425"/>
        <v>theater</v>
      </c>
      <c r="V3857" t="str">
        <f t="shared" si="426"/>
        <v>plays</v>
      </c>
    </row>
    <row r="3858" spans="1:22" ht="48" x14ac:dyDescent="0.2">
      <c r="A3858">
        <v>3856</v>
      </c>
      <c r="B3858" s="3" t="s">
        <v>3853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2">
        <f t="shared" si="422"/>
        <v>42071.701423611114</v>
      </c>
      <c r="K3858">
        <v>1423245003</v>
      </c>
      <c r="L3858" s="12" t="str">
        <f t="shared" si="423"/>
        <v>02/06/2015</v>
      </c>
      <c r="M3858" s="9" t="str" cm="1">
        <f t="array" ref="M3858">_xlfn.IFS(LEFT(L3858, 2) = "01", "Jan", LEFT(L3858, 2) = "02", "Feb", LEFT(L3858, 2) = "03", "Mar", LEFT(L3858, 2) = "04", "Apr", LEFT(L3858, 2) = "05", "May", LEFT(L3858, 2) = "06", "Jun", LEFT(L3858, 2) = "07", "Jul", LEFT(L3858, 2) = "08", "Aug", LEFT(L3858, 2) = "09", "Sep", LEFT(L3858, 2) = "10", "Oct", LEFT(L3858, 2) = "11", "Nov", LEFT(L3858, 2) = "12", "Dec")</f>
        <v>Feb</v>
      </c>
      <c r="N3858" s="9" t="str">
        <f t="shared" si="424"/>
        <v>2015</v>
      </c>
      <c r="O3858" t="b">
        <v>0</v>
      </c>
      <c r="P3858">
        <v>1</v>
      </c>
      <c r="Q3858" t="b">
        <v>0</v>
      </c>
      <c r="R3858" t="s">
        <v>8270</v>
      </c>
      <c r="S3858" s="6">
        <f t="shared" si="420"/>
        <v>2.0000000000000001E-4</v>
      </c>
      <c r="T3858" s="8">
        <f t="shared" si="421"/>
        <v>1</v>
      </c>
      <c r="U3858" t="str">
        <f t="shared" si="425"/>
        <v>theater</v>
      </c>
      <c r="V3858" t="str">
        <f t="shared" si="426"/>
        <v>plays</v>
      </c>
    </row>
    <row r="3859" spans="1:22" ht="48" x14ac:dyDescent="0.2">
      <c r="A3859">
        <v>3857</v>
      </c>
      <c r="B3859" s="3" t="s">
        <v>3854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2">
        <f t="shared" si="422"/>
        <v>41852.716666666667</v>
      </c>
      <c r="K3859">
        <v>1404927690</v>
      </c>
      <c r="L3859" s="12" t="str">
        <f t="shared" si="423"/>
        <v>07/09/2014</v>
      </c>
      <c r="M3859" s="9" t="str" cm="1">
        <f t="array" ref="M3859">_xlfn.IFS(LEFT(L3859, 2) = "01", "Jan", LEFT(L3859, 2) = "02", "Feb", LEFT(L3859, 2) = "03", "Mar", LEFT(L3859, 2) = "04", "Apr", LEFT(L3859, 2) = "05", "May", LEFT(L3859, 2) = "06", "Jun", LEFT(L3859, 2) = "07", "Jul", LEFT(L3859, 2) = "08", "Aug", LEFT(L3859, 2) = "09", "Sep", LEFT(L3859, 2) = "10", "Oct", LEFT(L3859, 2) = "11", "Nov", LEFT(L3859, 2) = "12", "Dec")</f>
        <v>Jul</v>
      </c>
      <c r="N3859" s="9" t="str">
        <f t="shared" si="424"/>
        <v>2014</v>
      </c>
      <c r="O3859" t="b">
        <v>0</v>
      </c>
      <c r="P3859">
        <v>4</v>
      </c>
      <c r="Q3859" t="b">
        <v>0</v>
      </c>
      <c r="R3859" t="s">
        <v>8270</v>
      </c>
      <c r="S3859" s="6">
        <f t="shared" si="420"/>
        <v>5.1999999999999998E-2</v>
      </c>
      <c r="T3859" s="8">
        <f t="shared" si="421"/>
        <v>65</v>
      </c>
      <c r="U3859" t="str">
        <f t="shared" si="425"/>
        <v>theater</v>
      </c>
      <c r="V3859" t="str">
        <f t="shared" si="426"/>
        <v>plays</v>
      </c>
    </row>
    <row r="3860" spans="1:22" ht="48" x14ac:dyDescent="0.2">
      <c r="A3860">
        <v>3858</v>
      </c>
      <c r="B3860" s="3" t="s">
        <v>3855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2">
        <f t="shared" si="422"/>
        <v>42146.875</v>
      </c>
      <c r="K3860">
        <v>1430734844</v>
      </c>
      <c r="L3860" s="12" t="str">
        <f t="shared" si="423"/>
        <v>05/04/2015</v>
      </c>
      <c r="M3860" s="9" t="str" cm="1">
        <f t="array" ref="M3860">_xlfn.IFS(LEFT(L3860, 2) = "01", "Jan", LEFT(L3860, 2) = "02", "Feb", LEFT(L3860, 2) = "03", "Mar", LEFT(L3860, 2) = "04", "Apr", LEFT(L3860, 2) = "05", "May", LEFT(L3860, 2) = "06", "Jun", LEFT(L3860, 2) = "07", "Jul", LEFT(L3860, 2) = "08", "Aug", LEFT(L3860, 2) = "09", "Sep", LEFT(L3860, 2) = "10", "Oct", LEFT(L3860, 2) = "11", "Nov", LEFT(L3860, 2) = "12", "Dec")</f>
        <v>May</v>
      </c>
      <c r="N3860" s="9" t="str">
        <f t="shared" si="424"/>
        <v>2015</v>
      </c>
      <c r="O3860" t="b">
        <v>0</v>
      </c>
      <c r="P3860">
        <v>1</v>
      </c>
      <c r="Q3860" t="b">
        <v>0</v>
      </c>
      <c r="R3860" t="s">
        <v>8270</v>
      </c>
      <c r="S3860" s="6">
        <f t="shared" si="420"/>
        <v>0.02</v>
      </c>
      <c r="T3860" s="8">
        <f t="shared" si="421"/>
        <v>10</v>
      </c>
      <c r="U3860" t="str">
        <f t="shared" si="425"/>
        <v>theater</v>
      </c>
      <c r="V3860" t="str">
        <f t="shared" si="426"/>
        <v>plays</v>
      </c>
    </row>
    <row r="3861" spans="1:22" ht="48" x14ac:dyDescent="0.2">
      <c r="A3861">
        <v>3859</v>
      </c>
      <c r="B3861" s="3" t="s">
        <v>3856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2">
        <f t="shared" si="422"/>
        <v>41815.875</v>
      </c>
      <c r="K3861">
        <v>1401485207</v>
      </c>
      <c r="L3861" s="12" t="str">
        <f t="shared" si="423"/>
        <v>05/30/2014</v>
      </c>
      <c r="M3861" s="9" t="str" cm="1">
        <f t="array" ref="M3861">_xlfn.IFS(LEFT(L3861, 2) = "01", "Jan", LEFT(L3861, 2) = "02", "Feb", LEFT(L3861, 2) = "03", "Mar", LEFT(L3861, 2) = "04", "Apr", LEFT(L3861, 2) = "05", "May", LEFT(L3861, 2) = "06", "Jun", LEFT(L3861, 2) = "07", "Jul", LEFT(L3861, 2) = "08", "Aug", LEFT(L3861, 2) = "09", "Sep", LEFT(L3861, 2) = "10", "Oct", LEFT(L3861, 2) = "11", "Nov", LEFT(L3861, 2) = "12", "Dec")</f>
        <v>May</v>
      </c>
      <c r="N3861" s="9" t="str">
        <f t="shared" si="424"/>
        <v>2014</v>
      </c>
      <c r="O3861" t="b">
        <v>0</v>
      </c>
      <c r="P3861">
        <v>1</v>
      </c>
      <c r="Q3861" t="b">
        <v>0</v>
      </c>
      <c r="R3861" t="s">
        <v>8270</v>
      </c>
      <c r="S3861" s="6">
        <f t="shared" si="420"/>
        <v>4.0000000000000002E-4</v>
      </c>
      <c r="T3861" s="8">
        <f t="shared" si="421"/>
        <v>1</v>
      </c>
      <c r="U3861" t="str">
        <f t="shared" si="425"/>
        <v>theater</v>
      </c>
      <c r="V3861" t="str">
        <f t="shared" si="426"/>
        <v>plays</v>
      </c>
    </row>
    <row r="3862" spans="1:22" ht="48" x14ac:dyDescent="0.2">
      <c r="A3862">
        <v>3860</v>
      </c>
      <c r="B3862" s="3" t="s">
        <v>3857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2">
        <f t="shared" si="422"/>
        <v>41863.660995370366</v>
      </c>
      <c r="K3862">
        <v>1405266710</v>
      </c>
      <c r="L3862" s="12" t="str">
        <f t="shared" si="423"/>
        <v>07/13/2014</v>
      </c>
      <c r="M3862" s="9" t="str" cm="1">
        <f t="array" ref="M3862">_xlfn.IFS(LEFT(L3862, 2) = "01", "Jan", LEFT(L3862, 2) = "02", "Feb", LEFT(L3862, 2) = "03", "Mar", LEFT(L3862, 2) = "04", "Apr", LEFT(L3862, 2) = "05", "May", LEFT(L3862, 2) = "06", "Jun", LEFT(L3862, 2) = "07", "Jul", LEFT(L3862, 2) = "08", "Aug", LEFT(L3862, 2) = "09", "Sep", LEFT(L3862, 2) = "10", "Oct", LEFT(L3862, 2) = "11", "Nov", LEFT(L3862, 2) = "12", "Dec")</f>
        <v>Jul</v>
      </c>
      <c r="N3862" s="9" t="str">
        <f t="shared" si="424"/>
        <v>2014</v>
      </c>
      <c r="O3862" t="b">
        <v>0</v>
      </c>
      <c r="P3862">
        <v>13</v>
      </c>
      <c r="Q3862" t="b">
        <v>0</v>
      </c>
      <c r="R3862" t="s">
        <v>8270</v>
      </c>
      <c r="S3862" s="6">
        <f t="shared" si="420"/>
        <v>0.17666666666666667</v>
      </c>
      <c r="T3862" s="8">
        <f t="shared" si="421"/>
        <v>81.538461538461533</v>
      </c>
      <c r="U3862" t="str">
        <f t="shared" si="425"/>
        <v>theater</v>
      </c>
      <c r="V3862" t="str">
        <f t="shared" si="426"/>
        <v>plays</v>
      </c>
    </row>
    <row r="3863" spans="1:22" ht="16" x14ac:dyDescent="0.2">
      <c r="A3863">
        <v>3861</v>
      </c>
      <c r="B3863" s="3" t="s">
        <v>3858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2">
        <f t="shared" si="422"/>
        <v>41955.907638888893</v>
      </c>
      <c r="K3863">
        <v>1412258977</v>
      </c>
      <c r="L3863" s="12" t="str">
        <f t="shared" si="423"/>
        <v>10/02/2014</v>
      </c>
      <c r="M3863" s="9" t="str" cm="1">
        <f t="array" ref="M3863">_xlfn.IFS(LEFT(L3863, 2) = "01", "Jan", LEFT(L3863, 2) = "02", "Feb", LEFT(L3863, 2) = "03", "Mar", LEFT(L3863, 2) = "04", "Apr", LEFT(L3863, 2) = "05", "May", LEFT(L3863, 2) = "06", "Jun", LEFT(L3863, 2) = "07", "Jul", LEFT(L3863, 2) = "08", "Aug", LEFT(L3863, 2) = "09", "Sep", LEFT(L3863, 2) = "10", "Oct", LEFT(L3863, 2) = "11", "Nov", LEFT(L3863, 2) = "12", "Dec")</f>
        <v>Oct</v>
      </c>
      <c r="N3863" s="9" t="str">
        <f t="shared" si="424"/>
        <v>2014</v>
      </c>
      <c r="O3863" t="b">
        <v>0</v>
      </c>
      <c r="P3863">
        <v>1</v>
      </c>
      <c r="Q3863" t="b">
        <v>0</v>
      </c>
      <c r="R3863" t="s">
        <v>8270</v>
      </c>
      <c r="S3863" s="6">
        <f t="shared" si="420"/>
        <v>0.05</v>
      </c>
      <c r="T3863" s="8">
        <f t="shared" si="421"/>
        <v>100</v>
      </c>
      <c r="U3863" t="str">
        <f t="shared" si="425"/>
        <v>theater</v>
      </c>
      <c r="V3863" t="str">
        <f t="shared" si="426"/>
        <v>plays</v>
      </c>
    </row>
    <row r="3864" spans="1:22" ht="32" x14ac:dyDescent="0.2">
      <c r="A3864">
        <v>3862</v>
      </c>
      <c r="B3864" s="3" t="s">
        <v>3859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2">
        <f t="shared" si="422"/>
        <v>42625.707638888889</v>
      </c>
      <c r="K3864">
        <v>1472451356</v>
      </c>
      <c r="L3864" s="12" t="str">
        <f t="shared" si="423"/>
        <v>08/29/2016</v>
      </c>
      <c r="M3864" s="9" t="str" cm="1">
        <f t="array" ref="M3864">_xlfn.IFS(LEFT(L3864, 2) = "01", "Jan", LEFT(L3864, 2) = "02", "Feb", LEFT(L3864, 2) = "03", "Mar", LEFT(L3864, 2) = "04", "Apr", LEFT(L3864, 2) = "05", "May", LEFT(L3864, 2) = "06", "Jun", LEFT(L3864, 2) = "07", "Jul", LEFT(L3864, 2) = "08", "Aug", LEFT(L3864, 2) = "09", "Sep", LEFT(L3864, 2) = "10", "Oct", LEFT(L3864, 2) = "11", "Nov", LEFT(L3864, 2) = "12", "Dec")</f>
        <v>Aug</v>
      </c>
      <c r="N3864" s="9" t="str">
        <f t="shared" si="424"/>
        <v>2016</v>
      </c>
      <c r="O3864" t="b">
        <v>0</v>
      </c>
      <c r="P3864">
        <v>1</v>
      </c>
      <c r="Q3864" t="b">
        <v>0</v>
      </c>
      <c r="R3864" t="s">
        <v>8270</v>
      </c>
      <c r="S3864" s="6">
        <f t="shared" si="420"/>
        <v>1.3333333333333334E-4</v>
      </c>
      <c r="T3864" s="8">
        <f t="shared" si="421"/>
        <v>1</v>
      </c>
      <c r="U3864" t="str">
        <f t="shared" si="425"/>
        <v>theater</v>
      </c>
      <c r="V3864" t="str">
        <f t="shared" si="426"/>
        <v>plays</v>
      </c>
    </row>
    <row r="3865" spans="1:22" ht="48" x14ac:dyDescent="0.2">
      <c r="A3865">
        <v>3863</v>
      </c>
      <c r="B3865" s="3" t="s">
        <v>3860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2">
        <f t="shared" si="422"/>
        <v>42313.674826388888</v>
      </c>
      <c r="K3865">
        <v>1441552305</v>
      </c>
      <c r="L3865" s="12" t="str">
        <f t="shared" si="423"/>
        <v>09/06/2015</v>
      </c>
      <c r="M3865" s="9" t="str" cm="1">
        <f t="array" ref="M3865">_xlfn.IFS(LEFT(L3865, 2) = "01", "Jan", LEFT(L3865, 2) = "02", "Feb", LEFT(L3865, 2) = "03", "Mar", LEFT(L3865, 2) = "04", "Apr", LEFT(L3865, 2) = "05", "May", LEFT(L3865, 2) = "06", "Jun", LEFT(L3865, 2) = "07", "Jul", LEFT(L3865, 2) = "08", "Aug", LEFT(L3865, 2) = "09", "Sep", LEFT(L3865, 2) = "10", "Oct", LEFT(L3865, 2) = "11", "Nov", LEFT(L3865, 2) = "12", "Dec")</f>
        <v>Sep</v>
      </c>
      <c r="N3865" s="9" t="str">
        <f t="shared" si="424"/>
        <v>2015</v>
      </c>
      <c r="O3865" t="b">
        <v>0</v>
      </c>
      <c r="P3865">
        <v>0</v>
      </c>
      <c r="Q3865" t="b">
        <v>0</v>
      </c>
      <c r="R3865" t="s">
        <v>8270</v>
      </c>
      <c r="S3865" s="6">
        <f t="shared" si="420"/>
        <v>0</v>
      </c>
      <c r="T3865" s="8">
        <f t="shared" si="421"/>
        <v>0</v>
      </c>
      <c r="U3865" t="str">
        <f t="shared" si="425"/>
        <v>theater</v>
      </c>
      <c r="V3865" t="str">
        <f t="shared" si="426"/>
        <v>plays</v>
      </c>
    </row>
    <row r="3866" spans="1:22" ht="48" x14ac:dyDescent="0.2">
      <c r="A3866">
        <v>3864</v>
      </c>
      <c r="B3866" s="3" t="s">
        <v>3861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2">
        <f t="shared" si="422"/>
        <v>42325.933495370366</v>
      </c>
      <c r="K3866">
        <v>1445203454</v>
      </c>
      <c r="L3866" s="12" t="str">
        <f t="shared" si="423"/>
        <v>10/18/2015</v>
      </c>
      <c r="M3866" s="9" t="str" cm="1">
        <f t="array" ref="M3866">_xlfn.IFS(LEFT(L3866, 2) = "01", "Jan", LEFT(L3866, 2) = "02", "Feb", LEFT(L3866, 2) = "03", "Mar", LEFT(L3866, 2) = "04", "Apr", LEFT(L3866, 2) = "05", "May", LEFT(L3866, 2) = "06", "Jun", LEFT(L3866, 2) = "07", "Jul", LEFT(L3866, 2) = "08", "Aug", LEFT(L3866, 2) = "09", "Sep", LEFT(L3866, 2) = "10", "Oct", LEFT(L3866, 2) = "11", "Nov", LEFT(L3866, 2) = "12", "Dec")</f>
        <v>Oct</v>
      </c>
      <c r="N3866" s="9" t="str">
        <f t="shared" si="424"/>
        <v>2015</v>
      </c>
      <c r="O3866" t="b">
        <v>0</v>
      </c>
      <c r="P3866">
        <v>3</v>
      </c>
      <c r="Q3866" t="b">
        <v>0</v>
      </c>
      <c r="R3866" t="s">
        <v>8270</v>
      </c>
      <c r="S3866" s="6">
        <f t="shared" si="420"/>
        <v>1.2E-2</v>
      </c>
      <c r="T3866" s="8">
        <f t="shared" si="421"/>
        <v>20</v>
      </c>
      <c r="U3866" t="str">
        <f t="shared" si="425"/>
        <v>theater</v>
      </c>
      <c r="V3866" t="str">
        <f t="shared" si="426"/>
        <v>plays</v>
      </c>
    </row>
    <row r="3867" spans="1:22" ht="48" x14ac:dyDescent="0.2">
      <c r="A3867">
        <v>3865</v>
      </c>
      <c r="B3867" s="3" t="s">
        <v>3862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2">
        <f t="shared" si="422"/>
        <v>41881.229166666664</v>
      </c>
      <c r="K3867">
        <v>1405957098</v>
      </c>
      <c r="L3867" s="12" t="str">
        <f t="shared" si="423"/>
        <v>07/21/2014</v>
      </c>
      <c r="M3867" s="9" t="str" cm="1">
        <f t="array" ref="M3867">_xlfn.IFS(LEFT(L3867, 2) = "01", "Jan", LEFT(L3867, 2) = "02", "Feb", LEFT(L3867, 2) = "03", "Mar", LEFT(L3867, 2) = "04", "Apr", LEFT(L3867, 2) = "05", "May", LEFT(L3867, 2) = "06", "Jun", LEFT(L3867, 2) = "07", "Jul", LEFT(L3867, 2) = "08", "Aug", LEFT(L3867, 2) = "09", "Sep", LEFT(L3867, 2) = "10", "Oct", LEFT(L3867, 2) = "11", "Nov", LEFT(L3867, 2) = "12", "Dec")</f>
        <v>Jul</v>
      </c>
      <c r="N3867" s="9" t="str">
        <f t="shared" si="424"/>
        <v>2014</v>
      </c>
      <c r="O3867" t="b">
        <v>0</v>
      </c>
      <c r="P3867">
        <v>14</v>
      </c>
      <c r="Q3867" t="b">
        <v>0</v>
      </c>
      <c r="R3867" t="s">
        <v>8270</v>
      </c>
      <c r="S3867" s="6">
        <f t="shared" si="420"/>
        <v>0.26937422295897223</v>
      </c>
      <c r="T3867" s="8">
        <f t="shared" si="421"/>
        <v>46.428571428571431</v>
      </c>
      <c r="U3867" t="str">
        <f t="shared" si="425"/>
        <v>theater</v>
      </c>
      <c r="V3867" t="str">
        <f t="shared" si="426"/>
        <v>plays</v>
      </c>
    </row>
    <row r="3868" spans="1:22" ht="32" x14ac:dyDescent="0.2">
      <c r="A3868">
        <v>3866</v>
      </c>
      <c r="B3868" s="3" t="s">
        <v>3863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2">
        <f t="shared" si="422"/>
        <v>42452.145138888889</v>
      </c>
      <c r="K3868">
        <v>1454453021</v>
      </c>
      <c r="L3868" s="12" t="str">
        <f t="shared" si="423"/>
        <v>02/02/2016</v>
      </c>
      <c r="M3868" s="9" t="str" cm="1">
        <f t="array" ref="M3868">_xlfn.IFS(LEFT(L3868, 2) = "01", "Jan", LEFT(L3868, 2) = "02", "Feb", LEFT(L3868, 2) = "03", "Mar", LEFT(L3868, 2) = "04", "Apr", LEFT(L3868, 2) = "05", "May", LEFT(L3868, 2) = "06", "Jun", LEFT(L3868, 2) = "07", "Jul", LEFT(L3868, 2) = "08", "Aug", LEFT(L3868, 2) = "09", "Sep", LEFT(L3868, 2) = "10", "Oct", LEFT(L3868, 2) = "11", "Nov", LEFT(L3868, 2) = "12", "Dec")</f>
        <v>Feb</v>
      </c>
      <c r="N3868" s="9" t="str">
        <f t="shared" si="424"/>
        <v>2016</v>
      </c>
      <c r="O3868" t="b">
        <v>0</v>
      </c>
      <c r="P3868">
        <v>2</v>
      </c>
      <c r="Q3868" t="b">
        <v>0</v>
      </c>
      <c r="R3868" t="s">
        <v>8270</v>
      </c>
      <c r="S3868" s="6">
        <f t="shared" si="420"/>
        <v>5.4999999999999997E-3</v>
      </c>
      <c r="T3868" s="8">
        <f t="shared" si="421"/>
        <v>5.5</v>
      </c>
      <c r="U3868" t="str">
        <f t="shared" si="425"/>
        <v>theater</v>
      </c>
      <c r="V3868" t="str">
        <f t="shared" si="426"/>
        <v>plays</v>
      </c>
    </row>
    <row r="3869" spans="1:22" ht="48" x14ac:dyDescent="0.2">
      <c r="A3869">
        <v>3867</v>
      </c>
      <c r="B3869" s="3" t="s">
        <v>3864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2">
        <f t="shared" si="422"/>
        <v>42539.814108796301</v>
      </c>
      <c r="K3869">
        <v>1463686339</v>
      </c>
      <c r="L3869" s="12" t="str">
        <f t="shared" si="423"/>
        <v>05/19/2016</v>
      </c>
      <c r="M3869" s="9" t="str" cm="1">
        <f t="array" ref="M3869">_xlfn.IFS(LEFT(L3869, 2) = "01", "Jan", LEFT(L3869, 2) = "02", "Feb", LEFT(L3869, 2) = "03", "Mar", LEFT(L3869, 2) = "04", "Apr", LEFT(L3869, 2) = "05", "May", LEFT(L3869, 2) = "06", "Jun", LEFT(L3869, 2) = "07", "Jul", LEFT(L3869, 2) = "08", "Aug", LEFT(L3869, 2) = "09", "Sep", LEFT(L3869, 2) = "10", "Oct", LEFT(L3869, 2) = "11", "Nov", LEFT(L3869, 2) = "12", "Dec")</f>
        <v>May</v>
      </c>
      <c r="N3869" s="9" t="str">
        <f t="shared" si="424"/>
        <v>2016</v>
      </c>
      <c r="O3869" t="b">
        <v>0</v>
      </c>
      <c r="P3869">
        <v>5</v>
      </c>
      <c r="Q3869" t="b">
        <v>0</v>
      </c>
      <c r="R3869" t="s">
        <v>8270</v>
      </c>
      <c r="S3869" s="6">
        <f t="shared" si="420"/>
        <v>0.1255</v>
      </c>
      <c r="T3869" s="8">
        <f t="shared" si="421"/>
        <v>50.2</v>
      </c>
      <c r="U3869" t="str">
        <f t="shared" si="425"/>
        <v>theater</v>
      </c>
      <c r="V3869" t="str">
        <f t="shared" si="426"/>
        <v>plays</v>
      </c>
    </row>
    <row r="3870" spans="1:22" ht="16" x14ac:dyDescent="0.2">
      <c r="A3870">
        <v>3868</v>
      </c>
      <c r="B3870" s="3" t="s">
        <v>3865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2">
        <f t="shared" si="422"/>
        <v>41890.659780092588</v>
      </c>
      <c r="K3870">
        <v>1408031405</v>
      </c>
      <c r="L3870" s="12" t="str">
        <f t="shared" si="423"/>
        <v>08/14/2014</v>
      </c>
      <c r="M3870" s="9" t="str" cm="1">
        <f t="array" ref="M3870">_xlfn.IFS(LEFT(L3870, 2) = "01", "Jan", LEFT(L3870, 2) = "02", "Feb", LEFT(L3870, 2) = "03", "Mar", LEFT(L3870, 2) = "04", "Apr", LEFT(L3870, 2) = "05", "May", LEFT(L3870, 2) = "06", "Jun", LEFT(L3870, 2) = "07", "Jul", LEFT(L3870, 2) = "08", "Aug", LEFT(L3870, 2) = "09", "Sep", LEFT(L3870, 2) = "10", "Oct", LEFT(L3870, 2) = "11", "Nov", LEFT(L3870, 2) = "12", "Dec")</f>
        <v>Aug</v>
      </c>
      <c r="N3870" s="9" t="str">
        <f t="shared" si="424"/>
        <v>2014</v>
      </c>
      <c r="O3870" t="b">
        <v>0</v>
      </c>
      <c r="P3870">
        <v>1</v>
      </c>
      <c r="Q3870" t="b">
        <v>0</v>
      </c>
      <c r="R3870" t="s">
        <v>8304</v>
      </c>
      <c r="S3870" s="6">
        <f t="shared" si="420"/>
        <v>2E-3</v>
      </c>
      <c r="T3870" s="8">
        <f t="shared" si="421"/>
        <v>10</v>
      </c>
      <c r="U3870" t="str">
        <f t="shared" si="425"/>
        <v>theater</v>
      </c>
      <c r="V3870" t="str">
        <f t="shared" si="426"/>
        <v>musical</v>
      </c>
    </row>
    <row r="3871" spans="1:22" ht="32" x14ac:dyDescent="0.2">
      <c r="A3871">
        <v>3869</v>
      </c>
      <c r="B3871" s="3" t="s">
        <v>3866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2">
        <f t="shared" si="422"/>
        <v>42077.132638888885</v>
      </c>
      <c r="K3871">
        <v>1423761792</v>
      </c>
      <c r="L3871" s="12" t="str">
        <f t="shared" si="423"/>
        <v>02/12/2015</v>
      </c>
      <c r="M3871" s="9" t="str" cm="1">
        <f t="array" ref="M3871">_xlfn.IFS(LEFT(L3871, 2) = "01", "Jan", LEFT(L3871, 2) = "02", "Feb", LEFT(L3871, 2) = "03", "Mar", LEFT(L3871, 2) = "04", "Apr", LEFT(L3871, 2) = "05", "May", LEFT(L3871, 2) = "06", "Jun", LEFT(L3871, 2) = "07", "Jul", LEFT(L3871, 2) = "08", "Aug", LEFT(L3871, 2) = "09", "Sep", LEFT(L3871, 2) = "10", "Oct", LEFT(L3871, 2) = "11", "Nov", LEFT(L3871, 2) = "12", "Dec")</f>
        <v>Feb</v>
      </c>
      <c r="N3871" s="9" t="str">
        <f t="shared" si="424"/>
        <v>2015</v>
      </c>
      <c r="O3871" t="b">
        <v>0</v>
      </c>
      <c r="P3871">
        <v>15</v>
      </c>
      <c r="Q3871" t="b">
        <v>0</v>
      </c>
      <c r="R3871" t="s">
        <v>8304</v>
      </c>
      <c r="S3871" s="6">
        <f t="shared" si="420"/>
        <v>3.44748684310884E-2</v>
      </c>
      <c r="T3871" s="8">
        <f t="shared" si="421"/>
        <v>30.133333333333333</v>
      </c>
      <c r="U3871" t="str">
        <f t="shared" si="425"/>
        <v>theater</v>
      </c>
      <c r="V3871" t="str">
        <f t="shared" si="426"/>
        <v>musical</v>
      </c>
    </row>
    <row r="3872" spans="1:22" ht="48" x14ac:dyDescent="0.2">
      <c r="A3872">
        <v>3870</v>
      </c>
      <c r="B3872" s="3" t="s">
        <v>3867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2">
        <f t="shared" si="422"/>
        <v>41823.17219907407</v>
      </c>
      <c r="K3872">
        <v>1401768478</v>
      </c>
      <c r="L3872" s="12" t="str">
        <f t="shared" si="423"/>
        <v>06/03/2014</v>
      </c>
      <c r="M3872" s="9" t="str" cm="1">
        <f t="array" ref="M3872">_xlfn.IFS(LEFT(L3872, 2) = "01", "Jan", LEFT(L3872, 2) = "02", "Feb", LEFT(L3872, 2) = "03", "Mar", LEFT(L3872, 2) = "04", "Apr", LEFT(L3872, 2) = "05", "May", LEFT(L3872, 2) = "06", "Jun", LEFT(L3872, 2) = "07", "Jul", LEFT(L3872, 2) = "08", "Aug", LEFT(L3872, 2) = "09", "Sep", LEFT(L3872, 2) = "10", "Oct", LEFT(L3872, 2) = "11", "Nov", LEFT(L3872, 2) = "12", "Dec")</f>
        <v>Jun</v>
      </c>
      <c r="N3872" s="9" t="str">
        <f t="shared" si="424"/>
        <v>2014</v>
      </c>
      <c r="O3872" t="b">
        <v>0</v>
      </c>
      <c r="P3872">
        <v>10</v>
      </c>
      <c r="Q3872" t="b">
        <v>0</v>
      </c>
      <c r="R3872" t="s">
        <v>8304</v>
      </c>
      <c r="S3872" s="6">
        <f t="shared" si="420"/>
        <v>0.15</v>
      </c>
      <c r="T3872" s="8">
        <f t="shared" si="421"/>
        <v>150</v>
      </c>
      <c r="U3872" t="str">
        <f t="shared" si="425"/>
        <v>theater</v>
      </c>
      <c r="V3872" t="str">
        <f t="shared" si="426"/>
        <v>musical</v>
      </c>
    </row>
    <row r="3873" spans="1:22" ht="32" x14ac:dyDescent="0.2">
      <c r="A3873">
        <v>3871</v>
      </c>
      <c r="B3873" s="3" t="s">
        <v>3868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2">
        <f t="shared" si="422"/>
        <v>42823.739004629635</v>
      </c>
      <c r="K3873">
        <v>1485629050</v>
      </c>
      <c r="L3873" s="12" t="str">
        <f t="shared" si="423"/>
        <v>01/28/2017</v>
      </c>
      <c r="M3873" s="9" t="str" cm="1">
        <f t="array" ref="M3873">_xlfn.IFS(LEFT(L3873, 2) = "01", "Jan", LEFT(L3873, 2) = "02", "Feb", LEFT(L3873, 2) = "03", "Mar", LEFT(L3873, 2) = "04", "Apr", LEFT(L3873, 2) = "05", "May", LEFT(L3873, 2) = "06", "Jun", LEFT(L3873, 2) = "07", "Jul", LEFT(L3873, 2) = "08", "Aug", LEFT(L3873, 2) = "09", "Sep", LEFT(L3873, 2) = "10", "Oct", LEFT(L3873, 2) = "11", "Nov", LEFT(L3873, 2) = "12", "Dec")</f>
        <v>Jan</v>
      </c>
      <c r="N3873" s="9" t="str">
        <f t="shared" si="424"/>
        <v>2017</v>
      </c>
      <c r="O3873" t="b">
        <v>0</v>
      </c>
      <c r="P3873">
        <v>3</v>
      </c>
      <c r="Q3873" t="b">
        <v>0</v>
      </c>
      <c r="R3873" t="s">
        <v>8304</v>
      </c>
      <c r="S3873" s="6">
        <f t="shared" si="420"/>
        <v>2.6666666666666668E-2</v>
      </c>
      <c r="T3873" s="8">
        <f t="shared" si="421"/>
        <v>13.333333333333334</v>
      </c>
      <c r="U3873" t="str">
        <f t="shared" si="425"/>
        <v>theater</v>
      </c>
      <c r="V3873" t="str">
        <f t="shared" si="426"/>
        <v>musical</v>
      </c>
    </row>
    <row r="3874" spans="1:22" ht="48" x14ac:dyDescent="0.2">
      <c r="A3874">
        <v>3872</v>
      </c>
      <c r="B3874" s="3" t="s">
        <v>3869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2">
        <f t="shared" si="422"/>
        <v>42230.145787037036</v>
      </c>
      <c r="K3874">
        <v>1435202996</v>
      </c>
      <c r="L3874" s="12" t="str">
        <f t="shared" si="423"/>
        <v>06/25/2015</v>
      </c>
      <c r="M3874" s="9" t="str" cm="1">
        <f t="array" ref="M3874">_xlfn.IFS(LEFT(L3874, 2) = "01", "Jan", LEFT(L3874, 2) = "02", "Feb", LEFT(L3874, 2) = "03", "Mar", LEFT(L3874, 2) = "04", "Apr", LEFT(L3874, 2) = "05", "May", LEFT(L3874, 2) = "06", "Jun", LEFT(L3874, 2) = "07", "Jul", LEFT(L3874, 2) = "08", "Aug", LEFT(L3874, 2) = "09", "Sep", LEFT(L3874, 2) = "10", "Oct", LEFT(L3874, 2) = "11", "Nov", LEFT(L3874, 2) = "12", "Dec")</f>
        <v>Jun</v>
      </c>
      <c r="N3874" s="9" t="str">
        <f t="shared" si="424"/>
        <v>2015</v>
      </c>
      <c r="O3874" t="b">
        <v>0</v>
      </c>
      <c r="P3874">
        <v>0</v>
      </c>
      <c r="Q3874" t="b">
        <v>0</v>
      </c>
      <c r="R3874" t="s">
        <v>8304</v>
      </c>
      <c r="S3874" s="6">
        <f t="shared" si="420"/>
        <v>0</v>
      </c>
      <c r="T3874" s="8">
        <f t="shared" si="421"/>
        <v>0</v>
      </c>
      <c r="U3874" t="str">
        <f t="shared" si="425"/>
        <v>theater</v>
      </c>
      <c r="V3874" t="str">
        <f t="shared" si="426"/>
        <v>musical</v>
      </c>
    </row>
    <row r="3875" spans="1:22" ht="48" x14ac:dyDescent="0.2">
      <c r="A3875">
        <v>3873</v>
      </c>
      <c r="B3875" s="3" t="s">
        <v>3870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2">
        <f t="shared" si="422"/>
        <v>42285.696006944447</v>
      </c>
      <c r="K3875">
        <v>1441730535</v>
      </c>
      <c r="L3875" s="12" t="str">
        <f t="shared" si="423"/>
        <v>09/08/2015</v>
      </c>
      <c r="M3875" s="9" t="str" cm="1">
        <f t="array" ref="M3875">_xlfn.IFS(LEFT(L3875, 2) = "01", "Jan", LEFT(L3875, 2) = "02", "Feb", LEFT(L3875, 2) = "03", "Mar", LEFT(L3875, 2) = "04", "Apr", LEFT(L3875, 2) = "05", "May", LEFT(L3875, 2) = "06", "Jun", LEFT(L3875, 2) = "07", "Jul", LEFT(L3875, 2) = "08", "Aug", LEFT(L3875, 2) = "09", "Sep", LEFT(L3875, 2) = "10", "Oct", LEFT(L3875, 2) = "11", "Nov", LEFT(L3875, 2) = "12", "Dec")</f>
        <v>Sep</v>
      </c>
      <c r="N3875" s="9" t="str">
        <f t="shared" si="424"/>
        <v>2015</v>
      </c>
      <c r="O3875" t="b">
        <v>0</v>
      </c>
      <c r="P3875">
        <v>0</v>
      </c>
      <c r="Q3875" t="b">
        <v>0</v>
      </c>
      <c r="R3875" t="s">
        <v>8304</v>
      </c>
      <c r="S3875" s="6">
        <f t="shared" si="420"/>
        <v>0</v>
      </c>
      <c r="T3875" s="8">
        <f t="shared" si="421"/>
        <v>0</v>
      </c>
      <c r="U3875" t="str">
        <f t="shared" si="425"/>
        <v>theater</v>
      </c>
      <c r="V3875" t="str">
        <f t="shared" si="426"/>
        <v>musical</v>
      </c>
    </row>
    <row r="3876" spans="1:22" ht="48" x14ac:dyDescent="0.2">
      <c r="A3876">
        <v>3874</v>
      </c>
      <c r="B3876" s="3" t="s">
        <v>3871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2">
        <f t="shared" si="422"/>
        <v>42028.041666666672</v>
      </c>
      <c r="K3876">
        <v>1420244622</v>
      </c>
      <c r="L3876" s="12" t="str">
        <f t="shared" si="423"/>
        <v>01/03/2015</v>
      </c>
      <c r="M3876" s="9" t="str" cm="1">
        <f t="array" ref="M3876">_xlfn.IFS(LEFT(L3876, 2) = "01", "Jan", LEFT(L3876, 2) = "02", "Feb", LEFT(L3876, 2) = "03", "Mar", LEFT(L3876, 2) = "04", "Apr", LEFT(L3876, 2) = "05", "May", LEFT(L3876, 2) = "06", "Jun", LEFT(L3876, 2) = "07", "Jul", LEFT(L3876, 2) = "08", "Aug", LEFT(L3876, 2) = "09", "Sep", LEFT(L3876, 2) = "10", "Oct", LEFT(L3876, 2) = "11", "Nov", LEFT(L3876, 2) = "12", "Dec")</f>
        <v>Jan</v>
      </c>
      <c r="N3876" s="9" t="str">
        <f t="shared" si="424"/>
        <v>2015</v>
      </c>
      <c r="O3876" t="b">
        <v>0</v>
      </c>
      <c r="P3876">
        <v>0</v>
      </c>
      <c r="Q3876" t="b">
        <v>0</v>
      </c>
      <c r="R3876" t="s">
        <v>8304</v>
      </c>
      <c r="S3876" s="6">
        <f t="shared" si="420"/>
        <v>0</v>
      </c>
      <c r="T3876" s="8">
        <f t="shared" si="421"/>
        <v>0</v>
      </c>
      <c r="U3876" t="str">
        <f t="shared" si="425"/>
        <v>theater</v>
      </c>
      <c r="V3876" t="str">
        <f t="shared" si="426"/>
        <v>musical</v>
      </c>
    </row>
    <row r="3877" spans="1:22" ht="48" x14ac:dyDescent="0.2">
      <c r="A3877">
        <v>3875</v>
      </c>
      <c r="B3877" s="3" t="s">
        <v>3872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2">
        <f t="shared" si="422"/>
        <v>42616.416666666672</v>
      </c>
      <c r="K3877">
        <v>1472804365</v>
      </c>
      <c r="L3877" s="12" t="str">
        <f t="shared" si="423"/>
        <v>09/02/2016</v>
      </c>
      <c r="M3877" s="9" t="str" cm="1">
        <f t="array" ref="M3877">_xlfn.IFS(LEFT(L3877, 2) = "01", "Jan", LEFT(L3877, 2) = "02", "Feb", LEFT(L3877, 2) = "03", "Mar", LEFT(L3877, 2) = "04", "Apr", LEFT(L3877, 2) = "05", "May", LEFT(L3877, 2) = "06", "Jun", LEFT(L3877, 2) = "07", "Jul", LEFT(L3877, 2) = "08", "Aug", LEFT(L3877, 2) = "09", "Sep", LEFT(L3877, 2) = "10", "Oct", LEFT(L3877, 2) = "11", "Nov", LEFT(L3877, 2) = "12", "Dec")</f>
        <v>Sep</v>
      </c>
      <c r="N3877" s="9" t="str">
        <f t="shared" si="424"/>
        <v>2016</v>
      </c>
      <c r="O3877" t="b">
        <v>0</v>
      </c>
      <c r="P3877">
        <v>0</v>
      </c>
      <c r="Q3877" t="b">
        <v>0</v>
      </c>
      <c r="R3877" t="s">
        <v>8304</v>
      </c>
      <c r="S3877" s="6">
        <f t="shared" si="420"/>
        <v>0</v>
      </c>
      <c r="T3877" s="8">
        <f t="shared" si="421"/>
        <v>0</v>
      </c>
      <c r="U3877" t="str">
        <f t="shared" si="425"/>
        <v>theater</v>
      </c>
      <c r="V3877" t="str">
        <f t="shared" si="426"/>
        <v>musical</v>
      </c>
    </row>
    <row r="3878" spans="1:22" ht="48" x14ac:dyDescent="0.2">
      <c r="A3878">
        <v>3876</v>
      </c>
      <c r="B3878" s="3" t="s">
        <v>3873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2">
        <f t="shared" si="422"/>
        <v>42402.624166666668</v>
      </c>
      <c r="K3878">
        <v>1451833128</v>
      </c>
      <c r="L3878" s="12" t="str">
        <f t="shared" si="423"/>
        <v>01/03/2016</v>
      </c>
      <c r="M3878" s="9" t="str" cm="1">
        <f t="array" ref="M3878">_xlfn.IFS(LEFT(L3878, 2) = "01", "Jan", LEFT(L3878, 2) = "02", "Feb", LEFT(L3878, 2) = "03", "Mar", LEFT(L3878, 2) = "04", "Apr", LEFT(L3878, 2) = "05", "May", LEFT(L3878, 2) = "06", "Jun", LEFT(L3878, 2) = "07", "Jul", LEFT(L3878, 2) = "08", "Aug", LEFT(L3878, 2) = "09", "Sep", LEFT(L3878, 2) = "10", "Oct", LEFT(L3878, 2) = "11", "Nov", LEFT(L3878, 2) = "12", "Dec")</f>
        <v>Jan</v>
      </c>
      <c r="N3878" s="9" t="str">
        <f t="shared" si="424"/>
        <v>2016</v>
      </c>
      <c r="O3878" t="b">
        <v>0</v>
      </c>
      <c r="P3878">
        <v>46</v>
      </c>
      <c r="Q3878" t="b">
        <v>0</v>
      </c>
      <c r="R3878" t="s">
        <v>8304</v>
      </c>
      <c r="S3878" s="6">
        <f t="shared" si="420"/>
        <v>0.52794871794871789</v>
      </c>
      <c r="T3878" s="8">
        <f t="shared" si="421"/>
        <v>44.760869565217391</v>
      </c>
      <c r="U3878" t="str">
        <f t="shared" si="425"/>
        <v>theater</v>
      </c>
      <c r="V3878" t="str">
        <f t="shared" si="426"/>
        <v>musical</v>
      </c>
    </row>
    <row r="3879" spans="1:22" ht="48" x14ac:dyDescent="0.2">
      <c r="A3879">
        <v>3877</v>
      </c>
      <c r="B3879" s="3" t="s">
        <v>3874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2">
        <f t="shared" si="422"/>
        <v>42712.67768518519</v>
      </c>
      <c r="K3879">
        <v>1478621752</v>
      </c>
      <c r="L3879" s="12" t="str">
        <f t="shared" si="423"/>
        <v>11/08/2016</v>
      </c>
      <c r="M3879" s="9" t="str" cm="1">
        <f t="array" ref="M3879">_xlfn.IFS(LEFT(L3879, 2) = "01", "Jan", LEFT(L3879, 2) = "02", "Feb", LEFT(L3879, 2) = "03", "Mar", LEFT(L3879, 2) = "04", "Apr", LEFT(L3879, 2) = "05", "May", LEFT(L3879, 2) = "06", "Jun", LEFT(L3879, 2) = "07", "Jul", LEFT(L3879, 2) = "08", "Aug", LEFT(L3879, 2) = "09", "Sep", LEFT(L3879, 2) = "10", "Oct", LEFT(L3879, 2) = "11", "Nov", LEFT(L3879, 2) = "12", "Dec")</f>
        <v>Nov</v>
      </c>
      <c r="N3879" s="9" t="str">
        <f t="shared" si="424"/>
        <v>2016</v>
      </c>
      <c r="O3879" t="b">
        <v>0</v>
      </c>
      <c r="P3879">
        <v>14</v>
      </c>
      <c r="Q3879" t="b">
        <v>0</v>
      </c>
      <c r="R3879" t="s">
        <v>8304</v>
      </c>
      <c r="S3879" s="6">
        <f t="shared" si="420"/>
        <v>4.9639999999999997E-2</v>
      </c>
      <c r="T3879" s="8">
        <f t="shared" si="421"/>
        <v>88.642857142857139</v>
      </c>
      <c r="U3879" t="str">
        <f t="shared" si="425"/>
        <v>theater</v>
      </c>
      <c r="V3879" t="str">
        <f t="shared" si="426"/>
        <v>musical</v>
      </c>
    </row>
    <row r="3880" spans="1:22" ht="48" x14ac:dyDescent="0.2">
      <c r="A3880">
        <v>3878</v>
      </c>
      <c r="B3880" s="3" t="s">
        <v>3875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2">
        <f t="shared" si="422"/>
        <v>42185.165972222225</v>
      </c>
      <c r="K3880">
        <v>1433014746</v>
      </c>
      <c r="L3880" s="12" t="str">
        <f t="shared" si="423"/>
        <v>05/30/2015</v>
      </c>
      <c r="M3880" s="9" t="str" cm="1">
        <f t="array" ref="M3880">_xlfn.IFS(LEFT(L3880, 2) = "01", "Jan", LEFT(L3880, 2) = "02", "Feb", LEFT(L3880, 2) = "03", "Mar", LEFT(L3880, 2) = "04", "Apr", LEFT(L3880, 2) = "05", "May", LEFT(L3880, 2) = "06", "Jun", LEFT(L3880, 2) = "07", "Jul", LEFT(L3880, 2) = "08", "Aug", LEFT(L3880, 2) = "09", "Sep", LEFT(L3880, 2) = "10", "Oct", LEFT(L3880, 2) = "11", "Nov", LEFT(L3880, 2) = "12", "Dec")</f>
        <v>May</v>
      </c>
      <c r="N3880" s="9" t="str">
        <f t="shared" si="424"/>
        <v>2015</v>
      </c>
      <c r="O3880" t="b">
        <v>0</v>
      </c>
      <c r="P3880">
        <v>1</v>
      </c>
      <c r="Q3880" t="b">
        <v>0</v>
      </c>
      <c r="R3880" t="s">
        <v>8304</v>
      </c>
      <c r="S3880" s="6">
        <f t="shared" si="420"/>
        <v>5.5555555555555556E-4</v>
      </c>
      <c r="T3880" s="8">
        <f t="shared" si="421"/>
        <v>10</v>
      </c>
      <c r="U3880" t="str">
        <f t="shared" si="425"/>
        <v>theater</v>
      </c>
      <c r="V3880" t="str">
        <f t="shared" si="426"/>
        <v>musical</v>
      </c>
    </row>
    <row r="3881" spans="1:22" ht="48" x14ac:dyDescent="0.2">
      <c r="A3881">
        <v>3879</v>
      </c>
      <c r="B3881" s="3" t="s">
        <v>3876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2">
        <f t="shared" si="422"/>
        <v>42029.861064814817</v>
      </c>
      <c r="K3881">
        <v>1419626396</v>
      </c>
      <c r="L3881" s="12" t="str">
        <f t="shared" si="423"/>
        <v>12/26/2014</v>
      </c>
      <c r="M3881" s="9" t="str" cm="1">
        <f t="array" ref="M3881">_xlfn.IFS(LEFT(L3881, 2) = "01", "Jan", LEFT(L3881, 2) = "02", "Feb", LEFT(L3881, 2) = "03", "Mar", LEFT(L3881, 2) = "04", "Apr", LEFT(L3881, 2) = "05", "May", LEFT(L3881, 2) = "06", "Jun", LEFT(L3881, 2) = "07", "Jul", LEFT(L3881, 2) = "08", "Aug", LEFT(L3881, 2) = "09", "Sep", LEFT(L3881, 2) = "10", "Oct", LEFT(L3881, 2) = "11", "Nov", LEFT(L3881, 2) = "12", "Dec")</f>
        <v>Dec</v>
      </c>
      <c r="N3881" s="9" t="str">
        <f t="shared" si="424"/>
        <v>2014</v>
      </c>
      <c r="O3881" t="b">
        <v>0</v>
      </c>
      <c r="P3881">
        <v>0</v>
      </c>
      <c r="Q3881" t="b">
        <v>0</v>
      </c>
      <c r="R3881" t="s">
        <v>8304</v>
      </c>
      <c r="S3881" s="6">
        <f t="shared" si="420"/>
        <v>0</v>
      </c>
      <c r="T3881" s="8">
        <f t="shared" si="421"/>
        <v>0</v>
      </c>
      <c r="U3881" t="str">
        <f t="shared" si="425"/>
        <v>theater</v>
      </c>
      <c r="V3881" t="str">
        <f t="shared" si="426"/>
        <v>musical</v>
      </c>
    </row>
    <row r="3882" spans="1:22" ht="48" x14ac:dyDescent="0.2">
      <c r="A3882">
        <v>3880</v>
      </c>
      <c r="B3882" s="3" t="s">
        <v>3877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2">
        <f t="shared" si="422"/>
        <v>41850.958333333336</v>
      </c>
      <c r="K3882">
        <v>1403724820</v>
      </c>
      <c r="L3882" s="12" t="str">
        <f t="shared" si="423"/>
        <v>06/25/2014</v>
      </c>
      <c r="M3882" s="9" t="str" cm="1">
        <f t="array" ref="M3882">_xlfn.IFS(LEFT(L3882, 2) = "01", "Jan", LEFT(L3882, 2) = "02", "Feb", LEFT(L3882, 2) = "03", "Mar", LEFT(L3882, 2) = "04", "Apr", LEFT(L3882, 2) = "05", "May", LEFT(L3882, 2) = "06", "Jun", LEFT(L3882, 2) = "07", "Jul", LEFT(L3882, 2) = "08", "Aug", LEFT(L3882, 2) = "09", "Sep", LEFT(L3882, 2) = "10", "Oct", LEFT(L3882, 2) = "11", "Nov", LEFT(L3882, 2) = "12", "Dec")</f>
        <v>Jun</v>
      </c>
      <c r="N3882" s="9" t="str">
        <f t="shared" si="424"/>
        <v>2014</v>
      </c>
      <c r="O3882" t="b">
        <v>0</v>
      </c>
      <c r="P3882">
        <v>17</v>
      </c>
      <c r="Q3882" t="b">
        <v>0</v>
      </c>
      <c r="R3882" t="s">
        <v>8304</v>
      </c>
      <c r="S3882" s="6">
        <f t="shared" si="420"/>
        <v>0.13066666666666665</v>
      </c>
      <c r="T3882" s="8">
        <f t="shared" si="421"/>
        <v>57.647058823529413</v>
      </c>
      <c r="U3882" t="str">
        <f t="shared" si="425"/>
        <v>theater</v>
      </c>
      <c r="V3882" t="str">
        <f t="shared" si="426"/>
        <v>musical</v>
      </c>
    </row>
    <row r="3883" spans="1:22" ht="32" x14ac:dyDescent="0.2">
      <c r="A3883">
        <v>3881</v>
      </c>
      <c r="B3883" s="3" t="s">
        <v>3878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2">
        <f t="shared" si="422"/>
        <v>42786.018506944441</v>
      </c>
      <c r="K3883">
        <v>1484958399</v>
      </c>
      <c r="L3883" s="12" t="str">
        <f t="shared" si="423"/>
        <v>01/21/2017</v>
      </c>
      <c r="M3883" s="9" t="str" cm="1">
        <f t="array" ref="M3883">_xlfn.IFS(LEFT(L3883, 2) = "01", "Jan", LEFT(L3883, 2) = "02", "Feb", LEFT(L3883, 2) = "03", "Mar", LEFT(L3883, 2) = "04", "Apr", LEFT(L3883, 2) = "05", "May", LEFT(L3883, 2) = "06", "Jun", LEFT(L3883, 2) = "07", "Jul", LEFT(L3883, 2) = "08", "Aug", LEFT(L3883, 2) = "09", "Sep", LEFT(L3883, 2) = "10", "Oct", LEFT(L3883, 2) = "11", "Nov", LEFT(L3883, 2) = "12", "Dec")</f>
        <v>Jan</v>
      </c>
      <c r="N3883" s="9" t="str">
        <f t="shared" si="424"/>
        <v>2017</v>
      </c>
      <c r="O3883" t="b">
        <v>0</v>
      </c>
      <c r="P3883">
        <v>1</v>
      </c>
      <c r="Q3883" t="b">
        <v>0</v>
      </c>
      <c r="R3883" t="s">
        <v>8304</v>
      </c>
      <c r="S3883" s="6">
        <f t="shared" si="420"/>
        <v>0.05</v>
      </c>
      <c r="T3883" s="8">
        <f t="shared" si="421"/>
        <v>25</v>
      </c>
      <c r="U3883" t="str">
        <f t="shared" si="425"/>
        <v>theater</v>
      </c>
      <c r="V3883" t="str">
        <f t="shared" si="426"/>
        <v>musical</v>
      </c>
    </row>
    <row r="3884" spans="1:22" ht="48" x14ac:dyDescent="0.2">
      <c r="A3884">
        <v>3882</v>
      </c>
      <c r="B3884" s="3" t="s">
        <v>3879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2">
        <f t="shared" si="422"/>
        <v>42400.960416666669</v>
      </c>
      <c r="K3884">
        <v>1451950570</v>
      </c>
      <c r="L3884" s="12" t="str">
        <f t="shared" si="423"/>
        <v>01/04/2016</v>
      </c>
      <c r="M3884" s="9" t="str" cm="1">
        <f t="array" ref="M3884">_xlfn.IFS(LEFT(L3884, 2) = "01", "Jan", LEFT(L3884, 2) = "02", "Feb", LEFT(L3884, 2) = "03", "Mar", LEFT(L3884, 2) = "04", "Apr", LEFT(L3884, 2) = "05", "May", LEFT(L3884, 2) = "06", "Jun", LEFT(L3884, 2) = "07", "Jul", LEFT(L3884, 2) = "08", "Aug", LEFT(L3884, 2) = "09", "Sep", LEFT(L3884, 2) = "10", "Oct", LEFT(L3884, 2) = "11", "Nov", LEFT(L3884, 2) = "12", "Dec")</f>
        <v>Jan</v>
      </c>
      <c r="N3884" s="9" t="str">
        <f t="shared" si="424"/>
        <v>2016</v>
      </c>
      <c r="O3884" t="b">
        <v>0</v>
      </c>
      <c r="P3884">
        <v>0</v>
      </c>
      <c r="Q3884" t="b">
        <v>0</v>
      </c>
      <c r="R3884" t="s">
        <v>8304</v>
      </c>
      <c r="S3884" s="6">
        <f t="shared" si="420"/>
        <v>0</v>
      </c>
      <c r="T3884" s="8">
        <f t="shared" si="421"/>
        <v>0</v>
      </c>
      <c r="U3884" t="str">
        <f t="shared" si="425"/>
        <v>theater</v>
      </c>
      <c r="V3884" t="str">
        <f t="shared" si="426"/>
        <v>musical</v>
      </c>
    </row>
    <row r="3885" spans="1:22" ht="48" x14ac:dyDescent="0.2">
      <c r="A3885">
        <v>3883</v>
      </c>
      <c r="B3885" s="3" t="s">
        <v>3880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2">
        <f t="shared" si="422"/>
        <v>41884.602650462963</v>
      </c>
      <c r="K3885">
        <v>1407076069</v>
      </c>
      <c r="L3885" s="12" t="str">
        <f t="shared" si="423"/>
        <v>08/03/2014</v>
      </c>
      <c r="M3885" s="9" t="str" cm="1">
        <f t="array" ref="M3885">_xlfn.IFS(LEFT(L3885, 2) = "01", "Jan", LEFT(L3885, 2) = "02", "Feb", LEFT(L3885, 2) = "03", "Mar", LEFT(L3885, 2) = "04", "Apr", LEFT(L3885, 2) = "05", "May", LEFT(L3885, 2) = "06", "Jun", LEFT(L3885, 2) = "07", "Jul", LEFT(L3885, 2) = "08", "Aug", LEFT(L3885, 2) = "09", "Sep", LEFT(L3885, 2) = "10", "Oct", LEFT(L3885, 2) = "11", "Nov", LEFT(L3885, 2) = "12", "Dec")</f>
        <v>Aug</v>
      </c>
      <c r="N3885" s="9" t="str">
        <f t="shared" si="424"/>
        <v>2014</v>
      </c>
      <c r="O3885" t="b">
        <v>0</v>
      </c>
      <c r="P3885">
        <v>0</v>
      </c>
      <c r="Q3885" t="b">
        <v>0</v>
      </c>
      <c r="R3885" t="s">
        <v>8304</v>
      </c>
      <c r="S3885" s="6">
        <f t="shared" si="420"/>
        <v>0</v>
      </c>
      <c r="T3885" s="8">
        <f t="shared" si="421"/>
        <v>0</v>
      </c>
      <c r="U3885" t="str">
        <f t="shared" si="425"/>
        <v>theater</v>
      </c>
      <c r="V3885" t="str">
        <f t="shared" si="426"/>
        <v>musical</v>
      </c>
    </row>
    <row r="3886" spans="1:22" ht="48" x14ac:dyDescent="0.2">
      <c r="A3886">
        <v>3884</v>
      </c>
      <c r="B3886" s="3" t="s">
        <v>3881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2">
        <f t="shared" si="422"/>
        <v>42090.749907407408</v>
      </c>
      <c r="K3886">
        <v>1425322792</v>
      </c>
      <c r="L3886" s="12" t="str">
        <f t="shared" si="423"/>
        <v>03/02/2015</v>
      </c>
      <c r="M3886" s="9" t="str" cm="1">
        <f t="array" ref="M3886">_xlfn.IFS(LEFT(L3886, 2) = "01", "Jan", LEFT(L3886, 2) = "02", "Feb", LEFT(L3886, 2) = "03", "Mar", LEFT(L3886, 2) = "04", "Apr", LEFT(L3886, 2) = "05", "May", LEFT(L3886, 2) = "06", "Jun", LEFT(L3886, 2) = "07", "Jul", LEFT(L3886, 2) = "08", "Aug", LEFT(L3886, 2) = "09", "Sep", LEFT(L3886, 2) = "10", "Oct", LEFT(L3886, 2) = "11", "Nov", LEFT(L3886, 2) = "12", "Dec")</f>
        <v>Mar</v>
      </c>
      <c r="N3886" s="9" t="str">
        <f t="shared" si="424"/>
        <v>2015</v>
      </c>
      <c r="O3886" t="b">
        <v>0</v>
      </c>
      <c r="P3886">
        <v>0</v>
      </c>
      <c r="Q3886" t="b">
        <v>0</v>
      </c>
      <c r="R3886" t="s">
        <v>8304</v>
      </c>
      <c r="S3886" s="6">
        <f t="shared" si="420"/>
        <v>0</v>
      </c>
      <c r="T3886" s="8">
        <f t="shared" si="421"/>
        <v>0</v>
      </c>
      <c r="U3886" t="str">
        <f t="shared" si="425"/>
        <v>theater</v>
      </c>
      <c r="V3886" t="str">
        <f t="shared" si="426"/>
        <v>musical</v>
      </c>
    </row>
    <row r="3887" spans="1:22" ht="48" x14ac:dyDescent="0.2">
      <c r="A3887">
        <v>3885</v>
      </c>
      <c r="B3887" s="3" t="s">
        <v>3882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2">
        <f t="shared" si="422"/>
        <v>42499.951284722221</v>
      </c>
      <c r="K3887">
        <v>1460242191</v>
      </c>
      <c r="L3887" s="12" t="str">
        <f t="shared" si="423"/>
        <v>04/09/2016</v>
      </c>
      <c r="M3887" s="9" t="str" cm="1">
        <f t="array" ref="M3887">_xlfn.IFS(LEFT(L3887, 2) = "01", "Jan", LEFT(L3887, 2) = "02", "Feb", LEFT(L3887, 2) = "03", "Mar", LEFT(L3887, 2) = "04", "Apr", LEFT(L3887, 2) = "05", "May", LEFT(L3887, 2) = "06", "Jun", LEFT(L3887, 2) = "07", "Jul", LEFT(L3887, 2) = "08", "Aug", LEFT(L3887, 2) = "09", "Sep", LEFT(L3887, 2) = "10", "Oct", LEFT(L3887, 2) = "11", "Nov", LEFT(L3887, 2) = "12", "Dec")</f>
        <v>Apr</v>
      </c>
      <c r="N3887" s="9" t="str">
        <f t="shared" si="424"/>
        <v>2016</v>
      </c>
      <c r="O3887" t="b">
        <v>0</v>
      </c>
      <c r="P3887">
        <v>0</v>
      </c>
      <c r="Q3887" t="b">
        <v>0</v>
      </c>
      <c r="R3887" t="s">
        <v>8304</v>
      </c>
      <c r="S3887" s="6">
        <f t="shared" si="420"/>
        <v>0</v>
      </c>
      <c r="T3887" s="8">
        <f t="shared" si="421"/>
        <v>0</v>
      </c>
      <c r="U3887" t="str">
        <f t="shared" si="425"/>
        <v>theater</v>
      </c>
      <c r="V3887" t="str">
        <f t="shared" si="426"/>
        <v>musical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2">
        <f t="shared" si="422"/>
        <v>41984.228032407409</v>
      </c>
      <c r="K3888">
        <v>1415683702</v>
      </c>
      <c r="L3888" s="12" t="str">
        <f t="shared" si="423"/>
        <v>11/11/2014</v>
      </c>
      <c r="M3888" s="9" t="str" cm="1">
        <f t="array" ref="M3888">_xlfn.IFS(LEFT(L3888, 2) = "01", "Jan", LEFT(L3888, 2) = "02", "Feb", LEFT(L3888, 2) = "03", "Mar", LEFT(L3888, 2) = "04", "Apr", LEFT(L3888, 2) = "05", "May", LEFT(L3888, 2) = "06", "Jun", LEFT(L3888, 2) = "07", "Jul", LEFT(L3888, 2) = "08", "Aug", LEFT(L3888, 2) = "09", "Sep", LEFT(L3888, 2) = "10", "Oct", LEFT(L3888, 2) = "11", "Nov", LEFT(L3888, 2) = "12", "Dec")</f>
        <v>Nov</v>
      </c>
      <c r="N3888" s="9" t="str">
        <f t="shared" si="424"/>
        <v>2014</v>
      </c>
      <c r="O3888" t="b">
        <v>0</v>
      </c>
      <c r="P3888">
        <v>0</v>
      </c>
      <c r="Q3888" t="b">
        <v>0</v>
      </c>
      <c r="R3888" t="s">
        <v>8304</v>
      </c>
      <c r="S3888" s="6">
        <f t="shared" si="420"/>
        <v>0</v>
      </c>
      <c r="T3888" s="8">
        <f t="shared" si="421"/>
        <v>0</v>
      </c>
      <c r="U3888" t="str">
        <f t="shared" si="425"/>
        <v>theater</v>
      </c>
      <c r="V3888" t="str">
        <f t="shared" si="426"/>
        <v>musical</v>
      </c>
    </row>
    <row r="3889" spans="1:22" ht="48" x14ac:dyDescent="0.2">
      <c r="A3889">
        <v>3887</v>
      </c>
      <c r="B3889" s="3" t="s">
        <v>3884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2">
        <f t="shared" si="422"/>
        <v>42125.916666666672</v>
      </c>
      <c r="K3889">
        <v>1426538129</v>
      </c>
      <c r="L3889" s="12" t="str">
        <f t="shared" si="423"/>
        <v>03/16/2015</v>
      </c>
      <c r="M3889" s="9" t="str" cm="1">
        <f t="array" ref="M3889">_xlfn.IFS(LEFT(L3889, 2) = "01", "Jan", LEFT(L3889, 2) = "02", "Feb", LEFT(L3889, 2) = "03", "Mar", LEFT(L3889, 2) = "04", "Apr", LEFT(L3889, 2) = "05", "May", LEFT(L3889, 2) = "06", "Jun", LEFT(L3889, 2) = "07", "Jul", LEFT(L3889, 2) = "08", "Aug", LEFT(L3889, 2) = "09", "Sep", LEFT(L3889, 2) = "10", "Oct", LEFT(L3889, 2) = "11", "Nov", LEFT(L3889, 2) = "12", "Dec")</f>
        <v>Mar</v>
      </c>
      <c r="N3889" s="9" t="str">
        <f t="shared" si="424"/>
        <v>2015</v>
      </c>
      <c r="O3889" t="b">
        <v>0</v>
      </c>
      <c r="P3889">
        <v>2</v>
      </c>
      <c r="Q3889" t="b">
        <v>0</v>
      </c>
      <c r="R3889" t="s">
        <v>8304</v>
      </c>
      <c r="S3889" s="6">
        <f t="shared" si="420"/>
        <v>1.7500000000000002E-2</v>
      </c>
      <c r="T3889" s="8">
        <f t="shared" si="421"/>
        <v>17.5</v>
      </c>
      <c r="U3889" t="str">
        <f t="shared" si="425"/>
        <v>theater</v>
      </c>
      <c r="V3889" t="str">
        <f t="shared" si="426"/>
        <v>musical</v>
      </c>
    </row>
    <row r="3890" spans="1:22" ht="48" x14ac:dyDescent="0.2">
      <c r="A3890">
        <v>3888</v>
      </c>
      <c r="B3890" s="3" t="s">
        <v>3885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2">
        <f t="shared" si="422"/>
        <v>42792.545810185184</v>
      </c>
      <c r="K3890">
        <v>1485522358</v>
      </c>
      <c r="L3890" s="12" t="str">
        <f t="shared" si="423"/>
        <v>01/27/2017</v>
      </c>
      <c r="M3890" s="9" t="str" cm="1">
        <f t="array" ref="M3890">_xlfn.IFS(LEFT(L3890, 2) = "01", "Jan", LEFT(L3890, 2) = "02", "Feb", LEFT(L3890, 2) = "03", "Mar", LEFT(L3890, 2) = "04", "Apr", LEFT(L3890, 2) = "05", "May", LEFT(L3890, 2) = "06", "Jun", LEFT(L3890, 2) = "07", "Jul", LEFT(L3890, 2) = "08", "Aug", LEFT(L3890, 2) = "09", "Sep", LEFT(L3890, 2) = "10", "Oct", LEFT(L3890, 2) = "11", "Nov", LEFT(L3890, 2) = "12", "Dec")</f>
        <v>Jan</v>
      </c>
      <c r="N3890" s="9" t="str">
        <f t="shared" si="424"/>
        <v>2017</v>
      </c>
      <c r="O3890" t="b">
        <v>0</v>
      </c>
      <c r="P3890">
        <v>14</v>
      </c>
      <c r="Q3890" t="b">
        <v>0</v>
      </c>
      <c r="R3890" t="s">
        <v>8270</v>
      </c>
      <c r="S3890" s="6">
        <f t="shared" si="420"/>
        <v>0.27100000000000002</v>
      </c>
      <c r="T3890" s="8">
        <f t="shared" si="421"/>
        <v>38.714285714285715</v>
      </c>
      <c r="U3890" t="str">
        <f t="shared" si="425"/>
        <v>theater</v>
      </c>
      <c r="V3890" t="str">
        <f t="shared" si="426"/>
        <v>plays</v>
      </c>
    </row>
    <row r="3891" spans="1:22" ht="48" x14ac:dyDescent="0.2">
      <c r="A3891">
        <v>3889</v>
      </c>
      <c r="B3891" s="3" t="s">
        <v>3886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2">
        <f t="shared" si="422"/>
        <v>42008.976388888885</v>
      </c>
      <c r="K3891">
        <v>1417651630</v>
      </c>
      <c r="L3891" s="12" t="str">
        <f t="shared" si="423"/>
        <v>12/04/2014</v>
      </c>
      <c r="M3891" s="9" t="str" cm="1">
        <f t="array" ref="M3891">_xlfn.IFS(LEFT(L3891, 2) = "01", "Jan", LEFT(L3891, 2) = "02", "Feb", LEFT(L3891, 2) = "03", "Mar", LEFT(L3891, 2) = "04", "Apr", LEFT(L3891, 2) = "05", "May", LEFT(L3891, 2) = "06", "Jun", LEFT(L3891, 2) = "07", "Jul", LEFT(L3891, 2) = "08", "Aug", LEFT(L3891, 2) = "09", "Sep", LEFT(L3891, 2) = "10", "Oct", LEFT(L3891, 2) = "11", "Nov", LEFT(L3891, 2) = "12", "Dec")</f>
        <v>Dec</v>
      </c>
      <c r="N3891" s="9" t="str">
        <f t="shared" si="424"/>
        <v>2014</v>
      </c>
      <c r="O3891" t="b">
        <v>0</v>
      </c>
      <c r="P3891">
        <v>9</v>
      </c>
      <c r="Q3891" t="b">
        <v>0</v>
      </c>
      <c r="R3891" t="s">
        <v>8270</v>
      </c>
      <c r="S3891" s="6">
        <f t="shared" si="420"/>
        <v>1.4749999999999999E-2</v>
      </c>
      <c r="T3891" s="8">
        <f t="shared" si="421"/>
        <v>13.111111111111111</v>
      </c>
      <c r="U3891" t="str">
        <f t="shared" si="425"/>
        <v>theater</v>
      </c>
      <c r="V3891" t="str">
        <f t="shared" si="426"/>
        <v>plays</v>
      </c>
    </row>
    <row r="3892" spans="1:22" ht="48" x14ac:dyDescent="0.2">
      <c r="A3892">
        <v>3890</v>
      </c>
      <c r="B3892" s="3" t="s">
        <v>3887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2">
        <f t="shared" si="422"/>
        <v>42231.758611111116</v>
      </c>
      <c r="K3892">
        <v>1434478344</v>
      </c>
      <c r="L3892" s="12" t="str">
        <f t="shared" si="423"/>
        <v>06/16/2015</v>
      </c>
      <c r="M3892" s="9" t="str" cm="1">
        <f t="array" ref="M3892">_xlfn.IFS(LEFT(L3892, 2) = "01", "Jan", LEFT(L3892, 2) = "02", "Feb", LEFT(L3892, 2) = "03", "Mar", LEFT(L3892, 2) = "04", "Apr", LEFT(L3892, 2) = "05", "May", LEFT(L3892, 2) = "06", "Jun", LEFT(L3892, 2) = "07", "Jul", LEFT(L3892, 2) = "08", "Aug", LEFT(L3892, 2) = "09", "Sep", LEFT(L3892, 2) = "10", "Oct", LEFT(L3892, 2) = "11", "Nov", LEFT(L3892, 2) = "12", "Dec")</f>
        <v>Jun</v>
      </c>
      <c r="N3892" s="9" t="str">
        <f t="shared" si="424"/>
        <v>2015</v>
      </c>
      <c r="O3892" t="b">
        <v>0</v>
      </c>
      <c r="P3892">
        <v>8</v>
      </c>
      <c r="Q3892" t="b">
        <v>0</v>
      </c>
      <c r="R3892" t="s">
        <v>8270</v>
      </c>
      <c r="S3892" s="6">
        <f t="shared" si="420"/>
        <v>0.16826666666666668</v>
      </c>
      <c r="T3892" s="8">
        <f t="shared" si="421"/>
        <v>315.5</v>
      </c>
      <c r="U3892" t="str">
        <f t="shared" si="425"/>
        <v>theater</v>
      </c>
      <c r="V3892" t="str">
        <f t="shared" si="426"/>
        <v>plays</v>
      </c>
    </row>
    <row r="3893" spans="1:22" ht="32" x14ac:dyDescent="0.2">
      <c r="A3893">
        <v>3891</v>
      </c>
      <c r="B3893" s="3" t="s">
        <v>3888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2">
        <f t="shared" si="422"/>
        <v>42086.207638888889</v>
      </c>
      <c r="K3893">
        <v>1424488244</v>
      </c>
      <c r="L3893" s="12" t="str">
        <f t="shared" si="423"/>
        <v>02/21/2015</v>
      </c>
      <c r="M3893" s="9" t="str" cm="1">
        <f t="array" ref="M3893">_xlfn.IFS(LEFT(L3893, 2) = "01", "Jan", LEFT(L3893, 2) = "02", "Feb", LEFT(L3893, 2) = "03", "Mar", LEFT(L3893, 2) = "04", "Apr", LEFT(L3893, 2) = "05", "May", LEFT(L3893, 2) = "06", "Jun", LEFT(L3893, 2) = "07", "Jul", LEFT(L3893, 2) = "08", "Aug", LEFT(L3893, 2) = "09", "Sep", LEFT(L3893, 2) = "10", "Oct", LEFT(L3893, 2) = "11", "Nov", LEFT(L3893, 2) = "12", "Dec")</f>
        <v>Feb</v>
      </c>
      <c r="N3893" s="9" t="str">
        <f t="shared" si="424"/>
        <v>2015</v>
      </c>
      <c r="O3893" t="b">
        <v>0</v>
      </c>
      <c r="P3893">
        <v>7</v>
      </c>
      <c r="Q3893" t="b">
        <v>0</v>
      </c>
      <c r="R3893" t="s">
        <v>8270</v>
      </c>
      <c r="S3893" s="6">
        <f t="shared" si="420"/>
        <v>0.32500000000000001</v>
      </c>
      <c r="T3893" s="8">
        <f t="shared" si="421"/>
        <v>37.142857142857146</v>
      </c>
      <c r="U3893" t="str">
        <f t="shared" si="425"/>
        <v>theater</v>
      </c>
      <c r="V3893" t="str">
        <f t="shared" si="426"/>
        <v>plays</v>
      </c>
    </row>
    <row r="3894" spans="1:22" ht="48" x14ac:dyDescent="0.2">
      <c r="A3894">
        <v>3892</v>
      </c>
      <c r="B3894" s="3" t="s">
        <v>3889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2">
        <f t="shared" si="422"/>
        <v>41875.291666666664</v>
      </c>
      <c r="K3894">
        <v>1408203557</v>
      </c>
      <c r="L3894" s="12" t="str">
        <f t="shared" si="423"/>
        <v>08/16/2014</v>
      </c>
      <c r="M3894" s="9" t="str" cm="1">
        <f t="array" ref="M3894">_xlfn.IFS(LEFT(L3894, 2) = "01", "Jan", LEFT(L3894, 2) = "02", "Feb", LEFT(L3894, 2) = "03", "Mar", LEFT(L3894, 2) = "04", "Apr", LEFT(L3894, 2) = "05", "May", LEFT(L3894, 2) = "06", "Jun", LEFT(L3894, 2) = "07", "Jul", LEFT(L3894, 2) = "08", "Aug", LEFT(L3894, 2) = "09", "Sep", LEFT(L3894, 2) = "10", "Oct", LEFT(L3894, 2) = "11", "Nov", LEFT(L3894, 2) = "12", "Dec")</f>
        <v>Aug</v>
      </c>
      <c r="N3894" s="9" t="str">
        <f t="shared" si="424"/>
        <v>2014</v>
      </c>
      <c r="O3894" t="b">
        <v>0</v>
      </c>
      <c r="P3894">
        <v>0</v>
      </c>
      <c r="Q3894" t="b">
        <v>0</v>
      </c>
      <c r="R3894" t="s">
        <v>8270</v>
      </c>
      <c r="S3894" s="6">
        <f t="shared" si="420"/>
        <v>0</v>
      </c>
      <c r="T3894" s="8">
        <f t="shared" si="421"/>
        <v>0</v>
      </c>
      <c r="U3894" t="str">
        <f t="shared" si="425"/>
        <v>theater</v>
      </c>
      <c r="V3894" t="str">
        <f t="shared" si="426"/>
        <v>plays</v>
      </c>
    </row>
    <row r="3895" spans="1:22" ht="48" x14ac:dyDescent="0.2">
      <c r="A3895">
        <v>3893</v>
      </c>
      <c r="B3895" s="3" t="s">
        <v>3890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2">
        <f t="shared" si="422"/>
        <v>41821.25</v>
      </c>
      <c r="K3895">
        <v>1400600840</v>
      </c>
      <c r="L3895" s="12" t="str">
        <f t="shared" si="423"/>
        <v>05/20/2014</v>
      </c>
      <c r="M3895" s="9" t="str" cm="1">
        <f t="array" ref="M3895">_xlfn.IFS(LEFT(L3895, 2) = "01", "Jan", LEFT(L3895, 2) = "02", "Feb", LEFT(L3895, 2) = "03", "Mar", LEFT(L3895, 2) = "04", "Apr", LEFT(L3895, 2) = "05", "May", LEFT(L3895, 2) = "06", "Jun", LEFT(L3895, 2) = "07", "Jul", LEFT(L3895, 2) = "08", "Aug", LEFT(L3895, 2) = "09", "Sep", LEFT(L3895, 2) = "10", "Oct", LEFT(L3895, 2) = "11", "Nov", LEFT(L3895, 2) = "12", "Dec")</f>
        <v>May</v>
      </c>
      <c r="N3895" s="9" t="str">
        <f t="shared" si="424"/>
        <v>2014</v>
      </c>
      <c r="O3895" t="b">
        <v>0</v>
      </c>
      <c r="P3895">
        <v>84</v>
      </c>
      <c r="Q3895" t="b">
        <v>0</v>
      </c>
      <c r="R3895" t="s">
        <v>8270</v>
      </c>
      <c r="S3895" s="6">
        <f t="shared" si="420"/>
        <v>0.2155</v>
      </c>
      <c r="T3895" s="8">
        <f t="shared" si="421"/>
        <v>128.27380952380952</v>
      </c>
      <c r="U3895" t="str">
        <f t="shared" si="425"/>
        <v>theater</v>
      </c>
      <c r="V3895" t="str">
        <f t="shared" si="426"/>
        <v>plays</v>
      </c>
    </row>
    <row r="3896" spans="1:22" ht="48" x14ac:dyDescent="0.2">
      <c r="A3896">
        <v>3894</v>
      </c>
      <c r="B3896" s="3" t="s">
        <v>3891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2">
        <f t="shared" si="422"/>
        <v>42710.207638888889</v>
      </c>
      <c r="K3896">
        <v>1478386812</v>
      </c>
      <c r="L3896" s="12" t="str">
        <f t="shared" si="423"/>
        <v>11/05/2016</v>
      </c>
      <c r="M3896" s="9" t="str" cm="1">
        <f t="array" ref="M3896">_xlfn.IFS(LEFT(L3896, 2) = "01", "Jan", LEFT(L3896, 2) = "02", "Feb", LEFT(L3896, 2) = "03", "Mar", LEFT(L3896, 2) = "04", "Apr", LEFT(L3896, 2) = "05", "May", LEFT(L3896, 2) = "06", "Jun", LEFT(L3896, 2) = "07", "Jul", LEFT(L3896, 2) = "08", "Aug", LEFT(L3896, 2) = "09", "Sep", LEFT(L3896, 2) = "10", "Oct", LEFT(L3896, 2) = "11", "Nov", LEFT(L3896, 2) = "12", "Dec")</f>
        <v>Nov</v>
      </c>
      <c r="N3896" s="9" t="str">
        <f t="shared" si="424"/>
        <v>2016</v>
      </c>
      <c r="O3896" t="b">
        <v>0</v>
      </c>
      <c r="P3896">
        <v>11</v>
      </c>
      <c r="Q3896" t="b">
        <v>0</v>
      </c>
      <c r="R3896" t="s">
        <v>8270</v>
      </c>
      <c r="S3896" s="6">
        <f t="shared" si="420"/>
        <v>3.4666666666666665E-2</v>
      </c>
      <c r="T3896" s="8">
        <f t="shared" si="421"/>
        <v>47.272727272727273</v>
      </c>
      <c r="U3896" t="str">
        <f t="shared" si="425"/>
        <v>theater</v>
      </c>
      <c r="V3896" t="str">
        <f t="shared" si="426"/>
        <v>plays</v>
      </c>
    </row>
    <row r="3897" spans="1:22" ht="48" x14ac:dyDescent="0.2">
      <c r="A3897">
        <v>3895</v>
      </c>
      <c r="B3897" s="3" t="s">
        <v>3892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2">
        <f t="shared" si="422"/>
        <v>42063.250208333338</v>
      </c>
      <c r="K3897">
        <v>1422424818</v>
      </c>
      <c r="L3897" s="12" t="str">
        <f t="shared" si="423"/>
        <v>01/28/2015</v>
      </c>
      <c r="M3897" s="9" t="str" cm="1">
        <f t="array" ref="M3897">_xlfn.IFS(LEFT(L3897, 2) = "01", "Jan", LEFT(L3897, 2) = "02", "Feb", LEFT(L3897, 2) = "03", "Mar", LEFT(L3897, 2) = "04", "Apr", LEFT(L3897, 2) = "05", "May", LEFT(L3897, 2) = "06", "Jun", LEFT(L3897, 2) = "07", "Jul", LEFT(L3897, 2) = "08", "Aug", LEFT(L3897, 2) = "09", "Sep", LEFT(L3897, 2) = "10", "Oct", LEFT(L3897, 2) = "11", "Nov", LEFT(L3897, 2) = "12", "Dec")</f>
        <v>Jan</v>
      </c>
      <c r="N3897" s="9" t="str">
        <f t="shared" si="424"/>
        <v>2015</v>
      </c>
      <c r="O3897" t="b">
        <v>0</v>
      </c>
      <c r="P3897">
        <v>1</v>
      </c>
      <c r="Q3897" t="b">
        <v>0</v>
      </c>
      <c r="R3897" t="s">
        <v>8270</v>
      </c>
      <c r="S3897" s="6">
        <f t="shared" si="420"/>
        <v>0.05</v>
      </c>
      <c r="T3897" s="8">
        <f t="shared" si="421"/>
        <v>50</v>
      </c>
      <c r="U3897" t="str">
        <f t="shared" si="425"/>
        <v>theater</v>
      </c>
      <c r="V3897" t="str">
        <f t="shared" si="426"/>
        <v>plays</v>
      </c>
    </row>
    <row r="3898" spans="1:22" ht="48" x14ac:dyDescent="0.2">
      <c r="A3898">
        <v>3896</v>
      </c>
      <c r="B3898" s="3" t="s">
        <v>3893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2">
        <f t="shared" si="422"/>
        <v>41807.191875000004</v>
      </c>
      <c r="K3898">
        <v>1401770178</v>
      </c>
      <c r="L3898" s="12" t="str">
        <f t="shared" si="423"/>
        <v>06/03/2014</v>
      </c>
      <c r="M3898" s="9" t="str" cm="1">
        <f t="array" ref="M3898">_xlfn.IFS(LEFT(L3898, 2) = "01", "Jan", LEFT(L3898, 2) = "02", "Feb", LEFT(L3898, 2) = "03", "Mar", LEFT(L3898, 2) = "04", "Apr", LEFT(L3898, 2) = "05", "May", LEFT(L3898, 2) = "06", "Jun", LEFT(L3898, 2) = "07", "Jul", LEFT(L3898, 2) = "08", "Aug", LEFT(L3898, 2) = "09", "Sep", LEFT(L3898, 2) = "10", "Oct", LEFT(L3898, 2) = "11", "Nov", LEFT(L3898, 2) = "12", "Dec")</f>
        <v>Jun</v>
      </c>
      <c r="N3898" s="9" t="str">
        <f t="shared" si="424"/>
        <v>2014</v>
      </c>
      <c r="O3898" t="b">
        <v>0</v>
      </c>
      <c r="P3898">
        <v>4</v>
      </c>
      <c r="Q3898" t="b">
        <v>0</v>
      </c>
      <c r="R3898" t="s">
        <v>8270</v>
      </c>
      <c r="S3898" s="6">
        <f t="shared" si="420"/>
        <v>0.10625</v>
      </c>
      <c r="T3898" s="8">
        <f t="shared" si="421"/>
        <v>42.5</v>
      </c>
      <c r="U3898" t="str">
        <f t="shared" si="425"/>
        <v>theater</v>
      </c>
      <c r="V3898" t="str">
        <f t="shared" si="426"/>
        <v>plays</v>
      </c>
    </row>
    <row r="3899" spans="1:22" ht="48" x14ac:dyDescent="0.2">
      <c r="A3899">
        <v>3897</v>
      </c>
      <c r="B3899" s="3" t="s">
        <v>3894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2">
        <f t="shared" si="422"/>
        <v>42012.87364583333</v>
      </c>
      <c r="K3899">
        <v>1418158683</v>
      </c>
      <c r="L3899" s="12" t="str">
        <f t="shared" si="423"/>
        <v>12/09/2014</v>
      </c>
      <c r="M3899" s="9" t="str" cm="1">
        <f t="array" ref="M3899">_xlfn.IFS(LEFT(L3899, 2) = "01", "Jan", LEFT(L3899, 2) = "02", "Feb", LEFT(L3899, 2) = "03", "Mar", LEFT(L3899, 2) = "04", "Apr", LEFT(L3899, 2) = "05", "May", LEFT(L3899, 2) = "06", "Jun", LEFT(L3899, 2) = "07", "Jul", LEFT(L3899, 2) = "08", "Aug", LEFT(L3899, 2) = "09", "Sep", LEFT(L3899, 2) = "10", "Oct", LEFT(L3899, 2) = "11", "Nov", LEFT(L3899, 2) = "12", "Dec")</f>
        <v>Dec</v>
      </c>
      <c r="N3899" s="9" t="str">
        <f t="shared" si="424"/>
        <v>2014</v>
      </c>
      <c r="O3899" t="b">
        <v>0</v>
      </c>
      <c r="P3899">
        <v>10</v>
      </c>
      <c r="Q3899" t="b">
        <v>0</v>
      </c>
      <c r="R3899" t="s">
        <v>8270</v>
      </c>
      <c r="S3899" s="6">
        <f t="shared" si="420"/>
        <v>0.17599999999999999</v>
      </c>
      <c r="T3899" s="8">
        <f t="shared" si="421"/>
        <v>44</v>
      </c>
      <c r="U3899" t="str">
        <f t="shared" si="425"/>
        <v>theater</v>
      </c>
      <c r="V3899" t="str">
        <f t="shared" si="426"/>
        <v>plays</v>
      </c>
    </row>
    <row r="3900" spans="1:22" ht="64" x14ac:dyDescent="0.2">
      <c r="A3900">
        <v>3898</v>
      </c>
      <c r="B3900" s="3" t="s">
        <v>3895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2">
        <f t="shared" si="422"/>
        <v>42233.666666666672</v>
      </c>
      <c r="K3900">
        <v>1436355270</v>
      </c>
      <c r="L3900" s="12" t="str">
        <f t="shared" si="423"/>
        <v>07/08/2015</v>
      </c>
      <c r="M3900" s="9" t="str" cm="1">
        <f t="array" ref="M3900">_xlfn.IFS(LEFT(L3900, 2) = "01", "Jan", LEFT(L3900, 2) = "02", "Feb", LEFT(L3900, 2) = "03", "Mar", LEFT(L3900, 2) = "04", "Apr", LEFT(L3900, 2) = "05", "May", LEFT(L3900, 2) = "06", "Jun", LEFT(L3900, 2) = "07", "Jul", LEFT(L3900, 2) = "08", "Aug", LEFT(L3900, 2) = "09", "Sep", LEFT(L3900, 2) = "10", "Oct", LEFT(L3900, 2) = "11", "Nov", LEFT(L3900, 2) = "12", "Dec")</f>
        <v>Jul</v>
      </c>
      <c r="N3900" s="9" t="str">
        <f t="shared" si="424"/>
        <v>2015</v>
      </c>
      <c r="O3900" t="b">
        <v>0</v>
      </c>
      <c r="P3900">
        <v>16</v>
      </c>
      <c r="Q3900" t="b">
        <v>0</v>
      </c>
      <c r="R3900" t="s">
        <v>8270</v>
      </c>
      <c r="S3900" s="6">
        <f t="shared" si="420"/>
        <v>0.3256</v>
      </c>
      <c r="T3900" s="8">
        <f t="shared" si="421"/>
        <v>50.875</v>
      </c>
      <c r="U3900" t="str">
        <f t="shared" si="425"/>
        <v>theater</v>
      </c>
      <c r="V3900" t="str">
        <f t="shared" si="426"/>
        <v>plays</v>
      </c>
    </row>
    <row r="3901" spans="1:22" ht="48" x14ac:dyDescent="0.2">
      <c r="A3901">
        <v>3899</v>
      </c>
      <c r="B3901" s="3" t="s">
        <v>3896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2">
        <f t="shared" si="422"/>
        <v>41863.775011574071</v>
      </c>
      <c r="K3901">
        <v>1406140561</v>
      </c>
      <c r="L3901" s="12" t="str">
        <f t="shared" si="423"/>
        <v>07/23/2014</v>
      </c>
      <c r="M3901" s="9" t="str" cm="1">
        <f t="array" ref="M3901">_xlfn.IFS(LEFT(L3901, 2) = "01", "Jan", LEFT(L3901, 2) = "02", "Feb", LEFT(L3901, 2) = "03", "Mar", LEFT(L3901, 2) = "04", "Apr", LEFT(L3901, 2) = "05", "May", LEFT(L3901, 2) = "06", "Jun", LEFT(L3901, 2) = "07", "Jul", LEFT(L3901, 2) = "08", "Aug", LEFT(L3901, 2) = "09", "Sep", LEFT(L3901, 2) = "10", "Oct", LEFT(L3901, 2) = "11", "Nov", LEFT(L3901, 2) = "12", "Dec")</f>
        <v>Jul</v>
      </c>
      <c r="N3901" s="9" t="str">
        <f t="shared" si="424"/>
        <v>2014</v>
      </c>
      <c r="O3901" t="b">
        <v>0</v>
      </c>
      <c r="P3901">
        <v>2</v>
      </c>
      <c r="Q3901" t="b">
        <v>0</v>
      </c>
      <c r="R3901" t="s">
        <v>8270</v>
      </c>
      <c r="S3901" s="6">
        <f t="shared" si="420"/>
        <v>1.2500000000000001E-2</v>
      </c>
      <c r="T3901" s="8">
        <f t="shared" si="421"/>
        <v>62.5</v>
      </c>
      <c r="U3901" t="str">
        <f t="shared" si="425"/>
        <v>theater</v>
      </c>
      <c r="V3901" t="str">
        <f t="shared" si="426"/>
        <v>plays</v>
      </c>
    </row>
    <row r="3902" spans="1:22" ht="32" x14ac:dyDescent="0.2">
      <c r="A3902">
        <v>3900</v>
      </c>
      <c r="B3902" s="3" t="s">
        <v>3897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2">
        <f t="shared" si="422"/>
        <v>42166.092488425929</v>
      </c>
      <c r="K3902">
        <v>1431396791</v>
      </c>
      <c r="L3902" s="12" t="str">
        <f t="shared" si="423"/>
        <v>05/12/2015</v>
      </c>
      <c r="M3902" s="9" t="str" cm="1">
        <f t="array" ref="M3902">_xlfn.IFS(LEFT(L3902, 2) = "01", "Jan", LEFT(L3902, 2) = "02", "Feb", LEFT(L3902, 2) = "03", "Mar", LEFT(L3902, 2) = "04", "Apr", LEFT(L3902, 2) = "05", "May", LEFT(L3902, 2) = "06", "Jun", LEFT(L3902, 2) = "07", "Jul", LEFT(L3902, 2) = "08", "Aug", LEFT(L3902, 2) = "09", "Sep", LEFT(L3902, 2) = "10", "Oct", LEFT(L3902, 2) = "11", "Nov", LEFT(L3902, 2) = "12", "Dec")</f>
        <v>May</v>
      </c>
      <c r="N3902" s="9" t="str">
        <f t="shared" si="424"/>
        <v>2015</v>
      </c>
      <c r="O3902" t="b">
        <v>0</v>
      </c>
      <c r="P3902">
        <v>5</v>
      </c>
      <c r="Q3902" t="b">
        <v>0</v>
      </c>
      <c r="R3902" t="s">
        <v>8270</v>
      </c>
      <c r="S3902" s="6">
        <f t="shared" si="420"/>
        <v>5.3999999999999999E-2</v>
      </c>
      <c r="T3902" s="8">
        <f t="shared" si="421"/>
        <v>27</v>
      </c>
      <c r="U3902" t="str">
        <f t="shared" si="425"/>
        <v>theater</v>
      </c>
      <c r="V3902" t="str">
        <f t="shared" si="426"/>
        <v>plays</v>
      </c>
    </row>
    <row r="3903" spans="1:22" ht="48" x14ac:dyDescent="0.2">
      <c r="A3903">
        <v>3901</v>
      </c>
      <c r="B3903" s="3" t="s">
        <v>3898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2">
        <f t="shared" si="422"/>
        <v>42357.826377314821</v>
      </c>
      <c r="K3903">
        <v>1447098599</v>
      </c>
      <c r="L3903" s="12" t="str">
        <f t="shared" si="423"/>
        <v>11/09/2015</v>
      </c>
      <c r="M3903" s="9" t="str" cm="1">
        <f t="array" ref="M3903">_xlfn.IFS(LEFT(L3903, 2) = "01", "Jan", LEFT(L3903, 2) = "02", "Feb", LEFT(L3903, 2) = "03", "Mar", LEFT(L3903, 2) = "04", "Apr", LEFT(L3903, 2) = "05", "May", LEFT(L3903, 2) = "06", "Jun", LEFT(L3903, 2) = "07", "Jul", LEFT(L3903, 2) = "08", "Aug", LEFT(L3903, 2) = "09", "Sep", LEFT(L3903, 2) = "10", "Oct", LEFT(L3903, 2) = "11", "Nov", LEFT(L3903, 2) = "12", "Dec")</f>
        <v>Nov</v>
      </c>
      <c r="N3903" s="9" t="str">
        <f t="shared" si="424"/>
        <v>2015</v>
      </c>
      <c r="O3903" t="b">
        <v>0</v>
      </c>
      <c r="P3903">
        <v>1</v>
      </c>
      <c r="Q3903" t="b">
        <v>0</v>
      </c>
      <c r="R3903" t="s">
        <v>8270</v>
      </c>
      <c r="S3903" s="6">
        <f t="shared" si="420"/>
        <v>8.3333333333333332E-3</v>
      </c>
      <c r="T3903" s="8">
        <f t="shared" si="421"/>
        <v>25</v>
      </c>
      <c r="U3903" t="str">
        <f t="shared" si="425"/>
        <v>theater</v>
      </c>
      <c r="V3903" t="str">
        <f t="shared" si="426"/>
        <v>plays</v>
      </c>
    </row>
    <row r="3904" spans="1:22" ht="48" x14ac:dyDescent="0.2">
      <c r="A3904">
        <v>3902</v>
      </c>
      <c r="B3904" s="3" t="s">
        <v>3899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2">
        <f t="shared" si="422"/>
        <v>42688.509745370371</v>
      </c>
      <c r="K3904">
        <v>1476962042</v>
      </c>
      <c r="L3904" s="12" t="str">
        <f t="shared" si="423"/>
        <v>10/20/2016</v>
      </c>
      <c r="M3904" s="9" t="str" cm="1">
        <f t="array" ref="M3904">_xlfn.IFS(LEFT(L3904, 2) = "01", "Jan", LEFT(L3904, 2) = "02", "Feb", LEFT(L3904, 2) = "03", "Mar", LEFT(L3904, 2) = "04", "Apr", LEFT(L3904, 2) = "05", "May", LEFT(L3904, 2) = "06", "Jun", LEFT(L3904, 2) = "07", "Jul", LEFT(L3904, 2) = "08", "Aug", LEFT(L3904, 2) = "09", "Sep", LEFT(L3904, 2) = "10", "Oct", LEFT(L3904, 2) = "11", "Nov", LEFT(L3904, 2) = "12", "Dec")</f>
        <v>Oct</v>
      </c>
      <c r="N3904" s="9" t="str">
        <f t="shared" si="424"/>
        <v>2016</v>
      </c>
      <c r="O3904" t="b">
        <v>0</v>
      </c>
      <c r="P3904">
        <v>31</v>
      </c>
      <c r="Q3904" t="b">
        <v>0</v>
      </c>
      <c r="R3904" t="s">
        <v>8270</v>
      </c>
      <c r="S3904" s="6">
        <f t="shared" si="420"/>
        <v>0.48833333333333334</v>
      </c>
      <c r="T3904" s="8">
        <f t="shared" si="421"/>
        <v>47.258064516129032</v>
      </c>
      <c r="U3904" t="str">
        <f t="shared" si="425"/>
        <v>theater</v>
      </c>
      <c r="V3904" t="str">
        <f t="shared" si="426"/>
        <v>plays</v>
      </c>
    </row>
    <row r="3905" spans="1:22" ht="48" x14ac:dyDescent="0.2">
      <c r="A3905">
        <v>3903</v>
      </c>
      <c r="B3905" s="3" t="s">
        <v>3900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2">
        <f t="shared" si="422"/>
        <v>42230.818055555559</v>
      </c>
      <c r="K3905">
        <v>1435709765</v>
      </c>
      <c r="L3905" s="12" t="str">
        <f t="shared" si="423"/>
        <v>07/01/2015</v>
      </c>
      <c r="M3905" s="9" t="str" cm="1">
        <f t="array" ref="M3905">_xlfn.IFS(LEFT(L3905, 2) = "01", "Jan", LEFT(L3905, 2) = "02", "Feb", LEFT(L3905, 2) = "03", "Mar", LEFT(L3905, 2) = "04", "Apr", LEFT(L3905, 2) = "05", "May", LEFT(L3905, 2) = "06", "Jun", LEFT(L3905, 2) = "07", "Jul", LEFT(L3905, 2) = "08", "Aug", LEFT(L3905, 2) = "09", "Sep", LEFT(L3905, 2) = "10", "Oct", LEFT(L3905, 2) = "11", "Nov", LEFT(L3905, 2) = "12", "Dec")</f>
        <v>Jul</v>
      </c>
      <c r="N3905" s="9" t="str">
        <f t="shared" si="424"/>
        <v>2015</v>
      </c>
      <c r="O3905" t="b">
        <v>0</v>
      </c>
      <c r="P3905">
        <v>0</v>
      </c>
      <c r="Q3905" t="b">
        <v>0</v>
      </c>
      <c r="R3905" t="s">
        <v>8270</v>
      </c>
      <c r="S3905" s="6">
        <f t="shared" si="420"/>
        <v>0</v>
      </c>
      <c r="T3905" s="8">
        <f t="shared" si="421"/>
        <v>0</v>
      </c>
      <c r="U3905" t="str">
        <f t="shared" si="425"/>
        <v>theater</v>
      </c>
      <c r="V3905" t="str">
        <f t="shared" si="426"/>
        <v>plays</v>
      </c>
    </row>
    <row r="3906" spans="1:22" ht="16" x14ac:dyDescent="0.2">
      <c r="A3906">
        <v>3904</v>
      </c>
      <c r="B3906" s="3" t="s">
        <v>3901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2">
        <f t="shared" si="422"/>
        <v>42109.211111111115</v>
      </c>
      <c r="K3906">
        <v>1427866200</v>
      </c>
      <c r="L3906" s="12" t="str">
        <f t="shared" si="423"/>
        <v>04/01/2015</v>
      </c>
      <c r="M3906" s="9" t="str" cm="1">
        <f t="array" ref="M3906">_xlfn.IFS(LEFT(L3906, 2) = "01", "Jan", LEFT(L3906, 2) = "02", "Feb", LEFT(L3906, 2) = "03", "Mar", LEFT(L3906, 2) = "04", "Apr", LEFT(L3906, 2) = "05", "May", LEFT(L3906, 2) = "06", "Jun", LEFT(L3906, 2) = "07", "Jul", LEFT(L3906, 2) = "08", "Aug", LEFT(L3906, 2) = "09", "Sep", LEFT(L3906, 2) = "10", "Oct", LEFT(L3906, 2) = "11", "Nov", LEFT(L3906, 2) = "12", "Dec")</f>
        <v>Apr</v>
      </c>
      <c r="N3906" s="9" t="str">
        <f t="shared" si="424"/>
        <v>2015</v>
      </c>
      <c r="O3906" t="b">
        <v>0</v>
      </c>
      <c r="P3906">
        <v>2</v>
      </c>
      <c r="Q3906" t="b">
        <v>0</v>
      </c>
      <c r="R3906" t="s">
        <v>8270</v>
      </c>
      <c r="S3906" s="6">
        <f t="shared" ref="S3906:S3969" si="427">E3906/D3906</f>
        <v>2.9999999999999997E-4</v>
      </c>
      <c r="T3906" s="8">
        <f t="shared" ref="T3906:T3969" si="428">IFERROR(E3906/P3906, 0)</f>
        <v>1.5</v>
      </c>
      <c r="U3906" t="str">
        <f t="shared" si="425"/>
        <v>theater</v>
      </c>
      <c r="V3906" t="str">
        <f t="shared" si="426"/>
        <v>plays</v>
      </c>
    </row>
    <row r="3907" spans="1:22" ht="48" x14ac:dyDescent="0.2">
      <c r="A3907">
        <v>3905</v>
      </c>
      <c r="B3907" s="3" t="s">
        <v>3902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2">
        <f t="shared" ref="J3907:J3970" si="429">(((I3907/60)/60)/24)+DATE(1970,1,1)</f>
        <v>42166.958333333328</v>
      </c>
      <c r="K3907">
        <v>1430405903</v>
      </c>
      <c r="L3907" s="12" t="str">
        <f t="shared" ref="L3907:L3970" si="430">TEXT((((K3907/60)/60)/24)+DATE(1970,1,1), "mm/dd/yyyy")</f>
        <v>04/30/2015</v>
      </c>
      <c r="M3907" s="9" t="str" cm="1">
        <f t="array" ref="M3907">_xlfn.IFS(LEFT(L3907, 2) = "01", "Jan", LEFT(L3907, 2) = "02", "Feb", LEFT(L3907, 2) = "03", "Mar", LEFT(L3907, 2) = "04", "Apr", LEFT(L3907, 2) = "05", "May", LEFT(L3907, 2) = "06", "Jun", LEFT(L3907, 2) = "07", "Jul", LEFT(L3907, 2) = "08", "Aug", LEFT(L3907, 2) = "09", "Sep", LEFT(L3907, 2) = "10", "Oct", LEFT(L3907, 2) = "11", "Nov", LEFT(L3907, 2) = "12", "Dec")</f>
        <v>Apr</v>
      </c>
      <c r="N3907" s="9" t="str">
        <f t="shared" ref="N3907:N3970" si="431">RIGHT(L3907, 4)</f>
        <v>2015</v>
      </c>
      <c r="O3907" t="b">
        <v>0</v>
      </c>
      <c r="P3907">
        <v>7</v>
      </c>
      <c r="Q3907" t="b">
        <v>0</v>
      </c>
      <c r="R3907" t="s">
        <v>8270</v>
      </c>
      <c r="S3907" s="6">
        <f t="shared" si="427"/>
        <v>0.11533333333333333</v>
      </c>
      <c r="T3907" s="8">
        <f t="shared" si="428"/>
        <v>24.714285714285715</v>
      </c>
      <c r="U3907" t="str">
        <f t="shared" ref="U3907:U3970" si="432">LEFT(R3907, SEARCH("/", R3907) - 1)</f>
        <v>theater</v>
      </c>
      <c r="V3907" t="str">
        <f t="shared" ref="V3907:V3970" si="433">RIGHT(R3907, LEN(R3907) - SEARCH("/", R3907) )</f>
        <v>plays</v>
      </c>
    </row>
    <row r="3908" spans="1:22" ht="48" x14ac:dyDescent="0.2">
      <c r="A3908">
        <v>3906</v>
      </c>
      <c r="B3908" s="3" t="s">
        <v>3903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2">
        <f t="shared" si="429"/>
        <v>42181.559027777781</v>
      </c>
      <c r="K3908">
        <v>1432072893</v>
      </c>
      <c r="L3908" s="12" t="str">
        <f t="shared" si="430"/>
        <v>05/19/2015</v>
      </c>
      <c r="M3908" s="9" t="str" cm="1">
        <f t="array" ref="M3908">_xlfn.IFS(LEFT(L3908, 2) = "01", "Jan", LEFT(L3908, 2) = "02", "Feb", LEFT(L3908, 2) = "03", "Mar", LEFT(L3908, 2) = "04", "Apr", LEFT(L3908, 2) = "05", "May", LEFT(L3908, 2) = "06", "Jun", LEFT(L3908, 2) = "07", "Jul", LEFT(L3908, 2) = "08", "Aug", LEFT(L3908, 2) = "09", "Sep", LEFT(L3908, 2) = "10", "Oct", LEFT(L3908, 2) = "11", "Nov", LEFT(L3908, 2) = "12", "Dec")</f>
        <v>May</v>
      </c>
      <c r="N3908" s="9" t="str">
        <f t="shared" si="431"/>
        <v>2015</v>
      </c>
      <c r="O3908" t="b">
        <v>0</v>
      </c>
      <c r="P3908">
        <v>16</v>
      </c>
      <c r="Q3908" t="b">
        <v>0</v>
      </c>
      <c r="R3908" t="s">
        <v>8270</v>
      </c>
      <c r="S3908" s="6">
        <f t="shared" si="427"/>
        <v>0.67333333333333334</v>
      </c>
      <c r="T3908" s="8">
        <f t="shared" si="428"/>
        <v>63.125</v>
      </c>
      <c r="U3908" t="str">
        <f t="shared" si="432"/>
        <v>theater</v>
      </c>
      <c r="V3908" t="str">
        <f t="shared" si="433"/>
        <v>plays</v>
      </c>
    </row>
    <row r="3909" spans="1:22" ht="32" x14ac:dyDescent="0.2">
      <c r="A3909">
        <v>3907</v>
      </c>
      <c r="B3909" s="3" t="s">
        <v>3904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2">
        <f t="shared" si="429"/>
        <v>41938.838888888888</v>
      </c>
      <c r="K3909">
        <v>1411587606</v>
      </c>
      <c r="L3909" s="12" t="str">
        <f t="shared" si="430"/>
        <v>09/24/2014</v>
      </c>
      <c r="M3909" s="9" t="str" cm="1">
        <f t="array" ref="M3909">_xlfn.IFS(LEFT(L3909, 2) = "01", "Jan", LEFT(L3909, 2) = "02", "Feb", LEFT(L3909, 2) = "03", "Mar", LEFT(L3909, 2) = "04", "Apr", LEFT(L3909, 2) = "05", "May", LEFT(L3909, 2) = "06", "Jun", LEFT(L3909, 2) = "07", "Jul", LEFT(L3909, 2) = "08", "Aug", LEFT(L3909, 2) = "09", "Sep", LEFT(L3909, 2) = "10", "Oct", LEFT(L3909, 2) = "11", "Nov", LEFT(L3909, 2) = "12", "Dec")</f>
        <v>Sep</v>
      </c>
      <c r="N3909" s="9" t="str">
        <f t="shared" si="431"/>
        <v>2014</v>
      </c>
      <c r="O3909" t="b">
        <v>0</v>
      </c>
      <c r="P3909">
        <v>4</v>
      </c>
      <c r="Q3909" t="b">
        <v>0</v>
      </c>
      <c r="R3909" t="s">
        <v>8270</v>
      </c>
      <c r="S3909" s="6">
        <f t="shared" si="427"/>
        <v>0.153</v>
      </c>
      <c r="T3909" s="8">
        <f t="shared" si="428"/>
        <v>38.25</v>
      </c>
      <c r="U3909" t="str">
        <f t="shared" si="432"/>
        <v>theater</v>
      </c>
      <c r="V3909" t="str">
        <f t="shared" si="433"/>
        <v>plays</v>
      </c>
    </row>
    <row r="3910" spans="1:22" ht="48" x14ac:dyDescent="0.2">
      <c r="A3910">
        <v>3908</v>
      </c>
      <c r="B3910" s="3" t="s">
        <v>3905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2">
        <f t="shared" si="429"/>
        <v>41849.135370370372</v>
      </c>
      <c r="K3910">
        <v>1405307696</v>
      </c>
      <c r="L3910" s="12" t="str">
        <f t="shared" si="430"/>
        <v>07/14/2014</v>
      </c>
      <c r="M3910" s="9" t="str" cm="1">
        <f t="array" ref="M3910">_xlfn.IFS(LEFT(L3910, 2) = "01", "Jan", LEFT(L3910, 2) = "02", "Feb", LEFT(L3910, 2) = "03", "Mar", LEFT(L3910, 2) = "04", "Apr", LEFT(L3910, 2) = "05", "May", LEFT(L3910, 2) = "06", "Jun", LEFT(L3910, 2) = "07", "Jul", LEFT(L3910, 2) = "08", "Aug", LEFT(L3910, 2) = "09", "Sep", LEFT(L3910, 2) = "10", "Oct", LEFT(L3910, 2) = "11", "Nov", LEFT(L3910, 2) = "12", "Dec")</f>
        <v>Jul</v>
      </c>
      <c r="N3910" s="9" t="str">
        <f t="shared" si="431"/>
        <v>2014</v>
      </c>
      <c r="O3910" t="b">
        <v>0</v>
      </c>
      <c r="P3910">
        <v>4</v>
      </c>
      <c r="Q3910" t="b">
        <v>0</v>
      </c>
      <c r="R3910" t="s">
        <v>8270</v>
      </c>
      <c r="S3910" s="6">
        <f t="shared" si="427"/>
        <v>8.666666666666667E-2</v>
      </c>
      <c r="T3910" s="8">
        <f t="shared" si="428"/>
        <v>16.25</v>
      </c>
      <c r="U3910" t="str">
        <f t="shared" si="432"/>
        <v>theater</v>
      </c>
      <c r="V3910" t="str">
        <f t="shared" si="433"/>
        <v>plays</v>
      </c>
    </row>
    <row r="3911" spans="1:22" ht="48" x14ac:dyDescent="0.2">
      <c r="A3911">
        <v>3909</v>
      </c>
      <c r="B3911" s="3" t="s">
        <v>3906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2">
        <f t="shared" si="429"/>
        <v>41893.359282407408</v>
      </c>
      <c r="K3911">
        <v>1407832642</v>
      </c>
      <c r="L3911" s="12" t="str">
        <f t="shared" si="430"/>
        <v>08/12/2014</v>
      </c>
      <c r="M3911" s="9" t="str" cm="1">
        <f t="array" ref="M3911">_xlfn.IFS(LEFT(L3911, 2) = "01", "Jan", LEFT(L3911, 2) = "02", "Feb", LEFT(L3911, 2) = "03", "Mar", LEFT(L3911, 2) = "04", "Apr", LEFT(L3911, 2) = "05", "May", LEFT(L3911, 2) = "06", "Jun", LEFT(L3911, 2) = "07", "Jul", LEFT(L3911, 2) = "08", "Aug", LEFT(L3911, 2) = "09", "Sep", LEFT(L3911, 2) = "10", "Oct", LEFT(L3911, 2) = "11", "Nov", LEFT(L3911, 2) = "12", "Dec")</f>
        <v>Aug</v>
      </c>
      <c r="N3911" s="9" t="str">
        <f t="shared" si="431"/>
        <v>2014</v>
      </c>
      <c r="O3911" t="b">
        <v>0</v>
      </c>
      <c r="P3911">
        <v>4</v>
      </c>
      <c r="Q3911" t="b">
        <v>0</v>
      </c>
      <c r="R3911" t="s">
        <v>8270</v>
      </c>
      <c r="S3911" s="6">
        <f t="shared" si="427"/>
        <v>2.2499999999999998E-3</v>
      </c>
      <c r="T3911" s="8">
        <f t="shared" si="428"/>
        <v>33.75</v>
      </c>
      <c r="U3911" t="str">
        <f t="shared" si="432"/>
        <v>theater</v>
      </c>
      <c r="V3911" t="str">
        <f t="shared" si="433"/>
        <v>plays</v>
      </c>
    </row>
    <row r="3912" spans="1:22" ht="48" x14ac:dyDescent="0.2">
      <c r="A3912">
        <v>3910</v>
      </c>
      <c r="B3912" s="3" t="s">
        <v>3907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2">
        <f t="shared" si="429"/>
        <v>42254.756909722222</v>
      </c>
      <c r="K3912">
        <v>1439057397</v>
      </c>
      <c r="L3912" s="12" t="str">
        <f t="shared" si="430"/>
        <v>08/08/2015</v>
      </c>
      <c r="M3912" s="9" t="str" cm="1">
        <f t="array" ref="M3912">_xlfn.IFS(LEFT(L3912, 2) = "01", "Jan", LEFT(L3912, 2) = "02", "Feb", LEFT(L3912, 2) = "03", "Mar", LEFT(L3912, 2) = "04", "Apr", LEFT(L3912, 2) = "05", "May", LEFT(L3912, 2) = "06", "Jun", LEFT(L3912, 2) = "07", "Jul", LEFT(L3912, 2) = "08", "Aug", LEFT(L3912, 2) = "09", "Sep", LEFT(L3912, 2) = "10", "Oct", LEFT(L3912, 2) = "11", "Nov", LEFT(L3912, 2) = "12", "Dec")</f>
        <v>Aug</v>
      </c>
      <c r="N3912" s="9" t="str">
        <f t="shared" si="431"/>
        <v>2015</v>
      </c>
      <c r="O3912" t="b">
        <v>0</v>
      </c>
      <c r="P3912">
        <v>3</v>
      </c>
      <c r="Q3912" t="b">
        <v>0</v>
      </c>
      <c r="R3912" t="s">
        <v>8270</v>
      </c>
      <c r="S3912" s="6">
        <f t="shared" si="427"/>
        <v>3.0833333333333334E-2</v>
      </c>
      <c r="T3912" s="8">
        <f t="shared" si="428"/>
        <v>61.666666666666664</v>
      </c>
      <c r="U3912" t="str">
        <f t="shared" si="432"/>
        <v>theater</v>
      </c>
      <c r="V3912" t="str">
        <f t="shared" si="433"/>
        <v>plays</v>
      </c>
    </row>
    <row r="3913" spans="1:22" ht="48" x14ac:dyDescent="0.2">
      <c r="A3913">
        <v>3911</v>
      </c>
      <c r="B3913" s="3" t="s">
        <v>3908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2">
        <f t="shared" si="429"/>
        <v>41969.853900462964</v>
      </c>
      <c r="K3913">
        <v>1414438177</v>
      </c>
      <c r="L3913" s="12" t="str">
        <f t="shared" si="430"/>
        <v>10/27/2014</v>
      </c>
      <c r="M3913" s="9" t="str" cm="1">
        <f t="array" ref="M3913">_xlfn.IFS(LEFT(L3913, 2) = "01", "Jan", LEFT(L3913, 2) = "02", "Feb", LEFT(L3913, 2) = "03", "Mar", LEFT(L3913, 2) = "04", "Apr", LEFT(L3913, 2) = "05", "May", LEFT(L3913, 2) = "06", "Jun", LEFT(L3913, 2) = "07", "Jul", LEFT(L3913, 2) = "08", "Aug", LEFT(L3913, 2) = "09", "Sep", LEFT(L3913, 2) = "10", "Oct", LEFT(L3913, 2) = "11", "Nov", LEFT(L3913, 2) = "12", "Dec")</f>
        <v>Oct</v>
      </c>
      <c r="N3913" s="9" t="str">
        <f t="shared" si="431"/>
        <v>2014</v>
      </c>
      <c r="O3913" t="b">
        <v>0</v>
      </c>
      <c r="P3913">
        <v>36</v>
      </c>
      <c r="Q3913" t="b">
        <v>0</v>
      </c>
      <c r="R3913" t="s">
        <v>8270</v>
      </c>
      <c r="S3913" s="6">
        <f t="shared" si="427"/>
        <v>0.37412499999999999</v>
      </c>
      <c r="T3913" s="8">
        <f t="shared" si="428"/>
        <v>83.138888888888886</v>
      </c>
      <c r="U3913" t="str">
        <f t="shared" si="432"/>
        <v>theater</v>
      </c>
      <c r="V3913" t="str">
        <f t="shared" si="433"/>
        <v>plays</v>
      </c>
    </row>
    <row r="3914" spans="1:22" ht="48" x14ac:dyDescent="0.2">
      <c r="A3914">
        <v>3912</v>
      </c>
      <c r="B3914" s="3" t="s">
        <v>3909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2">
        <f t="shared" si="429"/>
        <v>42119.190972222219</v>
      </c>
      <c r="K3914">
        <v>1424759330</v>
      </c>
      <c r="L3914" s="12" t="str">
        <f t="shared" si="430"/>
        <v>02/24/2015</v>
      </c>
      <c r="M3914" s="9" t="str" cm="1">
        <f t="array" ref="M3914">_xlfn.IFS(LEFT(L3914, 2) = "01", "Jan", LEFT(L3914, 2) = "02", "Feb", LEFT(L3914, 2) = "03", "Mar", LEFT(L3914, 2) = "04", "Apr", LEFT(L3914, 2) = "05", "May", LEFT(L3914, 2) = "06", "Jun", LEFT(L3914, 2) = "07", "Jul", LEFT(L3914, 2) = "08", "Aug", LEFT(L3914, 2) = "09", "Sep", LEFT(L3914, 2) = "10", "Oct", LEFT(L3914, 2) = "11", "Nov", LEFT(L3914, 2) = "12", "Dec")</f>
        <v>Feb</v>
      </c>
      <c r="N3914" s="9" t="str">
        <f t="shared" si="431"/>
        <v>2015</v>
      </c>
      <c r="O3914" t="b">
        <v>0</v>
      </c>
      <c r="P3914">
        <v>1</v>
      </c>
      <c r="Q3914" t="b">
        <v>0</v>
      </c>
      <c r="R3914" t="s">
        <v>8270</v>
      </c>
      <c r="S3914" s="6">
        <f t="shared" si="427"/>
        <v>6.666666666666667E-5</v>
      </c>
      <c r="T3914" s="8">
        <f t="shared" si="428"/>
        <v>1</v>
      </c>
      <c r="U3914" t="str">
        <f t="shared" si="432"/>
        <v>theater</v>
      </c>
      <c r="V3914" t="str">
        <f t="shared" si="433"/>
        <v>plays</v>
      </c>
    </row>
    <row r="3915" spans="1:22" ht="48" x14ac:dyDescent="0.2">
      <c r="A3915">
        <v>3913</v>
      </c>
      <c r="B3915" s="3" t="s">
        <v>3910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2">
        <f t="shared" si="429"/>
        <v>42338.252881944441</v>
      </c>
      <c r="K3915">
        <v>1446267849</v>
      </c>
      <c r="L3915" s="12" t="str">
        <f t="shared" si="430"/>
        <v>10/31/2015</v>
      </c>
      <c r="M3915" s="9" t="str" cm="1">
        <f t="array" ref="M3915">_xlfn.IFS(LEFT(L3915, 2) = "01", "Jan", LEFT(L3915, 2) = "02", "Feb", LEFT(L3915, 2) = "03", "Mar", LEFT(L3915, 2) = "04", "Apr", LEFT(L3915, 2) = "05", "May", LEFT(L3915, 2) = "06", "Jun", LEFT(L3915, 2) = "07", "Jul", LEFT(L3915, 2) = "08", "Aug", LEFT(L3915, 2) = "09", "Sep", LEFT(L3915, 2) = "10", "Oct", LEFT(L3915, 2) = "11", "Nov", LEFT(L3915, 2) = "12", "Dec")</f>
        <v>Oct</v>
      </c>
      <c r="N3915" s="9" t="str">
        <f t="shared" si="431"/>
        <v>2015</v>
      </c>
      <c r="O3915" t="b">
        <v>0</v>
      </c>
      <c r="P3915">
        <v>7</v>
      </c>
      <c r="Q3915" t="b">
        <v>0</v>
      </c>
      <c r="R3915" t="s">
        <v>8270</v>
      </c>
      <c r="S3915" s="6">
        <f t="shared" si="427"/>
        <v>0.1</v>
      </c>
      <c r="T3915" s="8">
        <f t="shared" si="428"/>
        <v>142.85714285714286</v>
      </c>
      <c r="U3915" t="str">
        <f t="shared" si="432"/>
        <v>theater</v>
      </c>
      <c r="V3915" t="str">
        <f t="shared" si="433"/>
        <v>plays</v>
      </c>
    </row>
    <row r="3916" spans="1:22" ht="48" x14ac:dyDescent="0.2">
      <c r="A3916">
        <v>3914</v>
      </c>
      <c r="B3916" s="3" t="s">
        <v>3911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2">
        <f t="shared" si="429"/>
        <v>42134.957638888889</v>
      </c>
      <c r="K3916">
        <v>1429558756</v>
      </c>
      <c r="L3916" s="12" t="str">
        <f t="shared" si="430"/>
        <v>04/20/2015</v>
      </c>
      <c r="M3916" s="9" t="str" cm="1">
        <f t="array" ref="M3916">_xlfn.IFS(LEFT(L3916, 2) = "01", "Jan", LEFT(L3916, 2) = "02", "Feb", LEFT(L3916, 2) = "03", "Mar", LEFT(L3916, 2) = "04", "Apr", LEFT(L3916, 2) = "05", "May", LEFT(L3916, 2) = "06", "Jun", LEFT(L3916, 2) = "07", "Jul", LEFT(L3916, 2) = "08", "Aug", LEFT(L3916, 2) = "09", "Sep", LEFT(L3916, 2) = "10", "Oct", LEFT(L3916, 2) = "11", "Nov", LEFT(L3916, 2) = "12", "Dec")</f>
        <v>Apr</v>
      </c>
      <c r="N3916" s="9" t="str">
        <f t="shared" si="431"/>
        <v>2015</v>
      </c>
      <c r="O3916" t="b">
        <v>0</v>
      </c>
      <c r="P3916">
        <v>27</v>
      </c>
      <c r="Q3916" t="b">
        <v>0</v>
      </c>
      <c r="R3916" t="s">
        <v>8270</v>
      </c>
      <c r="S3916" s="6">
        <f t="shared" si="427"/>
        <v>0.36359999999999998</v>
      </c>
      <c r="T3916" s="8">
        <f t="shared" si="428"/>
        <v>33.666666666666664</v>
      </c>
      <c r="U3916" t="str">
        <f t="shared" si="432"/>
        <v>theater</v>
      </c>
      <c r="V3916" t="str">
        <f t="shared" si="433"/>
        <v>plays</v>
      </c>
    </row>
    <row r="3917" spans="1:22" ht="48" x14ac:dyDescent="0.2">
      <c r="A3917">
        <v>3915</v>
      </c>
      <c r="B3917" s="3" t="s">
        <v>3912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2">
        <f t="shared" si="429"/>
        <v>42522.98505787037</v>
      </c>
      <c r="K3917">
        <v>1462232309</v>
      </c>
      <c r="L3917" s="12" t="str">
        <f t="shared" si="430"/>
        <v>05/02/2016</v>
      </c>
      <c r="M3917" s="9" t="str" cm="1">
        <f t="array" ref="M3917">_xlfn.IFS(LEFT(L3917, 2) = "01", "Jan", LEFT(L3917, 2) = "02", "Feb", LEFT(L3917, 2) = "03", "Mar", LEFT(L3917, 2) = "04", "Apr", LEFT(L3917, 2) = "05", "May", LEFT(L3917, 2) = "06", "Jun", LEFT(L3917, 2) = "07", "Jul", LEFT(L3917, 2) = "08", "Aug", LEFT(L3917, 2) = "09", "Sep", LEFT(L3917, 2) = "10", "Oct", LEFT(L3917, 2) = "11", "Nov", LEFT(L3917, 2) = "12", "Dec")</f>
        <v>May</v>
      </c>
      <c r="N3917" s="9" t="str">
        <f t="shared" si="431"/>
        <v>2016</v>
      </c>
      <c r="O3917" t="b">
        <v>0</v>
      </c>
      <c r="P3917">
        <v>1</v>
      </c>
      <c r="Q3917" t="b">
        <v>0</v>
      </c>
      <c r="R3917" t="s">
        <v>8270</v>
      </c>
      <c r="S3917" s="6">
        <f t="shared" si="427"/>
        <v>3.3333333333333335E-3</v>
      </c>
      <c r="T3917" s="8">
        <f t="shared" si="428"/>
        <v>5</v>
      </c>
      <c r="U3917" t="str">
        <f t="shared" si="432"/>
        <v>theater</v>
      </c>
      <c r="V3917" t="str">
        <f t="shared" si="433"/>
        <v>plays</v>
      </c>
    </row>
    <row r="3918" spans="1:22" ht="48" x14ac:dyDescent="0.2">
      <c r="A3918">
        <v>3916</v>
      </c>
      <c r="B3918" s="3" t="s">
        <v>3913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2">
        <f t="shared" si="429"/>
        <v>42524.471666666665</v>
      </c>
      <c r="K3918">
        <v>1462360752</v>
      </c>
      <c r="L3918" s="12" t="str">
        <f t="shared" si="430"/>
        <v>05/04/2016</v>
      </c>
      <c r="M3918" s="9" t="str" cm="1">
        <f t="array" ref="M3918">_xlfn.IFS(LEFT(L3918, 2) = "01", "Jan", LEFT(L3918, 2) = "02", "Feb", LEFT(L3918, 2) = "03", "Mar", LEFT(L3918, 2) = "04", "Apr", LEFT(L3918, 2) = "05", "May", LEFT(L3918, 2) = "06", "Jun", LEFT(L3918, 2) = "07", "Jul", LEFT(L3918, 2) = "08", "Aug", LEFT(L3918, 2) = "09", "Sep", LEFT(L3918, 2) = "10", "Oct", LEFT(L3918, 2) = "11", "Nov", LEFT(L3918, 2) = "12", "Dec")</f>
        <v>May</v>
      </c>
      <c r="N3918" s="9" t="str">
        <f t="shared" si="431"/>
        <v>2016</v>
      </c>
      <c r="O3918" t="b">
        <v>0</v>
      </c>
      <c r="P3918">
        <v>0</v>
      </c>
      <c r="Q3918" t="b">
        <v>0</v>
      </c>
      <c r="R3918" t="s">
        <v>8270</v>
      </c>
      <c r="S3918" s="6">
        <f t="shared" si="427"/>
        <v>0</v>
      </c>
      <c r="T3918" s="8">
        <f t="shared" si="428"/>
        <v>0</v>
      </c>
      <c r="U3918" t="str">
        <f t="shared" si="432"/>
        <v>theater</v>
      </c>
      <c r="V3918" t="str">
        <f t="shared" si="433"/>
        <v>plays</v>
      </c>
    </row>
    <row r="3919" spans="1:22" ht="48" x14ac:dyDescent="0.2">
      <c r="A3919">
        <v>3917</v>
      </c>
      <c r="B3919" s="3" t="s">
        <v>3914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2">
        <f t="shared" si="429"/>
        <v>41893.527326388888</v>
      </c>
      <c r="K3919">
        <v>1407847161</v>
      </c>
      <c r="L3919" s="12" t="str">
        <f t="shared" si="430"/>
        <v>08/12/2014</v>
      </c>
      <c r="M3919" s="9" t="str" cm="1">
        <f t="array" ref="M3919">_xlfn.IFS(LEFT(L3919, 2) = "01", "Jan", LEFT(L3919, 2) = "02", "Feb", LEFT(L3919, 2) = "03", "Mar", LEFT(L3919, 2) = "04", "Apr", LEFT(L3919, 2) = "05", "May", LEFT(L3919, 2) = "06", "Jun", LEFT(L3919, 2) = "07", "Jul", LEFT(L3919, 2) = "08", "Aug", LEFT(L3919, 2) = "09", "Sep", LEFT(L3919, 2) = "10", "Oct", LEFT(L3919, 2) = "11", "Nov", LEFT(L3919, 2) = "12", "Dec")</f>
        <v>Aug</v>
      </c>
      <c r="N3919" s="9" t="str">
        <f t="shared" si="431"/>
        <v>2014</v>
      </c>
      <c r="O3919" t="b">
        <v>0</v>
      </c>
      <c r="P3919">
        <v>1</v>
      </c>
      <c r="Q3919" t="b">
        <v>0</v>
      </c>
      <c r="R3919" t="s">
        <v>8270</v>
      </c>
      <c r="S3919" s="6">
        <f t="shared" si="427"/>
        <v>2.8571428571428571E-3</v>
      </c>
      <c r="T3919" s="8">
        <f t="shared" si="428"/>
        <v>10</v>
      </c>
      <c r="U3919" t="str">
        <f t="shared" si="432"/>
        <v>theater</v>
      </c>
      <c r="V3919" t="str">
        <f t="shared" si="433"/>
        <v>plays</v>
      </c>
    </row>
    <row r="3920" spans="1:22" ht="48" x14ac:dyDescent="0.2">
      <c r="A3920">
        <v>3918</v>
      </c>
      <c r="B3920" s="3" t="s">
        <v>3915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2">
        <f t="shared" si="429"/>
        <v>41855.666666666664</v>
      </c>
      <c r="K3920">
        <v>1406131023</v>
      </c>
      <c r="L3920" s="12" t="str">
        <f t="shared" si="430"/>
        <v>07/23/2014</v>
      </c>
      <c r="M3920" s="9" t="str" cm="1">
        <f t="array" ref="M3920">_xlfn.IFS(LEFT(L3920, 2) = "01", "Jan", LEFT(L3920, 2) = "02", "Feb", LEFT(L3920, 2) = "03", "Mar", LEFT(L3920, 2) = "04", "Apr", LEFT(L3920, 2) = "05", "May", LEFT(L3920, 2) = "06", "Jun", LEFT(L3920, 2) = "07", "Jul", LEFT(L3920, 2) = "08", "Aug", LEFT(L3920, 2) = "09", "Sep", LEFT(L3920, 2) = "10", "Oct", LEFT(L3920, 2) = "11", "Nov", LEFT(L3920, 2) = "12", "Dec")</f>
        <v>Jul</v>
      </c>
      <c r="N3920" s="9" t="str">
        <f t="shared" si="431"/>
        <v>2014</v>
      </c>
      <c r="O3920" t="b">
        <v>0</v>
      </c>
      <c r="P3920">
        <v>3</v>
      </c>
      <c r="Q3920" t="b">
        <v>0</v>
      </c>
      <c r="R3920" t="s">
        <v>8270</v>
      </c>
      <c r="S3920" s="6">
        <f t="shared" si="427"/>
        <v>2E-3</v>
      </c>
      <c r="T3920" s="8">
        <f t="shared" si="428"/>
        <v>40</v>
      </c>
      <c r="U3920" t="str">
        <f t="shared" si="432"/>
        <v>theater</v>
      </c>
      <c r="V3920" t="str">
        <f t="shared" si="433"/>
        <v>plays</v>
      </c>
    </row>
    <row r="3921" spans="1:22" ht="48" x14ac:dyDescent="0.2">
      <c r="A3921">
        <v>3919</v>
      </c>
      <c r="B3921" s="3" t="s">
        <v>3916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2">
        <f t="shared" si="429"/>
        <v>42387</v>
      </c>
      <c r="K3921">
        <v>1450628773</v>
      </c>
      <c r="L3921" s="12" t="str">
        <f t="shared" si="430"/>
        <v>12/20/2015</v>
      </c>
      <c r="M3921" s="9" t="str" cm="1">
        <f t="array" ref="M3921">_xlfn.IFS(LEFT(L3921, 2) = "01", "Jan", LEFT(L3921, 2) = "02", "Feb", LEFT(L3921, 2) = "03", "Mar", LEFT(L3921, 2) = "04", "Apr", LEFT(L3921, 2) = "05", "May", LEFT(L3921, 2) = "06", "Jun", LEFT(L3921, 2) = "07", "Jul", LEFT(L3921, 2) = "08", "Aug", LEFT(L3921, 2) = "09", "Sep", LEFT(L3921, 2) = "10", "Oct", LEFT(L3921, 2) = "11", "Nov", LEFT(L3921, 2) = "12", "Dec")</f>
        <v>Dec</v>
      </c>
      <c r="N3921" s="9" t="str">
        <f t="shared" si="431"/>
        <v>2015</v>
      </c>
      <c r="O3921" t="b">
        <v>0</v>
      </c>
      <c r="P3921">
        <v>3</v>
      </c>
      <c r="Q3921" t="b">
        <v>0</v>
      </c>
      <c r="R3921" t="s">
        <v>8270</v>
      </c>
      <c r="S3921" s="6">
        <f t="shared" si="427"/>
        <v>1.7999999999999999E-2</v>
      </c>
      <c r="T3921" s="8">
        <f t="shared" si="428"/>
        <v>30</v>
      </c>
      <c r="U3921" t="str">
        <f t="shared" si="432"/>
        <v>theater</v>
      </c>
      <c r="V3921" t="str">
        <f t="shared" si="433"/>
        <v>plays</v>
      </c>
    </row>
    <row r="3922" spans="1:22" ht="48" x14ac:dyDescent="0.2">
      <c r="A3922">
        <v>3920</v>
      </c>
      <c r="B3922" s="3" t="s">
        <v>3917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2">
        <f t="shared" si="429"/>
        <v>42687.428935185191</v>
      </c>
      <c r="K3922">
        <v>1476436660</v>
      </c>
      <c r="L3922" s="12" t="str">
        <f t="shared" si="430"/>
        <v>10/14/2016</v>
      </c>
      <c r="M3922" s="9" t="str" cm="1">
        <f t="array" ref="M3922">_xlfn.IFS(LEFT(L3922, 2) = "01", "Jan", LEFT(L3922, 2) = "02", "Feb", LEFT(L3922, 2) = "03", "Mar", LEFT(L3922, 2) = "04", "Apr", LEFT(L3922, 2) = "05", "May", LEFT(L3922, 2) = "06", "Jun", LEFT(L3922, 2) = "07", "Jul", LEFT(L3922, 2) = "08", "Aug", LEFT(L3922, 2) = "09", "Sep", LEFT(L3922, 2) = "10", "Oct", LEFT(L3922, 2) = "11", "Nov", LEFT(L3922, 2) = "12", "Dec")</f>
        <v>Oct</v>
      </c>
      <c r="N3922" s="9" t="str">
        <f t="shared" si="431"/>
        <v>2016</v>
      </c>
      <c r="O3922" t="b">
        <v>0</v>
      </c>
      <c r="P3922">
        <v>3</v>
      </c>
      <c r="Q3922" t="b">
        <v>0</v>
      </c>
      <c r="R3922" t="s">
        <v>8270</v>
      </c>
      <c r="S3922" s="6">
        <f t="shared" si="427"/>
        <v>5.3999999999999999E-2</v>
      </c>
      <c r="T3922" s="8">
        <f t="shared" si="428"/>
        <v>45</v>
      </c>
      <c r="U3922" t="str">
        <f t="shared" si="432"/>
        <v>theater</v>
      </c>
      <c r="V3922" t="str">
        <f t="shared" si="433"/>
        <v>plays</v>
      </c>
    </row>
    <row r="3923" spans="1:22" ht="48" x14ac:dyDescent="0.2">
      <c r="A3923">
        <v>3921</v>
      </c>
      <c r="B3923" s="3" t="s">
        <v>3918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2">
        <f t="shared" si="429"/>
        <v>41938.75</v>
      </c>
      <c r="K3923">
        <v>1413291655</v>
      </c>
      <c r="L3923" s="12" t="str">
        <f t="shared" si="430"/>
        <v>10/14/2014</v>
      </c>
      <c r="M3923" s="9" t="str" cm="1">
        <f t="array" ref="M3923">_xlfn.IFS(LEFT(L3923, 2) = "01", "Jan", LEFT(L3923, 2) = "02", "Feb", LEFT(L3923, 2) = "03", "Mar", LEFT(L3923, 2) = "04", "Apr", LEFT(L3923, 2) = "05", "May", LEFT(L3923, 2) = "06", "Jun", LEFT(L3923, 2) = "07", "Jul", LEFT(L3923, 2) = "08", "Aug", LEFT(L3923, 2) = "09", "Sep", LEFT(L3923, 2) = "10", "Oct", LEFT(L3923, 2) = "11", "Nov", LEFT(L3923, 2) = "12", "Dec")</f>
        <v>Oct</v>
      </c>
      <c r="N3923" s="9" t="str">
        <f t="shared" si="431"/>
        <v>2014</v>
      </c>
      <c r="O3923" t="b">
        <v>0</v>
      </c>
      <c r="P3923">
        <v>0</v>
      </c>
      <c r="Q3923" t="b">
        <v>0</v>
      </c>
      <c r="R3923" t="s">
        <v>8270</v>
      </c>
      <c r="S3923" s="6">
        <f t="shared" si="427"/>
        <v>0</v>
      </c>
      <c r="T3923" s="8">
        <f t="shared" si="428"/>
        <v>0</v>
      </c>
      <c r="U3923" t="str">
        <f t="shared" si="432"/>
        <v>theater</v>
      </c>
      <c r="V3923" t="str">
        <f t="shared" si="433"/>
        <v>plays</v>
      </c>
    </row>
    <row r="3924" spans="1:22" ht="48" x14ac:dyDescent="0.2">
      <c r="A3924">
        <v>3922</v>
      </c>
      <c r="B3924" s="3" t="s">
        <v>3919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2">
        <f t="shared" si="429"/>
        <v>42065.958333333328</v>
      </c>
      <c r="K3924">
        <v>1421432810</v>
      </c>
      <c r="L3924" s="12" t="str">
        <f t="shared" si="430"/>
        <v>01/16/2015</v>
      </c>
      <c r="M3924" s="9" t="str" cm="1">
        <f t="array" ref="M3924">_xlfn.IFS(LEFT(L3924, 2) = "01", "Jan", LEFT(L3924, 2) = "02", "Feb", LEFT(L3924, 2) = "03", "Mar", LEFT(L3924, 2) = "04", "Apr", LEFT(L3924, 2) = "05", "May", LEFT(L3924, 2) = "06", "Jun", LEFT(L3924, 2) = "07", "Jul", LEFT(L3924, 2) = "08", "Aug", LEFT(L3924, 2) = "09", "Sep", LEFT(L3924, 2) = "10", "Oct", LEFT(L3924, 2) = "11", "Nov", LEFT(L3924, 2) = "12", "Dec")</f>
        <v>Jan</v>
      </c>
      <c r="N3924" s="9" t="str">
        <f t="shared" si="431"/>
        <v>2015</v>
      </c>
      <c r="O3924" t="b">
        <v>0</v>
      </c>
      <c r="P3924">
        <v>6</v>
      </c>
      <c r="Q3924" t="b">
        <v>0</v>
      </c>
      <c r="R3924" t="s">
        <v>8270</v>
      </c>
      <c r="S3924" s="6">
        <f t="shared" si="427"/>
        <v>8.1333333333333327E-2</v>
      </c>
      <c r="T3924" s="8">
        <f t="shared" si="428"/>
        <v>10.166666666666666</v>
      </c>
      <c r="U3924" t="str">
        <f t="shared" si="432"/>
        <v>theater</v>
      </c>
      <c r="V3924" t="str">
        <f t="shared" si="433"/>
        <v>plays</v>
      </c>
    </row>
    <row r="3925" spans="1:22" ht="48" x14ac:dyDescent="0.2">
      <c r="A3925">
        <v>3923</v>
      </c>
      <c r="B3925" s="3" t="s">
        <v>3920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2">
        <f t="shared" si="429"/>
        <v>42103.979988425926</v>
      </c>
      <c r="K3925">
        <v>1426203071</v>
      </c>
      <c r="L3925" s="12" t="str">
        <f t="shared" si="430"/>
        <v>03/12/2015</v>
      </c>
      <c r="M3925" s="9" t="str" cm="1">
        <f t="array" ref="M3925">_xlfn.IFS(LEFT(L3925, 2) = "01", "Jan", LEFT(L3925, 2) = "02", "Feb", LEFT(L3925, 2) = "03", "Mar", LEFT(L3925, 2) = "04", "Apr", LEFT(L3925, 2) = "05", "May", LEFT(L3925, 2) = "06", "Jun", LEFT(L3925, 2) = "07", "Jul", LEFT(L3925, 2) = "08", "Aug", LEFT(L3925, 2) = "09", "Sep", LEFT(L3925, 2) = "10", "Oct", LEFT(L3925, 2) = "11", "Nov", LEFT(L3925, 2) = "12", "Dec")</f>
        <v>Mar</v>
      </c>
      <c r="N3925" s="9" t="str">
        <f t="shared" si="431"/>
        <v>2015</v>
      </c>
      <c r="O3925" t="b">
        <v>0</v>
      </c>
      <c r="P3925">
        <v>17</v>
      </c>
      <c r="Q3925" t="b">
        <v>0</v>
      </c>
      <c r="R3925" t="s">
        <v>8270</v>
      </c>
      <c r="S3925" s="6">
        <f t="shared" si="427"/>
        <v>0.12034782608695652</v>
      </c>
      <c r="T3925" s="8">
        <f t="shared" si="428"/>
        <v>81.411764705882348</v>
      </c>
      <c r="U3925" t="str">
        <f t="shared" si="432"/>
        <v>theater</v>
      </c>
      <c r="V3925" t="str">
        <f t="shared" si="433"/>
        <v>plays</v>
      </c>
    </row>
    <row r="3926" spans="1:22" ht="48" x14ac:dyDescent="0.2">
      <c r="A3926">
        <v>3924</v>
      </c>
      <c r="B3926" s="3" t="s">
        <v>3921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2">
        <f t="shared" si="429"/>
        <v>41816.959745370368</v>
      </c>
      <c r="K3926">
        <v>1401231722</v>
      </c>
      <c r="L3926" s="12" t="str">
        <f t="shared" si="430"/>
        <v>05/27/2014</v>
      </c>
      <c r="M3926" s="9" t="str" cm="1">
        <f t="array" ref="M3926">_xlfn.IFS(LEFT(L3926, 2) = "01", "Jan", LEFT(L3926, 2) = "02", "Feb", LEFT(L3926, 2) = "03", "Mar", LEFT(L3926, 2) = "04", "Apr", LEFT(L3926, 2) = "05", "May", LEFT(L3926, 2) = "06", "Jun", LEFT(L3926, 2) = "07", "Jul", LEFT(L3926, 2) = "08", "Aug", LEFT(L3926, 2) = "09", "Sep", LEFT(L3926, 2) = "10", "Oct", LEFT(L3926, 2) = "11", "Nov", LEFT(L3926, 2) = "12", "Dec")</f>
        <v>May</v>
      </c>
      <c r="N3926" s="9" t="str">
        <f t="shared" si="431"/>
        <v>2014</v>
      </c>
      <c r="O3926" t="b">
        <v>0</v>
      </c>
      <c r="P3926">
        <v>40</v>
      </c>
      <c r="Q3926" t="b">
        <v>0</v>
      </c>
      <c r="R3926" t="s">
        <v>8270</v>
      </c>
      <c r="S3926" s="6">
        <f t="shared" si="427"/>
        <v>0.15266666666666667</v>
      </c>
      <c r="T3926" s="8">
        <f t="shared" si="428"/>
        <v>57.25</v>
      </c>
      <c r="U3926" t="str">
        <f t="shared" si="432"/>
        <v>theater</v>
      </c>
      <c r="V3926" t="str">
        <f t="shared" si="433"/>
        <v>plays</v>
      </c>
    </row>
    <row r="3927" spans="1:22" ht="48" x14ac:dyDescent="0.2">
      <c r="A3927">
        <v>3925</v>
      </c>
      <c r="B3927" s="3" t="s">
        <v>3922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2">
        <f t="shared" si="429"/>
        <v>41850.870821759258</v>
      </c>
      <c r="K3927">
        <v>1404161639</v>
      </c>
      <c r="L3927" s="12" t="str">
        <f t="shared" si="430"/>
        <v>06/30/2014</v>
      </c>
      <c r="M3927" s="9" t="str" cm="1">
        <f t="array" ref="M3927">_xlfn.IFS(LEFT(L3927, 2) = "01", "Jan", LEFT(L3927, 2) = "02", "Feb", LEFT(L3927, 2) = "03", "Mar", LEFT(L3927, 2) = "04", "Apr", LEFT(L3927, 2) = "05", "May", LEFT(L3927, 2) = "06", "Jun", LEFT(L3927, 2) = "07", "Jul", LEFT(L3927, 2) = "08", "Aug", LEFT(L3927, 2) = "09", "Sep", LEFT(L3927, 2) = "10", "Oct", LEFT(L3927, 2) = "11", "Nov", LEFT(L3927, 2) = "12", "Dec")</f>
        <v>Jun</v>
      </c>
      <c r="N3927" s="9" t="str">
        <f t="shared" si="431"/>
        <v>2014</v>
      </c>
      <c r="O3927" t="b">
        <v>0</v>
      </c>
      <c r="P3927">
        <v>3</v>
      </c>
      <c r="Q3927" t="b">
        <v>0</v>
      </c>
      <c r="R3927" t="s">
        <v>8270</v>
      </c>
      <c r="S3927" s="6">
        <f t="shared" si="427"/>
        <v>0.1</v>
      </c>
      <c r="T3927" s="8">
        <f t="shared" si="428"/>
        <v>5</v>
      </c>
      <c r="U3927" t="str">
        <f t="shared" si="432"/>
        <v>theater</v>
      </c>
      <c r="V3927" t="str">
        <f t="shared" si="433"/>
        <v>plays</v>
      </c>
    </row>
    <row r="3928" spans="1:22" ht="32" x14ac:dyDescent="0.2">
      <c r="A3928">
        <v>3926</v>
      </c>
      <c r="B3928" s="3" t="s">
        <v>3923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2">
        <f t="shared" si="429"/>
        <v>42000.085046296299</v>
      </c>
      <c r="K3928">
        <v>1417053748</v>
      </c>
      <c r="L3928" s="12" t="str">
        <f t="shared" si="430"/>
        <v>11/27/2014</v>
      </c>
      <c r="M3928" s="9" t="str" cm="1">
        <f t="array" ref="M3928">_xlfn.IFS(LEFT(L3928, 2) = "01", "Jan", LEFT(L3928, 2) = "02", "Feb", LEFT(L3928, 2) = "03", "Mar", LEFT(L3928, 2) = "04", "Apr", LEFT(L3928, 2) = "05", "May", LEFT(L3928, 2) = "06", "Jun", LEFT(L3928, 2) = "07", "Jul", LEFT(L3928, 2) = "08", "Aug", LEFT(L3928, 2) = "09", "Sep", LEFT(L3928, 2) = "10", "Oct", LEFT(L3928, 2) = "11", "Nov", LEFT(L3928, 2) = "12", "Dec")</f>
        <v>Nov</v>
      </c>
      <c r="N3928" s="9" t="str">
        <f t="shared" si="431"/>
        <v>2014</v>
      </c>
      <c r="O3928" t="b">
        <v>0</v>
      </c>
      <c r="P3928">
        <v>1</v>
      </c>
      <c r="Q3928" t="b">
        <v>0</v>
      </c>
      <c r="R3928" t="s">
        <v>8270</v>
      </c>
      <c r="S3928" s="6">
        <f t="shared" si="427"/>
        <v>3.0000000000000001E-3</v>
      </c>
      <c r="T3928" s="8">
        <f t="shared" si="428"/>
        <v>15</v>
      </c>
      <c r="U3928" t="str">
        <f t="shared" si="432"/>
        <v>theater</v>
      </c>
      <c r="V3928" t="str">
        <f t="shared" si="433"/>
        <v>plays</v>
      </c>
    </row>
    <row r="3929" spans="1:22" ht="48" x14ac:dyDescent="0.2">
      <c r="A3929">
        <v>3927</v>
      </c>
      <c r="B3929" s="3" t="s">
        <v>3924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2">
        <f t="shared" si="429"/>
        <v>41860.267407407409</v>
      </c>
      <c r="K3929">
        <v>1404973504</v>
      </c>
      <c r="L3929" s="12" t="str">
        <f t="shared" si="430"/>
        <v>07/10/2014</v>
      </c>
      <c r="M3929" s="9" t="str" cm="1">
        <f t="array" ref="M3929">_xlfn.IFS(LEFT(L3929, 2) = "01", "Jan", LEFT(L3929, 2) = "02", "Feb", LEFT(L3929, 2) = "03", "Mar", LEFT(L3929, 2) = "04", "Apr", LEFT(L3929, 2) = "05", "May", LEFT(L3929, 2) = "06", "Jun", LEFT(L3929, 2) = "07", "Jul", LEFT(L3929, 2) = "08", "Aug", LEFT(L3929, 2) = "09", "Sep", LEFT(L3929, 2) = "10", "Oct", LEFT(L3929, 2) = "11", "Nov", LEFT(L3929, 2) = "12", "Dec")</f>
        <v>Jul</v>
      </c>
      <c r="N3929" s="9" t="str">
        <f t="shared" si="431"/>
        <v>2014</v>
      </c>
      <c r="O3929" t="b">
        <v>0</v>
      </c>
      <c r="P3929">
        <v>2</v>
      </c>
      <c r="Q3929" t="b">
        <v>0</v>
      </c>
      <c r="R3929" t="s">
        <v>8270</v>
      </c>
      <c r="S3929" s="6">
        <f t="shared" si="427"/>
        <v>0.01</v>
      </c>
      <c r="T3929" s="8">
        <f t="shared" si="428"/>
        <v>12.5</v>
      </c>
      <c r="U3929" t="str">
        <f t="shared" si="432"/>
        <v>theater</v>
      </c>
      <c r="V3929" t="str">
        <f t="shared" si="433"/>
        <v>plays</v>
      </c>
    </row>
    <row r="3930" spans="1:22" ht="48" x14ac:dyDescent="0.2">
      <c r="A3930">
        <v>3928</v>
      </c>
      <c r="B3930" s="3" t="s">
        <v>3925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2">
        <f t="shared" si="429"/>
        <v>42293.207638888889</v>
      </c>
      <c r="K3930">
        <v>1442593427</v>
      </c>
      <c r="L3930" s="12" t="str">
        <f t="shared" si="430"/>
        <v>09/18/2015</v>
      </c>
      <c r="M3930" s="9" t="str" cm="1">
        <f t="array" ref="M3930">_xlfn.IFS(LEFT(L3930, 2) = "01", "Jan", LEFT(L3930, 2) = "02", "Feb", LEFT(L3930, 2) = "03", "Mar", LEFT(L3930, 2) = "04", "Apr", LEFT(L3930, 2) = "05", "May", LEFT(L3930, 2) = "06", "Jun", LEFT(L3930, 2) = "07", "Jul", LEFT(L3930, 2) = "08", "Aug", LEFT(L3930, 2) = "09", "Sep", LEFT(L3930, 2) = "10", "Oct", LEFT(L3930, 2) = "11", "Nov", LEFT(L3930, 2) = "12", "Dec")</f>
        <v>Sep</v>
      </c>
      <c r="N3930" s="9" t="str">
        <f t="shared" si="431"/>
        <v>2015</v>
      </c>
      <c r="O3930" t="b">
        <v>0</v>
      </c>
      <c r="P3930">
        <v>7</v>
      </c>
      <c r="Q3930" t="b">
        <v>0</v>
      </c>
      <c r="R3930" t="s">
        <v>8270</v>
      </c>
      <c r="S3930" s="6">
        <f t="shared" si="427"/>
        <v>0.13020000000000001</v>
      </c>
      <c r="T3930" s="8">
        <f t="shared" si="428"/>
        <v>93</v>
      </c>
      <c r="U3930" t="str">
        <f t="shared" si="432"/>
        <v>theater</v>
      </c>
      <c r="V3930" t="str">
        <f t="shared" si="433"/>
        <v>plays</v>
      </c>
    </row>
    <row r="3931" spans="1:22" ht="48" x14ac:dyDescent="0.2">
      <c r="A3931">
        <v>3929</v>
      </c>
      <c r="B3931" s="3" t="s">
        <v>3926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2">
        <f t="shared" si="429"/>
        <v>42631.827141203699</v>
      </c>
      <c r="K3931">
        <v>1471636265</v>
      </c>
      <c r="L3931" s="12" t="str">
        <f t="shared" si="430"/>
        <v>08/19/2016</v>
      </c>
      <c r="M3931" s="9" t="str" cm="1">
        <f t="array" ref="M3931">_xlfn.IFS(LEFT(L3931, 2) = "01", "Jan", LEFT(L3931, 2) = "02", "Feb", LEFT(L3931, 2) = "03", "Mar", LEFT(L3931, 2) = "04", "Apr", LEFT(L3931, 2) = "05", "May", LEFT(L3931, 2) = "06", "Jun", LEFT(L3931, 2) = "07", "Jul", LEFT(L3931, 2) = "08", "Aug", LEFT(L3931, 2) = "09", "Sep", LEFT(L3931, 2) = "10", "Oct", LEFT(L3931, 2) = "11", "Nov", LEFT(L3931, 2) = "12", "Dec")</f>
        <v>Aug</v>
      </c>
      <c r="N3931" s="9" t="str">
        <f t="shared" si="431"/>
        <v>2016</v>
      </c>
      <c r="O3931" t="b">
        <v>0</v>
      </c>
      <c r="P3931">
        <v>14</v>
      </c>
      <c r="Q3931" t="b">
        <v>0</v>
      </c>
      <c r="R3931" t="s">
        <v>8270</v>
      </c>
      <c r="S3931" s="6">
        <f t="shared" si="427"/>
        <v>2.265E-2</v>
      </c>
      <c r="T3931" s="8">
        <f t="shared" si="428"/>
        <v>32.357142857142854</v>
      </c>
      <c r="U3931" t="str">
        <f t="shared" si="432"/>
        <v>theater</v>
      </c>
      <c r="V3931" t="str">
        <f t="shared" si="433"/>
        <v>plays</v>
      </c>
    </row>
    <row r="3932" spans="1:22" ht="48" x14ac:dyDescent="0.2">
      <c r="A3932">
        <v>3930</v>
      </c>
      <c r="B3932" s="3" t="s">
        <v>3927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2">
        <f t="shared" si="429"/>
        <v>42461.25</v>
      </c>
      <c r="K3932">
        <v>1457078868</v>
      </c>
      <c r="L3932" s="12" t="str">
        <f t="shared" si="430"/>
        <v>03/04/2016</v>
      </c>
      <c r="M3932" s="9" t="str" cm="1">
        <f t="array" ref="M3932">_xlfn.IFS(LEFT(L3932, 2) = "01", "Jan", LEFT(L3932, 2) = "02", "Feb", LEFT(L3932, 2) = "03", "Mar", LEFT(L3932, 2) = "04", "Apr", LEFT(L3932, 2) = "05", "May", LEFT(L3932, 2) = "06", "Jun", LEFT(L3932, 2) = "07", "Jul", LEFT(L3932, 2) = "08", "Aug", LEFT(L3932, 2) = "09", "Sep", LEFT(L3932, 2) = "10", "Oct", LEFT(L3932, 2) = "11", "Nov", LEFT(L3932, 2) = "12", "Dec")</f>
        <v>Mar</v>
      </c>
      <c r="N3932" s="9" t="str">
        <f t="shared" si="431"/>
        <v>2016</v>
      </c>
      <c r="O3932" t="b">
        <v>0</v>
      </c>
      <c r="P3932">
        <v>0</v>
      </c>
      <c r="Q3932" t="b">
        <v>0</v>
      </c>
      <c r="R3932" t="s">
        <v>8270</v>
      </c>
      <c r="S3932" s="6">
        <f t="shared" si="427"/>
        <v>0</v>
      </c>
      <c r="T3932" s="8">
        <f t="shared" si="428"/>
        <v>0</v>
      </c>
      <c r="U3932" t="str">
        <f t="shared" si="432"/>
        <v>theater</v>
      </c>
      <c r="V3932" t="str">
        <f t="shared" si="433"/>
        <v>plays</v>
      </c>
    </row>
    <row r="3933" spans="1:22" ht="48" x14ac:dyDescent="0.2">
      <c r="A3933">
        <v>3931</v>
      </c>
      <c r="B3933" s="3" t="s">
        <v>3928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2">
        <f t="shared" si="429"/>
        <v>42253.151701388888</v>
      </c>
      <c r="K3933">
        <v>1439350707</v>
      </c>
      <c r="L3933" s="12" t="str">
        <f t="shared" si="430"/>
        <v>08/12/2015</v>
      </c>
      <c r="M3933" s="9" t="str" cm="1">
        <f t="array" ref="M3933">_xlfn.IFS(LEFT(L3933, 2) = "01", "Jan", LEFT(L3933, 2) = "02", "Feb", LEFT(L3933, 2) = "03", "Mar", LEFT(L3933, 2) = "04", "Apr", LEFT(L3933, 2) = "05", "May", LEFT(L3933, 2) = "06", "Jun", LEFT(L3933, 2) = "07", "Jul", LEFT(L3933, 2) = "08", "Aug", LEFT(L3933, 2) = "09", "Sep", LEFT(L3933, 2) = "10", "Oct", LEFT(L3933, 2) = "11", "Nov", LEFT(L3933, 2) = "12", "Dec")</f>
        <v>Aug</v>
      </c>
      <c r="N3933" s="9" t="str">
        <f t="shared" si="431"/>
        <v>2015</v>
      </c>
      <c r="O3933" t="b">
        <v>0</v>
      </c>
      <c r="P3933">
        <v>0</v>
      </c>
      <c r="Q3933" t="b">
        <v>0</v>
      </c>
      <c r="R3933" t="s">
        <v>8270</v>
      </c>
      <c r="S3933" s="6">
        <f t="shared" si="427"/>
        <v>0</v>
      </c>
      <c r="T3933" s="8">
        <f t="shared" si="428"/>
        <v>0</v>
      </c>
      <c r="U3933" t="str">
        <f t="shared" si="432"/>
        <v>theater</v>
      </c>
      <c r="V3933" t="str">
        <f t="shared" si="433"/>
        <v>plays</v>
      </c>
    </row>
    <row r="3934" spans="1:22" ht="48" x14ac:dyDescent="0.2">
      <c r="A3934">
        <v>3932</v>
      </c>
      <c r="B3934" s="3" t="s">
        <v>3929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2">
        <f t="shared" si="429"/>
        <v>42445.126898148148</v>
      </c>
      <c r="K3934">
        <v>1455508964</v>
      </c>
      <c r="L3934" s="12" t="str">
        <f t="shared" si="430"/>
        <v>02/15/2016</v>
      </c>
      <c r="M3934" s="9" t="str" cm="1">
        <f t="array" ref="M3934">_xlfn.IFS(LEFT(L3934, 2) = "01", "Jan", LEFT(L3934, 2) = "02", "Feb", LEFT(L3934, 2) = "03", "Mar", LEFT(L3934, 2) = "04", "Apr", LEFT(L3934, 2) = "05", "May", LEFT(L3934, 2) = "06", "Jun", LEFT(L3934, 2) = "07", "Jul", LEFT(L3934, 2) = "08", "Aug", LEFT(L3934, 2) = "09", "Sep", LEFT(L3934, 2) = "10", "Oct", LEFT(L3934, 2) = "11", "Nov", LEFT(L3934, 2) = "12", "Dec")</f>
        <v>Feb</v>
      </c>
      <c r="N3934" s="9" t="str">
        <f t="shared" si="431"/>
        <v>2016</v>
      </c>
      <c r="O3934" t="b">
        <v>0</v>
      </c>
      <c r="P3934">
        <v>1</v>
      </c>
      <c r="Q3934" t="b">
        <v>0</v>
      </c>
      <c r="R3934" t="s">
        <v>8270</v>
      </c>
      <c r="S3934" s="6">
        <f t="shared" si="427"/>
        <v>8.3333333333333331E-5</v>
      </c>
      <c r="T3934" s="8">
        <f t="shared" si="428"/>
        <v>1</v>
      </c>
      <c r="U3934" t="str">
        <f t="shared" si="432"/>
        <v>theater</v>
      </c>
      <c r="V3934" t="str">
        <f t="shared" si="433"/>
        <v>plays</v>
      </c>
    </row>
    <row r="3935" spans="1:22" ht="48" x14ac:dyDescent="0.2">
      <c r="A3935">
        <v>3933</v>
      </c>
      <c r="B3935" s="3" t="s">
        <v>3930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2">
        <f t="shared" si="429"/>
        <v>42568.029861111107</v>
      </c>
      <c r="K3935">
        <v>1466205262</v>
      </c>
      <c r="L3935" s="12" t="str">
        <f t="shared" si="430"/>
        <v>06/17/2016</v>
      </c>
      <c r="M3935" s="9" t="str" cm="1">
        <f t="array" ref="M3935">_xlfn.IFS(LEFT(L3935, 2) = "01", "Jan", LEFT(L3935, 2) = "02", "Feb", LEFT(L3935, 2) = "03", "Mar", LEFT(L3935, 2) = "04", "Apr", LEFT(L3935, 2) = "05", "May", LEFT(L3935, 2) = "06", "Jun", LEFT(L3935, 2) = "07", "Jul", LEFT(L3935, 2) = "08", "Aug", LEFT(L3935, 2) = "09", "Sep", LEFT(L3935, 2) = "10", "Oct", LEFT(L3935, 2) = "11", "Nov", LEFT(L3935, 2) = "12", "Dec")</f>
        <v>Jun</v>
      </c>
      <c r="N3935" s="9" t="str">
        <f t="shared" si="431"/>
        <v>2016</v>
      </c>
      <c r="O3935" t="b">
        <v>0</v>
      </c>
      <c r="P3935">
        <v>12</v>
      </c>
      <c r="Q3935" t="b">
        <v>0</v>
      </c>
      <c r="R3935" t="s">
        <v>8270</v>
      </c>
      <c r="S3935" s="6">
        <f t="shared" si="427"/>
        <v>0.15742857142857142</v>
      </c>
      <c r="T3935" s="8">
        <f t="shared" si="428"/>
        <v>91.833333333333329</v>
      </c>
      <c r="U3935" t="str">
        <f t="shared" si="432"/>
        <v>theater</v>
      </c>
      <c r="V3935" t="str">
        <f t="shared" si="433"/>
        <v>plays</v>
      </c>
    </row>
    <row r="3936" spans="1:22" ht="48" x14ac:dyDescent="0.2">
      <c r="A3936">
        <v>3934</v>
      </c>
      <c r="B3936" s="3" t="s">
        <v>3931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2">
        <f t="shared" si="429"/>
        <v>42278.541666666672</v>
      </c>
      <c r="K3936">
        <v>1439827639</v>
      </c>
      <c r="L3936" s="12" t="str">
        <f t="shared" si="430"/>
        <v>08/17/2015</v>
      </c>
      <c r="M3936" s="9" t="str" cm="1">
        <f t="array" ref="M3936">_xlfn.IFS(LEFT(L3936, 2) = "01", "Jan", LEFT(L3936, 2) = "02", "Feb", LEFT(L3936, 2) = "03", "Mar", LEFT(L3936, 2) = "04", "Apr", LEFT(L3936, 2) = "05", "May", LEFT(L3936, 2) = "06", "Jun", LEFT(L3936, 2) = "07", "Jul", LEFT(L3936, 2) = "08", "Aug", LEFT(L3936, 2) = "09", "Sep", LEFT(L3936, 2) = "10", "Oct", LEFT(L3936, 2) = "11", "Nov", LEFT(L3936, 2) = "12", "Dec")</f>
        <v>Aug</v>
      </c>
      <c r="N3936" s="9" t="str">
        <f t="shared" si="431"/>
        <v>2015</v>
      </c>
      <c r="O3936" t="b">
        <v>0</v>
      </c>
      <c r="P3936">
        <v>12</v>
      </c>
      <c r="Q3936" t="b">
        <v>0</v>
      </c>
      <c r="R3936" t="s">
        <v>8270</v>
      </c>
      <c r="S3936" s="6">
        <f t="shared" si="427"/>
        <v>0.11</v>
      </c>
      <c r="T3936" s="8">
        <f t="shared" si="428"/>
        <v>45.833333333333336</v>
      </c>
      <c r="U3936" t="str">
        <f t="shared" si="432"/>
        <v>theater</v>
      </c>
      <c r="V3936" t="str">
        <f t="shared" si="433"/>
        <v>plays</v>
      </c>
    </row>
    <row r="3937" spans="1:22" ht="64" x14ac:dyDescent="0.2">
      <c r="A3937">
        <v>3935</v>
      </c>
      <c r="B3937" s="3" t="s">
        <v>3932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2">
        <f t="shared" si="429"/>
        <v>42281.656782407401</v>
      </c>
      <c r="K3937">
        <v>1438789546</v>
      </c>
      <c r="L3937" s="12" t="str">
        <f t="shared" si="430"/>
        <v>08/05/2015</v>
      </c>
      <c r="M3937" s="9" t="str" cm="1">
        <f t="array" ref="M3937">_xlfn.IFS(LEFT(L3937, 2) = "01", "Jan", LEFT(L3937, 2) = "02", "Feb", LEFT(L3937, 2) = "03", "Mar", LEFT(L3937, 2) = "04", "Apr", LEFT(L3937, 2) = "05", "May", LEFT(L3937, 2) = "06", "Jun", LEFT(L3937, 2) = "07", "Jul", LEFT(L3937, 2) = "08", "Aug", LEFT(L3937, 2) = "09", "Sep", LEFT(L3937, 2) = "10", "Oct", LEFT(L3937, 2) = "11", "Nov", LEFT(L3937, 2) = "12", "Dec")</f>
        <v>Aug</v>
      </c>
      <c r="N3937" s="9" t="str">
        <f t="shared" si="431"/>
        <v>2015</v>
      </c>
      <c r="O3937" t="b">
        <v>0</v>
      </c>
      <c r="P3937">
        <v>23</v>
      </c>
      <c r="Q3937" t="b">
        <v>0</v>
      </c>
      <c r="R3937" t="s">
        <v>8270</v>
      </c>
      <c r="S3937" s="6">
        <f t="shared" si="427"/>
        <v>0.43833333333333335</v>
      </c>
      <c r="T3937" s="8">
        <f t="shared" si="428"/>
        <v>57.173913043478258</v>
      </c>
      <c r="U3937" t="str">
        <f t="shared" si="432"/>
        <v>theater</v>
      </c>
      <c r="V3937" t="str">
        <f t="shared" si="433"/>
        <v>plays</v>
      </c>
    </row>
    <row r="3938" spans="1:22" ht="48" x14ac:dyDescent="0.2">
      <c r="A3938">
        <v>3936</v>
      </c>
      <c r="B3938" s="3" t="s">
        <v>3933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2">
        <f t="shared" si="429"/>
        <v>42705.304629629631</v>
      </c>
      <c r="K3938">
        <v>1477981120</v>
      </c>
      <c r="L3938" s="12" t="str">
        <f t="shared" si="430"/>
        <v>11/01/2016</v>
      </c>
      <c r="M3938" s="9" t="str" cm="1">
        <f t="array" ref="M3938">_xlfn.IFS(LEFT(L3938, 2) = "01", "Jan", LEFT(L3938, 2) = "02", "Feb", LEFT(L3938, 2) = "03", "Mar", LEFT(L3938, 2) = "04", "Apr", LEFT(L3938, 2) = "05", "May", LEFT(L3938, 2) = "06", "Jun", LEFT(L3938, 2) = "07", "Jul", LEFT(L3938, 2) = "08", "Aug", LEFT(L3938, 2) = "09", "Sep", LEFT(L3938, 2) = "10", "Oct", LEFT(L3938, 2) = "11", "Nov", LEFT(L3938, 2) = "12", "Dec")</f>
        <v>Nov</v>
      </c>
      <c r="N3938" s="9" t="str">
        <f t="shared" si="431"/>
        <v>2016</v>
      </c>
      <c r="O3938" t="b">
        <v>0</v>
      </c>
      <c r="P3938">
        <v>0</v>
      </c>
      <c r="Q3938" t="b">
        <v>0</v>
      </c>
      <c r="R3938" t="s">
        <v>8270</v>
      </c>
      <c r="S3938" s="6">
        <f t="shared" si="427"/>
        <v>0</v>
      </c>
      <c r="T3938" s="8">
        <f t="shared" si="428"/>
        <v>0</v>
      </c>
      <c r="U3938" t="str">
        <f t="shared" si="432"/>
        <v>theater</v>
      </c>
      <c r="V3938" t="str">
        <f t="shared" si="433"/>
        <v>plays</v>
      </c>
    </row>
    <row r="3939" spans="1:22" ht="48" x14ac:dyDescent="0.2">
      <c r="A3939">
        <v>3937</v>
      </c>
      <c r="B3939" s="3" t="s">
        <v>3934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2">
        <f t="shared" si="429"/>
        <v>42562.631481481483</v>
      </c>
      <c r="K3939">
        <v>1465830560</v>
      </c>
      <c r="L3939" s="12" t="str">
        <f t="shared" si="430"/>
        <v>06/13/2016</v>
      </c>
      <c r="M3939" s="9" t="str" cm="1">
        <f t="array" ref="M3939">_xlfn.IFS(LEFT(L3939, 2) = "01", "Jan", LEFT(L3939, 2) = "02", "Feb", LEFT(L3939, 2) = "03", "Mar", LEFT(L3939, 2) = "04", "Apr", LEFT(L3939, 2) = "05", "May", LEFT(L3939, 2) = "06", "Jun", LEFT(L3939, 2) = "07", "Jul", LEFT(L3939, 2) = "08", "Aug", LEFT(L3939, 2) = "09", "Sep", LEFT(L3939, 2) = "10", "Oct", LEFT(L3939, 2) = "11", "Nov", LEFT(L3939, 2) = "12", "Dec")</f>
        <v>Jun</v>
      </c>
      <c r="N3939" s="9" t="str">
        <f t="shared" si="431"/>
        <v>2016</v>
      </c>
      <c r="O3939" t="b">
        <v>0</v>
      </c>
      <c r="P3939">
        <v>10</v>
      </c>
      <c r="Q3939" t="b">
        <v>0</v>
      </c>
      <c r="R3939" t="s">
        <v>8270</v>
      </c>
      <c r="S3939" s="6">
        <f t="shared" si="427"/>
        <v>0.86135181975736563</v>
      </c>
      <c r="T3939" s="8">
        <f t="shared" si="428"/>
        <v>248.5</v>
      </c>
      <c r="U3939" t="str">
        <f t="shared" si="432"/>
        <v>theater</v>
      </c>
      <c r="V3939" t="str">
        <f t="shared" si="433"/>
        <v>plays</v>
      </c>
    </row>
    <row r="3940" spans="1:22" ht="48" x14ac:dyDescent="0.2">
      <c r="A3940">
        <v>3938</v>
      </c>
      <c r="B3940" s="3" t="s">
        <v>3935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2">
        <f t="shared" si="429"/>
        <v>42182.905717592599</v>
      </c>
      <c r="K3940">
        <v>1432763054</v>
      </c>
      <c r="L3940" s="12" t="str">
        <f t="shared" si="430"/>
        <v>05/27/2015</v>
      </c>
      <c r="M3940" s="9" t="str" cm="1">
        <f t="array" ref="M3940">_xlfn.IFS(LEFT(L3940, 2) = "01", "Jan", LEFT(L3940, 2) = "02", "Feb", LEFT(L3940, 2) = "03", "Mar", LEFT(L3940, 2) = "04", "Apr", LEFT(L3940, 2) = "05", "May", LEFT(L3940, 2) = "06", "Jun", LEFT(L3940, 2) = "07", "Jul", LEFT(L3940, 2) = "08", "Aug", LEFT(L3940, 2) = "09", "Sep", LEFT(L3940, 2) = "10", "Oct", LEFT(L3940, 2) = "11", "Nov", LEFT(L3940, 2) = "12", "Dec")</f>
        <v>May</v>
      </c>
      <c r="N3940" s="9" t="str">
        <f t="shared" si="431"/>
        <v>2015</v>
      </c>
      <c r="O3940" t="b">
        <v>0</v>
      </c>
      <c r="P3940">
        <v>5</v>
      </c>
      <c r="Q3940" t="b">
        <v>0</v>
      </c>
      <c r="R3940" t="s">
        <v>8270</v>
      </c>
      <c r="S3940" s="6">
        <f t="shared" si="427"/>
        <v>0.12196620583717357</v>
      </c>
      <c r="T3940" s="8">
        <f t="shared" si="428"/>
        <v>79.400000000000006</v>
      </c>
      <c r="U3940" t="str">
        <f t="shared" si="432"/>
        <v>theater</v>
      </c>
      <c r="V3940" t="str">
        <f t="shared" si="433"/>
        <v>plays</v>
      </c>
    </row>
    <row r="3941" spans="1:22" ht="48" x14ac:dyDescent="0.2">
      <c r="A3941">
        <v>3939</v>
      </c>
      <c r="B3941" s="3" t="s">
        <v>3936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2">
        <f t="shared" si="429"/>
        <v>41919.1875</v>
      </c>
      <c r="K3941">
        <v>1412328979</v>
      </c>
      <c r="L3941" s="12" t="str">
        <f t="shared" si="430"/>
        <v>10/03/2014</v>
      </c>
      <c r="M3941" s="9" t="str" cm="1">
        <f t="array" ref="M3941">_xlfn.IFS(LEFT(L3941, 2) = "01", "Jan", LEFT(L3941, 2) = "02", "Feb", LEFT(L3941, 2) = "03", "Mar", LEFT(L3941, 2) = "04", "Apr", LEFT(L3941, 2) = "05", "May", LEFT(L3941, 2) = "06", "Jun", LEFT(L3941, 2) = "07", "Jul", LEFT(L3941, 2) = "08", "Aug", LEFT(L3941, 2) = "09", "Sep", LEFT(L3941, 2) = "10", "Oct", LEFT(L3941, 2) = "11", "Nov", LEFT(L3941, 2) = "12", "Dec")</f>
        <v>Oct</v>
      </c>
      <c r="N3941" s="9" t="str">
        <f t="shared" si="431"/>
        <v>2014</v>
      </c>
      <c r="O3941" t="b">
        <v>0</v>
      </c>
      <c r="P3941">
        <v>1</v>
      </c>
      <c r="Q3941" t="b">
        <v>0</v>
      </c>
      <c r="R3941" t="s">
        <v>8270</v>
      </c>
      <c r="S3941" s="6">
        <f t="shared" si="427"/>
        <v>1E-3</v>
      </c>
      <c r="T3941" s="8">
        <f t="shared" si="428"/>
        <v>5</v>
      </c>
      <c r="U3941" t="str">
        <f t="shared" si="432"/>
        <v>theater</v>
      </c>
      <c r="V3941" t="str">
        <f t="shared" si="433"/>
        <v>plays</v>
      </c>
    </row>
    <row r="3942" spans="1:22" ht="48" x14ac:dyDescent="0.2">
      <c r="A3942">
        <v>3940</v>
      </c>
      <c r="B3942" s="3" t="s">
        <v>3937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2">
        <f t="shared" si="429"/>
        <v>42006.492488425924</v>
      </c>
      <c r="K3942">
        <v>1416311351</v>
      </c>
      <c r="L3942" s="12" t="str">
        <f t="shared" si="430"/>
        <v>11/18/2014</v>
      </c>
      <c r="M3942" s="9" t="str" cm="1">
        <f t="array" ref="M3942">_xlfn.IFS(LEFT(L3942, 2) = "01", "Jan", LEFT(L3942, 2) = "02", "Feb", LEFT(L3942, 2) = "03", "Mar", LEFT(L3942, 2) = "04", "Apr", LEFT(L3942, 2) = "05", "May", LEFT(L3942, 2) = "06", "Jun", LEFT(L3942, 2) = "07", "Jul", LEFT(L3942, 2) = "08", "Aug", LEFT(L3942, 2) = "09", "Sep", LEFT(L3942, 2) = "10", "Oct", LEFT(L3942, 2) = "11", "Nov", LEFT(L3942, 2) = "12", "Dec")</f>
        <v>Nov</v>
      </c>
      <c r="N3942" s="9" t="str">
        <f t="shared" si="431"/>
        <v>2014</v>
      </c>
      <c r="O3942" t="b">
        <v>0</v>
      </c>
      <c r="P3942">
        <v>2</v>
      </c>
      <c r="Q3942" t="b">
        <v>0</v>
      </c>
      <c r="R3942" t="s">
        <v>8270</v>
      </c>
      <c r="S3942" s="6">
        <f t="shared" si="427"/>
        <v>2.2000000000000001E-3</v>
      </c>
      <c r="T3942" s="8">
        <f t="shared" si="428"/>
        <v>5.5</v>
      </c>
      <c r="U3942" t="str">
        <f t="shared" si="432"/>
        <v>theater</v>
      </c>
      <c r="V3942" t="str">
        <f t="shared" si="433"/>
        <v>plays</v>
      </c>
    </row>
    <row r="3943" spans="1:22" ht="48" x14ac:dyDescent="0.2">
      <c r="A3943">
        <v>3941</v>
      </c>
      <c r="B3943" s="3" t="s">
        <v>3938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2">
        <f t="shared" si="429"/>
        <v>41968.041666666672</v>
      </c>
      <c r="K3943">
        <v>1414505137</v>
      </c>
      <c r="L3943" s="12" t="str">
        <f t="shared" si="430"/>
        <v>10/28/2014</v>
      </c>
      <c r="M3943" s="9" t="str" cm="1">
        <f t="array" ref="M3943">_xlfn.IFS(LEFT(L3943, 2) = "01", "Jan", LEFT(L3943, 2) = "02", "Feb", LEFT(L3943, 2) = "03", "Mar", LEFT(L3943, 2) = "04", "Apr", LEFT(L3943, 2) = "05", "May", LEFT(L3943, 2) = "06", "Jun", LEFT(L3943, 2) = "07", "Jul", LEFT(L3943, 2) = "08", "Aug", LEFT(L3943, 2) = "09", "Sep", LEFT(L3943, 2) = "10", "Oct", LEFT(L3943, 2) = "11", "Nov", LEFT(L3943, 2) = "12", "Dec")</f>
        <v>Oct</v>
      </c>
      <c r="N3943" s="9" t="str">
        <f t="shared" si="431"/>
        <v>2014</v>
      </c>
      <c r="O3943" t="b">
        <v>0</v>
      </c>
      <c r="P3943">
        <v>2</v>
      </c>
      <c r="Q3943" t="b">
        <v>0</v>
      </c>
      <c r="R3943" t="s">
        <v>8270</v>
      </c>
      <c r="S3943" s="6">
        <f t="shared" si="427"/>
        <v>9.0909090909090905E-3</v>
      </c>
      <c r="T3943" s="8">
        <f t="shared" si="428"/>
        <v>25</v>
      </c>
      <c r="U3943" t="str">
        <f t="shared" si="432"/>
        <v>theater</v>
      </c>
      <c r="V3943" t="str">
        <f t="shared" si="433"/>
        <v>plays</v>
      </c>
    </row>
    <row r="3944" spans="1:22" ht="48" x14ac:dyDescent="0.2">
      <c r="A3944">
        <v>3942</v>
      </c>
      <c r="B3944" s="3" t="s">
        <v>3939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2">
        <f t="shared" si="429"/>
        <v>42171.904097222221</v>
      </c>
      <c r="K3944">
        <v>1429306914</v>
      </c>
      <c r="L3944" s="12" t="str">
        <f t="shared" si="430"/>
        <v>04/17/2015</v>
      </c>
      <c r="M3944" s="9" t="str" cm="1">
        <f t="array" ref="M3944">_xlfn.IFS(LEFT(L3944, 2) = "01", "Jan", LEFT(L3944, 2) = "02", "Feb", LEFT(L3944, 2) = "03", "Mar", LEFT(L3944, 2) = "04", "Apr", LEFT(L3944, 2) = "05", "May", LEFT(L3944, 2) = "06", "Jun", LEFT(L3944, 2) = "07", "Jul", LEFT(L3944, 2) = "08", "Aug", LEFT(L3944, 2) = "09", "Sep", LEFT(L3944, 2) = "10", "Oct", LEFT(L3944, 2) = "11", "Nov", LEFT(L3944, 2) = "12", "Dec")</f>
        <v>Apr</v>
      </c>
      <c r="N3944" s="9" t="str">
        <f t="shared" si="431"/>
        <v>2015</v>
      </c>
      <c r="O3944" t="b">
        <v>0</v>
      </c>
      <c r="P3944">
        <v>0</v>
      </c>
      <c r="Q3944" t="b">
        <v>0</v>
      </c>
      <c r="R3944" t="s">
        <v>8270</v>
      </c>
      <c r="S3944" s="6">
        <f t="shared" si="427"/>
        <v>0</v>
      </c>
      <c r="T3944" s="8">
        <f t="shared" si="428"/>
        <v>0</v>
      </c>
      <c r="U3944" t="str">
        <f t="shared" si="432"/>
        <v>theater</v>
      </c>
      <c r="V3944" t="str">
        <f t="shared" si="433"/>
        <v>plays</v>
      </c>
    </row>
    <row r="3945" spans="1:22" ht="48" x14ac:dyDescent="0.2">
      <c r="A3945">
        <v>3943</v>
      </c>
      <c r="B3945" s="3" t="s">
        <v>3940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2">
        <f t="shared" si="429"/>
        <v>42310.701388888891</v>
      </c>
      <c r="K3945">
        <v>1443811268</v>
      </c>
      <c r="L3945" s="12" t="str">
        <f t="shared" si="430"/>
        <v>10/02/2015</v>
      </c>
      <c r="M3945" s="9" t="str" cm="1">
        <f t="array" ref="M3945">_xlfn.IFS(LEFT(L3945, 2) = "01", "Jan", LEFT(L3945, 2) = "02", "Feb", LEFT(L3945, 2) = "03", "Mar", LEFT(L3945, 2) = "04", "Apr", LEFT(L3945, 2) = "05", "May", LEFT(L3945, 2) = "06", "Jun", LEFT(L3945, 2) = "07", "Jul", LEFT(L3945, 2) = "08", "Aug", LEFT(L3945, 2) = "09", "Sep", LEFT(L3945, 2) = "10", "Oct", LEFT(L3945, 2) = "11", "Nov", LEFT(L3945, 2) = "12", "Dec")</f>
        <v>Oct</v>
      </c>
      <c r="N3945" s="9" t="str">
        <f t="shared" si="431"/>
        <v>2015</v>
      </c>
      <c r="O3945" t="b">
        <v>0</v>
      </c>
      <c r="P3945">
        <v>13</v>
      </c>
      <c r="Q3945" t="b">
        <v>0</v>
      </c>
      <c r="R3945" t="s">
        <v>8270</v>
      </c>
      <c r="S3945" s="6">
        <f t="shared" si="427"/>
        <v>0.35639999999999999</v>
      </c>
      <c r="T3945" s="8">
        <f t="shared" si="428"/>
        <v>137.07692307692307</v>
      </c>
      <c r="U3945" t="str">
        <f t="shared" si="432"/>
        <v>theater</v>
      </c>
      <c r="V3945" t="str">
        <f t="shared" si="433"/>
        <v>plays</v>
      </c>
    </row>
    <row r="3946" spans="1:22" ht="48" x14ac:dyDescent="0.2">
      <c r="A3946">
        <v>3944</v>
      </c>
      <c r="B3946" s="3" t="s">
        <v>3941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2">
        <f t="shared" si="429"/>
        <v>42243.662905092591</v>
      </c>
      <c r="K3946">
        <v>1438098875</v>
      </c>
      <c r="L3946" s="12" t="str">
        <f t="shared" si="430"/>
        <v>07/28/2015</v>
      </c>
      <c r="M3946" s="9" t="str" cm="1">
        <f t="array" ref="M3946">_xlfn.IFS(LEFT(L3946, 2) = "01", "Jan", LEFT(L3946, 2) = "02", "Feb", LEFT(L3946, 2) = "03", "Mar", LEFT(L3946, 2) = "04", "Apr", LEFT(L3946, 2) = "05", "May", LEFT(L3946, 2) = "06", "Jun", LEFT(L3946, 2) = "07", "Jul", LEFT(L3946, 2) = "08", "Aug", LEFT(L3946, 2) = "09", "Sep", LEFT(L3946, 2) = "10", "Oct", LEFT(L3946, 2) = "11", "Nov", LEFT(L3946, 2) = "12", "Dec")</f>
        <v>Jul</v>
      </c>
      <c r="N3946" s="9" t="str">
        <f t="shared" si="431"/>
        <v>2015</v>
      </c>
      <c r="O3946" t="b">
        <v>0</v>
      </c>
      <c r="P3946">
        <v>0</v>
      </c>
      <c r="Q3946" t="b">
        <v>0</v>
      </c>
      <c r="R3946" t="s">
        <v>8270</v>
      </c>
      <c r="S3946" s="6">
        <f t="shared" si="427"/>
        <v>0</v>
      </c>
      <c r="T3946" s="8">
        <f t="shared" si="428"/>
        <v>0</v>
      </c>
      <c r="U3946" t="str">
        <f t="shared" si="432"/>
        <v>theater</v>
      </c>
      <c r="V3946" t="str">
        <f t="shared" si="433"/>
        <v>plays</v>
      </c>
    </row>
    <row r="3947" spans="1:22" ht="48" x14ac:dyDescent="0.2">
      <c r="A3947">
        <v>3945</v>
      </c>
      <c r="B3947" s="3" t="s">
        <v>3942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2">
        <f t="shared" si="429"/>
        <v>42139.801712962959</v>
      </c>
      <c r="K3947">
        <v>1429125268</v>
      </c>
      <c r="L3947" s="12" t="str">
        <f t="shared" si="430"/>
        <v>04/15/2015</v>
      </c>
      <c r="M3947" s="9" t="str" cm="1">
        <f t="array" ref="M3947">_xlfn.IFS(LEFT(L3947, 2) = "01", "Jan", LEFT(L3947, 2) = "02", "Feb", LEFT(L3947, 2) = "03", "Mar", LEFT(L3947, 2) = "04", "Apr", LEFT(L3947, 2) = "05", "May", LEFT(L3947, 2) = "06", "Jun", LEFT(L3947, 2) = "07", "Jul", LEFT(L3947, 2) = "08", "Aug", LEFT(L3947, 2) = "09", "Sep", LEFT(L3947, 2) = "10", "Oct", LEFT(L3947, 2) = "11", "Nov", LEFT(L3947, 2) = "12", "Dec")</f>
        <v>Apr</v>
      </c>
      <c r="N3947" s="9" t="str">
        <f t="shared" si="431"/>
        <v>2015</v>
      </c>
      <c r="O3947" t="b">
        <v>0</v>
      </c>
      <c r="P3947">
        <v>1</v>
      </c>
      <c r="Q3947" t="b">
        <v>0</v>
      </c>
      <c r="R3947" t="s">
        <v>8270</v>
      </c>
      <c r="S3947" s="6">
        <f t="shared" si="427"/>
        <v>2.5000000000000001E-3</v>
      </c>
      <c r="T3947" s="8">
        <f t="shared" si="428"/>
        <v>5</v>
      </c>
      <c r="U3947" t="str">
        <f t="shared" si="432"/>
        <v>theater</v>
      </c>
      <c r="V3947" t="str">
        <f t="shared" si="433"/>
        <v>plays</v>
      </c>
    </row>
    <row r="3948" spans="1:22" ht="32" x14ac:dyDescent="0.2">
      <c r="A3948">
        <v>3946</v>
      </c>
      <c r="B3948" s="3" t="s">
        <v>3943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2">
        <f t="shared" si="429"/>
        <v>42063.333333333328</v>
      </c>
      <c r="K3948">
        <v>1422388822</v>
      </c>
      <c r="L3948" s="12" t="str">
        <f t="shared" si="430"/>
        <v>01/27/2015</v>
      </c>
      <c r="M3948" s="9" t="str" cm="1">
        <f t="array" ref="M3948">_xlfn.IFS(LEFT(L3948, 2) = "01", "Jan", LEFT(L3948, 2) = "02", "Feb", LEFT(L3948, 2) = "03", "Mar", LEFT(L3948, 2) = "04", "Apr", LEFT(L3948, 2) = "05", "May", LEFT(L3948, 2) = "06", "Jun", LEFT(L3948, 2) = "07", "Jul", LEFT(L3948, 2) = "08", "Aug", LEFT(L3948, 2) = "09", "Sep", LEFT(L3948, 2) = "10", "Oct", LEFT(L3948, 2) = "11", "Nov", LEFT(L3948, 2) = "12", "Dec")</f>
        <v>Jan</v>
      </c>
      <c r="N3948" s="9" t="str">
        <f t="shared" si="431"/>
        <v>2015</v>
      </c>
      <c r="O3948" t="b">
        <v>0</v>
      </c>
      <c r="P3948">
        <v>5</v>
      </c>
      <c r="Q3948" t="b">
        <v>0</v>
      </c>
      <c r="R3948" t="s">
        <v>8270</v>
      </c>
      <c r="S3948" s="6">
        <f t="shared" si="427"/>
        <v>3.2500000000000001E-2</v>
      </c>
      <c r="T3948" s="8">
        <f t="shared" si="428"/>
        <v>39</v>
      </c>
      <c r="U3948" t="str">
        <f t="shared" si="432"/>
        <v>theater</v>
      </c>
      <c r="V3948" t="str">
        <f t="shared" si="433"/>
        <v>plays</v>
      </c>
    </row>
    <row r="3949" spans="1:22" ht="48" x14ac:dyDescent="0.2">
      <c r="A3949">
        <v>3947</v>
      </c>
      <c r="B3949" s="3" t="s">
        <v>3944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2">
        <f t="shared" si="429"/>
        <v>42645.142870370371</v>
      </c>
      <c r="K3949">
        <v>1472786744</v>
      </c>
      <c r="L3949" s="12" t="str">
        <f t="shared" si="430"/>
        <v>09/02/2016</v>
      </c>
      <c r="M3949" s="9" t="str" cm="1">
        <f t="array" ref="M3949">_xlfn.IFS(LEFT(L3949, 2) = "01", "Jan", LEFT(L3949, 2) = "02", "Feb", LEFT(L3949, 2) = "03", "Mar", LEFT(L3949, 2) = "04", "Apr", LEFT(L3949, 2) = "05", "May", LEFT(L3949, 2) = "06", "Jun", LEFT(L3949, 2) = "07", "Jul", LEFT(L3949, 2) = "08", "Aug", LEFT(L3949, 2) = "09", "Sep", LEFT(L3949, 2) = "10", "Oct", LEFT(L3949, 2) = "11", "Nov", LEFT(L3949, 2) = "12", "Dec")</f>
        <v>Sep</v>
      </c>
      <c r="N3949" s="9" t="str">
        <f t="shared" si="431"/>
        <v>2016</v>
      </c>
      <c r="O3949" t="b">
        <v>0</v>
      </c>
      <c r="P3949">
        <v>2</v>
      </c>
      <c r="Q3949" t="b">
        <v>0</v>
      </c>
      <c r="R3949" t="s">
        <v>8270</v>
      </c>
      <c r="S3949" s="6">
        <f t="shared" si="427"/>
        <v>3.3666666666666664E-2</v>
      </c>
      <c r="T3949" s="8">
        <f t="shared" si="428"/>
        <v>50.5</v>
      </c>
      <c r="U3949" t="str">
        <f t="shared" si="432"/>
        <v>theater</v>
      </c>
      <c r="V3949" t="str">
        <f t="shared" si="433"/>
        <v>plays</v>
      </c>
    </row>
    <row r="3950" spans="1:22" ht="48" x14ac:dyDescent="0.2">
      <c r="A3950">
        <v>3948</v>
      </c>
      <c r="B3950" s="3" t="s">
        <v>3945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2">
        <f t="shared" si="429"/>
        <v>41889.325497685182</v>
      </c>
      <c r="K3950">
        <v>1404892123</v>
      </c>
      <c r="L3950" s="12" t="str">
        <f t="shared" si="430"/>
        <v>07/09/2014</v>
      </c>
      <c r="M3950" s="9" t="str" cm="1">
        <f t="array" ref="M3950">_xlfn.IFS(LEFT(L3950, 2) = "01", "Jan", LEFT(L3950, 2) = "02", "Feb", LEFT(L3950, 2) = "03", "Mar", LEFT(L3950, 2) = "04", "Apr", LEFT(L3950, 2) = "05", "May", LEFT(L3950, 2) = "06", "Jun", LEFT(L3950, 2) = "07", "Jul", LEFT(L3950, 2) = "08", "Aug", LEFT(L3950, 2) = "09", "Sep", LEFT(L3950, 2) = "10", "Oct", LEFT(L3950, 2) = "11", "Nov", LEFT(L3950, 2) = "12", "Dec")</f>
        <v>Jul</v>
      </c>
      <c r="N3950" s="9" t="str">
        <f t="shared" si="431"/>
        <v>2014</v>
      </c>
      <c r="O3950" t="b">
        <v>0</v>
      </c>
      <c r="P3950">
        <v>0</v>
      </c>
      <c r="Q3950" t="b">
        <v>0</v>
      </c>
      <c r="R3950" t="s">
        <v>8270</v>
      </c>
      <c r="S3950" s="6">
        <f t="shared" si="427"/>
        <v>0</v>
      </c>
      <c r="T3950" s="8">
        <f t="shared" si="428"/>
        <v>0</v>
      </c>
      <c r="U3950" t="str">
        <f t="shared" si="432"/>
        <v>theater</v>
      </c>
      <c r="V3950" t="str">
        <f t="shared" si="433"/>
        <v>plays</v>
      </c>
    </row>
    <row r="3951" spans="1:22" ht="48" x14ac:dyDescent="0.2">
      <c r="A3951">
        <v>3949</v>
      </c>
      <c r="B3951" s="3" t="s">
        <v>3946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2">
        <f t="shared" si="429"/>
        <v>42046.120613425926</v>
      </c>
      <c r="K3951">
        <v>1421031221</v>
      </c>
      <c r="L3951" s="12" t="str">
        <f t="shared" si="430"/>
        <v>01/12/2015</v>
      </c>
      <c r="M3951" s="9" t="str" cm="1">
        <f t="array" ref="M3951">_xlfn.IFS(LEFT(L3951, 2) = "01", "Jan", LEFT(L3951, 2) = "02", "Feb", LEFT(L3951, 2) = "03", "Mar", LEFT(L3951, 2) = "04", "Apr", LEFT(L3951, 2) = "05", "May", LEFT(L3951, 2) = "06", "Jun", LEFT(L3951, 2) = "07", "Jul", LEFT(L3951, 2) = "08", "Aug", LEFT(L3951, 2) = "09", "Sep", LEFT(L3951, 2) = "10", "Oct", LEFT(L3951, 2) = "11", "Nov", LEFT(L3951, 2) = "12", "Dec")</f>
        <v>Jan</v>
      </c>
      <c r="N3951" s="9" t="str">
        <f t="shared" si="431"/>
        <v>2015</v>
      </c>
      <c r="O3951" t="b">
        <v>0</v>
      </c>
      <c r="P3951">
        <v>32</v>
      </c>
      <c r="Q3951" t="b">
        <v>0</v>
      </c>
      <c r="R3951" t="s">
        <v>8270</v>
      </c>
      <c r="S3951" s="6">
        <f t="shared" si="427"/>
        <v>0.15770000000000001</v>
      </c>
      <c r="T3951" s="8">
        <f t="shared" si="428"/>
        <v>49.28125</v>
      </c>
      <c r="U3951" t="str">
        <f t="shared" si="432"/>
        <v>theater</v>
      </c>
      <c r="V3951" t="str">
        <f t="shared" si="433"/>
        <v>plays</v>
      </c>
    </row>
    <row r="3952" spans="1:22" ht="48" x14ac:dyDescent="0.2">
      <c r="A3952">
        <v>3950</v>
      </c>
      <c r="B3952" s="3" t="s">
        <v>3947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2">
        <f t="shared" si="429"/>
        <v>42468.774305555555</v>
      </c>
      <c r="K3952">
        <v>1457628680</v>
      </c>
      <c r="L3952" s="12" t="str">
        <f t="shared" si="430"/>
        <v>03/10/2016</v>
      </c>
      <c r="M3952" s="9" t="str" cm="1">
        <f t="array" ref="M3952">_xlfn.IFS(LEFT(L3952, 2) = "01", "Jan", LEFT(L3952, 2) = "02", "Feb", LEFT(L3952, 2) = "03", "Mar", LEFT(L3952, 2) = "04", "Apr", LEFT(L3952, 2) = "05", "May", LEFT(L3952, 2) = "06", "Jun", LEFT(L3952, 2) = "07", "Jul", LEFT(L3952, 2) = "08", "Aug", LEFT(L3952, 2) = "09", "Sep", LEFT(L3952, 2) = "10", "Oct", LEFT(L3952, 2) = "11", "Nov", LEFT(L3952, 2) = "12", "Dec")</f>
        <v>Mar</v>
      </c>
      <c r="N3952" s="9" t="str">
        <f t="shared" si="431"/>
        <v>2016</v>
      </c>
      <c r="O3952" t="b">
        <v>0</v>
      </c>
      <c r="P3952">
        <v>1</v>
      </c>
      <c r="Q3952" t="b">
        <v>0</v>
      </c>
      <c r="R3952" t="s">
        <v>8270</v>
      </c>
      <c r="S3952" s="6">
        <f t="shared" si="427"/>
        <v>6.2500000000000003E-3</v>
      </c>
      <c r="T3952" s="8">
        <f t="shared" si="428"/>
        <v>25</v>
      </c>
      <c r="U3952" t="str">
        <f t="shared" si="432"/>
        <v>theater</v>
      </c>
      <c r="V3952" t="str">
        <f t="shared" si="433"/>
        <v>plays</v>
      </c>
    </row>
    <row r="3953" spans="1:22" ht="48" x14ac:dyDescent="0.2">
      <c r="A3953">
        <v>3951</v>
      </c>
      <c r="B3953" s="3" t="s">
        <v>3948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2">
        <f t="shared" si="429"/>
        <v>42493.784050925926</v>
      </c>
      <c r="K3953">
        <v>1457120942</v>
      </c>
      <c r="L3953" s="12" t="str">
        <f t="shared" si="430"/>
        <v>03/04/2016</v>
      </c>
      <c r="M3953" s="9" t="str" cm="1">
        <f t="array" ref="M3953">_xlfn.IFS(LEFT(L3953, 2) = "01", "Jan", LEFT(L3953, 2) = "02", "Feb", LEFT(L3953, 2) = "03", "Mar", LEFT(L3953, 2) = "04", "Apr", LEFT(L3953, 2) = "05", "May", LEFT(L3953, 2) = "06", "Jun", LEFT(L3953, 2) = "07", "Jul", LEFT(L3953, 2) = "08", "Aug", LEFT(L3953, 2) = "09", "Sep", LEFT(L3953, 2) = "10", "Oct", LEFT(L3953, 2) = "11", "Nov", LEFT(L3953, 2) = "12", "Dec")</f>
        <v>Mar</v>
      </c>
      <c r="N3953" s="9" t="str">
        <f t="shared" si="431"/>
        <v>2016</v>
      </c>
      <c r="O3953" t="b">
        <v>0</v>
      </c>
      <c r="P3953">
        <v>1</v>
      </c>
      <c r="Q3953" t="b">
        <v>0</v>
      </c>
      <c r="R3953" t="s">
        <v>8270</v>
      </c>
      <c r="S3953" s="6">
        <f t="shared" si="427"/>
        <v>5.0000000000000004E-6</v>
      </c>
      <c r="T3953" s="8">
        <f t="shared" si="428"/>
        <v>1</v>
      </c>
      <c r="U3953" t="str">
        <f t="shared" si="432"/>
        <v>theater</v>
      </c>
      <c r="V3953" t="str">
        <f t="shared" si="433"/>
        <v>plays</v>
      </c>
    </row>
    <row r="3954" spans="1:22" ht="48" x14ac:dyDescent="0.2">
      <c r="A3954">
        <v>3952</v>
      </c>
      <c r="B3954" s="3" t="s">
        <v>3949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2">
        <f t="shared" si="429"/>
        <v>42303.790393518517</v>
      </c>
      <c r="K3954">
        <v>1440701890</v>
      </c>
      <c r="L3954" s="12" t="str">
        <f t="shared" si="430"/>
        <v>08/27/2015</v>
      </c>
      <c r="M3954" s="9" t="str" cm="1">
        <f t="array" ref="M3954">_xlfn.IFS(LEFT(L3954, 2) = "01", "Jan", LEFT(L3954, 2) = "02", "Feb", LEFT(L3954, 2) = "03", "Mar", LEFT(L3954, 2) = "04", "Apr", LEFT(L3954, 2) = "05", "May", LEFT(L3954, 2) = "06", "Jun", LEFT(L3954, 2) = "07", "Jul", LEFT(L3954, 2) = "08", "Aug", LEFT(L3954, 2) = "09", "Sep", LEFT(L3954, 2) = "10", "Oct", LEFT(L3954, 2) = "11", "Nov", LEFT(L3954, 2) = "12", "Dec")</f>
        <v>Aug</v>
      </c>
      <c r="N3954" s="9" t="str">
        <f t="shared" si="431"/>
        <v>2015</v>
      </c>
      <c r="O3954" t="b">
        <v>0</v>
      </c>
      <c r="P3954">
        <v>1</v>
      </c>
      <c r="Q3954" t="b">
        <v>0</v>
      </c>
      <c r="R3954" t="s">
        <v>8270</v>
      </c>
      <c r="S3954" s="6">
        <f t="shared" si="427"/>
        <v>9.6153846153846159E-4</v>
      </c>
      <c r="T3954" s="8">
        <f t="shared" si="428"/>
        <v>25</v>
      </c>
      <c r="U3954" t="str">
        <f t="shared" si="432"/>
        <v>theater</v>
      </c>
      <c r="V3954" t="str">
        <f t="shared" si="433"/>
        <v>plays</v>
      </c>
    </row>
    <row r="3955" spans="1:22" ht="48" x14ac:dyDescent="0.2">
      <c r="A3955">
        <v>3953</v>
      </c>
      <c r="B3955" s="3" t="s">
        <v>3950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2">
        <f t="shared" si="429"/>
        <v>42580.978472222225</v>
      </c>
      <c r="K3955">
        <v>1467162586</v>
      </c>
      <c r="L3955" s="12" t="str">
        <f t="shared" si="430"/>
        <v>06/29/2016</v>
      </c>
      <c r="M3955" s="9" t="str" cm="1">
        <f t="array" ref="M3955">_xlfn.IFS(LEFT(L3955, 2) = "01", "Jan", LEFT(L3955, 2) = "02", "Feb", LEFT(L3955, 2) = "03", "Mar", LEFT(L3955, 2) = "04", "Apr", LEFT(L3955, 2) = "05", "May", LEFT(L3955, 2) = "06", "Jun", LEFT(L3955, 2) = "07", "Jul", LEFT(L3955, 2) = "08", "Aug", LEFT(L3955, 2) = "09", "Sep", LEFT(L3955, 2) = "10", "Oct", LEFT(L3955, 2) = "11", "Nov", LEFT(L3955, 2) = "12", "Dec")</f>
        <v>Jun</v>
      </c>
      <c r="N3955" s="9" t="str">
        <f t="shared" si="431"/>
        <v>2016</v>
      </c>
      <c r="O3955" t="b">
        <v>0</v>
      </c>
      <c r="P3955">
        <v>0</v>
      </c>
      <c r="Q3955" t="b">
        <v>0</v>
      </c>
      <c r="R3955" t="s">
        <v>8270</v>
      </c>
      <c r="S3955" s="6">
        <f t="shared" si="427"/>
        <v>0</v>
      </c>
      <c r="T3955" s="8">
        <f t="shared" si="428"/>
        <v>0</v>
      </c>
      <c r="U3955" t="str">
        <f t="shared" si="432"/>
        <v>theater</v>
      </c>
      <c r="V3955" t="str">
        <f t="shared" si="433"/>
        <v>plays</v>
      </c>
    </row>
    <row r="3956" spans="1:22" ht="48" x14ac:dyDescent="0.2">
      <c r="A3956">
        <v>3954</v>
      </c>
      <c r="B3956" s="3" t="s">
        <v>3951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2">
        <f t="shared" si="429"/>
        <v>41834.651203703703</v>
      </c>
      <c r="K3956">
        <v>1400168264</v>
      </c>
      <c r="L3956" s="12" t="str">
        <f t="shared" si="430"/>
        <v>05/15/2014</v>
      </c>
      <c r="M3956" s="9" t="str" cm="1">
        <f t="array" ref="M3956">_xlfn.IFS(LEFT(L3956, 2) = "01", "Jan", LEFT(L3956, 2) = "02", "Feb", LEFT(L3956, 2) = "03", "Mar", LEFT(L3956, 2) = "04", "Apr", LEFT(L3956, 2) = "05", "May", LEFT(L3956, 2) = "06", "Jun", LEFT(L3956, 2) = "07", "Jul", LEFT(L3956, 2) = "08", "Aug", LEFT(L3956, 2) = "09", "Sep", LEFT(L3956, 2) = "10", "Oct", LEFT(L3956, 2) = "11", "Nov", LEFT(L3956, 2) = "12", "Dec")</f>
        <v>May</v>
      </c>
      <c r="N3956" s="9" t="str">
        <f t="shared" si="431"/>
        <v>2014</v>
      </c>
      <c r="O3956" t="b">
        <v>0</v>
      </c>
      <c r="P3956">
        <v>0</v>
      </c>
      <c r="Q3956" t="b">
        <v>0</v>
      </c>
      <c r="R3956" t="s">
        <v>8270</v>
      </c>
      <c r="S3956" s="6">
        <f t="shared" si="427"/>
        <v>0</v>
      </c>
      <c r="T3956" s="8">
        <f t="shared" si="428"/>
        <v>0</v>
      </c>
      <c r="U3956" t="str">
        <f t="shared" si="432"/>
        <v>theater</v>
      </c>
      <c r="V3956" t="str">
        <f t="shared" si="433"/>
        <v>plays</v>
      </c>
    </row>
    <row r="3957" spans="1:22" ht="48" x14ac:dyDescent="0.2">
      <c r="A3957">
        <v>3955</v>
      </c>
      <c r="B3957" s="3" t="s">
        <v>3952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2">
        <f t="shared" si="429"/>
        <v>42336.890520833331</v>
      </c>
      <c r="K3957">
        <v>1446150141</v>
      </c>
      <c r="L3957" s="12" t="str">
        <f t="shared" si="430"/>
        <v>10/29/2015</v>
      </c>
      <c r="M3957" s="9" t="str" cm="1">
        <f t="array" ref="M3957">_xlfn.IFS(LEFT(L3957, 2) = "01", "Jan", LEFT(L3957, 2) = "02", "Feb", LEFT(L3957, 2) = "03", "Mar", LEFT(L3957, 2) = "04", "Apr", LEFT(L3957, 2) = "05", "May", LEFT(L3957, 2) = "06", "Jun", LEFT(L3957, 2) = "07", "Jul", LEFT(L3957, 2) = "08", "Aug", LEFT(L3957, 2) = "09", "Sep", LEFT(L3957, 2) = "10", "Oct", LEFT(L3957, 2) = "11", "Nov", LEFT(L3957, 2) = "12", "Dec")</f>
        <v>Oct</v>
      </c>
      <c r="N3957" s="9" t="str">
        <f t="shared" si="431"/>
        <v>2015</v>
      </c>
      <c r="O3957" t="b">
        <v>0</v>
      </c>
      <c r="P3957">
        <v>8</v>
      </c>
      <c r="Q3957" t="b">
        <v>0</v>
      </c>
      <c r="R3957" t="s">
        <v>8270</v>
      </c>
      <c r="S3957" s="6">
        <f t="shared" si="427"/>
        <v>0.24285714285714285</v>
      </c>
      <c r="T3957" s="8">
        <f t="shared" si="428"/>
        <v>53.125</v>
      </c>
      <c r="U3957" t="str">
        <f t="shared" si="432"/>
        <v>theater</v>
      </c>
      <c r="V3957" t="str">
        <f t="shared" si="433"/>
        <v>plays</v>
      </c>
    </row>
    <row r="3958" spans="1:22" ht="48" x14ac:dyDescent="0.2">
      <c r="A3958">
        <v>3956</v>
      </c>
      <c r="B3958" s="3" t="s">
        <v>3953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2">
        <f t="shared" si="429"/>
        <v>42485.013888888891</v>
      </c>
      <c r="K3958">
        <v>1459203727</v>
      </c>
      <c r="L3958" s="12" t="str">
        <f t="shared" si="430"/>
        <v>03/28/2016</v>
      </c>
      <c r="M3958" s="9" t="str" cm="1">
        <f t="array" ref="M3958">_xlfn.IFS(LEFT(L3958, 2) = "01", "Jan", LEFT(L3958, 2) = "02", "Feb", LEFT(L3958, 2) = "03", "Mar", LEFT(L3958, 2) = "04", "Apr", LEFT(L3958, 2) = "05", "May", LEFT(L3958, 2) = "06", "Jun", LEFT(L3958, 2) = "07", "Jul", LEFT(L3958, 2) = "08", "Aug", LEFT(L3958, 2) = "09", "Sep", LEFT(L3958, 2) = "10", "Oct", LEFT(L3958, 2) = "11", "Nov", LEFT(L3958, 2) = "12", "Dec")</f>
        <v>Mar</v>
      </c>
      <c r="N3958" s="9" t="str">
        <f t="shared" si="431"/>
        <v>2016</v>
      </c>
      <c r="O3958" t="b">
        <v>0</v>
      </c>
      <c r="P3958">
        <v>0</v>
      </c>
      <c r="Q3958" t="b">
        <v>0</v>
      </c>
      <c r="R3958" t="s">
        <v>8270</v>
      </c>
      <c r="S3958" s="6">
        <f t="shared" si="427"/>
        <v>0</v>
      </c>
      <c r="T3958" s="8">
        <f t="shared" si="428"/>
        <v>0</v>
      </c>
      <c r="U3958" t="str">
        <f t="shared" si="432"/>
        <v>theater</v>
      </c>
      <c r="V3958" t="str">
        <f t="shared" si="433"/>
        <v>plays</v>
      </c>
    </row>
    <row r="3959" spans="1:22" ht="48" x14ac:dyDescent="0.2">
      <c r="A3959">
        <v>3957</v>
      </c>
      <c r="B3959" s="3" t="s">
        <v>3954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2">
        <f t="shared" si="429"/>
        <v>42559.976319444439</v>
      </c>
      <c r="K3959">
        <v>1464045954</v>
      </c>
      <c r="L3959" s="12" t="str">
        <f t="shared" si="430"/>
        <v>05/23/2016</v>
      </c>
      <c r="M3959" s="9" t="str" cm="1">
        <f t="array" ref="M3959">_xlfn.IFS(LEFT(L3959, 2) = "01", "Jan", LEFT(L3959, 2) = "02", "Feb", LEFT(L3959, 2) = "03", "Mar", LEFT(L3959, 2) = "04", "Apr", LEFT(L3959, 2) = "05", "May", LEFT(L3959, 2) = "06", "Jun", LEFT(L3959, 2) = "07", "Jul", LEFT(L3959, 2) = "08", "Aug", LEFT(L3959, 2) = "09", "Sep", LEFT(L3959, 2) = "10", "Oct", LEFT(L3959, 2) = "11", "Nov", LEFT(L3959, 2) = "12", "Dec")</f>
        <v>May</v>
      </c>
      <c r="N3959" s="9" t="str">
        <f t="shared" si="431"/>
        <v>2016</v>
      </c>
      <c r="O3959" t="b">
        <v>0</v>
      </c>
      <c r="P3959">
        <v>1</v>
      </c>
      <c r="Q3959" t="b">
        <v>0</v>
      </c>
      <c r="R3959" t="s">
        <v>8270</v>
      </c>
      <c r="S3959" s="6">
        <f t="shared" si="427"/>
        <v>2.5000000000000001E-4</v>
      </c>
      <c r="T3959" s="8">
        <f t="shared" si="428"/>
        <v>7</v>
      </c>
      <c r="U3959" t="str">
        <f t="shared" si="432"/>
        <v>theater</v>
      </c>
      <c r="V3959" t="str">
        <f t="shared" si="433"/>
        <v>plays</v>
      </c>
    </row>
    <row r="3960" spans="1:22" ht="48" x14ac:dyDescent="0.2">
      <c r="A3960">
        <v>3958</v>
      </c>
      <c r="B3960" s="3" t="s">
        <v>3955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2">
        <f t="shared" si="429"/>
        <v>41853.583333333336</v>
      </c>
      <c r="K3960">
        <v>1403822912</v>
      </c>
      <c r="L3960" s="12" t="str">
        <f t="shared" si="430"/>
        <v>06/26/2014</v>
      </c>
      <c r="M3960" s="9" t="str" cm="1">
        <f t="array" ref="M3960">_xlfn.IFS(LEFT(L3960, 2) = "01", "Jan", LEFT(L3960, 2) = "02", "Feb", LEFT(L3960, 2) = "03", "Mar", LEFT(L3960, 2) = "04", "Apr", LEFT(L3960, 2) = "05", "May", LEFT(L3960, 2) = "06", "Jun", LEFT(L3960, 2) = "07", "Jul", LEFT(L3960, 2) = "08", "Aug", LEFT(L3960, 2) = "09", "Sep", LEFT(L3960, 2) = "10", "Oct", LEFT(L3960, 2) = "11", "Nov", LEFT(L3960, 2) = "12", "Dec")</f>
        <v>Jun</v>
      </c>
      <c r="N3960" s="9" t="str">
        <f t="shared" si="431"/>
        <v>2014</v>
      </c>
      <c r="O3960" t="b">
        <v>0</v>
      </c>
      <c r="P3960">
        <v>16</v>
      </c>
      <c r="Q3960" t="b">
        <v>0</v>
      </c>
      <c r="R3960" t="s">
        <v>8270</v>
      </c>
      <c r="S3960" s="6">
        <f t="shared" si="427"/>
        <v>0.32050000000000001</v>
      </c>
      <c r="T3960" s="8">
        <f t="shared" si="428"/>
        <v>40.0625</v>
      </c>
      <c r="U3960" t="str">
        <f t="shared" si="432"/>
        <v>theater</v>
      </c>
      <c r="V3960" t="str">
        <f t="shared" si="433"/>
        <v>plays</v>
      </c>
    </row>
    <row r="3961" spans="1:22" ht="48" x14ac:dyDescent="0.2">
      <c r="A3961">
        <v>3959</v>
      </c>
      <c r="B3961" s="3" t="s">
        <v>3956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2">
        <f t="shared" si="429"/>
        <v>41910.788842592592</v>
      </c>
      <c r="K3961">
        <v>1409338556</v>
      </c>
      <c r="L3961" s="12" t="str">
        <f t="shared" si="430"/>
        <v>08/29/2014</v>
      </c>
      <c r="M3961" s="9" t="str" cm="1">
        <f t="array" ref="M3961">_xlfn.IFS(LEFT(L3961, 2) = "01", "Jan", LEFT(L3961, 2) = "02", "Feb", LEFT(L3961, 2) = "03", "Mar", LEFT(L3961, 2) = "04", "Apr", LEFT(L3961, 2) = "05", "May", LEFT(L3961, 2) = "06", "Jun", LEFT(L3961, 2) = "07", "Jul", LEFT(L3961, 2) = "08", "Aug", LEFT(L3961, 2) = "09", "Sep", LEFT(L3961, 2) = "10", "Oct", LEFT(L3961, 2) = "11", "Nov", LEFT(L3961, 2) = "12", "Dec")</f>
        <v>Aug</v>
      </c>
      <c r="N3961" s="9" t="str">
        <f t="shared" si="431"/>
        <v>2014</v>
      </c>
      <c r="O3961" t="b">
        <v>0</v>
      </c>
      <c r="P3961">
        <v>12</v>
      </c>
      <c r="Q3961" t="b">
        <v>0</v>
      </c>
      <c r="R3961" t="s">
        <v>8270</v>
      </c>
      <c r="S3961" s="6">
        <f t="shared" si="427"/>
        <v>0.24333333333333335</v>
      </c>
      <c r="T3961" s="8">
        <f t="shared" si="428"/>
        <v>24.333333333333332</v>
      </c>
      <c r="U3961" t="str">
        <f t="shared" si="432"/>
        <v>theater</v>
      </c>
      <c r="V3961" t="str">
        <f t="shared" si="433"/>
        <v>plays</v>
      </c>
    </row>
    <row r="3962" spans="1:22" ht="48" x14ac:dyDescent="0.2">
      <c r="A3962">
        <v>3960</v>
      </c>
      <c r="B3962" s="3" t="s">
        <v>3957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2">
        <f t="shared" si="429"/>
        <v>42372.845555555556</v>
      </c>
      <c r="K3962">
        <v>1449260256</v>
      </c>
      <c r="L3962" s="12" t="str">
        <f t="shared" si="430"/>
        <v>12/04/2015</v>
      </c>
      <c r="M3962" s="9" t="str" cm="1">
        <f t="array" ref="M3962">_xlfn.IFS(LEFT(L3962, 2) = "01", "Jan", LEFT(L3962, 2) = "02", "Feb", LEFT(L3962, 2) = "03", "Mar", LEFT(L3962, 2) = "04", "Apr", LEFT(L3962, 2) = "05", "May", LEFT(L3962, 2) = "06", "Jun", LEFT(L3962, 2) = "07", "Jul", LEFT(L3962, 2) = "08", "Aug", LEFT(L3962, 2) = "09", "Sep", LEFT(L3962, 2) = "10", "Oct", LEFT(L3962, 2) = "11", "Nov", LEFT(L3962, 2) = "12", "Dec")</f>
        <v>Dec</v>
      </c>
      <c r="N3962" s="9" t="str">
        <f t="shared" si="431"/>
        <v>2015</v>
      </c>
      <c r="O3962" t="b">
        <v>0</v>
      </c>
      <c r="P3962">
        <v>4</v>
      </c>
      <c r="Q3962" t="b">
        <v>0</v>
      </c>
      <c r="R3962" t="s">
        <v>8270</v>
      </c>
      <c r="S3962" s="6">
        <f t="shared" si="427"/>
        <v>1.4999999999999999E-2</v>
      </c>
      <c r="T3962" s="8">
        <f t="shared" si="428"/>
        <v>11.25</v>
      </c>
      <c r="U3962" t="str">
        <f t="shared" si="432"/>
        <v>theater</v>
      </c>
      <c r="V3962" t="str">
        <f t="shared" si="433"/>
        <v>plays</v>
      </c>
    </row>
    <row r="3963" spans="1:22" ht="48" x14ac:dyDescent="0.2">
      <c r="A3963">
        <v>3961</v>
      </c>
      <c r="B3963" s="3" t="s">
        <v>3958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2">
        <f t="shared" si="429"/>
        <v>41767.891319444447</v>
      </c>
      <c r="K3963">
        <v>1397683410</v>
      </c>
      <c r="L3963" s="12" t="str">
        <f t="shared" si="430"/>
        <v>04/16/2014</v>
      </c>
      <c r="M3963" s="9" t="str" cm="1">
        <f t="array" ref="M3963">_xlfn.IFS(LEFT(L3963, 2) = "01", "Jan", LEFT(L3963, 2) = "02", "Feb", LEFT(L3963, 2) = "03", "Mar", LEFT(L3963, 2) = "04", "Apr", LEFT(L3963, 2) = "05", "May", LEFT(L3963, 2) = "06", "Jun", LEFT(L3963, 2) = "07", "Jul", LEFT(L3963, 2) = "08", "Aug", LEFT(L3963, 2) = "09", "Sep", LEFT(L3963, 2) = "10", "Oct", LEFT(L3963, 2) = "11", "Nov", LEFT(L3963, 2) = "12", "Dec")</f>
        <v>Apr</v>
      </c>
      <c r="N3963" s="9" t="str">
        <f t="shared" si="431"/>
        <v>2014</v>
      </c>
      <c r="O3963" t="b">
        <v>0</v>
      </c>
      <c r="P3963">
        <v>2</v>
      </c>
      <c r="Q3963" t="b">
        <v>0</v>
      </c>
      <c r="R3963" t="s">
        <v>8270</v>
      </c>
      <c r="S3963" s="6">
        <f t="shared" si="427"/>
        <v>4.1999999999999997E-3</v>
      </c>
      <c r="T3963" s="8">
        <f t="shared" si="428"/>
        <v>10.5</v>
      </c>
      <c r="U3963" t="str">
        <f t="shared" si="432"/>
        <v>theater</v>
      </c>
      <c r="V3963" t="str">
        <f t="shared" si="433"/>
        <v>plays</v>
      </c>
    </row>
    <row r="3964" spans="1:22" ht="48" x14ac:dyDescent="0.2">
      <c r="A3964">
        <v>3962</v>
      </c>
      <c r="B3964" s="3" t="s">
        <v>3959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2">
        <f t="shared" si="429"/>
        <v>42336.621458333335</v>
      </c>
      <c r="K3964">
        <v>1446562494</v>
      </c>
      <c r="L3964" s="12" t="str">
        <f t="shared" si="430"/>
        <v>11/03/2015</v>
      </c>
      <c r="M3964" s="9" t="str" cm="1">
        <f t="array" ref="M3964">_xlfn.IFS(LEFT(L3964, 2) = "01", "Jan", LEFT(L3964, 2) = "02", "Feb", LEFT(L3964, 2) = "03", "Mar", LEFT(L3964, 2) = "04", "Apr", LEFT(L3964, 2) = "05", "May", LEFT(L3964, 2) = "06", "Jun", LEFT(L3964, 2) = "07", "Jul", LEFT(L3964, 2) = "08", "Aug", LEFT(L3964, 2) = "09", "Sep", LEFT(L3964, 2) = "10", "Oct", LEFT(L3964, 2) = "11", "Nov", LEFT(L3964, 2) = "12", "Dec")</f>
        <v>Nov</v>
      </c>
      <c r="N3964" s="9" t="str">
        <f t="shared" si="431"/>
        <v>2015</v>
      </c>
      <c r="O3964" t="b">
        <v>0</v>
      </c>
      <c r="P3964">
        <v>3</v>
      </c>
      <c r="Q3964" t="b">
        <v>0</v>
      </c>
      <c r="R3964" t="s">
        <v>8270</v>
      </c>
      <c r="S3964" s="6">
        <f t="shared" si="427"/>
        <v>3.214285714285714E-2</v>
      </c>
      <c r="T3964" s="8">
        <f t="shared" si="428"/>
        <v>15</v>
      </c>
      <c r="U3964" t="str">
        <f t="shared" si="432"/>
        <v>theater</v>
      </c>
      <c r="V3964" t="str">
        <f t="shared" si="433"/>
        <v>plays</v>
      </c>
    </row>
    <row r="3965" spans="1:22" ht="48" x14ac:dyDescent="0.2">
      <c r="A3965">
        <v>3963</v>
      </c>
      <c r="B3965" s="3" t="s">
        <v>3960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2">
        <f t="shared" si="429"/>
        <v>42326.195798611108</v>
      </c>
      <c r="K3965">
        <v>1445226117</v>
      </c>
      <c r="L3965" s="12" t="str">
        <f t="shared" si="430"/>
        <v>10/19/2015</v>
      </c>
      <c r="M3965" s="9" t="str" cm="1">
        <f t="array" ref="M3965">_xlfn.IFS(LEFT(L3965, 2) = "01", "Jan", LEFT(L3965, 2) = "02", "Feb", LEFT(L3965, 2) = "03", "Mar", LEFT(L3965, 2) = "04", "Apr", LEFT(L3965, 2) = "05", "May", LEFT(L3965, 2) = "06", "Jun", LEFT(L3965, 2) = "07", "Jul", LEFT(L3965, 2) = "08", "Aug", LEFT(L3965, 2) = "09", "Sep", LEFT(L3965, 2) = "10", "Oct", LEFT(L3965, 2) = "11", "Nov", LEFT(L3965, 2) = "12", "Dec")</f>
        <v>Oct</v>
      </c>
      <c r="N3965" s="9" t="str">
        <f t="shared" si="431"/>
        <v>2015</v>
      </c>
      <c r="O3965" t="b">
        <v>0</v>
      </c>
      <c r="P3965">
        <v>0</v>
      </c>
      <c r="Q3965" t="b">
        <v>0</v>
      </c>
      <c r="R3965" t="s">
        <v>8270</v>
      </c>
      <c r="S3965" s="6">
        <f t="shared" si="427"/>
        <v>0</v>
      </c>
      <c r="T3965" s="8">
        <f t="shared" si="428"/>
        <v>0</v>
      </c>
      <c r="U3965" t="str">
        <f t="shared" si="432"/>
        <v>theater</v>
      </c>
      <c r="V3965" t="str">
        <f t="shared" si="433"/>
        <v>plays</v>
      </c>
    </row>
    <row r="3966" spans="1:22" ht="48" x14ac:dyDescent="0.2">
      <c r="A3966">
        <v>3964</v>
      </c>
      <c r="B3966" s="3" t="s">
        <v>3961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2">
        <f t="shared" si="429"/>
        <v>42113.680393518516</v>
      </c>
      <c r="K3966">
        <v>1424279986</v>
      </c>
      <c r="L3966" s="12" t="str">
        <f t="shared" si="430"/>
        <v>02/18/2015</v>
      </c>
      <c r="M3966" s="9" t="str" cm="1">
        <f t="array" ref="M3966">_xlfn.IFS(LEFT(L3966, 2) = "01", "Jan", LEFT(L3966, 2) = "02", "Feb", LEFT(L3966, 2) = "03", "Mar", LEFT(L3966, 2) = "04", "Apr", LEFT(L3966, 2) = "05", "May", LEFT(L3966, 2) = "06", "Jun", LEFT(L3966, 2) = "07", "Jul", LEFT(L3966, 2) = "08", "Aug", LEFT(L3966, 2) = "09", "Sep", LEFT(L3966, 2) = "10", "Oct", LEFT(L3966, 2) = "11", "Nov", LEFT(L3966, 2) = "12", "Dec")</f>
        <v>Feb</v>
      </c>
      <c r="N3966" s="9" t="str">
        <f t="shared" si="431"/>
        <v>2015</v>
      </c>
      <c r="O3966" t="b">
        <v>0</v>
      </c>
      <c r="P3966">
        <v>3</v>
      </c>
      <c r="Q3966" t="b">
        <v>0</v>
      </c>
      <c r="R3966" t="s">
        <v>8270</v>
      </c>
      <c r="S3966" s="6">
        <f t="shared" si="427"/>
        <v>6.3E-2</v>
      </c>
      <c r="T3966" s="8">
        <f t="shared" si="428"/>
        <v>42</v>
      </c>
      <c r="U3966" t="str">
        <f t="shared" si="432"/>
        <v>theater</v>
      </c>
      <c r="V3966" t="str">
        <f t="shared" si="433"/>
        <v>plays</v>
      </c>
    </row>
    <row r="3967" spans="1:22" ht="48" x14ac:dyDescent="0.2">
      <c r="A3967">
        <v>3965</v>
      </c>
      <c r="B3967" s="3" t="s">
        <v>3962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2">
        <f t="shared" si="429"/>
        <v>42474.194212962961</v>
      </c>
      <c r="K3967">
        <v>1455428380</v>
      </c>
      <c r="L3967" s="12" t="str">
        <f t="shared" si="430"/>
        <v>02/14/2016</v>
      </c>
      <c r="M3967" s="9" t="str" cm="1">
        <f t="array" ref="M3967">_xlfn.IFS(LEFT(L3967, 2) = "01", "Jan", LEFT(L3967, 2) = "02", "Feb", LEFT(L3967, 2) = "03", "Mar", LEFT(L3967, 2) = "04", "Apr", LEFT(L3967, 2) = "05", "May", LEFT(L3967, 2) = "06", "Jun", LEFT(L3967, 2) = "07", "Jul", LEFT(L3967, 2) = "08", "Aug", LEFT(L3967, 2) = "09", "Sep", LEFT(L3967, 2) = "10", "Oct", LEFT(L3967, 2) = "11", "Nov", LEFT(L3967, 2) = "12", "Dec")</f>
        <v>Feb</v>
      </c>
      <c r="N3967" s="9" t="str">
        <f t="shared" si="431"/>
        <v>2016</v>
      </c>
      <c r="O3967" t="b">
        <v>0</v>
      </c>
      <c r="P3967">
        <v>4</v>
      </c>
      <c r="Q3967" t="b">
        <v>0</v>
      </c>
      <c r="R3967" t="s">
        <v>8270</v>
      </c>
      <c r="S3967" s="6">
        <f t="shared" si="427"/>
        <v>0.14249999999999999</v>
      </c>
      <c r="T3967" s="8">
        <f t="shared" si="428"/>
        <v>71.25</v>
      </c>
      <c r="U3967" t="str">
        <f t="shared" si="432"/>
        <v>theater</v>
      </c>
      <c r="V3967" t="str">
        <f t="shared" si="433"/>
        <v>plays</v>
      </c>
    </row>
    <row r="3968" spans="1:22" ht="48" x14ac:dyDescent="0.2">
      <c r="A3968">
        <v>3966</v>
      </c>
      <c r="B3968" s="3" t="s">
        <v>3963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2">
        <f t="shared" si="429"/>
        <v>41844.124305555553</v>
      </c>
      <c r="K3968">
        <v>1402506278</v>
      </c>
      <c r="L3968" s="12" t="str">
        <f t="shared" si="430"/>
        <v>06/11/2014</v>
      </c>
      <c r="M3968" s="9" t="str" cm="1">
        <f t="array" ref="M3968">_xlfn.IFS(LEFT(L3968, 2) = "01", "Jan", LEFT(L3968, 2) = "02", "Feb", LEFT(L3968, 2) = "03", "Mar", LEFT(L3968, 2) = "04", "Apr", LEFT(L3968, 2) = "05", "May", LEFT(L3968, 2) = "06", "Jun", LEFT(L3968, 2) = "07", "Jul", LEFT(L3968, 2) = "08", "Aug", LEFT(L3968, 2) = "09", "Sep", LEFT(L3968, 2) = "10", "Oct", LEFT(L3968, 2) = "11", "Nov", LEFT(L3968, 2) = "12", "Dec")</f>
        <v>Jun</v>
      </c>
      <c r="N3968" s="9" t="str">
        <f t="shared" si="431"/>
        <v>2014</v>
      </c>
      <c r="O3968" t="b">
        <v>0</v>
      </c>
      <c r="P3968">
        <v>2</v>
      </c>
      <c r="Q3968" t="b">
        <v>0</v>
      </c>
      <c r="R3968" t="s">
        <v>8270</v>
      </c>
      <c r="S3968" s="6">
        <f t="shared" si="427"/>
        <v>6.0000000000000001E-3</v>
      </c>
      <c r="T3968" s="8">
        <f t="shared" si="428"/>
        <v>22.5</v>
      </c>
      <c r="U3968" t="str">
        <f t="shared" si="432"/>
        <v>theater</v>
      </c>
      <c r="V3968" t="str">
        <f t="shared" si="433"/>
        <v>plays</v>
      </c>
    </row>
    <row r="3969" spans="1:22" ht="48" x14ac:dyDescent="0.2">
      <c r="A3969">
        <v>3967</v>
      </c>
      <c r="B3969" s="3" t="s">
        <v>3964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2">
        <f t="shared" si="429"/>
        <v>42800.290590277778</v>
      </c>
      <c r="K3969">
        <v>1486191507</v>
      </c>
      <c r="L3969" s="12" t="str">
        <f t="shared" si="430"/>
        <v>02/04/2017</v>
      </c>
      <c r="M3969" s="9" t="str" cm="1">
        <f t="array" ref="M3969">_xlfn.IFS(LEFT(L3969, 2) = "01", "Jan", LEFT(L3969, 2) = "02", "Feb", LEFT(L3969, 2) = "03", "Mar", LEFT(L3969, 2) = "04", "Apr", LEFT(L3969, 2) = "05", "May", LEFT(L3969, 2) = "06", "Jun", LEFT(L3969, 2) = "07", "Jul", LEFT(L3969, 2) = "08", "Aug", LEFT(L3969, 2) = "09", "Sep", LEFT(L3969, 2) = "10", "Oct", LEFT(L3969, 2) = "11", "Nov", LEFT(L3969, 2) = "12", "Dec")</f>
        <v>Feb</v>
      </c>
      <c r="N3969" s="9" t="str">
        <f t="shared" si="431"/>
        <v>2017</v>
      </c>
      <c r="O3969" t="b">
        <v>0</v>
      </c>
      <c r="P3969">
        <v>10</v>
      </c>
      <c r="Q3969" t="b">
        <v>0</v>
      </c>
      <c r="R3969" t="s">
        <v>8270</v>
      </c>
      <c r="S3969" s="6">
        <f t="shared" si="427"/>
        <v>0.2411764705882353</v>
      </c>
      <c r="T3969" s="8">
        <f t="shared" si="428"/>
        <v>41</v>
      </c>
      <c r="U3969" t="str">
        <f t="shared" si="432"/>
        <v>theater</v>
      </c>
      <c r="V3969" t="str">
        <f t="shared" si="433"/>
        <v>plays</v>
      </c>
    </row>
    <row r="3970" spans="1:22" ht="48" x14ac:dyDescent="0.2">
      <c r="A3970">
        <v>3968</v>
      </c>
      <c r="B3970" s="3" t="s">
        <v>3965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2">
        <f t="shared" si="429"/>
        <v>42512.815659722226</v>
      </c>
      <c r="K3970">
        <v>1458761673</v>
      </c>
      <c r="L3970" s="12" t="str">
        <f t="shared" si="430"/>
        <v>03/23/2016</v>
      </c>
      <c r="M3970" s="9" t="str" cm="1">
        <f t="array" ref="M3970">_xlfn.IFS(LEFT(L3970, 2) = "01", "Jan", LEFT(L3970, 2) = "02", "Feb", LEFT(L3970, 2) = "03", "Mar", LEFT(L3970, 2) = "04", "Apr", LEFT(L3970, 2) = "05", "May", LEFT(L3970, 2) = "06", "Jun", LEFT(L3970, 2) = "07", "Jul", LEFT(L3970, 2) = "08", "Aug", LEFT(L3970, 2) = "09", "Sep", LEFT(L3970, 2) = "10", "Oct", LEFT(L3970, 2) = "11", "Nov", LEFT(L3970, 2) = "12", "Dec")</f>
        <v>Mar</v>
      </c>
      <c r="N3970" s="9" t="str">
        <f t="shared" si="431"/>
        <v>2016</v>
      </c>
      <c r="O3970" t="b">
        <v>0</v>
      </c>
      <c r="P3970">
        <v>11</v>
      </c>
      <c r="Q3970" t="b">
        <v>0</v>
      </c>
      <c r="R3970" t="s">
        <v>8270</v>
      </c>
      <c r="S3970" s="6">
        <f t="shared" ref="S3970:S4033" si="434">E3970/D3970</f>
        <v>0.10539999999999999</v>
      </c>
      <c r="T3970" s="8">
        <f t="shared" ref="T3970:T4033" si="435">IFERROR(E3970/P3970, 0)</f>
        <v>47.909090909090907</v>
      </c>
      <c r="U3970" t="str">
        <f t="shared" si="432"/>
        <v>theater</v>
      </c>
      <c r="V3970" t="str">
        <f t="shared" si="433"/>
        <v>plays</v>
      </c>
    </row>
    <row r="3971" spans="1:22" ht="48" x14ac:dyDescent="0.2">
      <c r="A3971">
        <v>3969</v>
      </c>
      <c r="B3971" s="3" t="s">
        <v>3966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2">
        <f t="shared" ref="J3971:J4034" si="436">(((I3971/60)/60)/24)+DATE(1970,1,1)</f>
        <v>42611.163194444445</v>
      </c>
      <c r="K3971">
        <v>1471638646</v>
      </c>
      <c r="L3971" s="12" t="str">
        <f t="shared" ref="L3971:L4034" si="437">TEXT((((K3971/60)/60)/24)+DATE(1970,1,1), "mm/dd/yyyy")</f>
        <v>08/19/2016</v>
      </c>
      <c r="M3971" s="9" t="str" cm="1">
        <f t="array" ref="M3971">_xlfn.IFS(LEFT(L3971, 2) = "01", "Jan", LEFT(L3971, 2) = "02", "Feb", LEFT(L3971, 2) = "03", "Mar", LEFT(L3971, 2) = "04", "Apr", LEFT(L3971, 2) = "05", "May", LEFT(L3971, 2) = "06", "Jun", LEFT(L3971, 2) = "07", "Jul", LEFT(L3971, 2) = "08", "Aug", LEFT(L3971, 2) = "09", "Sep", LEFT(L3971, 2) = "10", "Oct", LEFT(L3971, 2) = "11", "Nov", LEFT(L3971, 2) = "12", "Dec")</f>
        <v>Aug</v>
      </c>
      <c r="N3971" s="9" t="str">
        <f t="shared" ref="N3971:N4034" si="438">RIGHT(L3971, 4)</f>
        <v>2016</v>
      </c>
      <c r="O3971" t="b">
        <v>0</v>
      </c>
      <c r="P3971">
        <v>6</v>
      </c>
      <c r="Q3971" t="b">
        <v>0</v>
      </c>
      <c r="R3971" t="s">
        <v>8270</v>
      </c>
      <c r="S3971" s="6">
        <f t="shared" si="434"/>
        <v>7.4690265486725665E-2</v>
      </c>
      <c r="T3971" s="8">
        <f t="shared" si="435"/>
        <v>35.166666666666664</v>
      </c>
      <c r="U3971" t="str">
        <f t="shared" ref="U3971:U4034" si="439">LEFT(R3971, SEARCH("/", R3971) - 1)</f>
        <v>theater</v>
      </c>
      <c r="V3971" t="str">
        <f t="shared" ref="V3971:V4034" si="440">RIGHT(R3971, LEN(R3971) - SEARCH("/", R3971) )</f>
        <v>plays</v>
      </c>
    </row>
    <row r="3972" spans="1:22" ht="64" x14ac:dyDescent="0.2">
      <c r="A3972">
        <v>3970</v>
      </c>
      <c r="B3972" s="3" t="s">
        <v>3967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2">
        <f t="shared" si="436"/>
        <v>42477.863553240735</v>
      </c>
      <c r="K3972">
        <v>1458333811</v>
      </c>
      <c r="L3972" s="12" t="str">
        <f t="shared" si="437"/>
        <v>03/18/2016</v>
      </c>
      <c r="M3972" s="9" t="str" cm="1">
        <f t="array" ref="M3972">_xlfn.IFS(LEFT(L3972, 2) = "01", "Jan", LEFT(L3972, 2) = "02", "Feb", LEFT(L3972, 2) = "03", "Mar", LEFT(L3972, 2) = "04", "Apr", LEFT(L3972, 2) = "05", "May", LEFT(L3972, 2) = "06", "Jun", LEFT(L3972, 2) = "07", "Jul", LEFT(L3972, 2) = "08", "Aug", LEFT(L3972, 2) = "09", "Sep", LEFT(L3972, 2) = "10", "Oct", LEFT(L3972, 2) = "11", "Nov", LEFT(L3972, 2) = "12", "Dec")</f>
        <v>Mar</v>
      </c>
      <c r="N3972" s="9" t="str">
        <f t="shared" si="438"/>
        <v>2016</v>
      </c>
      <c r="O3972" t="b">
        <v>0</v>
      </c>
      <c r="P3972">
        <v>2</v>
      </c>
      <c r="Q3972" t="b">
        <v>0</v>
      </c>
      <c r="R3972" t="s">
        <v>8270</v>
      </c>
      <c r="S3972" s="6">
        <f t="shared" si="434"/>
        <v>7.3333333333333334E-4</v>
      </c>
      <c r="T3972" s="8">
        <f t="shared" si="435"/>
        <v>5.5</v>
      </c>
      <c r="U3972" t="str">
        <f t="shared" si="439"/>
        <v>theater</v>
      </c>
      <c r="V3972" t="str">
        <f t="shared" si="440"/>
        <v>plays</v>
      </c>
    </row>
    <row r="3973" spans="1:22" ht="48" x14ac:dyDescent="0.2">
      <c r="A3973">
        <v>3971</v>
      </c>
      <c r="B3973" s="3" t="s">
        <v>3968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2">
        <f t="shared" si="436"/>
        <v>41841.536180555559</v>
      </c>
      <c r="K3973">
        <v>1403355126</v>
      </c>
      <c r="L3973" s="12" t="str">
        <f t="shared" si="437"/>
        <v>06/21/2014</v>
      </c>
      <c r="M3973" s="9" t="str" cm="1">
        <f t="array" ref="M3973">_xlfn.IFS(LEFT(L3973, 2) = "01", "Jan", LEFT(L3973, 2) = "02", "Feb", LEFT(L3973, 2) = "03", "Mar", LEFT(L3973, 2) = "04", "Apr", LEFT(L3973, 2) = "05", "May", LEFT(L3973, 2) = "06", "Jun", LEFT(L3973, 2) = "07", "Jul", LEFT(L3973, 2) = "08", "Aug", LEFT(L3973, 2) = "09", "Sep", LEFT(L3973, 2) = "10", "Oct", LEFT(L3973, 2) = "11", "Nov", LEFT(L3973, 2) = "12", "Dec")</f>
        <v>Jun</v>
      </c>
      <c r="N3973" s="9" t="str">
        <f t="shared" si="438"/>
        <v>2014</v>
      </c>
      <c r="O3973" t="b">
        <v>0</v>
      </c>
      <c r="P3973">
        <v>6</v>
      </c>
      <c r="Q3973" t="b">
        <v>0</v>
      </c>
      <c r="R3973" t="s">
        <v>8270</v>
      </c>
      <c r="S3973" s="6">
        <f t="shared" si="434"/>
        <v>9.7142857142857135E-3</v>
      </c>
      <c r="T3973" s="8">
        <f t="shared" si="435"/>
        <v>22.666666666666668</v>
      </c>
      <c r="U3973" t="str">
        <f t="shared" si="439"/>
        <v>theater</v>
      </c>
      <c r="V3973" t="str">
        <f t="shared" si="440"/>
        <v>plays</v>
      </c>
    </row>
    <row r="3974" spans="1:22" ht="32" x14ac:dyDescent="0.2">
      <c r="A3974">
        <v>3972</v>
      </c>
      <c r="B3974" s="3" t="s">
        <v>3969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2">
        <f t="shared" si="436"/>
        <v>42041.067523148144</v>
      </c>
      <c r="K3974">
        <v>1418002634</v>
      </c>
      <c r="L3974" s="12" t="str">
        <f t="shared" si="437"/>
        <v>12/08/2014</v>
      </c>
      <c r="M3974" s="9" t="str" cm="1">
        <f t="array" ref="M3974">_xlfn.IFS(LEFT(L3974, 2) = "01", "Jan", LEFT(L3974, 2) = "02", "Feb", LEFT(L3974, 2) = "03", "Mar", LEFT(L3974, 2) = "04", "Apr", LEFT(L3974, 2) = "05", "May", LEFT(L3974, 2) = "06", "Jun", LEFT(L3974, 2) = "07", "Jul", LEFT(L3974, 2) = "08", "Aug", LEFT(L3974, 2) = "09", "Sep", LEFT(L3974, 2) = "10", "Oct", LEFT(L3974, 2) = "11", "Nov", LEFT(L3974, 2) = "12", "Dec")</f>
        <v>Dec</v>
      </c>
      <c r="N3974" s="9" t="str">
        <f t="shared" si="438"/>
        <v>2014</v>
      </c>
      <c r="O3974" t="b">
        <v>0</v>
      </c>
      <c r="P3974">
        <v>8</v>
      </c>
      <c r="Q3974" t="b">
        <v>0</v>
      </c>
      <c r="R3974" t="s">
        <v>8270</v>
      </c>
      <c r="S3974" s="6">
        <f t="shared" si="434"/>
        <v>0.21099999999999999</v>
      </c>
      <c r="T3974" s="8">
        <f t="shared" si="435"/>
        <v>26.375</v>
      </c>
      <c r="U3974" t="str">
        <f t="shared" si="439"/>
        <v>theater</v>
      </c>
      <c r="V3974" t="str">
        <f t="shared" si="440"/>
        <v>plays</v>
      </c>
    </row>
    <row r="3975" spans="1:22" ht="48" x14ac:dyDescent="0.2">
      <c r="A3975">
        <v>3973</v>
      </c>
      <c r="B3975" s="3" t="s">
        <v>3970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2">
        <f t="shared" si="436"/>
        <v>42499.166666666672</v>
      </c>
      <c r="K3975">
        <v>1460219110</v>
      </c>
      <c r="L3975" s="12" t="str">
        <f t="shared" si="437"/>
        <v>04/09/2016</v>
      </c>
      <c r="M3975" s="9" t="str" cm="1">
        <f t="array" ref="M3975">_xlfn.IFS(LEFT(L3975, 2) = "01", "Jan", LEFT(L3975, 2) = "02", "Feb", LEFT(L3975, 2) = "03", "Mar", LEFT(L3975, 2) = "04", "Apr", LEFT(L3975, 2) = "05", "May", LEFT(L3975, 2) = "06", "Jun", LEFT(L3975, 2) = "07", "Jul", LEFT(L3975, 2) = "08", "Aug", LEFT(L3975, 2) = "09", "Sep", LEFT(L3975, 2) = "10", "Oct", LEFT(L3975, 2) = "11", "Nov", LEFT(L3975, 2) = "12", "Dec")</f>
        <v>Apr</v>
      </c>
      <c r="N3975" s="9" t="str">
        <f t="shared" si="438"/>
        <v>2016</v>
      </c>
      <c r="O3975" t="b">
        <v>0</v>
      </c>
      <c r="P3975">
        <v>37</v>
      </c>
      <c r="Q3975" t="b">
        <v>0</v>
      </c>
      <c r="R3975" t="s">
        <v>8270</v>
      </c>
      <c r="S3975" s="6">
        <f t="shared" si="434"/>
        <v>0.78100000000000003</v>
      </c>
      <c r="T3975" s="8">
        <f t="shared" si="435"/>
        <v>105.54054054054055</v>
      </c>
      <c r="U3975" t="str">
        <f t="shared" si="439"/>
        <v>theater</v>
      </c>
      <c r="V3975" t="str">
        <f t="shared" si="440"/>
        <v>plays</v>
      </c>
    </row>
    <row r="3976" spans="1:22" ht="48" x14ac:dyDescent="0.2">
      <c r="A3976">
        <v>3974</v>
      </c>
      <c r="B3976" s="3" t="s">
        <v>3971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2">
        <f t="shared" si="436"/>
        <v>42523.546851851846</v>
      </c>
      <c r="K3976">
        <v>1462280848</v>
      </c>
      <c r="L3976" s="12" t="str">
        <f t="shared" si="437"/>
        <v>05/03/2016</v>
      </c>
      <c r="M3976" s="9" t="str" cm="1">
        <f t="array" ref="M3976">_xlfn.IFS(LEFT(L3976, 2) = "01", "Jan", LEFT(L3976, 2) = "02", "Feb", LEFT(L3976, 2) = "03", "Mar", LEFT(L3976, 2) = "04", "Apr", LEFT(L3976, 2) = "05", "May", LEFT(L3976, 2) = "06", "Jun", LEFT(L3976, 2) = "07", "Jul", LEFT(L3976, 2) = "08", "Aug", LEFT(L3976, 2) = "09", "Sep", LEFT(L3976, 2) = "10", "Oct", LEFT(L3976, 2) = "11", "Nov", LEFT(L3976, 2) = "12", "Dec")</f>
        <v>May</v>
      </c>
      <c r="N3976" s="9" t="str">
        <f t="shared" si="438"/>
        <v>2016</v>
      </c>
      <c r="O3976" t="b">
        <v>0</v>
      </c>
      <c r="P3976">
        <v>11</v>
      </c>
      <c r="Q3976" t="b">
        <v>0</v>
      </c>
      <c r="R3976" t="s">
        <v>8270</v>
      </c>
      <c r="S3976" s="6">
        <f t="shared" si="434"/>
        <v>0.32</v>
      </c>
      <c r="T3976" s="8">
        <f t="shared" si="435"/>
        <v>29.09090909090909</v>
      </c>
      <c r="U3976" t="str">
        <f t="shared" si="439"/>
        <v>theater</v>
      </c>
      <c r="V3976" t="str">
        <f t="shared" si="440"/>
        <v>plays</v>
      </c>
    </row>
    <row r="3977" spans="1:22" ht="48" x14ac:dyDescent="0.2">
      <c r="A3977">
        <v>3975</v>
      </c>
      <c r="B3977" s="3" t="s">
        <v>3972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2">
        <f t="shared" si="436"/>
        <v>42564.866875</v>
      </c>
      <c r="K3977">
        <v>1465850898</v>
      </c>
      <c r="L3977" s="12" t="str">
        <f t="shared" si="437"/>
        <v>06/13/2016</v>
      </c>
      <c r="M3977" s="9" t="str" cm="1">
        <f t="array" ref="M3977">_xlfn.IFS(LEFT(L3977, 2) = "01", "Jan", LEFT(L3977, 2) = "02", "Feb", LEFT(L3977, 2) = "03", "Mar", LEFT(L3977, 2) = "04", "Apr", LEFT(L3977, 2) = "05", "May", LEFT(L3977, 2) = "06", "Jun", LEFT(L3977, 2) = "07", "Jul", LEFT(L3977, 2) = "08", "Aug", LEFT(L3977, 2) = "09", "Sep", LEFT(L3977, 2) = "10", "Oct", LEFT(L3977, 2) = "11", "Nov", LEFT(L3977, 2) = "12", "Dec")</f>
        <v>Jun</v>
      </c>
      <c r="N3977" s="9" t="str">
        <f t="shared" si="438"/>
        <v>2016</v>
      </c>
      <c r="O3977" t="b">
        <v>0</v>
      </c>
      <c r="P3977">
        <v>0</v>
      </c>
      <c r="Q3977" t="b">
        <v>0</v>
      </c>
      <c r="R3977" t="s">
        <v>8270</v>
      </c>
      <c r="S3977" s="6">
        <f t="shared" si="434"/>
        <v>0</v>
      </c>
      <c r="T3977" s="8">
        <f t="shared" si="435"/>
        <v>0</v>
      </c>
      <c r="U3977" t="str">
        <f t="shared" si="439"/>
        <v>theater</v>
      </c>
      <c r="V3977" t="str">
        <f t="shared" si="440"/>
        <v>plays</v>
      </c>
    </row>
    <row r="3978" spans="1:22" ht="48" x14ac:dyDescent="0.2">
      <c r="A3978">
        <v>3976</v>
      </c>
      <c r="B3978" s="3" t="s">
        <v>3973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2">
        <f t="shared" si="436"/>
        <v>41852.291666666664</v>
      </c>
      <c r="K3978">
        <v>1405024561</v>
      </c>
      <c r="L3978" s="12" t="str">
        <f t="shared" si="437"/>
        <v>07/10/2014</v>
      </c>
      <c r="M3978" s="9" t="str" cm="1">
        <f t="array" ref="M3978">_xlfn.IFS(LEFT(L3978, 2) = "01", "Jan", LEFT(L3978, 2) = "02", "Feb", LEFT(L3978, 2) = "03", "Mar", LEFT(L3978, 2) = "04", "Apr", LEFT(L3978, 2) = "05", "May", LEFT(L3978, 2) = "06", "Jun", LEFT(L3978, 2) = "07", "Jul", LEFT(L3978, 2) = "08", "Aug", LEFT(L3978, 2) = "09", "Sep", LEFT(L3978, 2) = "10", "Oct", LEFT(L3978, 2) = "11", "Nov", LEFT(L3978, 2) = "12", "Dec")</f>
        <v>Jul</v>
      </c>
      <c r="N3978" s="9" t="str">
        <f t="shared" si="438"/>
        <v>2014</v>
      </c>
      <c r="O3978" t="b">
        <v>0</v>
      </c>
      <c r="P3978">
        <v>10</v>
      </c>
      <c r="Q3978" t="b">
        <v>0</v>
      </c>
      <c r="R3978" t="s">
        <v>8270</v>
      </c>
      <c r="S3978" s="6">
        <f t="shared" si="434"/>
        <v>0.47692307692307695</v>
      </c>
      <c r="T3978" s="8">
        <f t="shared" si="435"/>
        <v>62</v>
      </c>
      <c r="U3978" t="str">
        <f t="shared" si="439"/>
        <v>theater</v>
      </c>
      <c r="V3978" t="str">
        <f t="shared" si="440"/>
        <v>plays</v>
      </c>
    </row>
    <row r="3979" spans="1:22" ht="48" x14ac:dyDescent="0.2">
      <c r="A3979">
        <v>3977</v>
      </c>
      <c r="B3979" s="3" t="s">
        <v>3974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2">
        <f t="shared" si="436"/>
        <v>42573.788564814815</v>
      </c>
      <c r="K3979">
        <v>1466621732</v>
      </c>
      <c r="L3979" s="12" t="str">
        <f t="shared" si="437"/>
        <v>06/22/2016</v>
      </c>
      <c r="M3979" s="9" t="str" cm="1">
        <f t="array" ref="M3979">_xlfn.IFS(LEFT(L3979, 2) = "01", "Jan", LEFT(L3979, 2) = "02", "Feb", LEFT(L3979, 2) = "03", "Mar", LEFT(L3979, 2) = "04", "Apr", LEFT(L3979, 2) = "05", "May", LEFT(L3979, 2) = "06", "Jun", LEFT(L3979, 2) = "07", "Jul", LEFT(L3979, 2) = "08", "Aug", LEFT(L3979, 2) = "09", "Sep", LEFT(L3979, 2) = "10", "Oct", LEFT(L3979, 2) = "11", "Nov", LEFT(L3979, 2) = "12", "Dec")</f>
        <v>Jun</v>
      </c>
      <c r="N3979" s="9" t="str">
        <f t="shared" si="438"/>
        <v>2016</v>
      </c>
      <c r="O3979" t="b">
        <v>0</v>
      </c>
      <c r="P3979">
        <v>6</v>
      </c>
      <c r="Q3979" t="b">
        <v>0</v>
      </c>
      <c r="R3979" t="s">
        <v>8270</v>
      </c>
      <c r="S3979" s="6">
        <f t="shared" si="434"/>
        <v>1.4500000000000001E-2</v>
      </c>
      <c r="T3979" s="8">
        <f t="shared" si="435"/>
        <v>217.5</v>
      </c>
      <c r="U3979" t="str">
        <f t="shared" si="439"/>
        <v>theater</v>
      </c>
      <c r="V3979" t="str">
        <f t="shared" si="440"/>
        <v>plays</v>
      </c>
    </row>
    <row r="3980" spans="1:22" ht="48" x14ac:dyDescent="0.2">
      <c r="A3980">
        <v>3978</v>
      </c>
      <c r="B3980" s="3" t="s">
        <v>3975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2">
        <f t="shared" si="436"/>
        <v>42035.642974537041</v>
      </c>
      <c r="K3980">
        <v>1417533953</v>
      </c>
      <c r="L3980" s="12" t="str">
        <f t="shared" si="437"/>
        <v>12/02/2014</v>
      </c>
      <c r="M3980" s="9" t="str" cm="1">
        <f t="array" ref="M3980">_xlfn.IFS(LEFT(L3980, 2) = "01", "Jan", LEFT(L3980, 2) = "02", "Feb", LEFT(L3980, 2) = "03", "Mar", LEFT(L3980, 2) = "04", "Apr", LEFT(L3980, 2) = "05", "May", LEFT(L3980, 2) = "06", "Jun", LEFT(L3980, 2) = "07", "Jul", LEFT(L3980, 2) = "08", "Aug", LEFT(L3980, 2) = "09", "Sep", LEFT(L3980, 2) = "10", "Oct", LEFT(L3980, 2) = "11", "Nov", LEFT(L3980, 2) = "12", "Dec")</f>
        <v>Dec</v>
      </c>
      <c r="N3980" s="9" t="str">
        <f t="shared" si="438"/>
        <v>2014</v>
      </c>
      <c r="O3980" t="b">
        <v>0</v>
      </c>
      <c r="P3980">
        <v>8</v>
      </c>
      <c r="Q3980" t="b">
        <v>0</v>
      </c>
      <c r="R3980" t="s">
        <v>8270</v>
      </c>
      <c r="S3980" s="6">
        <f t="shared" si="434"/>
        <v>0.107</v>
      </c>
      <c r="T3980" s="8">
        <f t="shared" si="435"/>
        <v>26.75</v>
      </c>
      <c r="U3980" t="str">
        <f t="shared" si="439"/>
        <v>theater</v>
      </c>
      <c r="V3980" t="str">
        <f t="shared" si="440"/>
        <v>plays</v>
      </c>
    </row>
    <row r="3981" spans="1:22" ht="48" x14ac:dyDescent="0.2">
      <c r="A3981">
        <v>3979</v>
      </c>
      <c r="B3981" s="3" t="s">
        <v>3976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2">
        <f t="shared" si="436"/>
        <v>42092.833333333328</v>
      </c>
      <c r="K3981">
        <v>1425678057</v>
      </c>
      <c r="L3981" s="12" t="str">
        <f t="shared" si="437"/>
        <v>03/06/2015</v>
      </c>
      <c r="M3981" s="9" t="str" cm="1">
        <f t="array" ref="M3981">_xlfn.IFS(LEFT(L3981, 2) = "01", "Jan", LEFT(L3981, 2) = "02", "Feb", LEFT(L3981, 2) = "03", "Mar", LEFT(L3981, 2) = "04", "Apr", LEFT(L3981, 2) = "05", "May", LEFT(L3981, 2) = "06", "Jun", LEFT(L3981, 2) = "07", "Jul", LEFT(L3981, 2) = "08", "Aug", LEFT(L3981, 2) = "09", "Sep", LEFT(L3981, 2) = "10", "Oct", LEFT(L3981, 2) = "11", "Nov", LEFT(L3981, 2) = "12", "Dec")</f>
        <v>Mar</v>
      </c>
      <c r="N3981" s="9" t="str">
        <f t="shared" si="438"/>
        <v>2015</v>
      </c>
      <c r="O3981" t="b">
        <v>0</v>
      </c>
      <c r="P3981">
        <v>6</v>
      </c>
      <c r="Q3981" t="b">
        <v>0</v>
      </c>
      <c r="R3981" t="s">
        <v>8270</v>
      </c>
      <c r="S3981" s="6">
        <f t="shared" si="434"/>
        <v>1.8333333333333333E-2</v>
      </c>
      <c r="T3981" s="8">
        <f t="shared" si="435"/>
        <v>18.333333333333332</v>
      </c>
      <c r="U3981" t="str">
        <f t="shared" si="439"/>
        <v>theater</v>
      </c>
      <c r="V3981" t="str">
        <f t="shared" si="440"/>
        <v>plays</v>
      </c>
    </row>
    <row r="3982" spans="1:22" ht="48" x14ac:dyDescent="0.2">
      <c r="A3982">
        <v>3980</v>
      </c>
      <c r="B3982" s="3" t="s">
        <v>3977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2">
        <f t="shared" si="436"/>
        <v>41825.598923611113</v>
      </c>
      <c r="K3982">
        <v>1401978147</v>
      </c>
      <c r="L3982" s="12" t="str">
        <f t="shared" si="437"/>
        <v>06/05/2014</v>
      </c>
      <c r="M3982" s="9" t="str" cm="1">
        <f t="array" ref="M3982">_xlfn.IFS(LEFT(L3982, 2) = "01", "Jan", LEFT(L3982, 2) = "02", "Feb", LEFT(L3982, 2) = "03", "Mar", LEFT(L3982, 2) = "04", "Apr", LEFT(L3982, 2) = "05", "May", LEFT(L3982, 2) = "06", "Jun", LEFT(L3982, 2) = "07", "Jul", LEFT(L3982, 2) = "08", "Aug", LEFT(L3982, 2) = "09", "Sep", LEFT(L3982, 2) = "10", "Oct", LEFT(L3982, 2) = "11", "Nov", LEFT(L3982, 2) = "12", "Dec")</f>
        <v>Jun</v>
      </c>
      <c r="N3982" s="9" t="str">
        <f t="shared" si="438"/>
        <v>2014</v>
      </c>
      <c r="O3982" t="b">
        <v>0</v>
      </c>
      <c r="P3982">
        <v>7</v>
      </c>
      <c r="Q3982" t="b">
        <v>0</v>
      </c>
      <c r="R3982" t="s">
        <v>8270</v>
      </c>
      <c r="S3982" s="6">
        <f t="shared" si="434"/>
        <v>0.18</v>
      </c>
      <c r="T3982" s="8">
        <f t="shared" si="435"/>
        <v>64.285714285714292</v>
      </c>
      <c r="U3982" t="str">
        <f t="shared" si="439"/>
        <v>theater</v>
      </c>
      <c r="V3982" t="str">
        <f t="shared" si="440"/>
        <v>plays</v>
      </c>
    </row>
    <row r="3983" spans="1:22" ht="32" x14ac:dyDescent="0.2">
      <c r="A3983">
        <v>3981</v>
      </c>
      <c r="B3983" s="3" t="s">
        <v>3358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2">
        <f t="shared" si="436"/>
        <v>42568.179965277777</v>
      </c>
      <c r="K3983">
        <v>1463545149</v>
      </c>
      <c r="L3983" s="12" t="str">
        <f t="shared" si="437"/>
        <v>05/18/2016</v>
      </c>
      <c r="M3983" s="9" t="str" cm="1">
        <f t="array" ref="M3983">_xlfn.IFS(LEFT(L3983, 2) = "01", "Jan", LEFT(L3983, 2) = "02", "Feb", LEFT(L3983, 2) = "03", "Mar", LEFT(L3983, 2) = "04", "Apr", LEFT(L3983, 2) = "05", "May", LEFT(L3983, 2) = "06", "Jun", LEFT(L3983, 2) = "07", "Jul", LEFT(L3983, 2) = "08", "Aug", LEFT(L3983, 2) = "09", "Sep", LEFT(L3983, 2) = "10", "Oct", LEFT(L3983, 2) = "11", "Nov", LEFT(L3983, 2) = "12", "Dec")</f>
        <v>May</v>
      </c>
      <c r="N3983" s="9" t="str">
        <f t="shared" si="438"/>
        <v>2016</v>
      </c>
      <c r="O3983" t="b">
        <v>0</v>
      </c>
      <c r="P3983">
        <v>7</v>
      </c>
      <c r="Q3983" t="b">
        <v>0</v>
      </c>
      <c r="R3983" t="s">
        <v>8270</v>
      </c>
      <c r="S3983" s="6">
        <f t="shared" si="434"/>
        <v>4.0833333333333333E-2</v>
      </c>
      <c r="T3983" s="8">
        <f t="shared" si="435"/>
        <v>175</v>
      </c>
      <c r="U3983" t="str">
        <f t="shared" si="439"/>
        <v>theater</v>
      </c>
      <c r="V3983" t="str">
        <f t="shared" si="440"/>
        <v>plays</v>
      </c>
    </row>
    <row r="3984" spans="1:22" ht="64" x14ac:dyDescent="0.2">
      <c r="A3984">
        <v>3982</v>
      </c>
      <c r="B3984" s="3" t="s">
        <v>3978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2">
        <f t="shared" si="436"/>
        <v>42192.809953703705</v>
      </c>
      <c r="K3984">
        <v>1431113180</v>
      </c>
      <c r="L3984" s="12" t="str">
        <f t="shared" si="437"/>
        <v>05/08/2015</v>
      </c>
      <c r="M3984" s="9" t="str" cm="1">
        <f t="array" ref="M3984">_xlfn.IFS(LEFT(L3984, 2) = "01", "Jan", LEFT(L3984, 2) = "02", "Feb", LEFT(L3984, 2) = "03", "Mar", LEFT(L3984, 2) = "04", "Apr", LEFT(L3984, 2) = "05", "May", LEFT(L3984, 2) = "06", "Jun", LEFT(L3984, 2) = "07", "Jul", LEFT(L3984, 2) = "08", "Aug", LEFT(L3984, 2) = "09", "Sep", LEFT(L3984, 2) = "10", "Oct", LEFT(L3984, 2) = "11", "Nov", LEFT(L3984, 2) = "12", "Dec")</f>
        <v>May</v>
      </c>
      <c r="N3984" s="9" t="str">
        <f t="shared" si="438"/>
        <v>2015</v>
      </c>
      <c r="O3984" t="b">
        <v>0</v>
      </c>
      <c r="P3984">
        <v>5</v>
      </c>
      <c r="Q3984" t="b">
        <v>0</v>
      </c>
      <c r="R3984" t="s">
        <v>8270</v>
      </c>
      <c r="S3984" s="6">
        <f t="shared" si="434"/>
        <v>0.2</v>
      </c>
      <c r="T3984" s="8">
        <f t="shared" si="435"/>
        <v>34</v>
      </c>
      <c r="U3984" t="str">
        <f t="shared" si="439"/>
        <v>theater</v>
      </c>
      <c r="V3984" t="str">
        <f t="shared" si="440"/>
        <v>plays</v>
      </c>
    </row>
    <row r="3985" spans="1:22" ht="48" x14ac:dyDescent="0.2">
      <c r="A3985">
        <v>3983</v>
      </c>
      <c r="B3985" s="3" t="s">
        <v>3979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2">
        <f t="shared" si="436"/>
        <v>41779.290972222225</v>
      </c>
      <c r="K3985">
        <v>1397854356</v>
      </c>
      <c r="L3985" s="12" t="str">
        <f t="shared" si="437"/>
        <v>04/18/2014</v>
      </c>
      <c r="M3985" s="9" t="str" cm="1">
        <f t="array" ref="M3985">_xlfn.IFS(LEFT(L3985, 2) = "01", "Jan", LEFT(L3985, 2) = "02", "Feb", LEFT(L3985, 2) = "03", "Mar", LEFT(L3985, 2) = "04", "Apr", LEFT(L3985, 2) = "05", "May", LEFT(L3985, 2) = "06", "Jun", LEFT(L3985, 2) = "07", "Jul", LEFT(L3985, 2) = "08", "Aug", LEFT(L3985, 2) = "09", "Sep", LEFT(L3985, 2) = "10", "Oct", LEFT(L3985, 2) = "11", "Nov", LEFT(L3985, 2) = "12", "Dec")</f>
        <v>Apr</v>
      </c>
      <c r="N3985" s="9" t="str">
        <f t="shared" si="438"/>
        <v>2014</v>
      </c>
      <c r="O3985" t="b">
        <v>0</v>
      </c>
      <c r="P3985">
        <v>46</v>
      </c>
      <c r="Q3985" t="b">
        <v>0</v>
      </c>
      <c r="R3985" t="s">
        <v>8270</v>
      </c>
      <c r="S3985" s="6">
        <f t="shared" si="434"/>
        <v>0.34802513464991025</v>
      </c>
      <c r="T3985" s="8">
        <f t="shared" si="435"/>
        <v>84.282608695652172</v>
      </c>
      <c r="U3985" t="str">
        <f t="shared" si="439"/>
        <v>theater</v>
      </c>
      <c r="V3985" t="str">
        <f t="shared" si="440"/>
        <v>plays</v>
      </c>
    </row>
    <row r="3986" spans="1:22" ht="48" x14ac:dyDescent="0.2">
      <c r="A3986">
        <v>3984</v>
      </c>
      <c r="B3986" s="3" t="s">
        <v>3980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2">
        <f t="shared" si="436"/>
        <v>41951</v>
      </c>
      <c r="K3986">
        <v>1412809644</v>
      </c>
      <c r="L3986" s="12" t="str">
        <f t="shared" si="437"/>
        <v>10/08/2014</v>
      </c>
      <c r="M3986" s="9" t="str" cm="1">
        <f t="array" ref="M3986">_xlfn.IFS(LEFT(L3986, 2) = "01", "Jan", LEFT(L3986, 2) = "02", "Feb", LEFT(L3986, 2) = "03", "Mar", LEFT(L3986, 2) = "04", "Apr", LEFT(L3986, 2) = "05", "May", LEFT(L3986, 2) = "06", "Jun", LEFT(L3986, 2) = "07", "Jul", LEFT(L3986, 2) = "08", "Aug", LEFT(L3986, 2) = "09", "Sep", LEFT(L3986, 2) = "10", "Oct", LEFT(L3986, 2) = "11", "Nov", LEFT(L3986, 2) = "12", "Dec")</f>
        <v>Oct</v>
      </c>
      <c r="N3986" s="9" t="str">
        <f t="shared" si="438"/>
        <v>2014</v>
      </c>
      <c r="O3986" t="b">
        <v>0</v>
      </c>
      <c r="P3986">
        <v>10</v>
      </c>
      <c r="Q3986" t="b">
        <v>0</v>
      </c>
      <c r="R3986" t="s">
        <v>8270</v>
      </c>
      <c r="S3986" s="6">
        <f t="shared" si="434"/>
        <v>6.3333333333333339E-2</v>
      </c>
      <c r="T3986" s="8">
        <f t="shared" si="435"/>
        <v>9.5</v>
      </c>
      <c r="U3986" t="str">
        <f t="shared" si="439"/>
        <v>theater</v>
      </c>
      <c r="V3986" t="str">
        <f t="shared" si="440"/>
        <v>plays</v>
      </c>
    </row>
    <row r="3987" spans="1:22" ht="48" x14ac:dyDescent="0.2">
      <c r="A3987">
        <v>3985</v>
      </c>
      <c r="B3987" s="3" t="s">
        <v>3981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2">
        <f t="shared" si="436"/>
        <v>42420.878472222219</v>
      </c>
      <c r="K3987">
        <v>1454173120</v>
      </c>
      <c r="L3987" s="12" t="str">
        <f t="shared" si="437"/>
        <v>01/30/2016</v>
      </c>
      <c r="M3987" s="9" t="str" cm="1">
        <f t="array" ref="M3987">_xlfn.IFS(LEFT(L3987, 2) = "01", "Jan", LEFT(L3987, 2) = "02", "Feb", LEFT(L3987, 2) = "03", "Mar", LEFT(L3987, 2) = "04", "Apr", LEFT(L3987, 2) = "05", "May", LEFT(L3987, 2) = "06", "Jun", LEFT(L3987, 2) = "07", "Jul", LEFT(L3987, 2) = "08", "Aug", LEFT(L3987, 2) = "09", "Sep", LEFT(L3987, 2) = "10", "Oct", LEFT(L3987, 2) = "11", "Nov", LEFT(L3987, 2) = "12", "Dec")</f>
        <v>Jan</v>
      </c>
      <c r="N3987" s="9" t="str">
        <f t="shared" si="438"/>
        <v>2016</v>
      </c>
      <c r="O3987" t="b">
        <v>0</v>
      </c>
      <c r="P3987">
        <v>19</v>
      </c>
      <c r="Q3987" t="b">
        <v>0</v>
      </c>
      <c r="R3987" t="s">
        <v>8270</v>
      </c>
      <c r="S3987" s="6">
        <f t="shared" si="434"/>
        <v>0.32050000000000001</v>
      </c>
      <c r="T3987" s="8">
        <f t="shared" si="435"/>
        <v>33.736842105263158</v>
      </c>
      <c r="U3987" t="str">
        <f t="shared" si="439"/>
        <v>theater</v>
      </c>
      <c r="V3987" t="str">
        <f t="shared" si="440"/>
        <v>plays</v>
      </c>
    </row>
    <row r="3988" spans="1:22" ht="48" x14ac:dyDescent="0.2">
      <c r="A3988">
        <v>3986</v>
      </c>
      <c r="B3988" s="3" t="s">
        <v>3982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2">
        <f t="shared" si="436"/>
        <v>42496.544444444444</v>
      </c>
      <c r="K3988">
        <v>1460034594</v>
      </c>
      <c r="L3988" s="12" t="str">
        <f t="shared" si="437"/>
        <v>04/07/2016</v>
      </c>
      <c r="M3988" s="9" t="str" cm="1">
        <f t="array" ref="M3988">_xlfn.IFS(LEFT(L3988, 2) = "01", "Jan", LEFT(L3988, 2) = "02", "Feb", LEFT(L3988, 2) = "03", "Mar", LEFT(L3988, 2) = "04", "Apr", LEFT(L3988, 2) = "05", "May", LEFT(L3988, 2) = "06", "Jun", LEFT(L3988, 2) = "07", "Jul", LEFT(L3988, 2) = "08", "Aug", LEFT(L3988, 2) = "09", "Sep", LEFT(L3988, 2) = "10", "Oct", LEFT(L3988, 2) = "11", "Nov", LEFT(L3988, 2) = "12", "Dec")</f>
        <v>Apr</v>
      </c>
      <c r="N3988" s="9" t="str">
        <f t="shared" si="438"/>
        <v>2016</v>
      </c>
      <c r="O3988" t="b">
        <v>0</v>
      </c>
      <c r="P3988">
        <v>13</v>
      </c>
      <c r="Q3988" t="b">
        <v>0</v>
      </c>
      <c r="R3988" t="s">
        <v>8270</v>
      </c>
      <c r="S3988" s="6">
        <f t="shared" si="434"/>
        <v>9.7600000000000006E-2</v>
      </c>
      <c r="T3988" s="8">
        <f t="shared" si="435"/>
        <v>37.53846153846154</v>
      </c>
      <c r="U3988" t="str">
        <f t="shared" si="439"/>
        <v>theater</v>
      </c>
      <c r="V3988" t="str">
        <f t="shared" si="440"/>
        <v>plays</v>
      </c>
    </row>
    <row r="3989" spans="1:22" ht="48" x14ac:dyDescent="0.2">
      <c r="A3989">
        <v>3987</v>
      </c>
      <c r="B3989" s="3" t="s">
        <v>3983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2">
        <f t="shared" si="436"/>
        <v>41775.92465277778</v>
      </c>
      <c r="K3989">
        <v>1399414290</v>
      </c>
      <c r="L3989" s="12" t="str">
        <f t="shared" si="437"/>
        <v>05/06/2014</v>
      </c>
      <c r="M3989" s="9" t="str" cm="1">
        <f t="array" ref="M3989">_xlfn.IFS(LEFT(L3989, 2) = "01", "Jan", LEFT(L3989, 2) = "02", "Feb", LEFT(L3989, 2) = "03", "Mar", LEFT(L3989, 2) = "04", "Apr", LEFT(L3989, 2) = "05", "May", LEFT(L3989, 2) = "06", "Jun", LEFT(L3989, 2) = "07", "Jul", LEFT(L3989, 2) = "08", "Aug", LEFT(L3989, 2) = "09", "Sep", LEFT(L3989, 2) = "10", "Oct", LEFT(L3989, 2) = "11", "Nov", LEFT(L3989, 2) = "12", "Dec")</f>
        <v>May</v>
      </c>
      <c r="N3989" s="9" t="str">
        <f t="shared" si="438"/>
        <v>2014</v>
      </c>
      <c r="O3989" t="b">
        <v>0</v>
      </c>
      <c r="P3989">
        <v>13</v>
      </c>
      <c r="Q3989" t="b">
        <v>0</v>
      </c>
      <c r="R3989" t="s">
        <v>8270</v>
      </c>
      <c r="S3989" s="6">
        <f t="shared" si="434"/>
        <v>0.3775</v>
      </c>
      <c r="T3989" s="8">
        <f t="shared" si="435"/>
        <v>11.615384615384615</v>
      </c>
      <c r="U3989" t="str">
        <f t="shared" si="439"/>
        <v>theater</v>
      </c>
      <c r="V3989" t="str">
        <f t="shared" si="440"/>
        <v>plays</v>
      </c>
    </row>
    <row r="3990" spans="1:22" ht="32" x14ac:dyDescent="0.2">
      <c r="A3990">
        <v>3988</v>
      </c>
      <c r="B3990" s="3" t="s">
        <v>3984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2">
        <f t="shared" si="436"/>
        <v>42245.08116898148</v>
      </c>
      <c r="K3990">
        <v>1439517413</v>
      </c>
      <c r="L3990" s="12" t="str">
        <f t="shared" si="437"/>
        <v>08/14/2015</v>
      </c>
      <c r="M3990" s="9" t="str" cm="1">
        <f t="array" ref="M3990">_xlfn.IFS(LEFT(L3990, 2) = "01", "Jan", LEFT(L3990, 2) = "02", "Feb", LEFT(L3990, 2) = "03", "Mar", LEFT(L3990, 2) = "04", "Apr", LEFT(L3990, 2) = "05", "May", LEFT(L3990, 2) = "06", "Jun", LEFT(L3990, 2) = "07", "Jul", LEFT(L3990, 2) = "08", "Aug", LEFT(L3990, 2) = "09", "Sep", LEFT(L3990, 2) = "10", "Oct", LEFT(L3990, 2) = "11", "Nov", LEFT(L3990, 2) = "12", "Dec")</f>
        <v>Aug</v>
      </c>
      <c r="N3990" s="9" t="str">
        <f t="shared" si="438"/>
        <v>2015</v>
      </c>
      <c r="O3990" t="b">
        <v>0</v>
      </c>
      <c r="P3990">
        <v>4</v>
      </c>
      <c r="Q3990" t="b">
        <v>0</v>
      </c>
      <c r="R3990" t="s">
        <v>8270</v>
      </c>
      <c r="S3990" s="6">
        <f t="shared" si="434"/>
        <v>2.1333333333333333E-2</v>
      </c>
      <c r="T3990" s="8">
        <f t="shared" si="435"/>
        <v>8</v>
      </c>
      <c r="U3990" t="str">
        <f t="shared" si="439"/>
        <v>theater</v>
      </c>
      <c r="V3990" t="str">
        <f t="shared" si="440"/>
        <v>plays</v>
      </c>
    </row>
    <row r="3991" spans="1:22" ht="48" x14ac:dyDescent="0.2">
      <c r="A3991">
        <v>3989</v>
      </c>
      <c r="B3991" s="3" t="s">
        <v>3985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2">
        <f t="shared" si="436"/>
        <v>42316.791446759264</v>
      </c>
      <c r="K3991">
        <v>1444413581</v>
      </c>
      <c r="L3991" s="12" t="str">
        <f t="shared" si="437"/>
        <v>10/09/2015</v>
      </c>
      <c r="M3991" s="9" t="str" cm="1">
        <f t="array" ref="M3991">_xlfn.IFS(LEFT(L3991, 2) = "01", "Jan", LEFT(L3991, 2) = "02", "Feb", LEFT(L3991, 2) = "03", "Mar", LEFT(L3991, 2) = "04", "Apr", LEFT(L3991, 2) = "05", "May", LEFT(L3991, 2) = "06", "Jun", LEFT(L3991, 2) = "07", "Jul", LEFT(L3991, 2) = "08", "Aug", LEFT(L3991, 2) = "09", "Sep", LEFT(L3991, 2) = "10", "Oct", LEFT(L3991, 2) = "11", "Nov", LEFT(L3991, 2) = "12", "Dec")</f>
        <v>Oct</v>
      </c>
      <c r="N3991" s="9" t="str">
        <f t="shared" si="438"/>
        <v>2015</v>
      </c>
      <c r="O3991" t="b">
        <v>0</v>
      </c>
      <c r="P3991">
        <v>0</v>
      </c>
      <c r="Q3991" t="b">
        <v>0</v>
      </c>
      <c r="R3991" t="s">
        <v>8270</v>
      </c>
      <c r="S3991" s="6">
        <f t="shared" si="434"/>
        <v>0</v>
      </c>
      <c r="T3991" s="8">
        <f t="shared" si="435"/>
        <v>0</v>
      </c>
      <c r="U3991" t="str">
        <f t="shared" si="439"/>
        <v>theater</v>
      </c>
      <c r="V3991" t="str">
        <f t="shared" si="440"/>
        <v>plays</v>
      </c>
    </row>
    <row r="3992" spans="1:22" ht="48" x14ac:dyDescent="0.2">
      <c r="A3992">
        <v>3990</v>
      </c>
      <c r="B3992" s="3" t="s">
        <v>3986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2">
        <f t="shared" si="436"/>
        <v>42431.672372685185</v>
      </c>
      <c r="K3992">
        <v>1454342893</v>
      </c>
      <c r="L3992" s="12" t="str">
        <f t="shared" si="437"/>
        <v>02/01/2016</v>
      </c>
      <c r="M3992" s="9" t="str" cm="1">
        <f t="array" ref="M3992">_xlfn.IFS(LEFT(L3992, 2) = "01", "Jan", LEFT(L3992, 2) = "02", "Feb", LEFT(L3992, 2) = "03", "Mar", LEFT(L3992, 2) = "04", "Apr", LEFT(L3992, 2) = "05", "May", LEFT(L3992, 2) = "06", "Jun", LEFT(L3992, 2) = "07", "Jul", LEFT(L3992, 2) = "08", "Aug", LEFT(L3992, 2) = "09", "Sep", LEFT(L3992, 2) = "10", "Oct", LEFT(L3992, 2) = "11", "Nov", LEFT(L3992, 2) = "12", "Dec")</f>
        <v>Feb</v>
      </c>
      <c r="N3992" s="9" t="str">
        <f t="shared" si="438"/>
        <v>2016</v>
      </c>
      <c r="O3992" t="b">
        <v>0</v>
      </c>
      <c r="P3992">
        <v>3</v>
      </c>
      <c r="Q3992" t="b">
        <v>0</v>
      </c>
      <c r="R3992" t="s">
        <v>8270</v>
      </c>
      <c r="S3992" s="6">
        <f t="shared" si="434"/>
        <v>4.1818181818181817E-2</v>
      </c>
      <c r="T3992" s="8">
        <f t="shared" si="435"/>
        <v>23</v>
      </c>
      <c r="U3992" t="str">
        <f t="shared" si="439"/>
        <v>theater</v>
      </c>
      <c r="V3992" t="str">
        <f t="shared" si="440"/>
        <v>plays</v>
      </c>
    </row>
    <row r="3993" spans="1:22" ht="32" x14ac:dyDescent="0.2">
      <c r="A3993">
        <v>3991</v>
      </c>
      <c r="B3993" s="3" t="s">
        <v>3987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2">
        <f t="shared" si="436"/>
        <v>42155.644467592589</v>
      </c>
      <c r="K3993">
        <v>1430494082</v>
      </c>
      <c r="L3993" s="12" t="str">
        <f t="shared" si="437"/>
        <v>05/01/2015</v>
      </c>
      <c r="M3993" s="9" t="str" cm="1">
        <f t="array" ref="M3993">_xlfn.IFS(LEFT(L3993, 2) = "01", "Jan", LEFT(L3993, 2) = "02", "Feb", LEFT(L3993, 2) = "03", "Mar", LEFT(L3993, 2) = "04", "Apr", LEFT(L3993, 2) = "05", "May", LEFT(L3993, 2) = "06", "Jun", LEFT(L3993, 2) = "07", "Jul", LEFT(L3993, 2) = "08", "Aug", LEFT(L3993, 2) = "09", "Sep", LEFT(L3993, 2) = "10", "Oct", LEFT(L3993, 2) = "11", "Nov", LEFT(L3993, 2) = "12", "Dec")</f>
        <v>May</v>
      </c>
      <c r="N3993" s="9" t="str">
        <f t="shared" si="438"/>
        <v>2015</v>
      </c>
      <c r="O3993" t="b">
        <v>0</v>
      </c>
      <c r="P3993">
        <v>1</v>
      </c>
      <c r="Q3993" t="b">
        <v>0</v>
      </c>
      <c r="R3993" t="s">
        <v>8270</v>
      </c>
      <c r="S3993" s="6">
        <f t="shared" si="434"/>
        <v>0.2</v>
      </c>
      <c r="T3993" s="8">
        <f t="shared" si="435"/>
        <v>100</v>
      </c>
      <c r="U3993" t="str">
        <f t="shared" si="439"/>
        <v>theater</v>
      </c>
      <c r="V3993" t="str">
        <f t="shared" si="440"/>
        <v>plays</v>
      </c>
    </row>
    <row r="3994" spans="1:22" ht="48" x14ac:dyDescent="0.2">
      <c r="A3994">
        <v>3992</v>
      </c>
      <c r="B3994" s="3" t="s">
        <v>3988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2">
        <f t="shared" si="436"/>
        <v>42349.982164351852</v>
      </c>
      <c r="K3994">
        <v>1444689259</v>
      </c>
      <c r="L3994" s="12" t="str">
        <f t="shared" si="437"/>
        <v>10/12/2015</v>
      </c>
      <c r="M3994" s="9" t="str" cm="1">
        <f t="array" ref="M3994">_xlfn.IFS(LEFT(L3994, 2) = "01", "Jan", LEFT(L3994, 2) = "02", "Feb", LEFT(L3994, 2) = "03", "Mar", LEFT(L3994, 2) = "04", "Apr", LEFT(L3994, 2) = "05", "May", LEFT(L3994, 2) = "06", "Jun", LEFT(L3994, 2) = "07", "Jul", LEFT(L3994, 2) = "08", "Aug", LEFT(L3994, 2) = "09", "Sep", LEFT(L3994, 2) = "10", "Oct", LEFT(L3994, 2) = "11", "Nov", LEFT(L3994, 2) = "12", "Dec")</f>
        <v>Oct</v>
      </c>
      <c r="N3994" s="9" t="str">
        <f t="shared" si="438"/>
        <v>2015</v>
      </c>
      <c r="O3994" t="b">
        <v>0</v>
      </c>
      <c r="P3994">
        <v>9</v>
      </c>
      <c r="Q3994" t="b">
        <v>0</v>
      </c>
      <c r="R3994" t="s">
        <v>8270</v>
      </c>
      <c r="S3994" s="6">
        <f t="shared" si="434"/>
        <v>5.4100000000000002E-2</v>
      </c>
      <c r="T3994" s="8">
        <f t="shared" si="435"/>
        <v>60.111111111111114</v>
      </c>
      <c r="U3994" t="str">
        <f t="shared" si="439"/>
        <v>theater</v>
      </c>
      <c r="V3994" t="str">
        <f t="shared" si="440"/>
        <v>plays</v>
      </c>
    </row>
    <row r="3995" spans="1:22" ht="48" x14ac:dyDescent="0.2">
      <c r="A3995">
        <v>3993</v>
      </c>
      <c r="B3995" s="3" t="s">
        <v>3989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2">
        <f t="shared" si="436"/>
        <v>42137.864722222221</v>
      </c>
      <c r="K3995">
        <v>1428957912</v>
      </c>
      <c r="L3995" s="12" t="str">
        <f t="shared" si="437"/>
        <v>04/13/2015</v>
      </c>
      <c r="M3995" s="9" t="str" cm="1">
        <f t="array" ref="M3995">_xlfn.IFS(LEFT(L3995, 2) = "01", "Jan", LEFT(L3995, 2) = "02", "Feb", LEFT(L3995, 2) = "03", "Mar", LEFT(L3995, 2) = "04", "Apr", LEFT(L3995, 2) = "05", "May", LEFT(L3995, 2) = "06", "Jun", LEFT(L3995, 2) = "07", "Jul", LEFT(L3995, 2) = "08", "Aug", LEFT(L3995, 2) = "09", "Sep", LEFT(L3995, 2) = "10", "Oct", LEFT(L3995, 2) = "11", "Nov", LEFT(L3995, 2) = "12", "Dec")</f>
        <v>Apr</v>
      </c>
      <c r="N3995" s="9" t="str">
        <f t="shared" si="438"/>
        <v>2015</v>
      </c>
      <c r="O3995" t="b">
        <v>0</v>
      </c>
      <c r="P3995">
        <v>1</v>
      </c>
      <c r="Q3995" t="b">
        <v>0</v>
      </c>
      <c r="R3995" t="s">
        <v>8270</v>
      </c>
      <c r="S3995" s="6">
        <f t="shared" si="434"/>
        <v>6.0000000000000002E-5</v>
      </c>
      <c r="T3995" s="8">
        <f t="shared" si="435"/>
        <v>3</v>
      </c>
      <c r="U3995" t="str">
        <f t="shared" si="439"/>
        <v>theater</v>
      </c>
      <c r="V3995" t="str">
        <f t="shared" si="440"/>
        <v>plays</v>
      </c>
    </row>
    <row r="3996" spans="1:22" ht="32" x14ac:dyDescent="0.2">
      <c r="A3996">
        <v>3994</v>
      </c>
      <c r="B3996" s="3" t="s">
        <v>3990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2">
        <f t="shared" si="436"/>
        <v>41839.389930555553</v>
      </c>
      <c r="K3996">
        <v>1403169690</v>
      </c>
      <c r="L3996" s="12" t="str">
        <f t="shared" si="437"/>
        <v>06/19/2014</v>
      </c>
      <c r="M3996" s="9" t="str" cm="1">
        <f t="array" ref="M3996">_xlfn.IFS(LEFT(L3996, 2) = "01", "Jan", LEFT(L3996, 2) = "02", "Feb", LEFT(L3996, 2) = "03", "Mar", LEFT(L3996, 2) = "04", "Apr", LEFT(L3996, 2) = "05", "May", LEFT(L3996, 2) = "06", "Jun", LEFT(L3996, 2) = "07", "Jul", LEFT(L3996, 2) = "08", "Aug", LEFT(L3996, 2) = "09", "Sep", LEFT(L3996, 2) = "10", "Oct", LEFT(L3996, 2) = "11", "Nov", LEFT(L3996, 2) = "12", "Dec")</f>
        <v>Jun</v>
      </c>
      <c r="N3996" s="9" t="str">
        <f t="shared" si="438"/>
        <v>2014</v>
      </c>
      <c r="O3996" t="b">
        <v>0</v>
      </c>
      <c r="P3996">
        <v>1</v>
      </c>
      <c r="Q3996" t="b">
        <v>0</v>
      </c>
      <c r="R3996" t="s">
        <v>8270</v>
      </c>
      <c r="S3996" s="6">
        <f t="shared" si="434"/>
        <v>2.5000000000000001E-3</v>
      </c>
      <c r="T3996" s="8">
        <f t="shared" si="435"/>
        <v>5</v>
      </c>
      <c r="U3996" t="str">
        <f t="shared" si="439"/>
        <v>theater</v>
      </c>
      <c r="V3996" t="str">
        <f t="shared" si="440"/>
        <v>plays</v>
      </c>
    </row>
    <row r="3997" spans="1:22" ht="48" x14ac:dyDescent="0.2">
      <c r="A3997">
        <v>3995</v>
      </c>
      <c r="B3997" s="3" t="s">
        <v>3991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2">
        <f t="shared" si="436"/>
        <v>42049.477083333331</v>
      </c>
      <c r="K3997">
        <v>1421339077</v>
      </c>
      <c r="L3997" s="12" t="str">
        <f t="shared" si="437"/>
        <v>01/15/2015</v>
      </c>
      <c r="M3997" s="9" t="str" cm="1">
        <f t="array" ref="M3997">_xlfn.IFS(LEFT(L3997, 2) = "01", "Jan", LEFT(L3997, 2) = "02", "Feb", LEFT(L3997, 2) = "03", "Mar", LEFT(L3997, 2) = "04", "Apr", LEFT(L3997, 2) = "05", "May", LEFT(L3997, 2) = "06", "Jun", LEFT(L3997, 2) = "07", "Jul", LEFT(L3997, 2) = "08", "Aug", LEFT(L3997, 2) = "09", "Sep", LEFT(L3997, 2) = "10", "Oct", LEFT(L3997, 2) = "11", "Nov", LEFT(L3997, 2) = "12", "Dec")</f>
        <v>Jan</v>
      </c>
      <c r="N3997" s="9" t="str">
        <f t="shared" si="438"/>
        <v>2015</v>
      </c>
      <c r="O3997" t="b">
        <v>0</v>
      </c>
      <c r="P3997">
        <v>4</v>
      </c>
      <c r="Q3997" t="b">
        <v>0</v>
      </c>
      <c r="R3997" t="s">
        <v>8270</v>
      </c>
      <c r="S3997" s="6">
        <f t="shared" si="434"/>
        <v>0.35</v>
      </c>
      <c r="T3997" s="8">
        <f t="shared" si="435"/>
        <v>17.5</v>
      </c>
      <c r="U3997" t="str">
        <f t="shared" si="439"/>
        <v>theater</v>
      </c>
      <c r="V3997" t="str">
        <f t="shared" si="440"/>
        <v>plays</v>
      </c>
    </row>
    <row r="3998" spans="1:22" ht="48" x14ac:dyDescent="0.2">
      <c r="A3998">
        <v>3996</v>
      </c>
      <c r="B3998" s="3" t="s">
        <v>3992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2">
        <f t="shared" si="436"/>
        <v>41963.669444444444</v>
      </c>
      <c r="K3998">
        <v>1415341464</v>
      </c>
      <c r="L3998" s="12" t="str">
        <f t="shared" si="437"/>
        <v>11/07/2014</v>
      </c>
      <c r="M3998" s="9" t="str" cm="1">
        <f t="array" ref="M3998">_xlfn.IFS(LEFT(L3998, 2) = "01", "Jan", LEFT(L3998, 2) = "02", "Feb", LEFT(L3998, 2) = "03", "Mar", LEFT(L3998, 2) = "04", "Apr", LEFT(L3998, 2) = "05", "May", LEFT(L3998, 2) = "06", "Jun", LEFT(L3998, 2) = "07", "Jul", LEFT(L3998, 2) = "08", "Aug", LEFT(L3998, 2) = "09", "Sep", LEFT(L3998, 2) = "10", "Oct", LEFT(L3998, 2) = "11", "Nov", LEFT(L3998, 2) = "12", "Dec")</f>
        <v>Nov</v>
      </c>
      <c r="N3998" s="9" t="str">
        <f t="shared" si="438"/>
        <v>2014</v>
      </c>
      <c r="O3998" t="b">
        <v>0</v>
      </c>
      <c r="P3998">
        <v>17</v>
      </c>
      <c r="Q3998" t="b">
        <v>0</v>
      </c>
      <c r="R3998" t="s">
        <v>8270</v>
      </c>
      <c r="S3998" s="6">
        <f t="shared" si="434"/>
        <v>0.16566666666666666</v>
      </c>
      <c r="T3998" s="8">
        <f t="shared" si="435"/>
        <v>29.235294117647058</v>
      </c>
      <c r="U3998" t="str">
        <f t="shared" si="439"/>
        <v>theater</v>
      </c>
      <c r="V3998" t="str">
        <f t="shared" si="440"/>
        <v>plays</v>
      </c>
    </row>
    <row r="3999" spans="1:22" ht="48" x14ac:dyDescent="0.2">
      <c r="A3999">
        <v>3997</v>
      </c>
      <c r="B3999" s="3" t="s">
        <v>3993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2">
        <f t="shared" si="436"/>
        <v>42099.349780092598</v>
      </c>
      <c r="K3999">
        <v>1425633821</v>
      </c>
      <c r="L3999" s="12" t="str">
        <f t="shared" si="437"/>
        <v>03/06/2015</v>
      </c>
      <c r="M3999" s="9" t="str" cm="1">
        <f t="array" ref="M3999">_xlfn.IFS(LEFT(L3999, 2) = "01", "Jan", LEFT(L3999, 2) = "02", "Feb", LEFT(L3999, 2) = "03", "Mar", LEFT(L3999, 2) = "04", "Apr", LEFT(L3999, 2) = "05", "May", LEFT(L3999, 2) = "06", "Jun", LEFT(L3999, 2) = "07", "Jul", LEFT(L3999, 2) = "08", "Aug", LEFT(L3999, 2) = "09", "Sep", LEFT(L3999, 2) = "10", "Oct", LEFT(L3999, 2) = "11", "Nov", LEFT(L3999, 2) = "12", "Dec")</f>
        <v>Mar</v>
      </c>
      <c r="N3999" s="9" t="str">
        <f t="shared" si="438"/>
        <v>2015</v>
      </c>
      <c r="O3999" t="b">
        <v>0</v>
      </c>
      <c r="P3999">
        <v>0</v>
      </c>
      <c r="Q3999" t="b">
        <v>0</v>
      </c>
      <c r="R3999" t="s">
        <v>8270</v>
      </c>
      <c r="S3999" s="6">
        <f t="shared" si="434"/>
        <v>0</v>
      </c>
      <c r="T3999" s="8">
        <f t="shared" si="435"/>
        <v>0</v>
      </c>
      <c r="U3999" t="str">
        <f t="shared" si="439"/>
        <v>theater</v>
      </c>
      <c r="V3999" t="str">
        <f t="shared" si="440"/>
        <v>plays</v>
      </c>
    </row>
    <row r="4000" spans="1:22" ht="48" x14ac:dyDescent="0.2">
      <c r="A4000">
        <v>3998</v>
      </c>
      <c r="B4000" s="3" t="s">
        <v>3994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2">
        <f t="shared" si="436"/>
        <v>42091.921597222223</v>
      </c>
      <c r="K4000">
        <v>1424992026</v>
      </c>
      <c r="L4000" s="12" t="str">
        <f t="shared" si="437"/>
        <v>02/26/2015</v>
      </c>
      <c r="M4000" s="9" t="str" cm="1">
        <f t="array" ref="M4000">_xlfn.IFS(LEFT(L4000, 2) = "01", "Jan", LEFT(L4000, 2) = "02", "Feb", LEFT(L4000, 2) = "03", "Mar", LEFT(L4000, 2) = "04", "Apr", LEFT(L4000, 2) = "05", "May", LEFT(L4000, 2) = "06", "Jun", LEFT(L4000, 2) = "07", "Jul", LEFT(L4000, 2) = "08", "Aug", LEFT(L4000, 2) = "09", "Sep", LEFT(L4000, 2) = "10", "Oct", LEFT(L4000, 2) = "11", "Nov", LEFT(L4000, 2) = "12", "Dec")</f>
        <v>Feb</v>
      </c>
      <c r="N4000" s="9" t="str">
        <f t="shared" si="438"/>
        <v>2015</v>
      </c>
      <c r="O4000" t="b">
        <v>0</v>
      </c>
      <c r="P4000">
        <v>12</v>
      </c>
      <c r="Q4000" t="b">
        <v>0</v>
      </c>
      <c r="R4000" t="s">
        <v>8270</v>
      </c>
      <c r="S4000" s="6">
        <f t="shared" si="434"/>
        <v>0.57199999999999995</v>
      </c>
      <c r="T4000" s="8">
        <f t="shared" si="435"/>
        <v>59.583333333333336</v>
      </c>
      <c r="U4000" t="str">
        <f t="shared" si="439"/>
        <v>theater</v>
      </c>
      <c r="V4000" t="str">
        <f t="shared" si="440"/>
        <v>plays</v>
      </c>
    </row>
    <row r="4001" spans="1:22" ht="48" x14ac:dyDescent="0.2">
      <c r="A4001">
        <v>3999</v>
      </c>
      <c r="B4001" s="3" t="s">
        <v>3995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2">
        <f t="shared" si="436"/>
        <v>41882.827650462961</v>
      </c>
      <c r="K4001">
        <v>1406058798</v>
      </c>
      <c r="L4001" s="12" t="str">
        <f t="shared" si="437"/>
        <v>07/22/2014</v>
      </c>
      <c r="M4001" s="9" t="str" cm="1">
        <f t="array" ref="M4001">_xlfn.IFS(LEFT(L4001, 2) = "01", "Jan", LEFT(L4001, 2) = "02", "Feb", LEFT(L4001, 2) = "03", "Mar", LEFT(L4001, 2) = "04", "Apr", LEFT(L4001, 2) = "05", "May", LEFT(L4001, 2) = "06", "Jun", LEFT(L4001, 2) = "07", "Jul", LEFT(L4001, 2) = "08", "Aug", LEFT(L4001, 2) = "09", "Sep", LEFT(L4001, 2) = "10", "Oct", LEFT(L4001, 2) = "11", "Nov", LEFT(L4001, 2) = "12", "Dec")</f>
        <v>Jul</v>
      </c>
      <c r="N4001" s="9" t="str">
        <f t="shared" si="438"/>
        <v>2014</v>
      </c>
      <c r="O4001" t="b">
        <v>0</v>
      </c>
      <c r="P4001">
        <v>14</v>
      </c>
      <c r="Q4001" t="b">
        <v>0</v>
      </c>
      <c r="R4001" t="s">
        <v>8270</v>
      </c>
      <c r="S4001" s="6">
        <f t="shared" si="434"/>
        <v>0.16514285714285715</v>
      </c>
      <c r="T4001" s="8">
        <f t="shared" si="435"/>
        <v>82.571428571428569</v>
      </c>
      <c r="U4001" t="str">
        <f t="shared" si="439"/>
        <v>theater</v>
      </c>
      <c r="V4001" t="str">
        <f t="shared" si="440"/>
        <v>plays</v>
      </c>
    </row>
    <row r="4002" spans="1:22" ht="16" x14ac:dyDescent="0.2">
      <c r="A4002">
        <v>4000</v>
      </c>
      <c r="B4002" s="3" t="s">
        <v>3996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2">
        <f t="shared" si="436"/>
        <v>42497.603680555556</v>
      </c>
      <c r="K4002">
        <v>1457450958</v>
      </c>
      <c r="L4002" s="12" t="str">
        <f t="shared" si="437"/>
        <v>03/08/2016</v>
      </c>
      <c r="M4002" s="9" t="str" cm="1">
        <f t="array" ref="M4002">_xlfn.IFS(LEFT(L4002, 2) = "01", "Jan", LEFT(L4002, 2) = "02", "Feb", LEFT(L4002, 2) = "03", "Mar", LEFT(L4002, 2) = "04", "Apr", LEFT(L4002, 2) = "05", "May", LEFT(L4002, 2) = "06", "Jun", LEFT(L4002, 2) = "07", "Jul", LEFT(L4002, 2) = "08", "Aug", LEFT(L4002, 2) = "09", "Sep", LEFT(L4002, 2) = "10", "Oct", LEFT(L4002, 2) = "11", "Nov", LEFT(L4002, 2) = "12", "Dec")</f>
        <v>Mar</v>
      </c>
      <c r="N4002" s="9" t="str">
        <f t="shared" si="438"/>
        <v>2016</v>
      </c>
      <c r="O4002" t="b">
        <v>0</v>
      </c>
      <c r="P4002">
        <v>1</v>
      </c>
      <c r="Q4002" t="b">
        <v>0</v>
      </c>
      <c r="R4002" t="s">
        <v>8270</v>
      </c>
      <c r="S4002" s="6">
        <f t="shared" si="434"/>
        <v>1.25E-3</v>
      </c>
      <c r="T4002" s="8">
        <f t="shared" si="435"/>
        <v>10</v>
      </c>
      <c r="U4002" t="str">
        <f t="shared" si="439"/>
        <v>theater</v>
      </c>
      <c r="V4002" t="str">
        <f t="shared" si="440"/>
        <v>plays</v>
      </c>
    </row>
    <row r="4003" spans="1:22" ht="48" x14ac:dyDescent="0.2">
      <c r="A4003">
        <v>4001</v>
      </c>
      <c r="B4003" s="3" t="s">
        <v>3997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2">
        <f t="shared" si="436"/>
        <v>42795.791666666672</v>
      </c>
      <c r="K4003">
        <v>1486681708</v>
      </c>
      <c r="L4003" s="12" t="str">
        <f t="shared" si="437"/>
        <v>02/09/2017</v>
      </c>
      <c r="M4003" s="9" t="str" cm="1">
        <f t="array" ref="M4003">_xlfn.IFS(LEFT(L4003, 2) = "01", "Jan", LEFT(L4003, 2) = "02", "Feb", LEFT(L4003, 2) = "03", "Mar", LEFT(L4003, 2) = "04", "Apr", LEFT(L4003, 2) = "05", "May", LEFT(L4003, 2) = "06", "Jun", LEFT(L4003, 2) = "07", "Jul", LEFT(L4003, 2) = "08", "Aug", LEFT(L4003, 2) = "09", "Sep", LEFT(L4003, 2) = "10", "Oct", LEFT(L4003, 2) = "11", "Nov", LEFT(L4003, 2) = "12", "Dec")</f>
        <v>Feb</v>
      </c>
      <c r="N4003" s="9" t="str">
        <f t="shared" si="438"/>
        <v>2017</v>
      </c>
      <c r="O4003" t="b">
        <v>0</v>
      </c>
      <c r="P4003">
        <v>14</v>
      </c>
      <c r="Q4003" t="b">
        <v>0</v>
      </c>
      <c r="R4003" t="s">
        <v>8270</v>
      </c>
      <c r="S4003" s="6">
        <f t="shared" si="434"/>
        <v>0.3775</v>
      </c>
      <c r="T4003" s="8">
        <f t="shared" si="435"/>
        <v>32.357142857142854</v>
      </c>
      <c r="U4003" t="str">
        <f t="shared" si="439"/>
        <v>theater</v>
      </c>
      <c r="V4003" t="str">
        <f t="shared" si="440"/>
        <v>plays</v>
      </c>
    </row>
    <row r="4004" spans="1:22" ht="48" x14ac:dyDescent="0.2">
      <c r="A4004">
        <v>4002</v>
      </c>
      <c r="B4004" s="3" t="s">
        <v>3998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2">
        <f t="shared" si="436"/>
        <v>41909.043530092589</v>
      </c>
      <c r="K4004">
        <v>1409187761</v>
      </c>
      <c r="L4004" s="12" t="str">
        <f t="shared" si="437"/>
        <v>08/28/2014</v>
      </c>
      <c r="M4004" s="9" t="str" cm="1">
        <f t="array" ref="M4004">_xlfn.IFS(LEFT(L4004, 2) = "01", "Jan", LEFT(L4004, 2) = "02", "Feb", LEFT(L4004, 2) = "03", "Mar", LEFT(L4004, 2) = "04", "Apr", LEFT(L4004, 2) = "05", "May", LEFT(L4004, 2) = "06", "Jun", LEFT(L4004, 2) = "07", "Jul", LEFT(L4004, 2) = "08", "Aug", LEFT(L4004, 2) = "09", "Sep", LEFT(L4004, 2) = "10", "Oct", LEFT(L4004, 2) = "11", "Nov", LEFT(L4004, 2) = "12", "Dec")</f>
        <v>Aug</v>
      </c>
      <c r="N4004" s="9" t="str">
        <f t="shared" si="438"/>
        <v>2014</v>
      </c>
      <c r="O4004" t="b">
        <v>0</v>
      </c>
      <c r="P4004">
        <v>4</v>
      </c>
      <c r="Q4004" t="b">
        <v>0</v>
      </c>
      <c r="R4004" t="s">
        <v>8270</v>
      </c>
      <c r="S4004" s="6">
        <f t="shared" si="434"/>
        <v>1.84E-2</v>
      </c>
      <c r="T4004" s="8">
        <f t="shared" si="435"/>
        <v>5.75</v>
      </c>
      <c r="U4004" t="str">
        <f t="shared" si="439"/>
        <v>theater</v>
      </c>
      <c r="V4004" t="str">
        <f t="shared" si="440"/>
        <v>plays</v>
      </c>
    </row>
    <row r="4005" spans="1:22" ht="48" x14ac:dyDescent="0.2">
      <c r="A4005">
        <v>4003</v>
      </c>
      <c r="B4005" s="3" t="s">
        <v>3999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2">
        <f t="shared" si="436"/>
        <v>42050.587349537032</v>
      </c>
      <c r="K4005">
        <v>1421417147</v>
      </c>
      <c r="L4005" s="12" t="str">
        <f t="shared" si="437"/>
        <v>01/16/2015</v>
      </c>
      <c r="M4005" s="9" t="str" cm="1">
        <f t="array" ref="M4005">_xlfn.IFS(LEFT(L4005, 2) = "01", "Jan", LEFT(L4005, 2) = "02", "Feb", LEFT(L4005, 2) = "03", "Mar", LEFT(L4005, 2) = "04", "Apr", LEFT(L4005, 2) = "05", "May", LEFT(L4005, 2) = "06", "Jun", LEFT(L4005, 2) = "07", "Jul", LEFT(L4005, 2) = "08", "Aug", LEFT(L4005, 2) = "09", "Sep", LEFT(L4005, 2) = "10", "Oct", LEFT(L4005, 2) = "11", "Nov", LEFT(L4005, 2) = "12", "Dec")</f>
        <v>Jan</v>
      </c>
      <c r="N4005" s="9" t="str">
        <f t="shared" si="438"/>
        <v>2015</v>
      </c>
      <c r="O4005" t="b">
        <v>0</v>
      </c>
      <c r="P4005">
        <v>2</v>
      </c>
      <c r="Q4005" t="b">
        <v>0</v>
      </c>
      <c r="R4005" t="s">
        <v>8270</v>
      </c>
      <c r="S4005" s="6">
        <f t="shared" si="434"/>
        <v>0.10050000000000001</v>
      </c>
      <c r="T4005" s="8">
        <f t="shared" si="435"/>
        <v>100.5</v>
      </c>
      <c r="U4005" t="str">
        <f t="shared" si="439"/>
        <v>theater</v>
      </c>
      <c r="V4005" t="str">
        <f t="shared" si="440"/>
        <v>plays</v>
      </c>
    </row>
    <row r="4006" spans="1:22" ht="16" x14ac:dyDescent="0.2">
      <c r="A4006">
        <v>4004</v>
      </c>
      <c r="B4006" s="3" t="s">
        <v>4000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2">
        <f t="shared" si="436"/>
        <v>41920.16269675926</v>
      </c>
      <c r="K4006">
        <v>1410148457</v>
      </c>
      <c r="L4006" s="12" t="str">
        <f t="shared" si="437"/>
        <v>09/08/2014</v>
      </c>
      <c r="M4006" s="9" t="str" cm="1">
        <f t="array" ref="M4006">_xlfn.IFS(LEFT(L4006, 2) = "01", "Jan", LEFT(L4006, 2) = "02", "Feb", LEFT(L4006, 2) = "03", "Mar", LEFT(L4006, 2) = "04", "Apr", LEFT(L4006, 2) = "05", "May", LEFT(L4006, 2) = "06", "Jun", LEFT(L4006, 2) = "07", "Jul", LEFT(L4006, 2) = "08", "Aug", LEFT(L4006, 2) = "09", "Sep", LEFT(L4006, 2) = "10", "Oct", LEFT(L4006, 2) = "11", "Nov", LEFT(L4006, 2) = "12", "Dec")</f>
        <v>Sep</v>
      </c>
      <c r="N4006" s="9" t="str">
        <f t="shared" si="438"/>
        <v>2014</v>
      </c>
      <c r="O4006" t="b">
        <v>0</v>
      </c>
      <c r="P4006">
        <v>1</v>
      </c>
      <c r="Q4006" t="b">
        <v>0</v>
      </c>
      <c r="R4006" t="s">
        <v>8270</v>
      </c>
      <c r="S4006" s="6">
        <f t="shared" si="434"/>
        <v>2E-3</v>
      </c>
      <c r="T4006" s="8">
        <f t="shared" si="435"/>
        <v>1</v>
      </c>
      <c r="U4006" t="str">
        <f t="shared" si="439"/>
        <v>theater</v>
      </c>
      <c r="V4006" t="str">
        <f t="shared" si="440"/>
        <v>plays</v>
      </c>
    </row>
    <row r="4007" spans="1:22" ht="48" x14ac:dyDescent="0.2">
      <c r="A4007">
        <v>4005</v>
      </c>
      <c r="B4007" s="3" t="s">
        <v>4001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2">
        <f t="shared" si="436"/>
        <v>41932.807696759257</v>
      </c>
      <c r="K4007">
        <v>1408648985</v>
      </c>
      <c r="L4007" s="12" t="str">
        <f t="shared" si="437"/>
        <v>08/21/2014</v>
      </c>
      <c r="M4007" s="9" t="str" cm="1">
        <f t="array" ref="M4007">_xlfn.IFS(LEFT(L4007, 2) = "01", "Jan", LEFT(L4007, 2) = "02", "Feb", LEFT(L4007, 2) = "03", "Mar", LEFT(L4007, 2) = "04", "Apr", LEFT(L4007, 2) = "05", "May", LEFT(L4007, 2) = "06", "Jun", LEFT(L4007, 2) = "07", "Jul", LEFT(L4007, 2) = "08", "Aug", LEFT(L4007, 2) = "09", "Sep", LEFT(L4007, 2) = "10", "Oct", LEFT(L4007, 2) = "11", "Nov", LEFT(L4007, 2) = "12", "Dec")</f>
        <v>Aug</v>
      </c>
      <c r="N4007" s="9" t="str">
        <f t="shared" si="438"/>
        <v>2014</v>
      </c>
      <c r="O4007" t="b">
        <v>0</v>
      </c>
      <c r="P4007">
        <v>2</v>
      </c>
      <c r="Q4007" t="b">
        <v>0</v>
      </c>
      <c r="R4007" t="s">
        <v>8270</v>
      </c>
      <c r="S4007" s="6">
        <f t="shared" si="434"/>
        <v>1.3333333333333334E-2</v>
      </c>
      <c r="T4007" s="8">
        <f t="shared" si="435"/>
        <v>20</v>
      </c>
      <c r="U4007" t="str">
        <f t="shared" si="439"/>
        <v>theater</v>
      </c>
      <c r="V4007" t="str">
        <f t="shared" si="440"/>
        <v>plays</v>
      </c>
    </row>
    <row r="4008" spans="1:22" ht="48" x14ac:dyDescent="0.2">
      <c r="A4008">
        <v>4006</v>
      </c>
      <c r="B4008" s="3" t="s">
        <v>4002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2">
        <f t="shared" si="436"/>
        <v>42416.772997685184</v>
      </c>
      <c r="K4008">
        <v>1453487587</v>
      </c>
      <c r="L4008" s="12" t="str">
        <f t="shared" si="437"/>
        <v>01/22/2016</v>
      </c>
      <c r="M4008" s="9" t="str" cm="1">
        <f t="array" ref="M4008">_xlfn.IFS(LEFT(L4008, 2) = "01", "Jan", LEFT(L4008, 2) = "02", "Feb", LEFT(L4008, 2) = "03", "Mar", LEFT(L4008, 2) = "04", "Apr", LEFT(L4008, 2) = "05", "May", LEFT(L4008, 2) = "06", "Jun", LEFT(L4008, 2) = "07", "Jul", LEFT(L4008, 2) = "08", "Aug", LEFT(L4008, 2) = "09", "Sep", LEFT(L4008, 2) = "10", "Oct", LEFT(L4008, 2) = "11", "Nov", LEFT(L4008, 2) = "12", "Dec")</f>
        <v>Jan</v>
      </c>
      <c r="N4008" s="9" t="str">
        <f t="shared" si="438"/>
        <v>2016</v>
      </c>
      <c r="O4008" t="b">
        <v>0</v>
      </c>
      <c r="P4008">
        <v>1</v>
      </c>
      <c r="Q4008" t="b">
        <v>0</v>
      </c>
      <c r="R4008" t="s">
        <v>8270</v>
      </c>
      <c r="S4008" s="6">
        <f t="shared" si="434"/>
        <v>6.666666666666667E-5</v>
      </c>
      <c r="T4008" s="8">
        <f t="shared" si="435"/>
        <v>2</v>
      </c>
      <c r="U4008" t="str">
        <f t="shared" si="439"/>
        <v>theater</v>
      </c>
      <c r="V4008" t="str">
        <f t="shared" si="440"/>
        <v>plays</v>
      </c>
    </row>
    <row r="4009" spans="1:22" ht="48" x14ac:dyDescent="0.2">
      <c r="A4009">
        <v>4007</v>
      </c>
      <c r="B4009" s="3" t="s">
        <v>4003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2">
        <f t="shared" si="436"/>
        <v>41877.686111111114</v>
      </c>
      <c r="K4009">
        <v>1406572381</v>
      </c>
      <c r="L4009" s="12" t="str">
        <f t="shared" si="437"/>
        <v>07/28/2014</v>
      </c>
      <c r="M4009" s="9" t="str" cm="1">
        <f t="array" ref="M4009">_xlfn.IFS(LEFT(L4009, 2) = "01", "Jan", LEFT(L4009, 2) = "02", "Feb", LEFT(L4009, 2) = "03", "Mar", LEFT(L4009, 2) = "04", "Apr", LEFT(L4009, 2) = "05", "May", LEFT(L4009, 2) = "06", "Jun", LEFT(L4009, 2) = "07", "Jul", LEFT(L4009, 2) = "08", "Aug", LEFT(L4009, 2) = "09", "Sep", LEFT(L4009, 2) = "10", "Oct", LEFT(L4009, 2) = "11", "Nov", LEFT(L4009, 2) = "12", "Dec")</f>
        <v>Jul</v>
      </c>
      <c r="N4009" s="9" t="str">
        <f t="shared" si="438"/>
        <v>2014</v>
      </c>
      <c r="O4009" t="b">
        <v>0</v>
      </c>
      <c r="P4009">
        <v>1</v>
      </c>
      <c r="Q4009" t="b">
        <v>0</v>
      </c>
      <c r="R4009" t="s">
        <v>8270</v>
      </c>
      <c r="S4009" s="6">
        <f t="shared" si="434"/>
        <v>2.5000000000000001E-3</v>
      </c>
      <c r="T4009" s="8">
        <f t="shared" si="435"/>
        <v>5</v>
      </c>
      <c r="U4009" t="str">
        <f t="shared" si="439"/>
        <v>theater</v>
      </c>
      <c r="V4009" t="str">
        <f t="shared" si="440"/>
        <v>plays</v>
      </c>
    </row>
    <row r="4010" spans="1:22" ht="48" x14ac:dyDescent="0.2">
      <c r="A4010">
        <v>4008</v>
      </c>
      <c r="B4010" s="3" t="s">
        <v>4004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2">
        <f t="shared" si="436"/>
        <v>42207.964201388888</v>
      </c>
      <c r="K4010">
        <v>1435014507</v>
      </c>
      <c r="L4010" s="12" t="str">
        <f t="shared" si="437"/>
        <v>06/22/2015</v>
      </c>
      <c r="M4010" s="9" t="str" cm="1">
        <f t="array" ref="M4010">_xlfn.IFS(LEFT(L4010, 2) = "01", "Jan", LEFT(L4010, 2) = "02", "Feb", LEFT(L4010, 2) = "03", "Mar", LEFT(L4010, 2) = "04", "Apr", LEFT(L4010, 2) = "05", "May", LEFT(L4010, 2) = "06", "Jun", LEFT(L4010, 2) = "07", "Jul", LEFT(L4010, 2) = "08", "Aug", LEFT(L4010, 2) = "09", "Sep", LEFT(L4010, 2) = "10", "Oct", LEFT(L4010, 2) = "11", "Nov", LEFT(L4010, 2) = "12", "Dec")</f>
        <v>Jun</v>
      </c>
      <c r="N4010" s="9" t="str">
        <f t="shared" si="438"/>
        <v>2015</v>
      </c>
      <c r="O4010" t="b">
        <v>0</v>
      </c>
      <c r="P4010">
        <v>4</v>
      </c>
      <c r="Q4010" t="b">
        <v>0</v>
      </c>
      <c r="R4010" t="s">
        <v>8270</v>
      </c>
      <c r="S4010" s="6">
        <f t="shared" si="434"/>
        <v>0.06</v>
      </c>
      <c r="T4010" s="8">
        <f t="shared" si="435"/>
        <v>15</v>
      </c>
      <c r="U4010" t="str">
        <f t="shared" si="439"/>
        <v>theater</v>
      </c>
      <c r="V4010" t="str">
        <f t="shared" si="440"/>
        <v>plays</v>
      </c>
    </row>
    <row r="4011" spans="1:22" ht="48" x14ac:dyDescent="0.2">
      <c r="A4011">
        <v>4009</v>
      </c>
      <c r="B4011" s="3" t="s">
        <v>4005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2">
        <f t="shared" si="436"/>
        <v>41891.700925925928</v>
      </c>
      <c r="K4011">
        <v>1406825360</v>
      </c>
      <c r="L4011" s="12" t="str">
        <f t="shared" si="437"/>
        <v>07/31/2014</v>
      </c>
      <c r="M4011" s="9" t="str" cm="1">
        <f t="array" ref="M4011">_xlfn.IFS(LEFT(L4011, 2) = "01", "Jan", LEFT(L4011, 2) = "02", "Feb", LEFT(L4011, 2) = "03", "Mar", LEFT(L4011, 2) = "04", "Apr", LEFT(L4011, 2) = "05", "May", LEFT(L4011, 2) = "06", "Jun", LEFT(L4011, 2) = "07", "Jul", LEFT(L4011, 2) = "08", "Aug", LEFT(L4011, 2) = "09", "Sep", LEFT(L4011, 2) = "10", "Oct", LEFT(L4011, 2) = "11", "Nov", LEFT(L4011, 2) = "12", "Dec")</f>
        <v>Jul</v>
      </c>
      <c r="N4011" s="9" t="str">
        <f t="shared" si="438"/>
        <v>2014</v>
      </c>
      <c r="O4011" t="b">
        <v>0</v>
      </c>
      <c r="P4011">
        <v>3</v>
      </c>
      <c r="Q4011" t="b">
        <v>0</v>
      </c>
      <c r="R4011" t="s">
        <v>8270</v>
      </c>
      <c r="S4011" s="6">
        <f t="shared" si="434"/>
        <v>3.8860103626943004E-2</v>
      </c>
      <c r="T4011" s="8">
        <f t="shared" si="435"/>
        <v>25</v>
      </c>
      <c r="U4011" t="str">
        <f t="shared" si="439"/>
        <v>theater</v>
      </c>
      <c r="V4011" t="str">
        <f t="shared" si="440"/>
        <v>plays</v>
      </c>
    </row>
    <row r="4012" spans="1:22" ht="48" x14ac:dyDescent="0.2">
      <c r="A4012">
        <v>4010</v>
      </c>
      <c r="B4012" s="3" t="s">
        <v>4006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2">
        <f t="shared" si="436"/>
        <v>41938.770439814813</v>
      </c>
      <c r="K4012">
        <v>1412879366</v>
      </c>
      <c r="L4012" s="12" t="str">
        <f t="shared" si="437"/>
        <v>10/09/2014</v>
      </c>
      <c r="M4012" s="9" t="str" cm="1">
        <f t="array" ref="M4012">_xlfn.IFS(LEFT(L4012, 2) = "01", "Jan", LEFT(L4012, 2) = "02", "Feb", LEFT(L4012, 2) = "03", "Mar", LEFT(L4012, 2) = "04", "Apr", LEFT(L4012, 2) = "05", "May", LEFT(L4012, 2) = "06", "Jun", LEFT(L4012, 2) = "07", "Jul", LEFT(L4012, 2) = "08", "Aug", LEFT(L4012, 2) = "09", "Sep", LEFT(L4012, 2) = "10", "Oct", LEFT(L4012, 2) = "11", "Nov", LEFT(L4012, 2) = "12", "Dec")</f>
        <v>Oct</v>
      </c>
      <c r="N4012" s="9" t="str">
        <f t="shared" si="438"/>
        <v>2014</v>
      </c>
      <c r="O4012" t="b">
        <v>0</v>
      </c>
      <c r="P4012">
        <v>38</v>
      </c>
      <c r="Q4012" t="b">
        <v>0</v>
      </c>
      <c r="R4012" t="s">
        <v>8270</v>
      </c>
      <c r="S4012" s="6">
        <f t="shared" si="434"/>
        <v>0.24194444444444443</v>
      </c>
      <c r="T4012" s="8">
        <f t="shared" si="435"/>
        <v>45.842105263157897</v>
      </c>
      <c r="U4012" t="str">
        <f t="shared" si="439"/>
        <v>theater</v>
      </c>
      <c r="V4012" t="str">
        <f t="shared" si="440"/>
        <v>plays</v>
      </c>
    </row>
    <row r="4013" spans="1:22" ht="48" x14ac:dyDescent="0.2">
      <c r="A4013">
        <v>4011</v>
      </c>
      <c r="B4013" s="3" t="s">
        <v>4007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2">
        <f t="shared" si="436"/>
        <v>42032.54488425926</v>
      </c>
      <c r="K4013">
        <v>1419858278</v>
      </c>
      <c r="L4013" s="12" t="str">
        <f t="shared" si="437"/>
        <v>12/29/2014</v>
      </c>
      <c r="M4013" s="9" t="str" cm="1">
        <f t="array" ref="M4013">_xlfn.IFS(LEFT(L4013, 2) = "01", "Jan", LEFT(L4013, 2) = "02", "Feb", LEFT(L4013, 2) = "03", "Mar", LEFT(L4013, 2) = "04", "Apr", LEFT(L4013, 2) = "05", "May", LEFT(L4013, 2) = "06", "Jun", LEFT(L4013, 2) = "07", "Jul", LEFT(L4013, 2) = "08", "Aug", LEFT(L4013, 2) = "09", "Sep", LEFT(L4013, 2) = "10", "Oct", LEFT(L4013, 2) = "11", "Nov", LEFT(L4013, 2) = "12", "Dec")</f>
        <v>Dec</v>
      </c>
      <c r="N4013" s="9" t="str">
        <f t="shared" si="438"/>
        <v>2014</v>
      </c>
      <c r="O4013" t="b">
        <v>0</v>
      </c>
      <c r="P4013">
        <v>4</v>
      </c>
      <c r="Q4013" t="b">
        <v>0</v>
      </c>
      <c r="R4013" t="s">
        <v>8270</v>
      </c>
      <c r="S4013" s="6">
        <f t="shared" si="434"/>
        <v>7.5999999999999998E-2</v>
      </c>
      <c r="T4013" s="8">
        <f t="shared" si="435"/>
        <v>4.75</v>
      </c>
      <c r="U4013" t="str">
        <f t="shared" si="439"/>
        <v>theater</v>
      </c>
      <c r="V4013" t="str">
        <f t="shared" si="440"/>
        <v>plays</v>
      </c>
    </row>
    <row r="4014" spans="1:22" ht="48" x14ac:dyDescent="0.2">
      <c r="A4014">
        <v>4012</v>
      </c>
      <c r="B4014" s="3" t="s">
        <v>4008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2">
        <f t="shared" si="436"/>
        <v>42126.544548611113</v>
      </c>
      <c r="K4014">
        <v>1427979849</v>
      </c>
      <c r="L4014" s="12" t="str">
        <f t="shared" si="437"/>
        <v>04/02/2015</v>
      </c>
      <c r="M4014" s="9" t="str" cm="1">
        <f t="array" ref="M4014">_xlfn.IFS(LEFT(L4014, 2) = "01", "Jan", LEFT(L4014, 2) = "02", "Feb", LEFT(L4014, 2) = "03", "Mar", LEFT(L4014, 2) = "04", "Apr", LEFT(L4014, 2) = "05", "May", LEFT(L4014, 2) = "06", "Jun", LEFT(L4014, 2) = "07", "Jul", LEFT(L4014, 2) = "08", "Aug", LEFT(L4014, 2) = "09", "Sep", LEFT(L4014, 2) = "10", "Oct", LEFT(L4014, 2) = "11", "Nov", LEFT(L4014, 2) = "12", "Dec")</f>
        <v>Apr</v>
      </c>
      <c r="N4014" s="9" t="str">
        <f t="shared" si="438"/>
        <v>2015</v>
      </c>
      <c r="O4014" t="b">
        <v>0</v>
      </c>
      <c r="P4014">
        <v>0</v>
      </c>
      <c r="Q4014" t="b">
        <v>0</v>
      </c>
      <c r="R4014" t="s">
        <v>8270</v>
      </c>
      <c r="S4014" s="6">
        <f t="shared" si="434"/>
        <v>0</v>
      </c>
      <c r="T4014" s="8">
        <f t="shared" si="435"/>
        <v>0</v>
      </c>
      <c r="U4014" t="str">
        <f t="shared" si="439"/>
        <v>theater</v>
      </c>
      <c r="V4014" t="str">
        <f t="shared" si="440"/>
        <v>plays</v>
      </c>
    </row>
    <row r="4015" spans="1:22" ht="48" x14ac:dyDescent="0.2">
      <c r="A4015">
        <v>4013</v>
      </c>
      <c r="B4015" s="3" t="s">
        <v>4009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2">
        <f t="shared" si="436"/>
        <v>42051.301192129627</v>
      </c>
      <c r="K4015">
        <v>1421478823</v>
      </c>
      <c r="L4015" s="12" t="str">
        <f t="shared" si="437"/>
        <v>01/17/2015</v>
      </c>
      <c r="M4015" s="9" t="str" cm="1">
        <f t="array" ref="M4015">_xlfn.IFS(LEFT(L4015, 2) = "01", "Jan", LEFT(L4015, 2) = "02", "Feb", LEFT(L4015, 2) = "03", "Mar", LEFT(L4015, 2) = "04", "Apr", LEFT(L4015, 2) = "05", "May", LEFT(L4015, 2) = "06", "Jun", LEFT(L4015, 2) = "07", "Jul", LEFT(L4015, 2) = "08", "Aug", LEFT(L4015, 2) = "09", "Sep", LEFT(L4015, 2) = "10", "Oct", LEFT(L4015, 2) = "11", "Nov", LEFT(L4015, 2) = "12", "Dec")</f>
        <v>Jan</v>
      </c>
      <c r="N4015" s="9" t="str">
        <f t="shared" si="438"/>
        <v>2015</v>
      </c>
      <c r="O4015" t="b">
        <v>0</v>
      </c>
      <c r="P4015">
        <v>2</v>
      </c>
      <c r="Q4015" t="b">
        <v>0</v>
      </c>
      <c r="R4015" t="s">
        <v>8270</v>
      </c>
      <c r="S4015" s="6">
        <f t="shared" si="434"/>
        <v>1.2999999999999999E-2</v>
      </c>
      <c r="T4015" s="8">
        <f t="shared" si="435"/>
        <v>13</v>
      </c>
      <c r="U4015" t="str">
        <f t="shared" si="439"/>
        <v>theater</v>
      </c>
      <c r="V4015" t="str">
        <f t="shared" si="440"/>
        <v>plays</v>
      </c>
    </row>
    <row r="4016" spans="1:22" ht="48" x14ac:dyDescent="0.2">
      <c r="A4016">
        <v>4014</v>
      </c>
      <c r="B4016" s="3" t="s">
        <v>4010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2">
        <f t="shared" si="436"/>
        <v>42434.246168981481</v>
      </c>
      <c r="K4016">
        <v>1455861269</v>
      </c>
      <c r="L4016" s="12" t="str">
        <f t="shared" si="437"/>
        <v>02/19/2016</v>
      </c>
      <c r="M4016" s="9" t="str" cm="1">
        <f t="array" ref="M4016">_xlfn.IFS(LEFT(L4016, 2) = "01", "Jan", LEFT(L4016, 2) = "02", "Feb", LEFT(L4016, 2) = "03", "Mar", LEFT(L4016, 2) = "04", "Apr", LEFT(L4016, 2) = "05", "May", LEFT(L4016, 2) = "06", "Jun", LEFT(L4016, 2) = "07", "Jul", LEFT(L4016, 2) = "08", "Aug", LEFT(L4016, 2) = "09", "Sep", LEFT(L4016, 2) = "10", "Oct", LEFT(L4016, 2) = "11", "Nov", LEFT(L4016, 2) = "12", "Dec")</f>
        <v>Feb</v>
      </c>
      <c r="N4016" s="9" t="str">
        <f t="shared" si="438"/>
        <v>2016</v>
      </c>
      <c r="O4016" t="b">
        <v>0</v>
      </c>
      <c r="P4016">
        <v>0</v>
      </c>
      <c r="Q4016" t="b">
        <v>0</v>
      </c>
      <c r="R4016" t="s">
        <v>8270</v>
      </c>
      <c r="S4016" s="6">
        <f t="shared" si="434"/>
        <v>0</v>
      </c>
      <c r="T4016" s="8">
        <f t="shared" si="435"/>
        <v>0</v>
      </c>
      <c r="U4016" t="str">
        <f t="shared" si="439"/>
        <v>theater</v>
      </c>
      <c r="V4016" t="str">
        <f t="shared" si="440"/>
        <v>plays</v>
      </c>
    </row>
    <row r="4017" spans="1:22" ht="48" x14ac:dyDescent="0.2">
      <c r="A4017">
        <v>4015</v>
      </c>
      <c r="B4017" s="3" t="s">
        <v>4011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2">
        <f t="shared" si="436"/>
        <v>42204.780821759254</v>
      </c>
      <c r="K4017">
        <v>1434739463</v>
      </c>
      <c r="L4017" s="12" t="str">
        <f t="shared" si="437"/>
        <v>06/19/2015</v>
      </c>
      <c r="M4017" s="9" t="str" cm="1">
        <f t="array" ref="M4017">_xlfn.IFS(LEFT(L4017, 2) = "01", "Jan", LEFT(L4017, 2) = "02", "Feb", LEFT(L4017, 2) = "03", "Mar", LEFT(L4017, 2) = "04", "Apr", LEFT(L4017, 2) = "05", "May", LEFT(L4017, 2) = "06", "Jun", LEFT(L4017, 2) = "07", "Jul", LEFT(L4017, 2) = "08", "Aug", LEFT(L4017, 2) = "09", "Sep", LEFT(L4017, 2) = "10", "Oct", LEFT(L4017, 2) = "11", "Nov", LEFT(L4017, 2) = "12", "Dec")</f>
        <v>Jun</v>
      </c>
      <c r="N4017" s="9" t="str">
        <f t="shared" si="438"/>
        <v>2015</v>
      </c>
      <c r="O4017" t="b">
        <v>0</v>
      </c>
      <c r="P4017">
        <v>1</v>
      </c>
      <c r="Q4017" t="b">
        <v>0</v>
      </c>
      <c r="R4017" t="s">
        <v>8270</v>
      </c>
      <c r="S4017" s="6">
        <f t="shared" si="434"/>
        <v>1.4285714285714287E-4</v>
      </c>
      <c r="T4017" s="8">
        <f t="shared" si="435"/>
        <v>1</v>
      </c>
      <c r="U4017" t="str">
        <f t="shared" si="439"/>
        <v>theater</v>
      </c>
      <c r="V4017" t="str">
        <f t="shared" si="440"/>
        <v>plays</v>
      </c>
    </row>
    <row r="4018" spans="1:22" ht="48" x14ac:dyDescent="0.2">
      <c r="A4018">
        <v>4016</v>
      </c>
      <c r="B4018" s="3" t="s">
        <v>4012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2">
        <f t="shared" si="436"/>
        <v>41899.872685185182</v>
      </c>
      <c r="K4018">
        <v>1408395400</v>
      </c>
      <c r="L4018" s="12" t="str">
        <f t="shared" si="437"/>
        <v>08/18/2014</v>
      </c>
      <c r="M4018" s="9" t="str" cm="1">
        <f t="array" ref="M4018">_xlfn.IFS(LEFT(L4018, 2) = "01", "Jan", LEFT(L4018, 2) = "02", "Feb", LEFT(L4018, 2) = "03", "Mar", LEFT(L4018, 2) = "04", "Apr", LEFT(L4018, 2) = "05", "May", LEFT(L4018, 2) = "06", "Jun", LEFT(L4018, 2) = "07", "Jul", LEFT(L4018, 2) = "08", "Aug", LEFT(L4018, 2) = "09", "Sep", LEFT(L4018, 2) = "10", "Oct", LEFT(L4018, 2) = "11", "Nov", LEFT(L4018, 2) = "12", "Dec")</f>
        <v>Aug</v>
      </c>
      <c r="N4018" s="9" t="str">
        <f t="shared" si="438"/>
        <v>2014</v>
      </c>
      <c r="O4018" t="b">
        <v>0</v>
      </c>
      <c r="P4018">
        <v>7</v>
      </c>
      <c r="Q4018" t="b">
        <v>0</v>
      </c>
      <c r="R4018" t="s">
        <v>8270</v>
      </c>
      <c r="S4018" s="6">
        <f t="shared" si="434"/>
        <v>0.14000000000000001</v>
      </c>
      <c r="T4018" s="8">
        <f t="shared" si="435"/>
        <v>10</v>
      </c>
      <c r="U4018" t="str">
        <f t="shared" si="439"/>
        <v>theater</v>
      </c>
      <c r="V4018" t="str">
        <f t="shared" si="440"/>
        <v>plays</v>
      </c>
    </row>
    <row r="4019" spans="1:22" ht="48" x14ac:dyDescent="0.2">
      <c r="A4019">
        <v>4017</v>
      </c>
      <c r="B4019" s="3" t="s">
        <v>4013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2">
        <f t="shared" si="436"/>
        <v>41886.672152777777</v>
      </c>
      <c r="K4019">
        <v>1407254874</v>
      </c>
      <c r="L4019" s="12" t="str">
        <f t="shared" si="437"/>
        <v>08/05/2014</v>
      </c>
      <c r="M4019" s="9" t="str" cm="1">
        <f t="array" ref="M4019">_xlfn.IFS(LEFT(L4019, 2) = "01", "Jan", LEFT(L4019, 2) = "02", "Feb", LEFT(L4019, 2) = "03", "Mar", LEFT(L4019, 2) = "04", "Apr", LEFT(L4019, 2) = "05", "May", LEFT(L4019, 2) = "06", "Jun", LEFT(L4019, 2) = "07", "Jul", LEFT(L4019, 2) = "08", "Aug", LEFT(L4019, 2) = "09", "Sep", LEFT(L4019, 2) = "10", "Oct", LEFT(L4019, 2) = "11", "Nov", LEFT(L4019, 2) = "12", "Dec")</f>
        <v>Aug</v>
      </c>
      <c r="N4019" s="9" t="str">
        <f t="shared" si="438"/>
        <v>2014</v>
      </c>
      <c r="O4019" t="b">
        <v>0</v>
      </c>
      <c r="P4019">
        <v>2</v>
      </c>
      <c r="Q4019" t="b">
        <v>0</v>
      </c>
      <c r="R4019" t="s">
        <v>8270</v>
      </c>
      <c r="S4019" s="6">
        <f t="shared" si="434"/>
        <v>1.0500000000000001E-2</v>
      </c>
      <c r="T4019" s="8">
        <f t="shared" si="435"/>
        <v>52.5</v>
      </c>
      <c r="U4019" t="str">
        <f t="shared" si="439"/>
        <v>theater</v>
      </c>
      <c r="V4019" t="str">
        <f t="shared" si="440"/>
        <v>plays</v>
      </c>
    </row>
    <row r="4020" spans="1:22" ht="32" x14ac:dyDescent="0.2">
      <c r="A4020">
        <v>4018</v>
      </c>
      <c r="B4020" s="3" t="s">
        <v>4014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2">
        <f t="shared" si="436"/>
        <v>42650.91097222222</v>
      </c>
      <c r="K4020">
        <v>1473285108</v>
      </c>
      <c r="L4020" s="12" t="str">
        <f t="shared" si="437"/>
        <v>09/07/2016</v>
      </c>
      <c r="M4020" s="9" t="str" cm="1">
        <f t="array" ref="M4020">_xlfn.IFS(LEFT(L4020, 2) = "01", "Jan", LEFT(L4020, 2) = "02", "Feb", LEFT(L4020, 2) = "03", "Mar", LEFT(L4020, 2) = "04", "Apr", LEFT(L4020, 2) = "05", "May", LEFT(L4020, 2) = "06", "Jun", LEFT(L4020, 2) = "07", "Jul", LEFT(L4020, 2) = "08", "Aug", LEFT(L4020, 2) = "09", "Sep", LEFT(L4020, 2) = "10", "Oct", LEFT(L4020, 2) = "11", "Nov", LEFT(L4020, 2) = "12", "Dec")</f>
        <v>Sep</v>
      </c>
      <c r="N4020" s="9" t="str">
        <f t="shared" si="438"/>
        <v>2016</v>
      </c>
      <c r="O4020" t="b">
        <v>0</v>
      </c>
      <c r="P4020">
        <v>4</v>
      </c>
      <c r="Q4020" t="b">
        <v>0</v>
      </c>
      <c r="R4020" t="s">
        <v>8270</v>
      </c>
      <c r="S4020" s="6">
        <f t="shared" si="434"/>
        <v>8.666666666666667E-2</v>
      </c>
      <c r="T4020" s="8">
        <f t="shared" si="435"/>
        <v>32.5</v>
      </c>
      <c r="U4020" t="str">
        <f t="shared" si="439"/>
        <v>theater</v>
      </c>
      <c r="V4020" t="str">
        <f t="shared" si="440"/>
        <v>plays</v>
      </c>
    </row>
    <row r="4021" spans="1:22" ht="48" x14ac:dyDescent="0.2">
      <c r="A4021">
        <v>4019</v>
      </c>
      <c r="B4021" s="3" t="s">
        <v>4015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2">
        <f t="shared" si="436"/>
        <v>42475.686111111107</v>
      </c>
      <c r="K4021">
        <v>1455725596</v>
      </c>
      <c r="L4021" s="12" t="str">
        <f t="shared" si="437"/>
        <v>02/17/2016</v>
      </c>
      <c r="M4021" s="9" t="str" cm="1">
        <f t="array" ref="M4021">_xlfn.IFS(LEFT(L4021, 2) = "01", "Jan", LEFT(L4021, 2) = "02", "Feb", LEFT(L4021, 2) = "03", "Mar", LEFT(L4021, 2) = "04", "Apr", LEFT(L4021, 2) = "05", "May", LEFT(L4021, 2) = "06", "Jun", LEFT(L4021, 2) = "07", "Jul", LEFT(L4021, 2) = "08", "Aug", LEFT(L4021, 2) = "09", "Sep", LEFT(L4021, 2) = "10", "Oct", LEFT(L4021, 2) = "11", "Nov", LEFT(L4021, 2) = "12", "Dec")</f>
        <v>Feb</v>
      </c>
      <c r="N4021" s="9" t="str">
        <f t="shared" si="438"/>
        <v>2016</v>
      </c>
      <c r="O4021" t="b">
        <v>0</v>
      </c>
      <c r="P4021">
        <v>4</v>
      </c>
      <c r="Q4021" t="b">
        <v>0</v>
      </c>
      <c r="R4021" t="s">
        <v>8270</v>
      </c>
      <c r="S4021" s="6">
        <f t="shared" si="434"/>
        <v>8.2857142857142851E-3</v>
      </c>
      <c r="T4021" s="8">
        <f t="shared" si="435"/>
        <v>7.25</v>
      </c>
      <c r="U4021" t="str">
        <f t="shared" si="439"/>
        <v>theater</v>
      </c>
      <c r="V4021" t="str">
        <f t="shared" si="440"/>
        <v>plays</v>
      </c>
    </row>
    <row r="4022" spans="1:22" ht="48" x14ac:dyDescent="0.2">
      <c r="A4022">
        <v>4020</v>
      </c>
      <c r="B4022" s="3" t="s">
        <v>4016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2">
        <f t="shared" si="436"/>
        <v>42087.149293981478</v>
      </c>
      <c r="K4022">
        <v>1424579699</v>
      </c>
      <c r="L4022" s="12" t="str">
        <f t="shared" si="437"/>
        <v>02/22/2015</v>
      </c>
      <c r="M4022" s="9" t="str" cm="1">
        <f t="array" ref="M4022">_xlfn.IFS(LEFT(L4022, 2) = "01", "Jan", LEFT(L4022, 2) = "02", "Feb", LEFT(L4022, 2) = "03", "Mar", LEFT(L4022, 2) = "04", "Apr", LEFT(L4022, 2) = "05", "May", LEFT(L4022, 2) = "06", "Jun", LEFT(L4022, 2) = "07", "Jul", LEFT(L4022, 2) = "08", "Aug", LEFT(L4022, 2) = "09", "Sep", LEFT(L4022, 2) = "10", "Oct", LEFT(L4022, 2) = "11", "Nov", LEFT(L4022, 2) = "12", "Dec")</f>
        <v>Feb</v>
      </c>
      <c r="N4022" s="9" t="str">
        <f t="shared" si="438"/>
        <v>2015</v>
      </c>
      <c r="O4022" t="b">
        <v>0</v>
      </c>
      <c r="P4022">
        <v>3</v>
      </c>
      <c r="Q4022" t="b">
        <v>0</v>
      </c>
      <c r="R4022" t="s">
        <v>8270</v>
      </c>
      <c r="S4022" s="6">
        <f t="shared" si="434"/>
        <v>0.16666666666666666</v>
      </c>
      <c r="T4022" s="8">
        <f t="shared" si="435"/>
        <v>33.333333333333336</v>
      </c>
      <c r="U4022" t="str">
        <f t="shared" si="439"/>
        <v>theater</v>
      </c>
      <c r="V4022" t="str">
        <f t="shared" si="440"/>
        <v>plays</v>
      </c>
    </row>
    <row r="4023" spans="1:22" ht="48" x14ac:dyDescent="0.2">
      <c r="A4023">
        <v>4021</v>
      </c>
      <c r="B4023" s="3" t="s">
        <v>4017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2">
        <f t="shared" si="436"/>
        <v>41938.911550925928</v>
      </c>
      <c r="K4023">
        <v>1409176358</v>
      </c>
      <c r="L4023" s="12" t="str">
        <f t="shared" si="437"/>
        <v>08/27/2014</v>
      </c>
      <c r="M4023" s="9" t="str" cm="1">
        <f t="array" ref="M4023">_xlfn.IFS(LEFT(L4023, 2) = "01", "Jan", LEFT(L4023, 2) = "02", "Feb", LEFT(L4023, 2) = "03", "Mar", LEFT(L4023, 2) = "04", "Apr", LEFT(L4023, 2) = "05", "May", LEFT(L4023, 2) = "06", "Jun", LEFT(L4023, 2) = "07", "Jul", LEFT(L4023, 2) = "08", "Aug", LEFT(L4023, 2) = "09", "Sep", LEFT(L4023, 2) = "10", "Oct", LEFT(L4023, 2) = "11", "Nov", LEFT(L4023, 2) = "12", "Dec")</f>
        <v>Aug</v>
      </c>
      <c r="N4023" s="9" t="str">
        <f t="shared" si="438"/>
        <v>2014</v>
      </c>
      <c r="O4023" t="b">
        <v>0</v>
      </c>
      <c r="P4023">
        <v>2</v>
      </c>
      <c r="Q4023" t="b">
        <v>0</v>
      </c>
      <c r="R4023" t="s">
        <v>8270</v>
      </c>
      <c r="S4023" s="6">
        <f t="shared" si="434"/>
        <v>8.3333333333333332E-3</v>
      </c>
      <c r="T4023" s="8">
        <f t="shared" si="435"/>
        <v>62.5</v>
      </c>
      <c r="U4023" t="str">
        <f t="shared" si="439"/>
        <v>theater</v>
      </c>
      <c r="V4023" t="str">
        <f t="shared" si="440"/>
        <v>plays</v>
      </c>
    </row>
    <row r="4024" spans="1:22" ht="32" x14ac:dyDescent="0.2">
      <c r="A4024">
        <v>4022</v>
      </c>
      <c r="B4024" s="3" t="s">
        <v>4018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2">
        <f t="shared" si="436"/>
        <v>42036.120833333334</v>
      </c>
      <c r="K4024">
        <v>1418824867</v>
      </c>
      <c r="L4024" s="12" t="str">
        <f t="shared" si="437"/>
        <v>12/17/2014</v>
      </c>
      <c r="M4024" s="9" t="str" cm="1">
        <f t="array" ref="M4024">_xlfn.IFS(LEFT(L4024, 2) = "01", "Jan", LEFT(L4024, 2) = "02", "Feb", LEFT(L4024, 2) = "03", "Mar", LEFT(L4024, 2) = "04", "Apr", LEFT(L4024, 2) = "05", "May", LEFT(L4024, 2) = "06", "Jun", LEFT(L4024, 2) = "07", "Jul", LEFT(L4024, 2) = "08", "Aug", LEFT(L4024, 2) = "09", "Sep", LEFT(L4024, 2) = "10", "Oct", LEFT(L4024, 2) = "11", "Nov", LEFT(L4024, 2) = "12", "Dec")</f>
        <v>Dec</v>
      </c>
      <c r="N4024" s="9" t="str">
        <f t="shared" si="438"/>
        <v>2014</v>
      </c>
      <c r="O4024" t="b">
        <v>0</v>
      </c>
      <c r="P4024">
        <v>197</v>
      </c>
      <c r="Q4024" t="b">
        <v>0</v>
      </c>
      <c r="R4024" t="s">
        <v>8270</v>
      </c>
      <c r="S4024" s="6">
        <f t="shared" si="434"/>
        <v>0.69561111111111107</v>
      </c>
      <c r="T4024" s="8">
        <f t="shared" si="435"/>
        <v>63.558375634517766</v>
      </c>
      <c r="U4024" t="str">
        <f t="shared" si="439"/>
        <v>theater</v>
      </c>
      <c r="V4024" t="str">
        <f t="shared" si="440"/>
        <v>plays</v>
      </c>
    </row>
    <row r="4025" spans="1:22" ht="48" x14ac:dyDescent="0.2">
      <c r="A4025">
        <v>4023</v>
      </c>
      <c r="B4025" s="3" t="s">
        <v>4019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2">
        <f t="shared" si="436"/>
        <v>42453.957905092597</v>
      </c>
      <c r="K4025">
        <v>1454975963</v>
      </c>
      <c r="L4025" s="12" t="str">
        <f t="shared" si="437"/>
        <v>02/08/2016</v>
      </c>
      <c r="M4025" s="9" t="str" cm="1">
        <f t="array" ref="M4025">_xlfn.IFS(LEFT(L4025, 2) = "01", "Jan", LEFT(L4025, 2) = "02", "Feb", LEFT(L4025, 2) = "03", "Mar", LEFT(L4025, 2) = "04", "Apr", LEFT(L4025, 2) = "05", "May", LEFT(L4025, 2) = "06", "Jun", LEFT(L4025, 2) = "07", "Jul", LEFT(L4025, 2) = "08", "Aug", LEFT(L4025, 2) = "09", "Sep", LEFT(L4025, 2) = "10", "Oct", LEFT(L4025, 2) = "11", "Nov", LEFT(L4025, 2) = "12", "Dec")</f>
        <v>Feb</v>
      </c>
      <c r="N4025" s="9" t="str">
        <f t="shared" si="438"/>
        <v>2016</v>
      </c>
      <c r="O4025" t="b">
        <v>0</v>
      </c>
      <c r="P4025">
        <v>0</v>
      </c>
      <c r="Q4025" t="b">
        <v>0</v>
      </c>
      <c r="R4025" t="s">
        <v>8270</v>
      </c>
      <c r="S4025" s="6">
        <f t="shared" si="434"/>
        <v>0</v>
      </c>
      <c r="T4025" s="8">
        <f t="shared" si="435"/>
        <v>0</v>
      </c>
      <c r="U4025" t="str">
        <f t="shared" si="439"/>
        <v>theater</v>
      </c>
      <c r="V4025" t="str">
        <f t="shared" si="440"/>
        <v>plays</v>
      </c>
    </row>
    <row r="4026" spans="1:22" ht="48" x14ac:dyDescent="0.2">
      <c r="A4026">
        <v>4024</v>
      </c>
      <c r="B4026" s="3" t="s">
        <v>4020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2">
        <f t="shared" si="436"/>
        <v>42247.670104166667</v>
      </c>
      <c r="K4026">
        <v>1438445097</v>
      </c>
      <c r="L4026" s="12" t="str">
        <f t="shared" si="437"/>
        <v>08/01/2015</v>
      </c>
      <c r="M4026" s="9" t="str" cm="1">
        <f t="array" ref="M4026">_xlfn.IFS(LEFT(L4026, 2) = "01", "Jan", LEFT(L4026, 2) = "02", "Feb", LEFT(L4026, 2) = "03", "Mar", LEFT(L4026, 2) = "04", "Apr", LEFT(L4026, 2) = "05", "May", LEFT(L4026, 2) = "06", "Jun", LEFT(L4026, 2) = "07", "Jul", LEFT(L4026, 2) = "08", "Aug", LEFT(L4026, 2) = "09", "Sep", LEFT(L4026, 2) = "10", "Oct", LEFT(L4026, 2) = "11", "Nov", LEFT(L4026, 2) = "12", "Dec")</f>
        <v>Aug</v>
      </c>
      <c r="N4026" s="9" t="str">
        <f t="shared" si="438"/>
        <v>2015</v>
      </c>
      <c r="O4026" t="b">
        <v>0</v>
      </c>
      <c r="P4026">
        <v>1</v>
      </c>
      <c r="Q4026" t="b">
        <v>0</v>
      </c>
      <c r="R4026" t="s">
        <v>8270</v>
      </c>
      <c r="S4026" s="6">
        <f t="shared" si="434"/>
        <v>1.2500000000000001E-2</v>
      </c>
      <c r="T4026" s="8">
        <f t="shared" si="435"/>
        <v>10</v>
      </c>
      <c r="U4026" t="str">
        <f t="shared" si="439"/>
        <v>theater</v>
      </c>
      <c r="V4026" t="str">
        <f t="shared" si="440"/>
        <v>plays</v>
      </c>
    </row>
    <row r="4027" spans="1:22" ht="48" x14ac:dyDescent="0.2">
      <c r="A4027">
        <v>4025</v>
      </c>
      <c r="B4027" s="3" t="s">
        <v>4021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2">
        <f t="shared" si="436"/>
        <v>42211.237685185188</v>
      </c>
      <c r="K4027">
        <v>1432705336</v>
      </c>
      <c r="L4027" s="12" t="str">
        <f t="shared" si="437"/>
        <v>05/27/2015</v>
      </c>
      <c r="M4027" s="9" t="str" cm="1">
        <f t="array" ref="M4027">_xlfn.IFS(LEFT(L4027, 2) = "01", "Jan", LEFT(L4027, 2) = "02", "Feb", LEFT(L4027, 2) = "03", "Mar", LEFT(L4027, 2) = "04", "Apr", LEFT(L4027, 2) = "05", "May", LEFT(L4027, 2) = "06", "Jun", LEFT(L4027, 2) = "07", "Jul", LEFT(L4027, 2) = "08", "Aug", LEFT(L4027, 2) = "09", "Sep", LEFT(L4027, 2) = "10", "Oct", LEFT(L4027, 2) = "11", "Nov", LEFT(L4027, 2) = "12", "Dec")</f>
        <v>May</v>
      </c>
      <c r="N4027" s="9" t="str">
        <f t="shared" si="438"/>
        <v>2015</v>
      </c>
      <c r="O4027" t="b">
        <v>0</v>
      </c>
      <c r="P4027">
        <v>4</v>
      </c>
      <c r="Q4027" t="b">
        <v>0</v>
      </c>
      <c r="R4027" t="s">
        <v>8270</v>
      </c>
      <c r="S4027" s="6">
        <f t="shared" si="434"/>
        <v>0.05</v>
      </c>
      <c r="T4027" s="8">
        <f t="shared" si="435"/>
        <v>62.5</v>
      </c>
      <c r="U4027" t="str">
        <f t="shared" si="439"/>
        <v>theater</v>
      </c>
      <c r="V4027" t="str">
        <f t="shared" si="440"/>
        <v>plays</v>
      </c>
    </row>
    <row r="4028" spans="1:22" ht="48" x14ac:dyDescent="0.2">
      <c r="A4028">
        <v>4026</v>
      </c>
      <c r="B4028" s="3" t="s">
        <v>4022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2">
        <f t="shared" si="436"/>
        <v>42342.697210648148</v>
      </c>
      <c r="K4028">
        <v>1444059839</v>
      </c>
      <c r="L4028" s="12" t="str">
        <f t="shared" si="437"/>
        <v>10/05/2015</v>
      </c>
      <c r="M4028" s="9" t="str" cm="1">
        <f t="array" ref="M4028">_xlfn.IFS(LEFT(L4028, 2) = "01", "Jan", LEFT(L4028, 2) = "02", "Feb", LEFT(L4028, 2) = "03", "Mar", LEFT(L4028, 2) = "04", "Apr", LEFT(L4028, 2) = "05", "May", LEFT(L4028, 2) = "06", "Jun", LEFT(L4028, 2) = "07", "Jul", LEFT(L4028, 2) = "08", "Aug", LEFT(L4028, 2) = "09", "Sep", LEFT(L4028, 2) = "10", "Oct", LEFT(L4028, 2) = "11", "Nov", LEFT(L4028, 2) = "12", "Dec")</f>
        <v>Oct</v>
      </c>
      <c r="N4028" s="9" t="str">
        <f t="shared" si="438"/>
        <v>2015</v>
      </c>
      <c r="O4028" t="b">
        <v>0</v>
      </c>
      <c r="P4028">
        <v>0</v>
      </c>
      <c r="Q4028" t="b">
        <v>0</v>
      </c>
      <c r="R4028" t="s">
        <v>8270</v>
      </c>
      <c r="S4028" s="6">
        <f t="shared" si="434"/>
        <v>0</v>
      </c>
      <c r="T4028" s="8">
        <f t="shared" si="435"/>
        <v>0</v>
      </c>
      <c r="U4028" t="str">
        <f t="shared" si="439"/>
        <v>theater</v>
      </c>
      <c r="V4028" t="str">
        <f t="shared" si="440"/>
        <v>plays</v>
      </c>
    </row>
    <row r="4029" spans="1:22" ht="48" x14ac:dyDescent="0.2">
      <c r="A4029">
        <v>4027</v>
      </c>
      <c r="B4029" s="3" t="s">
        <v>4023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2">
        <f t="shared" si="436"/>
        <v>42789.041666666672</v>
      </c>
      <c r="K4029">
        <v>1486077481</v>
      </c>
      <c r="L4029" s="12" t="str">
        <f t="shared" si="437"/>
        <v>02/02/2017</v>
      </c>
      <c r="M4029" s="9" t="str" cm="1">
        <f t="array" ref="M4029">_xlfn.IFS(LEFT(L4029, 2) = "01", "Jan", LEFT(L4029, 2) = "02", "Feb", LEFT(L4029, 2) = "03", "Mar", LEFT(L4029, 2) = "04", "Apr", LEFT(L4029, 2) = "05", "May", LEFT(L4029, 2) = "06", "Jun", LEFT(L4029, 2) = "07", "Jul", LEFT(L4029, 2) = "08", "Aug", LEFT(L4029, 2) = "09", "Sep", LEFT(L4029, 2) = "10", "Oct", LEFT(L4029, 2) = "11", "Nov", LEFT(L4029, 2) = "12", "Dec")</f>
        <v>Feb</v>
      </c>
      <c r="N4029" s="9" t="str">
        <f t="shared" si="438"/>
        <v>2017</v>
      </c>
      <c r="O4029" t="b">
        <v>0</v>
      </c>
      <c r="P4029">
        <v>7</v>
      </c>
      <c r="Q4029" t="b">
        <v>0</v>
      </c>
      <c r="R4029" t="s">
        <v>8270</v>
      </c>
      <c r="S4029" s="6">
        <f t="shared" si="434"/>
        <v>7.166666666666667E-2</v>
      </c>
      <c r="T4029" s="8">
        <f t="shared" si="435"/>
        <v>30.714285714285715</v>
      </c>
      <c r="U4029" t="str">
        <f t="shared" si="439"/>
        <v>theater</v>
      </c>
      <c r="V4029" t="str">
        <f t="shared" si="440"/>
        <v>plays</v>
      </c>
    </row>
    <row r="4030" spans="1:22" ht="48" x14ac:dyDescent="0.2">
      <c r="A4030">
        <v>4028</v>
      </c>
      <c r="B4030" s="3" t="s">
        <v>4024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2">
        <f t="shared" si="436"/>
        <v>41795.938657407409</v>
      </c>
      <c r="K4030">
        <v>1399415500</v>
      </c>
      <c r="L4030" s="12" t="str">
        <f t="shared" si="437"/>
        <v>05/06/2014</v>
      </c>
      <c r="M4030" s="9" t="str" cm="1">
        <f t="array" ref="M4030">_xlfn.IFS(LEFT(L4030, 2) = "01", "Jan", LEFT(L4030, 2) = "02", "Feb", LEFT(L4030, 2) = "03", "Mar", LEFT(L4030, 2) = "04", "Apr", LEFT(L4030, 2) = "05", "May", LEFT(L4030, 2) = "06", "Jun", LEFT(L4030, 2) = "07", "Jul", LEFT(L4030, 2) = "08", "Aug", LEFT(L4030, 2) = "09", "Sep", LEFT(L4030, 2) = "10", "Oct", LEFT(L4030, 2) = "11", "Nov", LEFT(L4030, 2) = "12", "Dec")</f>
        <v>May</v>
      </c>
      <c r="N4030" s="9" t="str">
        <f t="shared" si="438"/>
        <v>2014</v>
      </c>
      <c r="O4030" t="b">
        <v>0</v>
      </c>
      <c r="P4030">
        <v>11</v>
      </c>
      <c r="Q4030" t="b">
        <v>0</v>
      </c>
      <c r="R4030" t="s">
        <v>8270</v>
      </c>
      <c r="S4030" s="6">
        <f t="shared" si="434"/>
        <v>0.28050000000000003</v>
      </c>
      <c r="T4030" s="8">
        <f t="shared" si="435"/>
        <v>51</v>
      </c>
      <c r="U4030" t="str">
        <f t="shared" si="439"/>
        <v>theater</v>
      </c>
      <c r="V4030" t="str">
        <f t="shared" si="440"/>
        <v>plays</v>
      </c>
    </row>
    <row r="4031" spans="1:22" ht="48" x14ac:dyDescent="0.2">
      <c r="A4031">
        <v>4029</v>
      </c>
      <c r="B4031" s="3" t="s">
        <v>4025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2">
        <f t="shared" si="436"/>
        <v>42352.025115740747</v>
      </c>
      <c r="K4031">
        <v>1447461370</v>
      </c>
      <c r="L4031" s="12" t="str">
        <f t="shared" si="437"/>
        <v>11/14/2015</v>
      </c>
      <c r="M4031" s="9" t="str" cm="1">
        <f t="array" ref="M4031">_xlfn.IFS(LEFT(L4031, 2) = "01", "Jan", LEFT(L4031, 2) = "02", "Feb", LEFT(L4031, 2) = "03", "Mar", LEFT(L4031, 2) = "04", "Apr", LEFT(L4031, 2) = "05", "May", LEFT(L4031, 2) = "06", "Jun", LEFT(L4031, 2) = "07", "Jul", LEFT(L4031, 2) = "08", "Aug", LEFT(L4031, 2) = "09", "Sep", LEFT(L4031, 2) = "10", "Oct", LEFT(L4031, 2) = "11", "Nov", LEFT(L4031, 2) = "12", "Dec")</f>
        <v>Nov</v>
      </c>
      <c r="N4031" s="9" t="str">
        <f t="shared" si="438"/>
        <v>2015</v>
      </c>
      <c r="O4031" t="b">
        <v>0</v>
      </c>
      <c r="P4031">
        <v>0</v>
      </c>
      <c r="Q4031" t="b">
        <v>0</v>
      </c>
      <c r="R4031" t="s">
        <v>8270</v>
      </c>
      <c r="S4031" s="6">
        <f t="shared" si="434"/>
        <v>0</v>
      </c>
      <c r="T4031" s="8">
        <f t="shared" si="435"/>
        <v>0</v>
      </c>
      <c r="U4031" t="str">
        <f t="shared" si="439"/>
        <v>theater</v>
      </c>
      <c r="V4031" t="str">
        <f t="shared" si="440"/>
        <v>plays</v>
      </c>
    </row>
    <row r="4032" spans="1:22" ht="48" x14ac:dyDescent="0.2">
      <c r="A4032">
        <v>4030</v>
      </c>
      <c r="B4032" s="3" t="s">
        <v>4026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2">
        <f t="shared" si="436"/>
        <v>42403.784027777772</v>
      </c>
      <c r="K4032">
        <v>1452008599</v>
      </c>
      <c r="L4032" s="12" t="str">
        <f t="shared" si="437"/>
        <v>01/05/2016</v>
      </c>
      <c r="M4032" s="9" t="str" cm="1">
        <f t="array" ref="M4032">_xlfn.IFS(LEFT(L4032, 2) = "01", "Jan", LEFT(L4032, 2) = "02", "Feb", LEFT(L4032, 2) = "03", "Mar", LEFT(L4032, 2) = "04", "Apr", LEFT(L4032, 2) = "05", "May", LEFT(L4032, 2) = "06", "Jun", LEFT(L4032, 2) = "07", "Jul", LEFT(L4032, 2) = "08", "Aug", LEFT(L4032, 2) = "09", "Sep", LEFT(L4032, 2) = "10", "Oct", LEFT(L4032, 2) = "11", "Nov", LEFT(L4032, 2) = "12", "Dec")</f>
        <v>Jan</v>
      </c>
      <c r="N4032" s="9" t="str">
        <f t="shared" si="438"/>
        <v>2016</v>
      </c>
      <c r="O4032" t="b">
        <v>0</v>
      </c>
      <c r="P4032">
        <v>6</v>
      </c>
      <c r="Q4032" t="b">
        <v>0</v>
      </c>
      <c r="R4032" t="s">
        <v>8270</v>
      </c>
      <c r="S4032" s="6">
        <f t="shared" si="434"/>
        <v>0.16</v>
      </c>
      <c r="T4032" s="8">
        <f t="shared" si="435"/>
        <v>66.666666666666671</v>
      </c>
      <c r="U4032" t="str">
        <f t="shared" si="439"/>
        <v>theater</v>
      </c>
      <c r="V4032" t="str">
        <f t="shared" si="440"/>
        <v>plays</v>
      </c>
    </row>
    <row r="4033" spans="1:22" ht="48" x14ac:dyDescent="0.2">
      <c r="A4033">
        <v>4031</v>
      </c>
      <c r="B4033" s="3" t="s">
        <v>4027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2">
        <f t="shared" si="436"/>
        <v>41991.626898148148</v>
      </c>
      <c r="K4033">
        <v>1414591364</v>
      </c>
      <c r="L4033" s="12" t="str">
        <f t="shared" si="437"/>
        <v>10/29/2014</v>
      </c>
      <c r="M4033" s="9" t="str" cm="1">
        <f t="array" ref="M4033">_xlfn.IFS(LEFT(L4033, 2) = "01", "Jan", LEFT(L4033, 2) = "02", "Feb", LEFT(L4033, 2) = "03", "Mar", LEFT(L4033, 2) = "04", "Apr", LEFT(L4033, 2) = "05", "May", LEFT(L4033, 2) = "06", "Jun", LEFT(L4033, 2) = "07", "Jul", LEFT(L4033, 2) = "08", "Aug", LEFT(L4033, 2) = "09", "Sep", LEFT(L4033, 2) = "10", "Oct", LEFT(L4033, 2) = "11", "Nov", LEFT(L4033, 2) = "12", "Dec")</f>
        <v>Oct</v>
      </c>
      <c r="N4033" s="9" t="str">
        <f t="shared" si="438"/>
        <v>2014</v>
      </c>
      <c r="O4033" t="b">
        <v>0</v>
      </c>
      <c r="P4033">
        <v>0</v>
      </c>
      <c r="Q4033" t="b">
        <v>0</v>
      </c>
      <c r="R4033" t="s">
        <v>8270</v>
      </c>
      <c r="S4033" s="6">
        <f t="shared" si="434"/>
        <v>0</v>
      </c>
      <c r="T4033" s="8">
        <f t="shared" si="435"/>
        <v>0</v>
      </c>
      <c r="U4033" t="str">
        <f t="shared" si="439"/>
        <v>theater</v>
      </c>
      <c r="V4033" t="str">
        <f t="shared" si="440"/>
        <v>plays</v>
      </c>
    </row>
    <row r="4034" spans="1:22" ht="48" x14ac:dyDescent="0.2">
      <c r="A4034">
        <v>4032</v>
      </c>
      <c r="B4034" s="3" t="s">
        <v>4028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2">
        <f t="shared" si="436"/>
        <v>42353.85087962963</v>
      </c>
      <c r="K4034">
        <v>1445023516</v>
      </c>
      <c r="L4034" s="12" t="str">
        <f t="shared" si="437"/>
        <v>10/16/2015</v>
      </c>
      <c r="M4034" s="9" t="str" cm="1">
        <f t="array" ref="M4034">_xlfn.IFS(LEFT(L4034, 2) = "01", "Jan", LEFT(L4034, 2) = "02", "Feb", LEFT(L4034, 2) = "03", "Mar", LEFT(L4034, 2) = "04", "Apr", LEFT(L4034, 2) = "05", "May", LEFT(L4034, 2) = "06", "Jun", LEFT(L4034, 2) = "07", "Jul", LEFT(L4034, 2) = "08", "Aug", LEFT(L4034, 2) = "09", "Sep", LEFT(L4034, 2) = "10", "Oct", LEFT(L4034, 2) = "11", "Nov", LEFT(L4034, 2) = "12", "Dec")</f>
        <v>Oct</v>
      </c>
      <c r="N4034" s="9" t="str">
        <f t="shared" si="438"/>
        <v>2015</v>
      </c>
      <c r="O4034" t="b">
        <v>0</v>
      </c>
      <c r="P4034">
        <v>7</v>
      </c>
      <c r="Q4034" t="b">
        <v>0</v>
      </c>
      <c r="R4034" t="s">
        <v>8270</v>
      </c>
      <c r="S4034" s="6">
        <f t="shared" ref="S4034:S4097" si="441">E4034/D4034</f>
        <v>6.8287037037037035E-2</v>
      </c>
      <c r="T4034" s="8">
        <f t="shared" ref="T4034:T4097" si="442">IFERROR(E4034/P4034, 0)</f>
        <v>59</v>
      </c>
      <c r="U4034" t="str">
        <f t="shared" si="439"/>
        <v>theater</v>
      </c>
      <c r="V4034" t="str">
        <f t="shared" si="440"/>
        <v>plays</v>
      </c>
    </row>
    <row r="4035" spans="1:22" ht="48" x14ac:dyDescent="0.2">
      <c r="A4035">
        <v>4033</v>
      </c>
      <c r="B4035" s="3" t="s">
        <v>4029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2">
        <f t="shared" ref="J4035:J4098" si="443">(((I4035/60)/60)/24)+DATE(1970,1,1)</f>
        <v>42645.375</v>
      </c>
      <c r="K4035">
        <v>1472711224</v>
      </c>
      <c r="L4035" s="12" t="str">
        <f t="shared" ref="L4035:L4098" si="444">TEXT((((K4035/60)/60)/24)+DATE(1970,1,1), "mm/dd/yyyy")</f>
        <v>09/01/2016</v>
      </c>
      <c r="M4035" s="9" t="str" cm="1">
        <f t="array" ref="M4035">_xlfn.IFS(LEFT(L4035, 2) = "01", "Jan", LEFT(L4035, 2) = "02", "Feb", LEFT(L4035, 2) = "03", "Mar", LEFT(L4035, 2) = "04", "Apr", LEFT(L4035, 2) = "05", "May", LEFT(L4035, 2) = "06", "Jun", LEFT(L4035, 2) = "07", "Jul", LEFT(L4035, 2) = "08", "Aug", LEFT(L4035, 2) = "09", "Sep", LEFT(L4035, 2) = "10", "Oct", LEFT(L4035, 2) = "11", "Nov", LEFT(L4035, 2) = "12", "Dec")</f>
        <v>Sep</v>
      </c>
      <c r="N4035" s="9" t="str">
        <f t="shared" ref="N4035:N4098" si="445">RIGHT(L4035, 4)</f>
        <v>2016</v>
      </c>
      <c r="O4035" t="b">
        <v>0</v>
      </c>
      <c r="P4035">
        <v>94</v>
      </c>
      <c r="Q4035" t="b">
        <v>0</v>
      </c>
      <c r="R4035" t="s">
        <v>8270</v>
      </c>
      <c r="S4035" s="6">
        <f t="shared" si="441"/>
        <v>0.25698702928870293</v>
      </c>
      <c r="T4035" s="8">
        <f t="shared" si="442"/>
        <v>65.340319148936175</v>
      </c>
      <c r="U4035" t="str">
        <f t="shared" ref="U4035:U4098" si="446">LEFT(R4035, SEARCH("/", R4035) - 1)</f>
        <v>theater</v>
      </c>
      <c r="V4035" t="str">
        <f t="shared" ref="V4035:V4098" si="447">RIGHT(R4035, LEN(R4035) - SEARCH("/", R4035) )</f>
        <v>plays</v>
      </c>
    </row>
    <row r="4036" spans="1:22" ht="48" x14ac:dyDescent="0.2">
      <c r="A4036">
        <v>4034</v>
      </c>
      <c r="B4036" s="3" t="s">
        <v>4030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2">
        <f t="shared" si="443"/>
        <v>42097.905671296292</v>
      </c>
      <c r="K4036">
        <v>1425509050</v>
      </c>
      <c r="L4036" s="12" t="str">
        <f t="shared" si="444"/>
        <v>03/04/2015</v>
      </c>
      <c r="M4036" s="9" t="str" cm="1">
        <f t="array" ref="M4036">_xlfn.IFS(LEFT(L4036, 2) = "01", "Jan", LEFT(L4036, 2) = "02", "Feb", LEFT(L4036, 2) = "03", "Mar", LEFT(L4036, 2) = "04", "Apr", LEFT(L4036, 2) = "05", "May", LEFT(L4036, 2) = "06", "Jun", LEFT(L4036, 2) = "07", "Jul", LEFT(L4036, 2) = "08", "Aug", LEFT(L4036, 2) = "09", "Sep", LEFT(L4036, 2) = "10", "Oct", LEFT(L4036, 2) = "11", "Nov", LEFT(L4036, 2) = "12", "Dec")</f>
        <v>Mar</v>
      </c>
      <c r="N4036" s="9" t="str">
        <f t="shared" si="445"/>
        <v>2015</v>
      </c>
      <c r="O4036" t="b">
        <v>0</v>
      </c>
      <c r="P4036">
        <v>2</v>
      </c>
      <c r="Q4036" t="b">
        <v>0</v>
      </c>
      <c r="R4036" t="s">
        <v>8270</v>
      </c>
      <c r="S4036" s="6">
        <f t="shared" si="441"/>
        <v>1.4814814814814815E-2</v>
      </c>
      <c r="T4036" s="8">
        <f t="shared" si="442"/>
        <v>100</v>
      </c>
      <c r="U4036" t="str">
        <f t="shared" si="446"/>
        <v>theater</v>
      </c>
      <c r="V4036" t="str">
        <f t="shared" si="447"/>
        <v>plays</v>
      </c>
    </row>
    <row r="4037" spans="1:22" ht="32" x14ac:dyDescent="0.2">
      <c r="A4037">
        <v>4035</v>
      </c>
      <c r="B4037" s="3" t="s">
        <v>4031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2">
        <f t="shared" si="443"/>
        <v>41933.882951388885</v>
      </c>
      <c r="K4037">
        <v>1411333887</v>
      </c>
      <c r="L4037" s="12" t="str">
        <f t="shared" si="444"/>
        <v>09/21/2014</v>
      </c>
      <c r="M4037" s="9" t="str" cm="1">
        <f t="array" ref="M4037">_xlfn.IFS(LEFT(L4037, 2) = "01", "Jan", LEFT(L4037, 2) = "02", "Feb", LEFT(L4037, 2) = "03", "Mar", LEFT(L4037, 2) = "04", "Apr", LEFT(L4037, 2) = "05", "May", LEFT(L4037, 2) = "06", "Jun", LEFT(L4037, 2) = "07", "Jul", LEFT(L4037, 2) = "08", "Aug", LEFT(L4037, 2) = "09", "Sep", LEFT(L4037, 2) = "10", "Oct", LEFT(L4037, 2) = "11", "Nov", LEFT(L4037, 2) = "12", "Dec")</f>
        <v>Sep</v>
      </c>
      <c r="N4037" s="9" t="str">
        <f t="shared" si="445"/>
        <v>2014</v>
      </c>
      <c r="O4037" t="b">
        <v>0</v>
      </c>
      <c r="P4037">
        <v>25</v>
      </c>
      <c r="Q4037" t="b">
        <v>0</v>
      </c>
      <c r="R4037" t="s">
        <v>8270</v>
      </c>
      <c r="S4037" s="6">
        <f t="shared" si="441"/>
        <v>0.36849999999999999</v>
      </c>
      <c r="T4037" s="8">
        <f t="shared" si="442"/>
        <v>147.4</v>
      </c>
      <c r="U4037" t="str">
        <f t="shared" si="446"/>
        <v>theater</v>
      </c>
      <c r="V4037" t="str">
        <f t="shared" si="447"/>
        <v>plays</v>
      </c>
    </row>
    <row r="4038" spans="1:22" ht="48" x14ac:dyDescent="0.2">
      <c r="A4038">
        <v>4036</v>
      </c>
      <c r="B4038" s="3" t="s">
        <v>4032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2">
        <f t="shared" si="443"/>
        <v>41821.9375</v>
      </c>
      <c r="K4038">
        <v>1402784964</v>
      </c>
      <c r="L4038" s="12" t="str">
        <f t="shared" si="444"/>
        <v>06/14/2014</v>
      </c>
      <c r="M4038" s="9" t="str" cm="1">
        <f t="array" ref="M4038">_xlfn.IFS(LEFT(L4038, 2) = "01", "Jan", LEFT(L4038, 2) = "02", "Feb", LEFT(L4038, 2) = "03", "Mar", LEFT(L4038, 2) = "04", "Apr", LEFT(L4038, 2) = "05", "May", LEFT(L4038, 2) = "06", "Jun", LEFT(L4038, 2) = "07", "Jul", LEFT(L4038, 2) = "08", "Aug", LEFT(L4038, 2) = "09", "Sep", LEFT(L4038, 2) = "10", "Oct", LEFT(L4038, 2) = "11", "Nov", LEFT(L4038, 2) = "12", "Dec")</f>
        <v>Jun</v>
      </c>
      <c r="N4038" s="9" t="str">
        <f t="shared" si="445"/>
        <v>2014</v>
      </c>
      <c r="O4038" t="b">
        <v>0</v>
      </c>
      <c r="P4038">
        <v>17</v>
      </c>
      <c r="Q4038" t="b">
        <v>0</v>
      </c>
      <c r="R4038" t="s">
        <v>8270</v>
      </c>
      <c r="S4038" s="6">
        <f t="shared" si="441"/>
        <v>0.47049999999999997</v>
      </c>
      <c r="T4038" s="8">
        <f t="shared" si="442"/>
        <v>166.05882352941177</v>
      </c>
      <c r="U4038" t="str">
        <f t="shared" si="446"/>
        <v>theater</v>
      </c>
      <c r="V4038" t="str">
        <f t="shared" si="447"/>
        <v>plays</v>
      </c>
    </row>
    <row r="4039" spans="1:22" ht="48" x14ac:dyDescent="0.2">
      <c r="A4039">
        <v>4037</v>
      </c>
      <c r="B4039" s="3" t="s">
        <v>4033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2">
        <f t="shared" si="443"/>
        <v>42514.600694444445</v>
      </c>
      <c r="K4039">
        <v>1462585315</v>
      </c>
      <c r="L4039" s="12" t="str">
        <f t="shared" si="444"/>
        <v>05/07/2016</v>
      </c>
      <c r="M4039" s="9" t="str" cm="1">
        <f t="array" ref="M4039">_xlfn.IFS(LEFT(L4039, 2) = "01", "Jan", LEFT(L4039, 2) = "02", "Feb", LEFT(L4039, 2) = "03", "Mar", LEFT(L4039, 2) = "04", "Apr", LEFT(L4039, 2) = "05", "May", LEFT(L4039, 2) = "06", "Jun", LEFT(L4039, 2) = "07", "Jul", LEFT(L4039, 2) = "08", "Aug", LEFT(L4039, 2) = "09", "Sep", LEFT(L4039, 2) = "10", "Oct", LEFT(L4039, 2) = "11", "Nov", LEFT(L4039, 2) = "12", "Dec")</f>
        <v>May</v>
      </c>
      <c r="N4039" s="9" t="str">
        <f t="shared" si="445"/>
        <v>2016</v>
      </c>
      <c r="O4039" t="b">
        <v>0</v>
      </c>
      <c r="P4039">
        <v>2</v>
      </c>
      <c r="Q4039" t="b">
        <v>0</v>
      </c>
      <c r="R4039" t="s">
        <v>8270</v>
      </c>
      <c r="S4039" s="6">
        <f t="shared" si="441"/>
        <v>0.11428571428571428</v>
      </c>
      <c r="T4039" s="8">
        <f t="shared" si="442"/>
        <v>40</v>
      </c>
      <c r="U4039" t="str">
        <f t="shared" si="446"/>
        <v>theater</v>
      </c>
      <c r="V4039" t="str">
        <f t="shared" si="447"/>
        <v>plays</v>
      </c>
    </row>
    <row r="4040" spans="1:22" ht="48" x14ac:dyDescent="0.2">
      <c r="A4040">
        <v>4038</v>
      </c>
      <c r="B4040" s="3" t="s">
        <v>4034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2">
        <f t="shared" si="443"/>
        <v>41929.798726851855</v>
      </c>
      <c r="K4040">
        <v>1408389010</v>
      </c>
      <c r="L4040" s="12" t="str">
        <f t="shared" si="444"/>
        <v>08/18/2014</v>
      </c>
      <c r="M4040" s="9" t="str" cm="1">
        <f t="array" ref="M4040">_xlfn.IFS(LEFT(L4040, 2) = "01", "Jan", LEFT(L4040, 2) = "02", "Feb", LEFT(L4040, 2) = "03", "Mar", LEFT(L4040, 2) = "04", "Apr", LEFT(L4040, 2) = "05", "May", LEFT(L4040, 2) = "06", "Jun", LEFT(L4040, 2) = "07", "Jul", LEFT(L4040, 2) = "08", "Aug", LEFT(L4040, 2) = "09", "Sep", LEFT(L4040, 2) = "10", "Oct", LEFT(L4040, 2) = "11", "Nov", LEFT(L4040, 2) = "12", "Dec")</f>
        <v>Aug</v>
      </c>
      <c r="N4040" s="9" t="str">
        <f t="shared" si="445"/>
        <v>2014</v>
      </c>
      <c r="O4040" t="b">
        <v>0</v>
      </c>
      <c r="P4040">
        <v>4</v>
      </c>
      <c r="Q4040" t="b">
        <v>0</v>
      </c>
      <c r="R4040" t="s">
        <v>8270</v>
      </c>
      <c r="S4040" s="6">
        <f t="shared" si="441"/>
        <v>0.12039999999999999</v>
      </c>
      <c r="T4040" s="8">
        <f t="shared" si="442"/>
        <v>75.25</v>
      </c>
      <c r="U4040" t="str">
        <f t="shared" si="446"/>
        <v>theater</v>
      </c>
      <c r="V4040" t="str">
        <f t="shared" si="447"/>
        <v>plays</v>
      </c>
    </row>
    <row r="4041" spans="1:22" ht="32" x14ac:dyDescent="0.2">
      <c r="A4041">
        <v>4039</v>
      </c>
      <c r="B4041" s="3" t="s">
        <v>4035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2">
        <f t="shared" si="443"/>
        <v>42339.249305555553</v>
      </c>
      <c r="K4041">
        <v>1446048367</v>
      </c>
      <c r="L4041" s="12" t="str">
        <f t="shared" si="444"/>
        <v>10/28/2015</v>
      </c>
      <c r="M4041" s="9" t="str" cm="1">
        <f t="array" ref="M4041">_xlfn.IFS(LEFT(L4041, 2) = "01", "Jan", LEFT(L4041, 2) = "02", "Feb", LEFT(L4041, 2) = "03", "Mar", LEFT(L4041, 2) = "04", "Apr", LEFT(L4041, 2) = "05", "May", LEFT(L4041, 2) = "06", "Jun", LEFT(L4041, 2) = "07", "Jul", LEFT(L4041, 2) = "08", "Aug", LEFT(L4041, 2) = "09", "Sep", LEFT(L4041, 2) = "10", "Oct", LEFT(L4041, 2) = "11", "Nov", LEFT(L4041, 2) = "12", "Dec")</f>
        <v>Oct</v>
      </c>
      <c r="N4041" s="9" t="str">
        <f t="shared" si="445"/>
        <v>2015</v>
      </c>
      <c r="O4041" t="b">
        <v>0</v>
      </c>
      <c r="P4041">
        <v>5</v>
      </c>
      <c r="Q4041" t="b">
        <v>0</v>
      </c>
      <c r="R4041" t="s">
        <v>8270</v>
      </c>
      <c r="S4041" s="6">
        <f t="shared" si="441"/>
        <v>0.6</v>
      </c>
      <c r="T4041" s="8">
        <f t="shared" si="442"/>
        <v>60</v>
      </c>
      <c r="U4041" t="str">
        <f t="shared" si="446"/>
        <v>theater</v>
      </c>
      <c r="V4041" t="str">
        <f t="shared" si="447"/>
        <v>plays</v>
      </c>
    </row>
    <row r="4042" spans="1:22" ht="48" x14ac:dyDescent="0.2">
      <c r="A4042">
        <v>4040</v>
      </c>
      <c r="B4042" s="3" t="s">
        <v>4036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2">
        <f t="shared" si="443"/>
        <v>42203.125</v>
      </c>
      <c r="K4042">
        <v>1432100004</v>
      </c>
      <c r="L4042" s="12" t="str">
        <f t="shared" si="444"/>
        <v>05/20/2015</v>
      </c>
      <c r="M4042" s="9" t="str" cm="1">
        <f t="array" ref="M4042">_xlfn.IFS(LEFT(L4042, 2) = "01", "Jan", LEFT(L4042, 2) = "02", "Feb", LEFT(L4042, 2) = "03", "Mar", LEFT(L4042, 2) = "04", "Apr", LEFT(L4042, 2) = "05", "May", LEFT(L4042, 2) = "06", "Jun", LEFT(L4042, 2) = "07", "Jul", LEFT(L4042, 2) = "08", "Aug", LEFT(L4042, 2) = "09", "Sep", LEFT(L4042, 2) = "10", "Oct", LEFT(L4042, 2) = "11", "Nov", LEFT(L4042, 2) = "12", "Dec")</f>
        <v>May</v>
      </c>
      <c r="N4042" s="9" t="str">
        <f t="shared" si="445"/>
        <v>2015</v>
      </c>
      <c r="O4042" t="b">
        <v>0</v>
      </c>
      <c r="P4042">
        <v>2</v>
      </c>
      <c r="Q4042" t="b">
        <v>0</v>
      </c>
      <c r="R4042" t="s">
        <v>8270</v>
      </c>
      <c r="S4042" s="6">
        <f t="shared" si="441"/>
        <v>0.3125</v>
      </c>
      <c r="T4042" s="8">
        <f t="shared" si="442"/>
        <v>1250</v>
      </c>
      <c r="U4042" t="str">
        <f t="shared" si="446"/>
        <v>theater</v>
      </c>
      <c r="V4042" t="str">
        <f t="shared" si="447"/>
        <v>plays</v>
      </c>
    </row>
    <row r="4043" spans="1:22" ht="32" x14ac:dyDescent="0.2">
      <c r="A4043">
        <v>4041</v>
      </c>
      <c r="B4043" s="3" t="s">
        <v>4037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2">
        <f t="shared" si="443"/>
        <v>42619.474004629628</v>
      </c>
      <c r="K4043">
        <v>1467976954</v>
      </c>
      <c r="L4043" s="12" t="str">
        <f t="shared" si="444"/>
        <v>07/08/2016</v>
      </c>
      <c r="M4043" s="9" t="str" cm="1">
        <f t="array" ref="M4043">_xlfn.IFS(LEFT(L4043, 2) = "01", "Jan", LEFT(L4043, 2) = "02", "Feb", LEFT(L4043, 2) = "03", "Mar", LEFT(L4043, 2) = "04", "Apr", LEFT(L4043, 2) = "05", "May", LEFT(L4043, 2) = "06", "Jun", LEFT(L4043, 2) = "07", "Jul", LEFT(L4043, 2) = "08", "Aug", LEFT(L4043, 2) = "09", "Sep", LEFT(L4043, 2) = "10", "Oct", LEFT(L4043, 2) = "11", "Nov", LEFT(L4043, 2) = "12", "Dec")</f>
        <v>Jul</v>
      </c>
      <c r="N4043" s="9" t="str">
        <f t="shared" si="445"/>
        <v>2016</v>
      </c>
      <c r="O4043" t="b">
        <v>0</v>
      </c>
      <c r="P4043">
        <v>2</v>
      </c>
      <c r="Q4043" t="b">
        <v>0</v>
      </c>
      <c r="R4043" t="s">
        <v>8270</v>
      </c>
      <c r="S4043" s="6">
        <f t="shared" si="441"/>
        <v>4.1999999999999997E-3</v>
      </c>
      <c r="T4043" s="8">
        <f t="shared" si="442"/>
        <v>10.5</v>
      </c>
      <c r="U4043" t="str">
        <f t="shared" si="446"/>
        <v>theater</v>
      </c>
      <c r="V4043" t="str">
        <f t="shared" si="447"/>
        <v>plays</v>
      </c>
    </row>
    <row r="4044" spans="1:22" ht="48" x14ac:dyDescent="0.2">
      <c r="A4044">
        <v>4042</v>
      </c>
      <c r="B4044" s="3" t="s">
        <v>4038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2">
        <f t="shared" si="443"/>
        <v>42024.802777777775</v>
      </c>
      <c r="K4044">
        <v>1419213664</v>
      </c>
      <c r="L4044" s="12" t="str">
        <f t="shared" si="444"/>
        <v>12/22/2014</v>
      </c>
      <c r="M4044" s="9" t="str" cm="1">
        <f t="array" ref="M4044">_xlfn.IFS(LEFT(L4044, 2) = "01", "Jan", LEFT(L4044, 2) = "02", "Feb", LEFT(L4044, 2) = "03", "Mar", LEFT(L4044, 2) = "04", "Apr", LEFT(L4044, 2) = "05", "May", LEFT(L4044, 2) = "06", "Jun", LEFT(L4044, 2) = "07", "Jul", LEFT(L4044, 2) = "08", "Aug", LEFT(L4044, 2) = "09", "Sep", LEFT(L4044, 2) = "10", "Oct", LEFT(L4044, 2) = "11", "Nov", LEFT(L4044, 2) = "12", "Dec")</f>
        <v>Dec</v>
      </c>
      <c r="N4044" s="9" t="str">
        <f t="shared" si="445"/>
        <v>2014</v>
      </c>
      <c r="O4044" t="b">
        <v>0</v>
      </c>
      <c r="P4044">
        <v>3</v>
      </c>
      <c r="Q4044" t="b">
        <v>0</v>
      </c>
      <c r="R4044" t="s">
        <v>8270</v>
      </c>
      <c r="S4044" s="6">
        <f t="shared" si="441"/>
        <v>2.0999999999999999E-3</v>
      </c>
      <c r="T4044" s="8">
        <f t="shared" si="442"/>
        <v>7</v>
      </c>
      <c r="U4044" t="str">
        <f t="shared" si="446"/>
        <v>theater</v>
      </c>
      <c r="V4044" t="str">
        <f t="shared" si="447"/>
        <v>plays</v>
      </c>
    </row>
    <row r="4045" spans="1:22" ht="48" x14ac:dyDescent="0.2">
      <c r="A4045">
        <v>4043</v>
      </c>
      <c r="B4045" s="3" t="s">
        <v>4039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2">
        <f t="shared" si="443"/>
        <v>41963.957465277781</v>
      </c>
      <c r="K4045">
        <v>1415228325</v>
      </c>
      <c r="L4045" s="12" t="str">
        <f t="shared" si="444"/>
        <v>11/05/2014</v>
      </c>
      <c r="M4045" s="9" t="str" cm="1">
        <f t="array" ref="M4045">_xlfn.IFS(LEFT(L4045, 2) = "01", "Jan", LEFT(L4045, 2) = "02", "Feb", LEFT(L4045, 2) = "03", "Mar", LEFT(L4045, 2) = "04", "Apr", LEFT(L4045, 2) = "05", "May", LEFT(L4045, 2) = "06", "Jun", LEFT(L4045, 2) = "07", "Jul", LEFT(L4045, 2) = "08", "Aug", LEFT(L4045, 2) = "09", "Sep", LEFT(L4045, 2) = "10", "Oct", LEFT(L4045, 2) = "11", "Nov", LEFT(L4045, 2) = "12", "Dec")</f>
        <v>Nov</v>
      </c>
      <c r="N4045" s="9" t="str">
        <f t="shared" si="445"/>
        <v>2014</v>
      </c>
      <c r="O4045" t="b">
        <v>0</v>
      </c>
      <c r="P4045">
        <v>0</v>
      </c>
      <c r="Q4045" t="b">
        <v>0</v>
      </c>
      <c r="R4045" t="s">
        <v>8270</v>
      </c>
      <c r="S4045" s="6">
        <f t="shared" si="441"/>
        <v>0</v>
      </c>
      <c r="T4045" s="8">
        <f t="shared" si="442"/>
        <v>0</v>
      </c>
      <c r="U4045" t="str">
        <f t="shared" si="446"/>
        <v>theater</v>
      </c>
      <c r="V4045" t="str">
        <f t="shared" si="447"/>
        <v>plays</v>
      </c>
    </row>
    <row r="4046" spans="1:22" ht="48" x14ac:dyDescent="0.2">
      <c r="A4046">
        <v>4044</v>
      </c>
      <c r="B4046" s="3" t="s">
        <v>4040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2">
        <f t="shared" si="443"/>
        <v>42104.208333333328</v>
      </c>
      <c r="K4046">
        <v>1426050982</v>
      </c>
      <c r="L4046" s="12" t="str">
        <f t="shared" si="444"/>
        <v>03/11/2015</v>
      </c>
      <c r="M4046" s="9" t="str" cm="1">
        <f t="array" ref="M4046">_xlfn.IFS(LEFT(L4046, 2) = "01", "Jan", LEFT(L4046, 2) = "02", "Feb", LEFT(L4046, 2) = "03", "Mar", LEFT(L4046, 2) = "04", "Apr", LEFT(L4046, 2) = "05", "May", LEFT(L4046, 2) = "06", "Jun", LEFT(L4046, 2) = "07", "Jul", LEFT(L4046, 2) = "08", "Aug", LEFT(L4046, 2) = "09", "Sep", LEFT(L4046, 2) = "10", "Oct", LEFT(L4046, 2) = "11", "Nov", LEFT(L4046, 2) = "12", "Dec")</f>
        <v>Mar</v>
      </c>
      <c r="N4046" s="9" t="str">
        <f t="shared" si="445"/>
        <v>2015</v>
      </c>
      <c r="O4046" t="b">
        <v>0</v>
      </c>
      <c r="P4046">
        <v>4</v>
      </c>
      <c r="Q4046" t="b">
        <v>0</v>
      </c>
      <c r="R4046" t="s">
        <v>8270</v>
      </c>
      <c r="S4046" s="6">
        <f t="shared" si="441"/>
        <v>0.375</v>
      </c>
      <c r="T4046" s="8">
        <f t="shared" si="442"/>
        <v>56.25</v>
      </c>
      <c r="U4046" t="str">
        <f t="shared" si="446"/>
        <v>theater</v>
      </c>
      <c r="V4046" t="str">
        <f t="shared" si="447"/>
        <v>plays</v>
      </c>
    </row>
    <row r="4047" spans="1:22" ht="48" x14ac:dyDescent="0.2">
      <c r="A4047">
        <v>4045</v>
      </c>
      <c r="B4047" s="3" t="s">
        <v>4041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2">
        <f t="shared" si="443"/>
        <v>41872.201261574075</v>
      </c>
      <c r="K4047">
        <v>1406004589</v>
      </c>
      <c r="L4047" s="12" t="str">
        <f t="shared" si="444"/>
        <v>07/22/2014</v>
      </c>
      <c r="M4047" s="9" t="str" cm="1">
        <f t="array" ref="M4047">_xlfn.IFS(LEFT(L4047, 2) = "01", "Jan", LEFT(L4047, 2) = "02", "Feb", LEFT(L4047, 2) = "03", "Mar", LEFT(L4047, 2) = "04", "Apr", LEFT(L4047, 2) = "05", "May", LEFT(L4047, 2) = "06", "Jun", LEFT(L4047, 2) = "07", "Jul", LEFT(L4047, 2) = "08", "Aug", LEFT(L4047, 2) = "09", "Sep", LEFT(L4047, 2) = "10", "Oct", LEFT(L4047, 2) = "11", "Nov", LEFT(L4047, 2) = "12", "Dec")</f>
        <v>Jul</v>
      </c>
      <c r="N4047" s="9" t="str">
        <f t="shared" si="445"/>
        <v>2014</v>
      </c>
      <c r="O4047" t="b">
        <v>0</v>
      </c>
      <c r="P4047">
        <v>1</v>
      </c>
      <c r="Q4047" t="b">
        <v>0</v>
      </c>
      <c r="R4047" t="s">
        <v>8270</v>
      </c>
      <c r="S4047" s="6">
        <f t="shared" si="441"/>
        <v>2.0000000000000001E-4</v>
      </c>
      <c r="T4047" s="8">
        <f t="shared" si="442"/>
        <v>1</v>
      </c>
      <c r="U4047" t="str">
        <f t="shared" si="446"/>
        <v>theater</v>
      </c>
      <c r="V4047" t="str">
        <f t="shared" si="447"/>
        <v>plays</v>
      </c>
    </row>
    <row r="4048" spans="1:22" ht="48" x14ac:dyDescent="0.2">
      <c r="A4048">
        <v>4046</v>
      </c>
      <c r="B4048" s="3" t="s">
        <v>4042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2">
        <f t="shared" si="443"/>
        <v>41934.650578703702</v>
      </c>
      <c r="K4048">
        <v>1411400210</v>
      </c>
      <c r="L4048" s="12" t="str">
        <f t="shared" si="444"/>
        <v>09/22/2014</v>
      </c>
      <c r="M4048" s="9" t="str" cm="1">
        <f t="array" ref="M4048">_xlfn.IFS(LEFT(L4048, 2) = "01", "Jan", LEFT(L4048, 2) = "02", "Feb", LEFT(L4048, 2) = "03", "Mar", LEFT(L4048, 2) = "04", "Apr", LEFT(L4048, 2) = "05", "May", LEFT(L4048, 2) = "06", "Jun", LEFT(L4048, 2) = "07", "Jul", LEFT(L4048, 2) = "08", "Aug", LEFT(L4048, 2) = "09", "Sep", LEFT(L4048, 2) = "10", "Oct", LEFT(L4048, 2) = "11", "Nov", LEFT(L4048, 2) = "12", "Dec")</f>
        <v>Sep</v>
      </c>
      <c r="N4048" s="9" t="str">
        <f t="shared" si="445"/>
        <v>2014</v>
      </c>
      <c r="O4048" t="b">
        <v>0</v>
      </c>
      <c r="P4048">
        <v>12</v>
      </c>
      <c r="Q4048" t="b">
        <v>0</v>
      </c>
      <c r="R4048" t="s">
        <v>8270</v>
      </c>
      <c r="S4048" s="6">
        <f t="shared" si="441"/>
        <v>8.2142857142857142E-2</v>
      </c>
      <c r="T4048" s="8">
        <f t="shared" si="442"/>
        <v>38.333333333333336</v>
      </c>
      <c r="U4048" t="str">
        <f t="shared" si="446"/>
        <v>theater</v>
      </c>
      <c r="V4048" t="str">
        <f t="shared" si="447"/>
        <v>plays</v>
      </c>
    </row>
    <row r="4049" spans="1:22" ht="48" x14ac:dyDescent="0.2">
      <c r="A4049">
        <v>4047</v>
      </c>
      <c r="B4049" s="3" t="s">
        <v>4043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2">
        <f t="shared" si="443"/>
        <v>42015.041666666672</v>
      </c>
      <c r="K4049">
        <v>1418862743</v>
      </c>
      <c r="L4049" s="12" t="str">
        <f t="shared" si="444"/>
        <v>12/18/2014</v>
      </c>
      <c r="M4049" s="9" t="str" cm="1">
        <f t="array" ref="M4049">_xlfn.IFS(LEFT(L4049, 2) = "01", "Jan", LEFT(L4049, 2) = "02", "Feb", LEFT(L4049, 2) = "03", "Mar", LEFT(L4049, 2) = "04", "Apr", LEFT(L4049, 2) = "05", "May", LEFT(L4049, 2) = "06", "Jun", LEFT(L4049, 2) = "07", "Jul", LEFT(L4049, 2) = "08", "Aug", LEFT(L4049, 2) = "09", "Sep", LEFT(L4049, 2) = "10", "Oct", LEFT(L4049, 2) = "11", "Nov", LEFT(L4049, 2) = "12", "Dec")</f>
        <v>Dec</v>
      </c>
      <c r="N4049" s="9" t="str">
        <f t="shared" si="445"/>
        <v>2014</v>
      </c>
      <c r="O4049" t="b">
        <v>0</v>
      </c>
      <c r="P4049">
        <v>4</v>
      </c>
      <c r="Q4049" t="b">
        <v>0</v>
      </c>
      <c r="R4049" t="s">
        <v>8270</v>
      </c>
      <c r="S4049" s="6">
        <f t="shared" si="441"/>
        <v>2.1999999999999999E-2</v>
      </c>
      <c r="T4049" s="8">
        <f t="shared" si="442"/>
        <v>27.5</v>
      </c>
      <c r="U4049" t="str">
        <f t="shared" si="446"/>
        <v>theater</v>
      </c>
      <c r="V4049" t="str">
        <f t="shared" si="447"/>
        <v>plays</v>
      </c>
    </row>
    <row r="4050" spans="1:22" ht="48" x14ac:dyDescent="0.2">
      <c r="A4050">
        <v>4048</v>
      </c>
      <c r="B4050" s="3" t="s">
        <v>4044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2">
        <f t="shared" si="443"/>
        <v>42471.467442129629</v>
      </c>
      <c r="K4050">
        <v>1457352787</v>
      </c>
      <c r="L4050" s="12" t="str">
        <f t="shared" si="444"/>
        <v>03/07/2016</v>
      </c>
      <c r="M4050" s="9" t="str" cm="1">
        <f t="array" ref="M4050">_xlfn.IFS(LEFT(L4050, 2) = "01", "Jan", LEFT(L4050, 2) = "02", "Feb", LEFT(L4050, 2) = "03", "Mar", LEFT(L4050, 2) = "04", "Apr", LEFT(L4050, 2) = "05", "May", LEFT(L4050, 2) = "06", "Jun", LEFT(L4050, 2) = "07", "Jul", LEFT(L4050, 2) = "08", "Aug", LEFT(L4050, 2) = "09", "Sep", LEFT(L4050, 2) = "10", "Oct", LEFT(L4050, 2) = "11", "Nov", LEFT(L4050, 2) = "12", "Dec")</f>
        <v>Mar</v>
      </c>
      <c r="N4050" s="9" t="str">
        <f t="shared" si="445"/>
        <v>2016</v>
      </c>
      <c r="O4050" t="b">
        <v>0</v>
      </c>
      <c r="P4050">
        <v>91</v>
      </c>
      <c r="Q4050" t="b">
        <v>0</v>
      </c>
      <c r="R4050" t="s">
        <v>8270</v>
      </c>
      <c r="S4050" s="6">
        <f t="shared" si="441"/>
        <v>0.17652941176470588</v>
      </c>
      <c r="T4050" s="8">
        <f t="shared" si="442"/>
        <v>32.978021978021978</v>
      </c>
      <c r="U4050" t="str">
        <f t="shared" si="446"/>
        <v>theater</v>
      </c>
      <c r="V4050" t="str">
        <f t="shared" si="447"/>
        <v>plays</v>
      </c>
    </row>
    <row r="4051" spans="1:22" ht="48" x14ac:dyDescent="0.2">
      <c r="A4051">
        <v>4049</v>
      </c>
      <c r="B4051" s="3" t="s">
        <v>4045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2">
        <f t="shared" si="443"/>
        <v>42199.958506944444</v>
      </c>
      <c r="K4051">
        <v>1434322815</v>
      </c>
      <c r="L4051" s="12" t="str">
        <f t="shared" si="444"/>
        <v>06/14/2015</v>
      </c>
      <c r="M4051" s="9" t="str" cm="1">
        <f t="array" ref="M4051">_xlfn.IFS(LEFT(L4051, 2) = "01", "Jan", LEFT(L4051, 2) = "02", "Feb", LEFT(L4051, 2) = "03", "Mar", LEFT(L4051, 2) = "04", "Apr", LEFT(L4051, 2) = "05", "May", LEFT(L4051, 2) = "06", "Jun", LEFT(L4051, 2) = "07", "Jul", LEFT(L4051, 2) = "08", "Aug", LEFT(L4051, 2) = "09", "Sep", LEFT(L4051, 2) = "10", "Oct", LEFT(L4051, 2) = "11", "Nov", LEFT(L4051, 2) = "12", "Dec")</f>
        <v>Jun</v>
      </c>
      <c r="N4051" s="9" t="str">
        <f t="shared" si="445"/>
        <v>2015</v>
      </c>
      <c r="O4051" t="b">
        <v>0</v>
      </c>
      <c r="P4051">
        <v>1</v>
      </c>
      <c r="Q4051" t="b">
        <v>0</v>
      </c>
      <c r="R4051" t="s">
        <v>8270</v>
      </c>
      <c r="S4051" s="6">
        <f t="shared" si="441"/>
        <v>8.0000000000000004E-4</v>
      </c>
      <c r="T4051" s="8">
        <f t="shared" si="442"/>
        <v>16</v>
      </c>
      <c r="U4051" t="str">
        <f t="shared" si="446"/>
        <v>theater</v>
      </c>
      <c r="V4051" t="str">
        <f t="shared" si="447"/>
        <v>plays</v>
      </c>
    </row>
    <row r="4052" spans="1:22" ht="48" x14ac:dyDescent="0.2">
      <c r="A4052">
        <v>4050</v>
      </c>
      <c r="B4052" s="3" t="s">
        <v>4046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2">
        <f t="shared" si="443"/>
        <v>41935.636469907404</v>
      </c>
      <c r="K4052">
        <v>1411485391</v>
      </c>
      <c r="L4052" s="12" t="str">
        <f t="shared" si="444"/>
        <v>09/23/2014</v>
      </c>
      <c r="M4052" s="9" t="str" cm="1">
        <f t="array" ref="M4052">_xlfn.IFS(LEFT(L4052, 2) = "01", "Jan", LEFT(L4052, 2) = "02", "Feb", LEFT(L4052, 2) = "03", "Mar", LEFT(L4052, 2) = "04", "Apr", LEFT(L4052, 2) = "05", "May", LEFT(L4052, 2) = "06", "Jun", LEFT(L4052, 2) = "07", "Jul", LEFT(L4052, 2) = "08", "Aug", LEFT(L4052, 2) = "09", "Sep", LEFT(L4052, 2) = "10", "Oct", LEFT(L4052, 2) = "11", "Nov", LEFT(L4052, 2) = "12", "Dec")</f>
        <v>Sep</v>
      </c>
      <c r="N4052" s="9" t="str">
        <f t="shared" si="445"/>
        <v>2014</v>
      </c>
      <c r="O4052" t="b">
        <v>0</v>
      </c>
      <c r="P4052">
        <v>1</v>
      </c>
      <c r="Q4052" t="b">
        <v>0</v>
      </c>
      <c r="R4052" t="s">
        <v>8270</v>
      </c>
      <c r="S4052" s="6">
        <f t="shared" si="441"/>
        <v>6.6666666666666664E-4</v>
      </c>
      <c r="T4052" s="8">
        <f t="shared" si="442"/>
        <v>1</v>
      </c>
      <c r="U4052" t="str">
        <f t="shared" si="446"/>
        <v>theater</v>
      </c>
      <c r="V4052" t="str">
        <f t="shared" si="447"/>
        <v>plays</v>
      </c>
    </row>
    <row r="4053" spans="1:22" ht="48" x14ac:dyDescent="0.2">
      <c r="A4053">
        <v>4051</v>
      </c>
      <c r="B4053" s="3" t="s">
        <v>4047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2">
        <f t="shared" si="443"/>
        <v>41768.286805555559</v>
      </c>
      <c r="K4053">
        <v>1399058797</v>
      </c>
      <c r="L4053" s="12" t="str">
        <f t="shared" si="444"/>
        <v>05/02/2014</v>
      </c>
      <c r="M4053" s="9" t="str" cm="1">
        <f t="array" ref="M4053">_xlfn.IFS(LEFT(L4053, 2) = "01", "Jan", LEFT(L4053, 2) = "02", "Feb", LEFT(L4053, 2) = "03", "Mar", LEFT(L4053, 2) = "04", "Apr", LEFT(L4053, 2) = "05", "May", LEFT(L4053, 2) = "06", "Jun", LEFT(L4053, 2) = "07", "Jul", LEFT(L4053, 2) = "08", "Aug", LEFT(L4053, 2) = "09", "Sep", LEFT(L4053, 2) = "10", "Oct", LEFT(L4053, 2) = "11", "Nov", LEFT(L4053, 2) = "12", "Dec")</f>
        <v>May</v>
      </c>
      <c r="N4053" s="9" t="str">
        <f t="shared" si="445"/>
        <v>2014</v>
      </c>
      <c r="O4053" t="b">
        <v>0</v>
      </c>
      <c r="P4053">
        <v>0</v>
      </c>
      <c r="Q4053" t="b">
        <v>0</v>
      </c>
      <c r="R4053" t="s">
        <v>8270</v>
      </c>
      <c r="S4053" s="6">
        <f t="shared" si="441"/>
        <v>0</v>
      </c>
      <c r="T4053" s="8">
        <f t="shared" si="442"/>
        <v>0</v>
      </c>
      <c r="U4053" t="str">
        <f t="shared" si="446"/>
        <v>theater</v>
      </c>
      <c r="V4053" t="str">
        <f t="shared" si="447"/>
        <v>plays</v>
      </c>
    </row>
    <row r="4054" spans="1:22" ht="64" x14ac:dyDescent="0.2">
      <c r="A4054">
        <v>4052</v>
      </c>
      <c r="B4054" s="3" t="s">
        <v>4048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2">
        <f t="shared" si="443"/>
        <v>41925.878657407404</v>
      </c>
      <c r="K4054">
        <v>1408050316</v>
      </c>
      <c r="L4054" s="12" t="str">
        <f t="shared" si="444"/>
        <v>08/14/2014</v>
      </c>
      <c r="M4054" s="9" t="str" cm="1">
        <f t="array" ref="M4054">_xlfn.IFS(LEFT(L4054, 2) = "01", "Jan", LEFT(L4054, 2) = "02", "Feb", LEFT(L4054, 2) = "03", "Mar", LEFT(L4054, 2) = "04", "Apr", LEFT(L4054, 2) = "05", "May", LEFT(L4054, 2) = "06", "Jun", LEFT(L4054, 2) = "07", "Jul", LEFT(L4054, 2) = "08", "Aug", LEFT(L4054, 2) = "09", "Sep", LEFT(L4054, 2) = "10", "Oct", LEFT(L4054, 2) = "11", "Nov", LEFT(L4054, 2) = "12", "Dec")</f>
        <v>Aug</v>
      </c>
      <c r="N4054" s="9" t="str">
        <f t="shared" si="445"/>
        <v>2014</v>
      </c>
      <c r="O4054" t="b">
        <v>0</v>
      </c>
      <c r="P4054">
        <v>13</v>
      </c>
      <c r="Q4054" t="b">
        <v>0</v>
      </c>
      <c r="R4054" t="s">
        <v>8270</v>
      </c>
      <c r="S4054" s="6">
        <f t="shared" si="441"/>
        <v>0.37533333333333335</v>
      </c>
      <c r="T4054" s="8">
        <f t="shared" si="442"/>
        <v>86.615384615384613</v>
      </c>
      <c r="U4054" t="str">
        <f t="shared" si="446"/>
        <v>theater</v>
      </c>
      <c r="V4054" t="str">
        <f t="shared" si="447"/>
        <v>plays</v>
      </c>
    </row>
    <row r="4055" spans="1:22" ht="48" x14ac:dyDescent="0.2">
      <c r="A4055">
        <v>4053</v>
      </c>
      <c r="B4055" s="3" t="s">
        <v>4049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2">
        <f t="shared" si="443"/>
        <v>41958.833333333328</v>
      </c>
      <c r="K4055">
        <v>1413477228</v>
      </c>
      <c r="L4055" s="12" t="str">
        <f t="shared" si="444"/>
        <v>10/16/2014</v>
      </c>
      <c r="M4055" s="9" t="str" cm="1">
        <f t="array" ref="M4055">_xlfn.IFS(LEFT(L4055, 2) = "01", "Jan", LEFT(L4055, 2) = "02", "Feb", LEFT(L4055, 2) = "03", "Mar", LEFT(L4055, 2) = "04", "Apr", LEFT(L4055, 2) = "05", "May", LEFT(L4055, 2) = "06", "Jun", LEFT(L4055, 2) = "07", "Jul", LEFT(L4055, 2) = "08", "Aug", LEFT(L4055, 2) = "09", "Sep", LEFT(L4055, 2) = "10", "Oct", LEFT(L4055, 2) = "11", "Nov", LEFT(L4055, 2) = "12", "Dec")</f>
        <v>Oct</v>
      </c>
      <c r="N4055" s="9" t="str">
        <f t="shared" si="445"/>
        <v>2014</v>
      </c>
      <c r="O4055" t="b">
        <v>0</v>
      </c>
      <c r="P4055">
        <v>2</v>
      </c>
      <c r="Q4055" t="b">
        <v>0</v>
      </c>
      <c r="R4055" t="s">
        <v>8270</v>
      </c>
      <c r="S4055" s="6">
        <f t="shared" si="441"/>
        <v>0.22</v>
      </c>
      <c r="T4055" s="8">
        <f t="shared" si="442"/>
        <v>55</v>
      </c>
      <c r="U4055" t="str">
        <f t="shared" si="446"/>
        <v>theater</v>
      </c>
      <c r="V4055" t="str">
        <f t="shared" si="447"/>
        <v>plays</v>
      </c>
    </row>
    <row r="4056" spans="1:22" ht="48" x14ac:dyDescent="0.2">
      <c r="A4056">
        <v>4054</v>
      </c>
      <c r="B4056" s="3" t="s">
        <v>4050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2">
        <f t="shared" si="443"/>
        <v>42644.166666666672</v>
      </c>
      <c r="K4056">
        <v>1472674285</v>
      </c>
      <c r="L4056" s="12" t="str">
        <f t="shared" si="444"/>
        <v>08/31/2016</v>
      </c>
      <c r="M4056" s="9" t="str" cm="1">
        <f t="array" ref="M4056">_xlfn.IFS(LEFT(L4056, 2) = "01", "Jan", LEFT(L4056, 2) = "02", "Feb", LEFT(L4056, 2) = "03", "Mar", LEFT(L4056, 2) = "04", "Apr", LEFT(L4056, 2) = "05", "May", LEFT(L4056, 2) = "06", "Jun", LEFT(L4056, 2) = "07", "Jul", LEFT(L4056, 2) = "08", "Aug", LEFT(L4056, 2) = "09", "Sep", LEFT(L4056, 2) = "10", "Oct", LEFT(L4056, 2) = "11", "Nov", LEFT(L4056, 2) = "12", "Dec")</f>
        <v>Aug</v>
      </c>
      <c r="N4056" s="9" t="str">
        <f t="shared" si="445"/>
        <v>2016</v>
      </c>
      <c r="O4056" t="b">
        <v>0</v>
      </c>
      <c r="P4056">
        <v>0</v>
      </c>
      <c r="Q4056" t="b">
        <v>0</v>
      </c>
      <c r="R4056" t="s">
        <v>8270</v>
      </c>
      <c r="S4056" s="6">
        <f t="shared" si="441"/>
        <v>0</v>
      </c>
      <c r="T4056" s="8">
        <f t="shared" si="442"/>
        <v>0</v>
      </c>
      <c r="U4056" t="str">
        <f t="shared" si="446"/>
        <v>theater</v>
      </c>
      <c r="V4056" t="str">
        <f t="shared" si="447"/>
        <v>plays</v>
      </c>
    </row>
    <row r="4057" spans="1:22" ht="48" x14ac:dyDescent="0.2">
      <c r="A4057">
        <v>4055</v>
      </c>
      <c r="B4057" s="3" t="s">
        <v>4051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2">
        <f t="shared" si="443"/>
        <v>41809.648506944446</v>
      </c>
      <c r="K4057">
        <v>1400600031</v>
      </c>
      <c r="L4057" s="12" t="str">
        <f t="shared" si="444"/>
        <v>05/20/2014</v>
      </c>
      <c r="M4057" s="9" t="str" cm="1">
        <f t="array" ref="M4057">_xlfn.IFS(LEFT(L4057, 2) = "01", "Jan", LEFT(L4057, 2) = "02", "Feb", LEFT(L4057, 2) = "03", "Mar", LEFT(L4057, 2) = "04", "Apr", LEFT(L4057, 2) = "05", "May", LEFT(L4057, 2) = "06", "Jun", LEFT(L4057, 2) = "07", "Jul", LEFT(L4057, 2) = "08", "Aug", LEFT(L4057, 2) = "09", "Sep", LEFT(L4057, 2) = "10", "Oct", LEFT(L4057, 2) = "11", "Nov", LEFT(L4057, 2) = "12", "Dec")</f>
        <v>May</v>
      </c>
      <c r="N4057" s="9" t="str">
        <f t="shared" si="445"/>
        <v>2014</v>
      </c>
      <c r="O4057" t="b">
        <v>0</v>
      </c>
      <c r="P4057">
        <v>21</v>
      </c>
      <c r="Q4057" t="b">
        <v>0</v>
      </c>
      <c r="R4057" t="s">
        <v>8270</v>
      </c>
      <c r="S4057" s="6">
        <f t="shared" si="441"/>
        <v>0.1762</v>
      </c>
      <c r="T4057" s="8">
        <f t="shared" si="442"/>
        <v>41.952380952380949</v>
      </c>
      <c r="U4057" t="str">
        <f t="shared" si="446"/>
        <v>theater</v>
      </c>
      <c r="V4057" t="str">
        <f t="shared" si="447"/>
        <v>plays</v>
      </c>
    </row>
    <row r="4058" spans="1:22" ht="48" x14ac:dyDescent="0.2">
      <c r="A4058">
        <v>4056</v>
      </c>
      <c r="B4058" s="3" t="s">
        <v>4052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2">
        <f t="shared" si="443"/>
        <v>42554.832638888889</v>
      </c>
      <c r="K4058">
        <v>1465856639</v>
      </c>
      <c r="L4058" s="12" t="str">
        <f t="shared" si="444"/>
        <v>06/13/2016</v>
      </c>
      <c r="M4058" s="9" t="str" cm="1">
        <f t="array" ref="M4058">_xlfn.IFS(LEFT(L4058, 2) = "01", "Jan", LEFT(L4058, 2) = "02", "Feb", LEFT(L4058, 2) = "03", "Mar", LEFT(L4058, 2) = "04", "Apr", LEFT(L4058, 2) = "05", "May", LEFT(L4058, 2) = "06", "Jun", LEFT(L4058, 2) = "07", "Jul", LEFT(L4058, 2) = "08", "Aug", LEFT(L4058, 2) = "09", "Sep", LEFT(L4058, 2) = "10", "Oct", LEFT(L4058, 2) = "11", "Nov", LEFT(L4058, 2) = "12", "Dec")</f>
        <v>Jun</v>
      </c>
      <c r="N4058" s="9" t="str">
        <f t="shared" si="445"/>
        <v>2016</v>
      </c>
      <c r="O4058" t="b">
        <v>0</v>
      </c>
      <c r="P4058">
        <v>9</v>
      </c>
      <c r="Q4058" t="b">
        <v>0</v>
      </c>
      <c r="R4058" t="s">
        <v>8270</v>
      </c>
      <c r="S4058" s="6">
        <f t="shared" si="441"/>
        <v>0.53</v>
      </c>
      <c r="T4058" s="8">
        <f t="shared" si="442"/>
        <v>88.333333333333329</v>
      </c>
      <c r="U4058" t="str">
        <f t="shared" si="446"/>
        <v>theater</v>
      </c>
      <c r="V4058" t="str">
        <f t="shared" si="447"/>
        <v>plays</v>
      </c>
    </row>
    <row r="4059" spans="1:22" ht="48" x14ac:dyDescent="0.2">
      <c r="A4059">
        <v>4057</v>
      </c>
      <c r="B4059" s="3" t="s">
        <v>4053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2">
        <f t="shared" si="443"/>
        <v>42333.958333333328</v>
      </c>
      <c r="K4059">
        <v>1446506080</v>
      </c>
      <c r="L4059" s="12" t="str">
        <f t="shared" si="444"/>
        <v>11/02/2015</v>
      </c>
      <c r="M4059" s="9" t="str" cm="1">
        <f t="array" ref="M4059">_xlfn.IFS(LEFT(L4059, 2) = "01", "Jan", LEFT(L4059, 2) = "02", "Feb", LEFT(L4059, 2) = "03", "Mar", LEFT(L4059, 2) = "04", "Apr", LEFT(L4059, 2) = "05", "May", LEFT(L4059, 2) = "06", "Jun", LEFT(L4059, 2) = "07", "Jul", LEFT(L4059, 2) = "08", "Aug", LEFT(L4059, 2) = "09", "Sep", LEFT(L4059, 2) = "10", "Oct", LEFT(L4059, 2) = "11", "Nov", LEFT(L4059, 2) = "12", "Dec")</f>
        <v>Nov</v>
      </c>
      <c r="N4059" s="9" t="str">
        <f t="shared" si="445"/>
        <v>2015</v>
      </c>
      <c r="O4059" t="b">
        <v>0</v>
      </c>
      <c r="P4059">
        <v>6</v>
      </c>
      <c r="Q4059" t="b">
        <v>0</v>
      </c>
      <c r="R4059" t="s">
        <v>8270</v>
      </c>
      <c r="S4059" s="6">
        <f t="shared" si="441"/>
        <v>0.22142857142857142</v>
      </c>
      <c r="T4059" s="8">
        <f t="shared" si="442"/>
        <v>129.16666666666666</v>
      </c>
      <c r="U4059" t="str">
        <f t="shared" si="446"/>
        <v>theater</v>
      </c>
      <c r="V4059" t="str">
        <f t="shared" si="447"/>
        <v>plays</v>
      </c>
    </row>
    <row r="4060" spans="1:22" ht="48" x14ac:dyDescent="0.2">
      <c r="A4060">
        <v>4058</v>
      </c>
      <c r="B4060" s="3" t="s">
        <v>4054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2">
        <f t="shared" si="443"/>
        <v>42461.165972222225</v>
      </c>
      <c r="K4060">
        <v>1458178044</v>
      </c>
      <c r="L4060" s="12" t="str">
        <f t="shared" si="444"/>
        <v>03/17/2016</v>
      </c>
      <c r="M4060" s="9" t="str" cm="1">
        <f t="array" ref="M4060">_xlfn.IFS(LEFT(L4060, 2) = "01", "Jan", LEFT(L4060, 2) = "02", "Feb", LEFT(L4060, 2) = "03", "Mar", LEFT(L4060, 2) = "04", "Apr", LEFT(L4060, 2) = "05", "May", LEFT(L4060, 2) = "06", "Jun", LEFT(L4060, 2) = "07", "Jul", LEFT(L4060, 2) = "08", "Aug", LEFT(L4060, 2) = "09", "Sep", LEFT(L4060, 2) = "10", "Oct", LEFT(L4060, 2) = "11", "Nov", LEFT(L4060, 2) = "12", "Dec")</f>
        <v>Mar</v>
      </c>
      <c r="N4060" s="9" t="str">
        <f t="shared" si="445"/>
        <v>2016</v>
      </c>
      <c r="O4060" t="b">
        <v>0</v>
      </c>
      <c r="P4060">
        <v>4</v>
      </c>
      <c r="Q4060" t="b">
        <v>0</v>
      </c>
      <c r="R4060" t="s">
        <v>8270</v>
      </c>
      <c r="S4060" s="6">
        <f t="shared" si="441"/>
        <v>2.5333333333333333E-2</v>
      </c>
      <c r="T4060" s="8">
        <f t="shared" si="442"/>
        <v>23.75</v>
      </c>
      <c r="U4060" t="str">
        <f t="shared" si="446"/>
        <v>theater</v>
      </c>
      <c r="V4060" t="str">
        <f t="shared" si="447"/>
        <v>plays</v>
      </c>
    </row>
    <row r="4061" spans="1:22" ht="48" x14ac:dyDescent="0.2">
      <c r="A4061">
        <v>4059</v>
      </c>
      <c r="B4061" s="3" t="s">
        <v>4055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2">
        <f t="shared" si="443"/>
        <v>41898.125</v>
      </c>
      <c r="K4061">
        <v>1408116152</v>
      </c>
      <c r="L4061" s="12" t="str">
        <f t="shared" si="444"/>
        <v>08/15/2014</v>
      </c>
      <c r="M4061" s="9" t="str" cm="1">
        <f t="array" ref="M4061">_xlfn.IFS(LEFT(L4061, 2) = "01", "Jan", LEFT(L4061, 2) = "02", "Feb", LEFT(L4061, 2) = "03", "Mar", LEFT(L4061, 2) = "04", "Apr", LEFT(L4061, 2) = "05", "May", LEFT(L4061, 2) = "06", "Jun", LEFT(L4061, 2) = "07", "Jul", LEFT(L4061, 2) = "08", "Aug", LEFT(L4061, 2) = "09", "Sep", LEFT(L4061, 2) = "10", "Oct", LEFT(L4061, 2) = "11", "Nov", LEFT(L4061, 2) = "12", "Dec")</f>
        <v>Aug</v>
      </c>
      <c r="N4061" s="9" t="str">
        <f t="shared" si="445"/>
        <v>2014</v>
      </c>
      <c r="O4061" t="b">
        <v>0</v>
      </c>
      <c r="P4061">
        <v>7</v>
      </c>
      <c r="Q4061" t="b">
        <v>0</v>
      </c>
      <c r="R4061" t="s">
        <v>8270</v>
      </c>
      <c r="S4061" s="6">
        <f t="shared" si="441"/>
        <v>2.5000000000000001E-2</v>
      </c>
      <c r="T4061" s="8">
        <f t="shared" si="442"/>
        <v>35.714285714285715</v>
      </c>
      <c r="U4061" t="str">
        <f t="shared" si="446"/>
        <v>theater</v>
      </c>
      <c r="V4061" t="str">
        <f t="shared" si="447"/>
        <v>plays</v>
      </c>
    </row>
    <row r="4062" spans="1:22" ht="48" x14ac:dyDescent="0.2">
      <c r="A4062">
        <v>4060</v>
      </c>
      <c r="B4062" s="3" t="s">
        <v>4056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2">
        <f t="shared" si="443"/>
        <v>41813.666666666664</v>
      </c>
      <c r="K4062">
        <v>1400604056</v>
      </c>
      <c r="L4062" s="12" t="str">
        <f t="shared" si="444"/>
        <v>05/20/2014</v>
      </c>
      <c r="M4062" s="9" t="str" cm="1">
        <f t="array" ref="M4062">_xlfn.IFS(LEFT(L4062, 2) = "01", "Jan", LEFT(L4062, 2) = "02", "Feb", LEFT(L4062, 2) = "03", "Mar", LEFT(L4062, 2) = "04", "Apr", LEFT(L4062, 2) = "05", "May", LEFT(L4062, 2) = "06", "Jun", LEFT(L4062, 2) = "07", "Jul", LEFT(L4062, 2) = "08", "Aug", LEFT(L4062, 2) = "09", "Sep", LEFT(L4062, 2) = "10", "Oct", LEFT(L4062, 2) = "11", "Nov", LEFT(L4062, 2) = "12", "Dec")</f>
        <v>May</v>
      </c>
      <c r="N4062" s="9" t="str">
        <f t="shared" si="445"/>
        <v>2014</v>
      </c>
      <c r="O4062" t="b">
        <v>0</v>
      </c>
      <c r="P4062">
        <v>5</v>
      </c>
      <c r="Q4062" t="b">
        <v>0</v>
      </c>
      <c r="R4062" t="s">
        <v>8270</v>
      </c>
      <c r="S4062" s="6">
        <f t="shared" si="441"/>
        <v>2.8500000000000001E-2</v>
      </c>
      <c r="T4062" s="8">
        <f t="shared" si="442"/>
        <v>57</v>
      </c>
      <c r="U4062" t="str">
        <f t="shared" si="446"/>
        <v>theater</v>
      </c>
      <c r="V4062" t="str">
        <f t="shared" si="447"/>
        <v>plays</v>
      </c>
    </row>
    <row r="4063" spans="1:22" ht="32" x14ac:dyDescent="0.2">
      <c r="A4063">
        <v>4061</v>
      </c>
      <c r="B4063" s="3" t="s">
        <v>4057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2">
        <f t="shared" si="443"/>
        <v>42481.099803240737</v>
      </c>
      <c r="K4063">
        <v>1456025023</v>
      </c>
      <c r="L4063" s="12" t="str">
        <f t="shared" si="444"/>
        <v>02/21/2016</v>
      </c>
      <c r="M4063" s="9" t="str" cm="1">
        <f t="array" ref="M4063">_xlfn.IFS(LEFT(L4063, 2) = "01", "Jan", LEFT(L4063, 2) = "02", "Feb", LEFT(L4063, 2) = "03", "Mar", LEFT(L4063, 2) = "04", "Apr", LEFT(L4063, 2) = "05", "May", LEFT(L4063, 2) = "06", "Jun", LEFT(L4063, 2) = "07", "Jul", LEFT(L4063, 2) = "08", "Aug", LEFT(L4063, 2) = "09", "Sep", LEFT(L4063, 2) = "10", "Oct", LEFT(L4063, 2) = "11", "Nov", LEFT(L4063, 2) = "12", "Dec")</f>
        <v>Feb</v>
      </c>
      <c r="N4063" s="9" t="str">
        <f t="shared" si="445"/>
        <v>2016</v>
      </c>
      <c r="O4063" t="b">
        <v>0</v>
      </c>
      <c r="P4063">
        <v>0</v>
      </c>
      <c r="Q4063" t="b">
        <v>0</v>
      </c>
      <c r="R4063" t="s">
        <v>8270</v>
      </c>
      <c r="S4063" s="6">
        <f t="shared" si="441"/>
        <v>0</v>
      </c>
      <c r="T4063" s="8">
        <f t="shared" si="442"/>
        <v>0</v>
      </c>
      <c r="U4063" t="str">
        <f t="shared" si="446"/>
        <v>theater</v>
      </c>
      <c r="V4063" t="str">
        <f t="shared" si="447"/>
        <v>plays</v>
      </c>
    </row>
    <row r="4064" spans="1:22" ht="48" x14ac:dyDescent="0.2">
      <c r="A4064">
        <v>4062</v>
      </c>
      <c r="B4064" s="3" t="s">
        <v>4058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2">
        <f t="shared" si="443"/>
        <v>42553.739212962959</v>
      </c>
      <c r="K4064">
        <v>1464889468</v>
      </c>
      <c r="L4064" s="12" t="str">
        <f t="shared" si="444"/>
        <v>06/02/2016</v>
      </c>
      <c r="M4064" s="9" t="str" cm="1">
        <f t="array" ref="M4064">_xlfn.IFS(LEFT(L4064, 2) = "01", "Jan", LEFT(L4064, 2) = "02", "Feb", LEFT(L4064, 2) = "03", "Mar", LEFT(L4064, 2) = "04", "Apr", LEFT(L4064, 2) = "05", "May", LEFT(L4064, 2) = "06", "Jun", LEFT(L4064, 2) = "07", "Jul", LEFT(L4064, 2) = "08", "Aug", LEFT(L4064, 2) = "09", "Sep", LEFT(L4064, 2) = "10", "Oct", LEFT(L4064, 2) = "11", "Nov", LEFT(L4064, 2) = "12", "Dec")</f>
        <v>Jun</v>
      </c>
      <c r="N4064" s="9" t="str">
        <f t="shared" si="445"/>
        <v>2016</v>
      </c>
      <c r="O4064" t="b">
        <v>0</v>
      </c>
      <c r="P4064">
        <v>3</v>
      </c>
      <c r="Q4064" t="b">
        <v>0</v>
      </c>
      <c r="R4064" t="s">
        <v>8270</v>
      </c>
      <c r="S4064" s="6">
        <f t="shared" si="441"/>
        <v>2.4500000000000001E-2</v>
      </c>
      <c r="T4064" s="8">
        <f t="shared" si="442"/>
        <v>163.33333333333334</v>
      </c>
      <c r="U4064" t="str">
        <f t="shared" si="446"/>
        <v>theater</v>
      </c>
      <c r="V4064" t="str">
        <f t="shared" si="447"/>
        <v>plays</v>
      </c>
    </row>
    <row r="4065" spans="1:22" ht="48" x14ac:dyDescent="0.2">
      <c r="A4065">
        <v>4063</v>
      </c>
      <c r="B4065" s="3" t="s">
        <v>4059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2">
        <f t="shared" si="443"/>
        <v>41817.681527777779</v>
      </c>
      <c r="K4065">
        <v>1401294084</v>
      </c>
      <c r="L4065" s="12" t="str">
        <f t="shared" si="444"/>
        <v>05/28/2014</v>
      </c>
      <c r="M4065" s="9" t="str" cm="1">
        <f t="array" ref="M4065">_xlfn.IFS(LEFT(L4065, 2) = "01", "Jan", LEFT(L4065, 2) = "02", "Feb", LEFT(L4065, 2) = "03", "Mar", LEFT(L4065, 2) = "04", "Apr", LEFT(L4065, 2) = "05", "May", LEFT(L4065, 2) = "06", "Jun", LEFT(L4065, 2) = "07", "Jul", LEFT(L4065, 2) = "08", "Aug", LEFT(L4065, 2) = "09", "Sep", LEFT(L4065, 2) = "10", "Oct", LEFT(L4065, 2) = "11", "Nov", LEFT(L4065, 2) = "12", "Dec")</f>
        <v>May</v>
      </c>
      <c r="N4065" s="9" t="str">
        <f t="shared" si="445"/>
        <v>2014</v>
      </c>
      <c r="O4065" t="b">
        <v>0</v>
      </c>
      <c r="P4065">
        <v>9</v>
      </c>
      <c r="Q4065" t="b">
        <v>0</v>
      </c>
      <c r="R4065" t="s">
        <v>8270</v>
      </c>
      <c r="S4065" s="6">
        <f t="shared" si="441"/>
        <v>1.4210526315789474E-2</v>
      </c>
      <c r="T4065" s="8">
        <f t="shared" si="442"/>
        <v>15</v>
      </c>
      <c r="U4065" t="str">
        <f t="shared" si="446"/>
        <v>theater</v>
      </c>
      <c r="V4065" t="str">
        <f t="shared" si="447"/>
        <v>plays</v>
      </c>
    </row>
    <row r="4066" spans="1:22" ht="48" x14ac:dyDescent="0.2">
      <c r="A4066">
        <v>4064</v>
      </c>
      <c r="B4066" s="3" t="s">
        <v>4060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2">
        <f t="shared" si="443"/>
        <v>42123.588263888887</v>
      </c>
      <c r="K4066">
        <v>1427724426</v>
      </c>
      <c r="L4066" s="12" t="str">
        <f t="shared" si="444"/>
        <v>03/30/2015</v>
      </c>
      <c r="M4066" s="9" t="str" cm="1">
        <f t="array" ref="M4066">_xlfn.IFS(LEFT(L4066, 2) = "01", "Jan", LEFT(L4066, 2) = "02", "Feb", LEFT(L4066, 2) = "03", "Mar", LEFT(L4066, 2) = "04", "Apr", LEFT(L4066, 2) = "05", "May", LEFT(L4066, 2) = "06", "Jun", LEFT(L4066, 2) = "07", "Jul", LEFT(L4066, 2) = "08", "Aug", LEFT(L4066, 2) = "09", "Sep", LEFT(L4066, 2) = "10", "Oct", LEFT(L4066, 2) = "11", "Nov", LEFT(L4066, 2) = "12", "Dec")</f>
        <v>Mar</v>
      </c>
      <c r="N4066" s="9" t="str">
        <f t="shared" si="445"/>
        <v>2015</v>
      </c>
      <c r="O4066" t="b">
        <v>0</v>
      </c>
      <c r="P4066">
        <v>6</v>
      </c>
      <c r="Q4066" t="b">
        <v>0</v>
      </c>
      <c r="R4066" t="s">
        <v>8270</v>
      </c>
      <c r="S4066" s="6">
        <f t="shared" si="441"/>
        <v>0.1925</v>
      </c>
      <c r="T4066" s="8">
        <f t="shared" si="442"/>
        <v>64.166666666666671</v>
      </c>
      <c r="U4066" t="str">
        <f t="shared" si="446"/>
        <v>theater</v>
      </c>
      <c r="V4066" t="str">
        <f t="shared" si="447"/>
        <v>plays</v>
      </c>
    </row>
    <row r="4067" spans="1:22" ht="32" x14ac:dyDescent="0.2">
      <c r="A4067">
        <v>4065</v>
      </c>
      <c r="B4067" s="3" t="s">
        <v>4061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2">
        <f t="shared" si="443"/>
        <v>41863.951516203706</v>
      </c>
      <c r="K4067">
        <v>1405291811</v>
      </c>
      <c r="L4067" s="12" t="str">
        <f t="shared" si="444"/>
        <v>07/13/2014</v>
      </c>
      <c r="M4067" s="9" t="str" cm="1">
        <f t="array" ref="M4067">_xlfn.IFS(LEFT(L4067, 2) = "01", "Jan", LEFT(L4067, 2) = "02", "Feb", LEFT(L4067, 2) = "03", "Mar", LEFT(L4067, 2) = "04", "Apr", LEFT(L4067, 2) = "05", "May", LEFT(L4067, 2) = "06", "Jun", LEFT(L4067, 2) = "07", "Jul", LEFT(L4067, 2) = "08", "Aug", LEFT(L4067, 2) = "09", "Sep", LEFT(L4067, 2) = "10", "Oct", LEFT(L4067, 2) = "11", "Nov", LEFT(L4067, 2) = "12", "Dec")</f>
        <v>Jul</v>
      </c>
      <c r="N4067" s="9" t="str">
        <f t="shared" si="445"/>
        <v>2014</v>
      </c>
      <c r="O4067" t="b">
        <v>0</v>
      </c>
      <c r="P4067">
        <v>4</v>
      </c>
      <c r="Q4067" t="b">
        <v>0</v>
      </c>
      <c r="R4067" t="s">
        <v>8270</v>
      </c>
      <c r="S4067" s="6">
        <f t="shared" si="441"/>
        <v>6.7499999999999999E-3</v>
      </c>
      <c r="T4067" s="8">
        <f t="shared" si="442"/>
        <v>6.75</v>
      </c>
      <c r="U4067" t="str">
        <f t="shared" si="446"/>
        <v>theater</v>
      </c>
      <c r="V4067" t="str">
        <f t="shared" si="447"/>
        <v>plays</v>
      </c>
    </row>
    <row r="4068" spans="1:22" ht="48" x14ac:dyDescent="0.2">
      <c r="A4068">
        <v>4066</v>
      </c>
      <c r="B4068" s="3" t="s">
        <v>4062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2">
        <f t="shared" si="443"/>
        <v>42509.039212962962</v>
      </c>
      <c r="K4068">
        <v>1461027388</v>
      </c>
      <c r="L4068" s="12" t="str">
        <f t="shared" si="444"/>
        <v>04/19/2016</v>
      </c>
      <c r="M4068" s="9" t="str" cm="1">
        <f t="array" ref="M4068">_xlfn.IFS(LEFT(L4068, 2) = "01", "Jan", LEFT(L4068, 2) = "02", "Feb", LEFT(L4068, 2) = "03", "Mar", LEFT(L4068, 2) = "04", "Apr", LEFT(L4068, 2) = "05", "May", LEFT(L4068, 2) = "06", "Jun", LEFT(L4068, 2) = "07", "Jul", LEFT(L4068, 2) = "08", "Aug", LEFT(L4068, 2) = "09", "Sep", LEFT(L4068, 2) = "10", "Oct", LEFT(L4068, 2) = "11", "Nov", LEFT(L4068, 2) = "12", "Dec")</f>
        <v>Apr</v>
      </c>
      <c r="N4068" s="9" t="str">
        <f t="shared" si="445"/>
        <v>2016</v>
      </c>
      <c r="O4068" t="b">
        <v>0</v>
      </c>
      <c r="P4068">
        <v>1</v>
      </c>
      <c r="Q4068" t="b">
        <v>0</v>
      </c>
      <c r="R4068" t="s">
        <v>8270</v>
      </c>
      <c r="S4068" s="6">
        <f t="shared" si="441"/>
        <v>1.6666666666666668E-3</v>
      </c>
      <c r="T4068" s="8">
        <f t="shared" si="442"/>
        <v>25</v>
      </c>
      <c r="U4068" t="str">
        <f t="shared" si="446"/>
        <v>theater</v>
      </c>
      <c r="V4068" t="str">
        <f t="shared" si="447"/>
        <v>plays</v>
      </c>
    </row>
    <row r="4069" spans="1:22" ht="48" x14ac:dyDescent="0.2">
      <c r="A4069">
        <v>4067</v>
      </c>
      <c r="B4069" s="3" t="s">
        <v>4063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2">
        <f t="shared" si="443"/>
        <v>42275.117476851854</v>
      </c>
      <c r="K4069">
        <v>1439952550</v>
      </c>
      <c r="L4069" s="12" t="str">
        <f t="shared" si="444"/>
        <v>08/19/2015</v>
      </c>
      <c r="M4069" s="9" t="str" cm="1">
        <f t="array" ref="M4069">_xlfn.IFS(LEFT(L4069, 2) = "01", "Jan", LEFT(L4069, 2) = "02", "Feb", LEFT(L4069, 2) = "03", "Mar", LEFT(L4069, 2) = "04", "Apr", LEFT(L4069, 2) = "05", "May", LEFT(L4069, 2) = "06", "Jun", LEFT(L4069, 2) = "07", "Jul", LEFT(L4069, 2) = "08", "Aug", LEFT(L4069, 2) = "09", "Sep", LEFT(L4069, 2) = "10", "Oct", LEFT(L4069, 2) = "11", "Nov", LEFT(L4069, 2) = "12", "Dec")</f>
        <v>Aug</v>
      </c>
      <c r="N4069" s="9" t="str">
        <f t="shared" si="445"/>
        <v>2015</v>
      </c>
      <c r="O4069" t="b">
        <v>0</v>
      </c>
      <c r="P4069">
        <v>17</v>
      </c>
      <c r="Q4069" t="b">
        <v>0</v>
      </c>
      <c r="R4069" t="s">
        <v>8270</v>
      </c>
      <c r="S4069" s="6">
        <f t="shared" si="441"/>
        <v>0.60899999999999999</v>
      </c>
      <c r="T4069" s="8">
        <f t="shared" si="442"/>
        <v>179.11764705882354</v>
      </c>
      <c r="U4069" t="str">
        <f t="shared" si="446"/>
        <v>theater</v>
      </c>
      <c r="V4069" t="str">
        <f t="shared" si="447"/>
        <v>plays</v>
      </c>
    </row>
    <row r="4070" spans="1:22" ht="32" x14ac:dyDescent="0.2">
      <c r="A4070">
        <v>4068</v>
      </c>
      <c r="B4070" s="3" t="s">
        <v>4064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2">
        <f t="shared" si="443"/>
        <v>42748.961805555555</v>
      </c>
      <c r="K4070">
        <v>1481756855</v>
      </c>
      <c r="L4070" s="12" t="str">
        <f t="shared" si="444"/>
        <v>12/14/2016</v>
      </c>
      <c r="M4070" s="9" t="str" cm="1">
        <f t="array" ref="M4070">_xlfn.IFS(LEFT(L4070, 2) = "01", "Jan", LEFT(L4070, 2) = "02", "Feb", LEFT(L4070, 2) = "03", "Mar", LEFT(L4070, 2) = "04", "Apr", LEFT(L4070, 2) = "05", "May", LEFT(L4070, 2) = "06", "Jun", LEFT(L4070, 2) = "07", "Jul", LEFT(L4070, 2) = "08", "Aug", LEFT(L4070, 2) = "09", "Sep", LEFT(L4070, 2) = "10", "Oct", LEFT(L4070, 2) = "11", "Nov", LEFT(L4070, 2) = "12", "Dec")</f>
        <v>Dec</v>
      </c>
      <c r="N4070" s="9" t="str">
        <f t="shared" si="445"/>
        <v>2016</v>
      </c>
      <c r="O4070" t="b">
        <v>0</v>
      </c>
      <c r="P4070">
        <v>1</v>
      </c>
      <c r="Q4070" t="b">
        <v>0</v>
      </c>
      <c r="R4070" t="s">
        <v>8270</v>
      </c>
      <c r="S4070" s="6">
        <f t="shared" si="441"/>
        <v>0.01</v>
      </c>
      <c r="T4070" s="8">
        <f t="shared" si="442"/>
        <v>34.950000000000003</v>
      </c>
      <c r="U4070" t="str">
        <f t="shared" si="446"/>
        <v>theater</v>
      </c>
      <c r="V4070" t="str">
        <f t="shared" si="447"/>
        <v>plays</v>
      </c>
    </row>
    <row r="4071" spans="1:22" ht="48" x14ac:dyDescent="0.2">
      <c r="A4071">
        <v>4069</v>
      </c>
      <c r="B4071" s="3" t="s">
        <v>4065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2">
        <f t="shared" si="443"/>
        <v>42063.5</v>
      </c>
      <c r="K4071">
        <v>1421596356</v>
      </c>
      <c r="L4071" s="12" t="str">
        <f t="shared" si="444"/>
        <v>01/18/2015</v>
      </c>
      <c r="M4071" s="9" t="str" cm="1">
        <f t="array" ref="M4071">_xlfn.IFS(LEFT(L4071, 2) = "01", "Jan", LEFT(L4071, 2) = "02", "Feb", LEFT(L4071, 2) = "03", "Mar", LEFT(L4071, 2) = "04", "Apr", LEFT(L4071, 2) = "05", "May", LEFT(L4071, 2) = "06", "Jun", LEFT(L4071, 2) = "07", "Jul", LEFT(L4071, 2) = "08", "Aug", LEFT(L4071, 2) = "09", "Sep", LEFT(L4071, 2) = "10", "Oct", LEFT(L4071, 2) = "11", "Nov", LEFT(L4071, 2) = "12", "Dec")</f>
        <v>Jan</v>
      </c>
      <c r="N4071" s="9" t="str">
        <f t="shared" si="445"/>
        <v>2015</v>
      </c>
      <c r="O4071" t="b">
        <v>0</v>
      </c>
      <c r="P4071">
        <v>13</v>
      </c>
      <c r="Q4071" t="b">
        <v>0</v>
      </c>
      <c r="R4071" t="s">
        <v>8270</v>
      </c>
      <c r="S4071" s="6">
        <f t="shared" si="441"/>
        <v>0.34399999999999997</v>
      </c>
      <c r="T4071" s="8">
        <f t="shared" si="442"/>
        <v>33.07692307692308</v>
      </c>
      <c r="U4071" t="str">
        <f t="shared" si="446"/>
        <v>theater</v>
      </c>
      <c r="V4071" t="str">
        <f t="shared" si="447"/>
        <v>plays</v>
      </c>
    </row>
    <row r="4072" spans="1:22" ht="32" x14ac:dyDescent="0.2">
      <c r="A4072">
        <v>4070</v>
      </c>
      <c r="B4072" s="3" t="s">
        <v>4066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2">
        <f t="shared" si="443"/>
        <v>42064.125</v>
      </c>
      <c r="K4072">
        <v>1422374420</v>
      </c>
      <c r="L4072" s="12" t="str">
        <f t="shared" si="444"/>
        <v>01/27/2015</v>
      </c>
      <c r="M4072" s="9" t="str" cm="1">
        <f t="array" ref="M4072">_xlfn.IFS(LEFT(L4072, 2) = "01", "Jan", LEFT(L4072, 2) = "02", "Feb", LEFT(L4072, 2) = "03", "Mar", LEFT(L4072, 2) = "04", "Apr", LEFT(L4072, 2) = "05", "May", LEFT(L4072, 2) = "06", "Jun", LEFT(L4072, 2) = "07", "Jul", LEFT(L4072, 2) = "08", "Aug", LEFT(L4072, 2) = "09", "Sep", LEFT(L4072, 2) = "10", "Oct", LEFT(L4072, 2) = "11", "Nov", LEFT(L4072, 2) = "12", "Dec")</f>
        <v>Jan</v>
      </c>
      <c r="N4072" s="9" t="str">
        <f t="shared" si="445"/>
        <v>2015</v>
      </c>
      <c r="O4072" t="b">
        <v>0</v>
      </c>
      <c r="P4072">
        <v>6</v>
      </c>
      <c r="Q4072" t="b">
        <v>0</v>
      </c>
      <c r="R4072" t="s">
        <v>8270</v>
      </c>
      <c r="S4072" s="6">
        <f t="shared" si="441"/>
        <v>0.16500000000000001</v>
      </c>
      <c r="T4072" s="8">
        <f t="shared" si="442"/>
        <v>27.5</v>
      </c>
      <c r="U4072" t="str">
        <f t="shared" si="446"/>
        <v>theater</v>
      </c>
      <c r="V4072" t="str">
        <f t="shared" si="447"/>
        <v>plays</v>
      </c>
    </row>
    <row r="4073" spans="1:22" ht="48" x14ac:dyDescent="0.2">
      <c r="A4073">
        <v>4071</v>
      </c>
      <c r="B4073" s="3" t="s">
        <v>4067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2">
        <f t="shared" si="443"/>
        <v>42730.804756944446</v>
      </c>
      <c r="K4073">
        <v>1480187931</v>
      </c>
      <c r="L4073" s="12" t="str">
        <f t="shared" si="444"/>
        <v>11/26/2016</v>
      </c>
      <c r="M4073" s="9" t="str" cm="1">
        <f t="array" ref="M4073">_xlfn.IFS(LEFT(L4073, 2) = "01", "Jan", LEFT(L4073, 2) = "02", "Feb", LEFT(L4073, 2) = "03", "Mar", LEFT(L4073, 2) = "04", "Apr", LEFT(L4073, 2) = "05", "May", LEFT(L4073, 2) = "06", "Jun", LEFT(L4073, 2) = "07", "Jul", LEFT(L4073, 2) = "08", "Aug", LEFT(L4073, 2) = "09", "Sep", LEFT(L4073, 2) = "10", "Oct", LEFT(L4073, 2) = "11", "Nov", LEFT(L4073, 2) = "12", "Dec")</f>
        <v>Nov</v>
      </c>
      <c r="N4073" s="9" t="str">
        <f t="shared" si="445"/>
        <v>2016</v>
      </c>
      <c r="O4073" t="b">
        <v>0</v>
      </c>
      <c r="P4073">
        <v>0</v>
      </c>
      <c r="Q4073" t="b">
        <v>0</v>
      </c>
      <c r="R4073" t="s">
        <v>8270</v>
      </c>
      <c r="S4073" s="6">
        <f t="shared" si="441"/>
        <v>0</v>
      </c>
      <c r="T4073" s="8">
        <f t="shared" si="442"/>
        <v>0</v>
      </c>
      <c r="U4073" t="str">
        <f t="shared" si="446"/>
        <v>theater</v>
      </c>
      <c r="V4073" t="str">
        <f t="shared" si="447"/>
        <v>plays</v>
      </c>
    </row>
    <row r="4074" spans="1:22" ht="48" x14ac:dyDescent="0.2">
      <c r="A4074">
        <v>4072</v>
      </c>
      <c r="B4074" s="3" t="s">
        <v>4068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2">
        <f t="shared" si="443"/>
        <v>41872.77443287037</v>
      </c>
      <c r="K4074">
        <v>1403462111</v>
      </c>
      <c r="L4074" s="12" t="str">
        <f t="shared" si="444"/>
        <v>06/22/2014</v>
      </c>
      <c r="M4074" s="9" t="str" cm="1">
        <f t="array" ref="M4074">_xlfn.IFS(LEFT(L4074, 2) = "01", "Jan", LEFT(L4074, 2) = "02", "Feb", LEFT(L4074, 2) = "03", "Mar", LEFT(L4074, 2) = "04", "Apr", LEFT(L4074, 2) = "05", "May", LEFT(L4074, 2) = "06", "Jun", LEFT(L4074, 2) = "07", "Jul", LEFT(L4074, 2) = "08", "Aug", LEFT(L4074, 2) = "09", "Sep", LEFT(L4074, 2) = "10", "Oct", LEFT(L4074, 2) = "11", "Nov", LEFT(L4074, 2) = "12", "Dec")</f>
        <v>Jun</v>
      </c>
      <c r="N4074" s="9" t="str">
        <f t="shared" si="445"/>
        <v>2014</v>
      </c>
      <c r="O4074" t="b">
        <v>0</v>
      </c>
      <c r="P4074">
        <v>2</v>
      </c>
      <c r="Q4074" t="b">
        <v>0</v>
      </c>
      <c r="R4074" t="s">
        <v>8270</v>
      </c>
      <c r="S4074" s="6">
        <f t="shared" si="441"/>
        <v>4.0000000000000001E-3</v>
      </c>
      <c r="T4074" s="8">
        <f t="shared" si="442"/>
        <v>2</v>
      </c>
      <c r="U4074" t="str">
        <f t="shared" si="446"/>
        <v>theater</v>
      </c>
      <c r="V4074" t="str">
        <f t="shared" si="447"/>
        <v>plays</v>
      </c>
    </row>
    <row r="4075" spans="1:22" ht="48" x14ac:dyDescent="0.2">
      <c r="A4075">
        <v>4073</v>
      </c>
      <c r="B4075" s="3" t="s">
        <v>4069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2">
        <f t="shared" si="443"/>
        <v>42133.166666666672</v>
      </c>
      <c r="K4075">
        <v>1426407426</v>
      </c>
      <c r="L4075" s="12" t="str">
        <f t="shared" si="444"/>
        <v>03/15/2015</v>
      </c>
      <c r="M4075" s="9" t="str" cm="1">
        <f t="array" ref="M4075">_xlfn.IFS(LEFT(L4075, 2) = "01", "Jan", LEFT(L4075, 2) = "02", "Feb", LEFT(L4075, 2) = "03", "Mar", LEFT(L4075, 2) = "04", "Apr", LEFT(L4075, 2) = "05", "May", LEFT(L4075, 2) = "06", "Jun", LEFT(L4075, 2) = "07", "Jul", LEFT(L4075, 2) = "08", "Aug", LEFT(L4075, 2) = "09", "Sep", LEFT(L4075, 2) = "10", "Oct", LEFT(L4075, 2) = "11", "Nov", LEFT(L4075, 2) = "12", "Dec")</f>
        <v>Mar</v>
      </c>
      <c r="N4075" s="9" t="str">
        <f t="shared" si="445"/>
        <v>2015</v>
      </c>
      <c r="O4075" t="b">
        <v>0</v>
      </c>
      <c r="P4075">
        <v>2</v>
      </c>
      <c r="Q4075" t="b">
        <v>0</v>
      </c>
      <c r="R4075" t="s">
        <v>8270</v>
      </c>
      <c r="S4075" s="6">
        <f t="shared" si="441"/>
        <v>1.0571428571428572E-2</v>
      </c>
      <c r="T4075" s="8">
        <f t="shared" si="442"/>
        <v>18.5</v>
      </c>
      <c r="U4075" t="str">
        <f t="shared" si="446"/>
        <v>theater</v>
      </c>
      <c r="V4075" t="str">
        <f t="shared" si="447"/>
        <v>plays</v>
      </c>
    </row>
    <row r="4076" spans="1:22" ht="48" x14ac:dyDescent="0.2">
      <c r="A4076">
        <v>4074</v>
      </c>
      <c r="B4076" s="3" t="s">
        <v>4070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2">
        <f t="shared" si="443"/>
        <v>42313.594618055555</v>
      </c>
      <c r="K4076">
        <v>1444137375</v>
      </c>
      <c r="L4076" s="12" t="str">
        <f t="shared" si="444"/>
        <v>10/06/2015</v>
      </c>
      <c r="M4076" s="9" t="str" cm="1">
        <f t="array" ref="M4076">_xlfn.IFS(LEFT(L4076, 2) = "01", "Jan", LEFT(L4076, 2) = "02", "Feb", LEFT(L4076, 2) = "03", "Mar", LEFT(L4076, 2) = "04", "Apr", LEFT(L4076, 2) = "05", "May", LEFT(L4076, 2) = "06", "Jun", LEFT(L4076, 2) = "07", "Jul", LEFT(L4076, 2) = "08", "Aug", LEFT(L4076, 2) = "09", "Sep", LEFT(L4076, 2) = "10", "Oct", LEFT(L4076, 2) = "11", "Nov", LEFT(L4076, 2) = "12", "Dec")</f>
        <v>Oct</v>
      </c>
      <c r="N4076" s="9" t="str">
        <f t="shared" si="445"/>
        <v>2015</v>
      </c>
      <c r="O4076" t="b">
        <v>0</v>
      </c>
      <c r="P4076">
        <v>21</v>
      </c>
      <c r="Q4076" t="b">
        <v>0</v>
      </c>
      <c r="R4076" t="s">
        <v>8270</v>
      </c>
      <c r="S4076" s="6">
        <f t="shared" si="441"/>
        <v>0.26727272727272727</v>
      </c>
      <c r="T4076" s="8">
        <f t="shared" si="442"/>
        <v>35</v>
      </c>
      <c r="U4076" t="str">
        <f t="shared" si="446"/>
        <v>theater</v>
      </c>
      <c r="V4076" t="str">
        <f t="shared" si="447"/>
        <v>plays</v>
      </c>
    </row>
    <row r="4077" spans="1:22" ht="48" x14ac:dyDescent="0.2">
      <c r="A4077">
        <v>4075</v>
      </c>
      <c r="B4077" s="3" t="s">
        <v>4071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2">
        <f t="shared" si="443"/>
        <v>41820.727777777778</v>
      </c>
      <c r="K4077">
        <v>1400547969</v>
      </c>
      <c r="L4077" s="12" t="str">
        <f t="shared" si="444"/>
        <v>05/20/2014</v>
      </c>
      <c r="M4077" s="9" t="str" cm="1">
        <f t="array" ref="M4077">_xlfn.IFS(LEFT(L4077, 2) = "01", "Jan", LEFT(L4077, 2) = "02", "Feb", LEFT(L4077, 2) = "03", "Mar", LEFT(L4077, 2) = "04", "Apr", LEFT(L4077, 2) = "05", "May", LEFT(L4077, 2) = "06", "Jun", LEFT(L4077, 2) = "07", "Jul", LEFT(L4077, 2) = "08", "Aug", LEFT(L4077, 2) = "09", "Sep", LEFT(L4077, 2) = "10", "Oct", LEFT(L4077, 2) = "11", "Nov", LEFT(L4077, 2) = "12", "Dec")</f>
        <v>May</v>
      </c>
      <c r="N4077" s="9" t="str">
        <f t="shared" si="445"/>
        <v>2014</v>
      </c>
      <c r="O4077" t="b">
        <v>0</v>
      </c>
      <c r="P4077">
        <v>13</v>
      </c>
      <c r="Q4077" t="b">
        <v>0</v>
      </c>
      <c r="R4077" t="s">
        <v>8270</v>
      </c>
      <c r="S4077" s="6">
        <f t="shared" si="441"/>
        <v>0.28799999999999998</v>
      </c>
      <c r="T4077" s="8">
        <f t="shared" si="442"/>
        <v>44.307692307692307</v>
      </c>
      <c r="U4077" t="str">
        <f t="shared" si="446"/>
        <v>theater</v>
      </c>
      <c r="V4077" t="str">
        <f t="shared" si="447"/>
        <v>plays</v>
      </c>
    </row>
    <row r="4078" spans="1:22" ht="48" x14ac:dyDescent="0.2">
      <c r="A4078">
        <v>4076</v>
      </c>
      <c r="B4078" s="3" t="s">
        <v>4072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2">
        <f t="shared" si="443"/>
        <v>41933.82708333333</v>
      </c>
      <c r="K4078">
        <v>1411499149</v>
      </c>
      <c r="L4078" s="12" t="str">
        <f t="shared" si="444"/>
        <v>09/23/2014</v>
      </c>
      <c r="M4078" s="9" t="str" cm="1">
        <f t="array" ref="M4078">_xlfn.IFS(LEFT(L4078, 2) = "01", "Jan", LEFT(L4078, 2) = "02", "Feb", LEFT(L4078, 2) = "03", "Mar", LEFT(L4078, 2) = "04", "Apr", LEFT(L4078, 2) = "05", "May", LEFT(L4078, 2) = "06", "Jun", LEFT(L4078, 2) = "07", "Jul", LEFT(L4078, 2) = "08", "Aug", LEFT(L4078, 2) = "09", "Sep", LEFT(L4078, 2) = "10", "Oct", LEFT(L4078, 2) = "11", "Nov", LEFT(L4078, 2) = "12", "Dec")</f>
        <v>Sep</v>
      </c>
      <c r="N4078" s="9" t="str">
        <f t="shared" si="445"/>
        <v>2014</v>
      </c>
      <c r="O4078" t="b">
        <v>0</v>
      </c>
      <c r="P4078">
        <v>0</v>
      </c>
      <c r="Q4078" t="b">
        <v>0</v>
      </c>
      <c r="R4078" t="s">
        <v>8270</v>
      </c>
      <c r="S4078" s="6">
        <f t="shared" si="441"/>
        <v>0</v>
      </c>
      <c r="T4078" s="8">
        <f t="shared" si="442"/>
        <v>0</v>
      </c>
      <c r="U4078" t="str">
        <f t="shared" si="446"/>
        <v>theater</v>
      </c>
      <c r="V4078" t="str">
        <f t="shared" si="447"/>
        <v>plays</v>
      </c>
    </row>
    <row r="4079" spans="1:22" ht="48" x14ac:dyDescent="0.2">
      <c r="A4079">
        <v>4077</v>
      </c>
      <c r="B4079" s="3" t="s">
        <v>4073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2">
        <f t="shared" si="443"/>
        <v>42725.7105787037</v>
      </c>
      <c r="K4079">
        <v>1479747794</v>
      </c>
      <c r="L4079" s="12" t="str">
        <f t="shared" si="444"/>
        <v>11/21/2016</v>
      </c>
      <c r="M4079" s="9" t="str" cm="1">
        <f t="array" ref="M4079">_xlfn.IFS(LEFT(L4079, 2) = "01", "Jan", LEFT(L4079, 2) = "02", "Feb", LEFT(L4079, 2) = "03", "Mar", LEFT(L4079, 2) = "04", "Apr", LEFT(L4079, 2) = "05", "May", LEFT(L4079, 2) = "06", "Jun", LEFT(L4079, 2) = "07", "Jul", LEFT(L4079, 2) = "08", "Aug", LEFT(L4079, 2) = "09", "Sep", LEFT(L4079, 2) = "10", "Oct", LEFT(L4079, 2) = "11", "Nov", LEFT(L4079, 2) = "12", "Dec")</f>
        <v>Nov</v>
      </c>
      <c r="N4079" s="9" t="str">
        <f t="shared" si="445"/>
        <v>2016</v>
      </c>
      <c r="O4079" t="b">
        <v>0</v>
      </c>
      <c r="P4079">
        <v>6</v>
      </c>
      <c r="Q4079" t="b">
        <v>0</v>
      </c>
      <c r="R4079" t="s">
        <v>8270</v>
      </c>
      <c r="S4079" s="6">
        <f t="shared" si="441"/>
        <v>8.8999999999999996E-2</v>
      </c>
      <c r="T4079" s="8">
        <f t="shared" si="442"/>
        <v>222.5</v>
      </c>
      <c r="U4079" t="str">
        <f t="shared" si="446"/>
        <v>theater</v>
      </c>
      <c r="V4079" t="str">
        <f t="shared" si="447"/>
        <v>plays</v>
      </c>
    </row>
    <row r="4080" spans="1:22" ht="48" x14ac:dyDescent="0.2">
      <c r="A4080">
        <v>4078</v>
      </c>
      <c r="B4080" s="3" t="s">
        <v>4074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2">
        <f t="shared" si="443"/>
        <v>42762.787523148145</v>
      </c>
      <c r="K4080">
        <v>1482951242</v>
      </c>
      <c r="L4080" s="12" t="str">
        <f t="shared" si="444"/>
        <v>12/28/2016</v>
      </c>
      <c r="M4080" s="9" t="str" cm="1">
        <f t="array" ref="M4080">_xlfn.IFS(LEFT(L4080, 2) = "01", "Jan", LEFT(L4080, 2) = "02", "Feb", LEFT(L4080, 2) = "03", "Mar", LEFT(L4080, 2) = "04", "Apr", LEFT(L4080, 2) = "05", "May", LEFT(L4080, 2) = "06", "Jun", LEFT(L4080, 2) = "07", "Jul", LEFT(L4080, 2) = "08", "Aug", LEFT(L4080, 2) = "09", "Sep", LEFT(L4080, 2) = "10", "Oct", LEFT(L4080, 2) = "11", "Nov", LEFT(L4080, 2) = "12", "Dec")</f>
        <v>Dec</v>
      </c>
      <c r="N4080" s="9" t="str">
        <f t="shared" si="445"/>
        <v>2016</v>
      </c>
      <c r="O4080" t="b">
        <v>0</v>
      </c>
      <c r="P4080">
        <v>0</v>
      </c>
      <c r="Q4080" t="b">
        <v>0</v>
      </c>
      <c r="R4080" t="s">
        <v>8270</v>
      </c>
      <c r="S4080" s="6">
        <f t="shared" si="441"/>
        <v>0</v>
      </c>
      <c r="T4080" s="8">
        <f t="shared" si="442"/>
        <v>0</v>
      </c>
      <c r="U4080" t="str">
        <f t="shared" si="446"/>
        <v>theater</v>
      </c>
      <c r="V4080" t="str">
        <f t="shared" si="447"/>
        <v>plays</v>
      </c>
    </row>
    <row r="4081" spans="1:22" ht="48" x14ac:dyDescent="0.2">
      <c r="A4081">
        <v>4079</v>
      </c>
      <c r="B4081" s="3" t="s">
        <v>4075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2">
        <f t="shared" si="443"/>
        <v>42540.938900462963</v>
      </c>
      <c r="K4081">
        <v>1463783521</v>
      </c>
      <c r="L4081" s="12" t="str">
        <f t="shared" si="444"/>
        <v>05/20/2016</v>
      </c>
      <c r="M4081" s="9" t="str" cm="1">
        <f t="array" ref="M4081">_xlfn.IFS(LEFT(L4081, 2) = "01", "Jan", LEFT(L4081, 2) = "02", "Feb", LEFT(L4081, 2) = "03", "Mar", LEFT(L4081, 2) = "04", "Apr", LEFT(L4081, 2) = "05", "May", LEFT(L4081, 2) = "06", "Jun", LEFT(L4081, 2) = "07", "Jul", LEFT(L4081, 2) = "08", "Aug", LEFT(L4081, 2) = "09", "Sep", LEFT(L4081, 2) = "10", "Oct", LEFT(L4081, 2) = "11", "Nov", LEFT(L4081, 2) = "12", "Dec")</f>
        <v>May</v>
      </c>
      <c r="N4081" s="9" t="str">
        <f t="shared" si="445"/>
        <v>2016</v>
      </c>
      <c r="O4081" t="b">
        <v>0</v>
      </c>
      <c r="P4081">
        <v>1</v>
      </c>
      <c r="Q4081" t="b">
        <v>0</v>
      </c>
      <c r="R4081" t="s">
        <v>8270</v>
      </c>
      <c r="S4081" s="6">
        <f t="shared" si="441"/>
        <v>1.6666666666666668E-3</v>
      </c>
      <c r="T4081" s="8">
        <f t="shared" si="442"/>
        <v>5</v>
      </c>
      <c r="U4081" t="str">
        <f t="shared" si="446"/>
        <v>theater</v>
      </c>
      <c r="V4081" t="str">
        <f t="shared" si="447"/>
        <v>plays</v>
      </c>
    </row>
    <row r="4082" spans="1:22" ht="48" x14ac:dyDescent="0.2">
      <c r="A4082">
        <v>4080</v>
      </c>
      <c r="B4082" s="3" t="s">
        <v>4076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2">
        <f t="shared" si="443"/>
        <v>42535.787500000006</v>
      </c>
      <c r="K4082">
        <v>1463849116</v>
      </c>
      <c r="L4082" s="12" t="str">
        <f t="shared" si="444"/>
        <v>05/21/2016</v>
      </c>
      <c r="M4082" s="9" t="str" cm="1">
        <f t="array" ref="M4082">_xlfn.IFS(LEFT(L4082, 2) = "01", "Jan", LEFT(L4082, 2) = "02", "Feb", LEFT(L4082, 2) = "03", "Mar", LEFT(L4082, 2) = "04", "Apr", LEFT(L4082, 2) = "05", "May", LEFT(L4082, 2) = "06", "Jun", LEFT(L4082, 2) = "07", "Jul", LEFT(L4082, 2) = "08", "Aug", LEFT(L4082, 2) = "09", "Sep", LEFT(L4082, 2) = "10", "Oct", LEFT(L4082, 2) = "11", "Nov", LEFT(L4082, 2) = "12", "Dec")</f>
        <v>May</v>
      </c>
      <c r="N4082" s="9" t="str">
        <f t="shared" si="445"/>
        <v>2016</v>
      </c>
      <c r="O4082" t="b">
        <v>0</v>
      </c>
      <c r="P4082">
        <v>0</v>
      </c>
      <c r="Q4082" t="b">
        <v>0</v>
      </c>
      <c r="R4082" t="s">
        <v>8270</v>
      </c>
      <c r="S4082" s="6">
        <f t="shared" si="441"/>
        <v>0</v>
      </c>
      <c r="T4082" s="8">
        <f t="shared" si="442"/>
        <v>0</v>
      </c>
      <c r="U4082" t="str">
        <f t="shared" si="446"/>
        <v>theater</v>
      </c>
      <c r="V4082" t="str">
        <f t="shared" si="447"/>
        <v>plays</v>
      </c>
    </row>
    <row r="4083" spans="1:22" ht="48" x14ac:dyDescent="0.2">
      <c r="A4083">
        <v>4081</v>
      </c>
      <c r="B4083" s="3" t="s">
        <v>4077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2">
        <f t="shared" si="443"/>
        <v>42071.539641203708</v>
      </c>
      <c r="K4083">
        <v>1423231025</v>
      </c>
      <c r="L4083" s="12" t="str">
        <f t="shared" si="444"/>
        <v>02/06/2015</v>
      </c>
      <c r="M4083" s="9" t="str" cm="1">
        <f t="array" ref="M4083">_xlfn.IFS(LEFT(L4083, 2) = "01", "Jan", LEFT(L4083, 2) = "02", "Feb", LEFT(L4083, 2) = "03", "Mar", LEFT(L4083, 2) = "04", "Apr", LEFT(L4083, 2) = "05", "May", LEFT(L4083, 2) = "06", "Jun", LEFT(L4083, 2) = "07", "Jul", LEFT(L4083, 2) = "08", "Aug", LEFT(L4083, 2) = "09", "Sep", LEFT(L4083, 2) = "10", "Oct", LEFT(L4083, 2) = "11", "Nov", LEFT(L4083, 2) = "12", "Dec")</f>
        <v>Feb</v>
      </c>
      <c r="N4083" s="9" t="str">
        <f t="shared" si="445"/>
        <v>2015</v>
      </c>
      <c r="O4083" t="b">
        <v>0</v>
      </c>
      <c r="P4083">
        <v>12</v>
      </c>
      <c r="Q4083" t="b">
        <v>0</v>
      </c>
      <c r="R4083" t="s">
        <v>8270</v>
      </c>
      <c r="S4083" s="6">
        <f t="shared" si="441"/>
        <v>0.15737410071942445</v>
      </c>
      <c r="T4083" s="8">
        <f t="shared" si="442"/>
        <v>29.166666666666668</v>
      </c>
      <c r="U4083" t="str">
        <f t="shared" si="446"/>
        <v>theater</v>
      </c>
      <c r="V4083" t="str">
        <f t="shared" si="447"/>
        <v>plays</v>
      </c>
    </row>
    <row r="4084" spans="1:22" ht="48" x14ac:dyDescent="0.2">
      <c r="A4084">
        <v>4082</v>
      </c>
      <c r="B4084" s="3" t="s">
        <v>4078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2">
        <f t="shared" si="443"/>
        <v>42322.958333333328</v>
      </c>
      <c r="K4084">
        <v>1446179553</v>
      </c>
      <c r="L4084" s="12" t="str">
        <f t="shared" si="444"/>
        <v>10/30/2015</v>
      </c>
      <c r="M4084" s="9" t="str" cm="1">
        <f t="array" ref="M4084">_xlfn.IFS(LEFT(L4084, 2) = "01", "Jan", LEFT(L4084, 2) = "02", "Feb", LEFT(L4084, 2) = "03", "Mar", LEFT(L4084, 2) = "04", "Apr", LEFT(L4084, 2) = "05", "May", LEFT(L4084, 2) = "06", "Jun", LEFT(L4084, 2) = "07", "Jul", LEFT(L4084, 2) = "08", "Aug", LEFT(L4084, 2) = "09", "Sep", LEFT(L4084, 2) = "10", "Oct", LEFT(L4084, 2) = "11", "Nov", LEFT(L4084, 2) = "12", "Dec")</f>
        <v>Oct</v>
      </c>
      <c r="N4084" s="9" t="str">
        <f t="shared" si="445"/>
        <v>2015</v>
      </c>
      <c r="O4084" t="b">
        <v>0</v>
      </c>
      <c r="P4084">
        <v>2</v>
      </c>
      <c r="Q4084" t="b">
        <v>0</v>
      </c>
      <c r="R4084" t="s">
        <v>8270</v>
      </c>
      <c r="S4084" s="6">
        <f t="shared" si="441"/>
        <v>0.02</v>
      </c>
      <c r="T4084" s="8">
        <f t="shared" si="442"/>
        <v>1.5</v>
      </c>
      <c r="U4084" t="str">
        <f t="shared" si="446"/>
        <v>theater</v>
      </c>
      <c r="V4084" t="str">
        <f t="shared" si="447"/>
        <v>plays</v>
      </c>
    </row>
    <row r="4085" spans="1:22" ht="48" x14ac:dyDescent="0.2">
      <c r="A4085">
        <v>4083</v>
      </c>
      <c r="B4085" s="3" t="s">
        <v>4079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2">
        <f t="shared" si="443"/>
        <v>42383.761759259258</v>
      </c>
      <c r="K4085">
        <v>1450203416</v>
      </c>
      <c r="L4085" s="12" t="str">
        <f t="shared" si="444"/>
        <v>12/15/2015</v>
      </c>
      <c r="M4085" s="9" t="str" cm="1">
        <f t="array" ref="M4085">_xlfn.IFS(LEFT(L4085, 2) = "01", "Jan", LEFT(L4085, 2) = "02", "Feb", LEFT(L4085, 2) = "03", "Mar", LEFT(L4085, 2) = "04", "Apr", LEFT(L4085, 2) = "05", "May", LEFT(L4085, 2) = "06", "Jun", LEFT(L4085, 2) = "07", "Jul", LEFT(L4085, 2) = "08", "Aug", LEFT(L4085, 2) = "09", "Sep", LEFT(L4085, 2) = "10", "Oct", LEFT(L4085, 2) = "11", "Nov", LEFT(L4085, 2) = "12", "Dec")</f>
        <v>Dec</v>
      </c>
      <c r="N4085" s="9" t="str">
        <f t="shared" si="445"/>
        <v>2015</v>
      </c>
      <c r="O4085" t="b">
        <v>0</v>
      </c>
      <c r="P4085">
        <v>6</v>
      </c>
      <c r="Q4085" t="b">
        <v>0</v>
      </c>
      <c r="R4085" t="s">
        <v>8270</v>
      </c>
      <c r="S4085" s="6">
        <f t="shared" si="441"/>
        <v>0.21685714285714286</v>
      </c>
      <c r="T4085" s="8">
        <f t="shared" si="442"/>
        <v>126.5</v>
      </c>
      <c r="U4085" t="str">
        <f t="shared" si="446"/>
        <v>theater</v>
      </c>
      <c r="V4085" t="str">
        <f t="shared" si="447"/>
        <v>plays</v>
      </c>
    </row>
    <row r="4086" spans="1:22" ht="48" x14ac:dyDescent="0.2">
      <c r="A4086">
        <v>4084</v>
      </c>
      <c r="B4086" s="3" t="s">
        <v>4080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2">
        <f t="shared" si="443"/>
        <v>42652.436412037037</v>
      </c>
      <c r="K4086">
        <v>1473416906</v>
      </c>
      <c r="L4086" s="12" t="str">
        <f t="shared" si="444"/>
        <v>09/09/2016</v>
      </c>
      <c r="M4086" s="9" t="str" cm="1">
        <f t="array" ref="M4086">_xlfn.IFS(LEFT(L4086, 2) = "01", "Jan", LEFT(L4086, 2) = "02", "Feb", LEFT(L4086, 2) = "03", "Mar", LEFT(L4086, 2) = "04", "Apr", LEFT(L4086, 2) = "05", "May", LEFT(L4086, 2) = "06", "Jun", LEFT(L4086, 2) = "07", "Jul", LEFT(L4086, 2) = "08", "Aug", LEFT(L4086, 2) = "09", "Sep", LEFT(L4086, 2) = "10", "Oct", LEFT(L4086, 2) = "11", "Nov", LEFT(L4086, 2) = "12", "Dec")</f>
        <v>Sep</v>
      </c>
      <c r="N4086" s="9" t="str">
        <f t="shared" si="445"/>
        <v>2016</v>
      </c>
      <c r="O4086" t="b">
        <v>0</v>
      </c>
      <c r="P4086">
        <v>1</v>
      </c>
      <c r="Q4086" t="b">
        <v>0</v>
      </c>
      <c r="R4086" t="s">
        <v>8270</v>
      </c>
      <c r="S4086" s="6">
        <f t="shared" si="441"/>
        <v>3.3333333333333335E-3</v>
      </c>
      <c r="T4086" s="8">
        <f t="shared" si="442"/>
        <v>10</v>
      </c>
      <c r="U4086" t="str">
        <f t="shared" si="446"/>
        <v>theater</v>
      </c>
      <c r="V4086" t="str">
        <f t="shared" si="447"/>
        <v>plays</v>
      </c>
    </row>
    <row r="4087" spans="1:22" ht="48" x14ac:dyDescent="0.2">
      <c r="A4087">
        <v>4085</v>
      </c>
      <c r="B4087" s="3" t="s">
        <v>4081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2">
        <f t="shared" si="443"/>
        <v>42087.165972222225</v>
      </c>
      <c r="K4087">
        <v>1424701775</v>
      </c>
      <c r="L4087" s="12" t="str">
        <f t="shared" si="444"/>
        <v>02/23/2015</v>
      </c>
      <c r="M4087" s="9" t="str" cm="1">
        <f t="array" ref="M4087">_xlfn.IFS(LEFT(L4087, 2) = "01", "Jan", LEFT(L4087, 2) = "02", "Feb", LEFT(L4087, 2) = "03", "Mar", LEFT(L4087, 2) = "04", "Apr", LEFT(L4087, 2) = "05", "May", LEFT(L4087, 2) = "06", "Jun", LEFT(L4087, 2) = "07", "Jul", LEFT(L4087, 2) = "08", "Aug", LEFT(L4087, 2) = "09", "Sep", LEFT(L4087, 2) = "10", "Oct", LEFT(L4087, 2) = "11", "Nov", LEFT(L4087, 2) = "12", "Dec")</f>
        <v>Feb</v>
      </c>
      <c r="N4087" s="9" t="str">
        <f t="shared" si="445"/>
        <v>2015</v>
      </c>
      <c r="O4087" t="b">
        <v>0</v>
      </c>
      <c r="P4087">
        <v>1</v>
      </c>
      <c r="Q4087" t="b">
        <v>0</v>
      </c>
      <c r="R4087" t="s">
        <v>8270</v>
      </c>
      <c r="S4087" s="6">
        <f t="shared" si="441"/>
        <v>2.8571428571428571E-3</v>
      </c>
      <c r="T4087" s="8">
        <f t="shared" si="442"/>
        <v>10</v>
      </c>
      <c r="U4087" t="str">
        <f t="shared" si="446"/>
        <v>theater</v>
      </c>
      <c r="V4087" t="str">
        <f t="shared" si="447"/>
        <v>plays</v>
      </c>
    </row>
    <row r="4088" spans="1:22" ht="48" x14ac:dyDescent="0.2">
      <c r="A4088">
        <v>4086</v>
      </c>
      <c r="B4088" s="3" t="s">
        <v>4082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2">
        <f t="shared" si="443"/>
        <v>42329.166666666672</v>
      </c>
      <c r="K4088">
        <v>1445985299</v>
      </c>
      <c r="L4088" s="12" t="str">
        <f t="shared" si="444"/>
        <v>10/27/2015</v>
      </c>
      <c r="M4088" s="9" t="str" cm="1">
        <f t="array" ref="M4088">_xlfn.IFS(LEFT(L4088, 2) = "01", "Jan", LEFT(L4088, 2) = "02", "Feb", LEFT(L4088, 2) = "03", "Mar", LEFT(L4088, 2) = "04", "Apr", LEFT(L4088, 2) = "05", "May", LEFT(L4088, 2) = "06", "Jun", LEFT(L4088, 2) = "07", "Jul", LEFT(L4088, 2) = "08", "Aug", LEFT(L4088, 2) = "09", "Sep", LEFT(L4088, 2) = "10", "Oct", LEFT(L4088, 2) = "11", "Nov", LEFT(L4088, 2) = "12", "Dec")</f>
        <v>Oct</v>
      </c>
      <c r="N4088" s="9" t="str">
        <f t="shared" si="445"/>
        <v>2015</v>
      </c>
      <c r="O4088" t="b">
        <v>0</v>
      </c>
      <c r="P4088">
        <v>5</v>
      </c>
      <c r="Q4088" t="b">
        <v>0</v>
      </c>
      <c r="R4088" t="s">
        <v>8270</v>
      </c>
      <c r="S4088" s="6">
        <f t="shared" si="441"/>
        <v>4.7E-2</v>
      </c>
      <c r="T4088" s="8">
        <f t="shared" si="442"/>
        <v>9.4</v>
      </c>
      <c r="U4088" t="str">
        <f t="shared" si="446"/>
        <v>theater</v>
      </c>
      <c r="V4088" t="str">
        <f t="shared" si="447"/>
        <v>plays</v>
      </c>
    </row>
    <row r="4089" spans="1:22" ht="16" x14ac:dyDescent="0.2">
      <c r="A4089">
        <v>4087</v>
      </c>
      <c r="B4089" s="3" t="s">
        <v>4083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2">
        <f t="shared" si="443"/>
        <v>42568.742893518516</v>
      </c>
      <c r="K4089">
        <v>1466185786</v>
      </c>
      <c r="L4089" s="12" t="str">
        <f t="shared" si="444"/>
        <v>06/17/2016</v>
      </c>
      <c r="M4089" s="9" t="str" cm="1">
        <f t="array" ref="M4089">_xlfn.IFS(LEFT(L4089, 2) = "01", "Jan", LEFT(L4089, 2) = "02", "Feb", LEFT(L4089, 2) = "03", "Mar", LEFT(L4089, 2) = "04", "Apr", LEFT(L4089, 2) = "05", "May", LEFT(L4089, 2) = "06", "Jun", LEFT(L4089, 2) = "07", "Jul", LEFT(L4089, 2) = "08", "Aug", LEFT(L4089, 2) = "09", "Sep", LEFT(L4089, 2) = "10", "Oct", LEFT(L4089, 2) = "11", "Nov", LEFT(L4089, 2) = "12", "Dec")</f>
        <v>Jun</v>
      </c>
      <c r="N4089" s="9" t="str">
        <f t="shared" si="445"/>
        <v>2016</v>
      </c>
      <c r="O4089" t="b">
        <v>0</v>
      </c>
      <c r="P4089">
        <v>0</v>
      </c>
      <c r="Q4089" t="b">
        <v>0</v>
      </c>
      <c r="R4089" t="s">
        <v>8270</v>
      </c>
      <c r="S4089" s="6">
        <f t="shared" si="441"/>
        <v>0</v>
      </c>
      <c r="T4089" s="8">
        <f t="shared" si="442"/>
        <v>0</v>
      </c>
      <c r="U4089" t="str">
        <f t="shared" si="446"/>
        <v>theater</v>
      </c>
      <c r="V4089" t="str">
        <f t="shared" si="447"/>
        <v>plays</v>
      </c>
    </row>
    <row r="4090" spans="1:22" ht="48" x14ac:dyDescent="0.2">
      <c r="A4090">
        <v>4088</v>
      </c>
      <c r="B4090" s="3" t="s">
        <v>4084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2">
        <f t="shared" si="443"/>
        <v>42020.434722222228</v>
      </c>
      <c r="K4090">
        <v>1418827324</v>
      </c>
      <c r="L4090" s="12" t="str">
        <f t="shared" si="444"/>
        <v>12/17/2014</v>
      </c>
      <c r="M4090" s="9" t="str" cm="1">
        <f t="array" ref="M4090">_xlfn.IFS(LEFT(L4090, 2) = "01", "Jan", LEFT(L4090, 2) = "02", "Feb", LEFT(L4090, 2) = "03", "Mar", LEFT(L4090, 2) = "04", "Apr", LEFT(L4090, 2) = "05", "May", LEFT(L4090, 2) = "06", "Jun", LEFT(L4090, 2) = "07", "Jul", LEFT(L4090, 2) = "08", "Aug", LEFT(L4090, 2) = "09", "Sep", LEFT(L4090, 2) = "10", "Oct", LEFT(L4090, 2) = "11", "Nov", LEFT(L4090, 2) = "12", "Dec")</f>
        <v>Dec</v>
      </c>
      <c r="N4090" s="9" t="str">
        <f t="shared" si="445"/>
        <v>2014</v>
      </c>
      <c r="O4090" t="b">
        <v>0</v>
      </c>
      <c r="P4090">
        <v>3</v>
      </c>
      <c r="Q4090" t="b">
        <v>0</v>
      </c>
      <c r="R4090" t="s">
        <v>8270</v>
      </c>
      <c r="S4090" s="6">
        <f t="shared" si="441"/>
        <v>0.108</v>
      </c>
      <c r="T4090" s="8">
        <f t="shared" si="442"/>
        <v>72</v>
      </c>
      <c r="U4090" t="str">
        <f t="shared" si="446"/>
        <v>theater</v>
      </c>
      <c r="V4090" t="str">
        <f t="shared" si="447"/>
        <v>plays</v>
      </c>
    </row>
    <row r="4091" spans="1:22" ht="48" x14ac:dyDescent="0.2">
      <c r="A4091">
        <v>4089</v>
      </c>
      <c r="B4091" s="3" t="s">
        <v>4085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2">
        <f t="shared" si="443"/>
        <v>42155.732638888891</v>
      </c>
      <c r="K4091">
        <v>1430242488</v>
      </c>
      <c r="L4091" s="12" t="str">
        <f t="shared" si="444"/>
        <v>04/28/2015</v>
      </c>
      <c r="M4091" s="9" t="str" cm="1">
        <f t="array" ref="M4091">_xlfn.IFS(LEFT(L4091, 2) = "01", "Jan", LEFT(L4091, 2) = "02", "Feb", LEFT(L4091, 2) = "03", "Mar", LEFT(L4091, 2) = "04", "Apr", LEFT(L4091, 2) = "05", "May", LEFT(L4091, 2) = "06", "Jun", LEFT(L4091, 2) = "07", "Jul", LEFT(L4091, 2) = "08", "Aug", LEFT(L4091, 2) = "09", "Sep", LEFT(L4091, 2) = "10", "Oct", LEFT(L4091, 2) = "11", "Nov", LEFT(L4091, 2) = "12", "Dec")</f>
        <v>Apr</v>
      </c>
      <c r="N4091" s="9" t="str">
        <f t="shared" si="445"/>
        <v>2015</v>
      </c>
      <c r="O4091" t="b">
        <v>0</v>
      </c>
      <c r="P4091">
        <v>8</v>
      </c>
      <c r="Q4091" t="b">
        <v>0</v>
      </c>
      <c r="R4091" t="s">
        <v>8270</v>
      </c>
      <c r="S4091" s="6">
        <f t="shared" si="441"/>
        <v>4.8000000000000001E-2</v>
      </c>
      <c r="T4091" s="8">
        <f t="shared" si="442"/>
        <v>30</v>
      </c>
      <c r="U4091" t="str">
        <f t="shared" si="446"/>
        <v>theater</v>
      </c>
      <c r="V4091" t="str">
        <f t="shared" si="447"/>
        <v>plays</v>
      </c>
    </row>
    <row r="4092" spans="1:22" ht="48" x14ac:dyDescent="0.2">
      <c r="A4092">
        <v>4090</v>
      </c>
      <c r="B4092" s="3" t="s">
        <v>4086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2">
        <f t="shared" si="443"/>
        <v>42223.625</v>
      </c>
      <c r="K4092">
        <v>1437754137</v>
      </c>
      <c r="L4092" s="12" t="str">
        <f t="shared" si="444"/>
        <v>07/24/2015</v>
      </c>
      <c r="M4092" s="9" t="str" cm="1">
        <f t="array" ref="M4092">_xlfn.IFS(LEFT(L4092, 2) = "01", "Jan", LEFT(L4092, 2) = "02", "Feb", LEFT(L4092, 2) = "03", "Mar", LEFT(L4092, 2) = "04", "Apr", LEFT(L4092, 2) = "05", "May", LEFT(L4092, 2) = "06", "Jun", LEFT(L4092, 2) = "07", "Jul", LEFT(L4092, 2) = "08", "Aug", LEFT(L4092, 2) = "09", "Sep", LEFT(L4092, 2) = "10", "Oct", LEFT(L4092, 2) = "11", "Nov", LEFT(L4092, 2) = "12", "Dec")</f>
        <v>Jul</v>
      </c>
      <c r="N4092" s="9" t="str">
        <f t="shared" si="445"/>
        <v>2015</v>
      </c>
      <c r="O4092" t="b">
        <v>0</v>
      </c>
      <c r="P4092">
        <v>3</v>
      </c>
      <c r="Q4092" t="b">
        <v>0</v>
      </c>
      <c r="R4092" t="s">
        <v>8270</v>
      </c>
      <c r="S4092" s="6">
        <f t="shared" si="441"/>
        <v>3.2000000000000001E-2</v>
      </c>
      <c r="T4092" s="8">
        <f t="shared" si="442"/>
        <v>10.666666666666666</v>
      </c>
      <c r="U4092" t="str">
        <f t="shared" si="446"/>
        <v>theater</v>
      </c>
      <c r="V4092" t="str">
        <f t="shared" si="447"/>
        <v>plays</v>
      </c>
    </row>
    <row r="4093" spans="1:22" ht="48" x14ac:dyDescent="0.2">
      <c r="A4093">
        <v>4091</v>
      </c>
      <c r="B4093" s="3" t="s">
        <v>4087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2">
        <f t="shared" si="443"/>
        <v>42020.506377314814</v>
      </c>
      <c r="K4093">
        <v>1418818151</v>
      </c>
      <c r="L4093" s="12" t="str">
        <f t="shared" si="444"/>
        <v>12/17/2014</v>
      </c>
      <c r="M4093" s="9" t="str" cm="1">
        <f t="array" ref="M4093">_xlfn.IFS(LEFT(L4093, 2) = "01", "Jan", LEFT(L4093, 2) = "02", "Feb", LEFT(L4093, 2) = "03", "Mar", LEFT(L4093, 2) = "04", "Apr", LEFT(L4093, 2) = "05", "May", LEFT(L4093, 2) = "06", "Jun", LEFT(L4093, 2) = "07", "Jul", LEFT(L4093, 2) = "08", "Aug", LEFT(L4093, 2) = "09", "Sep", LEFT(L4093, 2) = "10", "Oct", LEFT(L4093, 2) = "11", "Nov", LEFT(L4093, 2) = "12", "Dec")</f>
        <v>Dec</v>
      </c>
      <c r="N4093" s="9" t="str">
        <f t="shared" si="445"/>
        <v>2014</v>
      </c>
      <c r="O4093" t="b">
        <v>0</v>
      </c>
      <c r="P4093">
        <v>8</v>
      </c>
      <c r="Q4093" t="b">
        <v>0</v>
      </c>
      <c r="R4093" t="s">
        <v>8270</v>
      </c>
      <c r="S4093" s="6">
        <f t="shared" si="441"/>
        <v>0.1275</v>
      </c>
      <c r="T4093" s="8">
        <f t="shared" si="442"/>
        <v>25.5</v>
      </c>
      <c r="U4093" t="str">
        <f t="shared" si="446"/>
        <v>theater</v>
      </c>
      <c r="V4093" t="str">
        <f t="shared" si="447"/>
        <v>plays</v>
      </c>
    </row>
    <row r="4094" spans="1:22" ht="48" x14ac:dyDescent="0.2">
      <c r="A4094">
        <v>4092</v>
      </c>
      <c r="B4094" s="3" t="s">
        <v>4088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2">
        <f t="shared" si="443"/>
        <v>42099.153321759266</v>
      </c>
      <c r="K4094">
        <v>1423024847</v>
      </c>
      <c r="L4094" s="12" t="str">
        <f t="shared" si="444"/>
        <v>02/04/2015</v>
      </c>
      <c r="M4094" s="9" t="str" cm="1">
        <f t="array" ref="M4094">_xlfn.IFS(LEFT(L4094, 2) = "01", "Jan", LEFT(L4094, 2) = "02", "Feb", LEFT(L4094, 2) = "03", "Mar", LEFT(L4094, 2) = "04", "Apr", LEFT(L4094, 2) = "05", "May", LEFT(L4094, 2) = "06", "Jun", LEFT(L4094, 2) = "07", "Jul", LEFT(L4094, 2) = "08", "Aug", LEFT(L4094, 2) = "09", "Sep", LEFT(L4094, 2) = "10", "Oct", LEFT(L4094, 2) = "11", "Nov", LEFT(L4094, 2) = "12", "Dec")</f>
        <v>Feb</v>
      </c>
      <c r="N4094" s="9" t="str">
        <f t="shared" si="445"/>
        <v>2015</v>
      </c>
      <c r="O4094" t="b">
        <v>0</v>
      </c>
      <c r="P4094">
        <v>1</v>
      </c>
      <c r="Q4094" t="b">
        <v>0</v>
      </c>
      <c r="R4094" t="s">
        <v>8270</v>
      </c>
      <c r="S4094" s="6">
        <f t="shared" si="441"/>
        <v>1.8181818181818181E-4</v>
      </c>
      <c r="T4094" s="8">
        <f t="shared" si="442"/>
        <v>20</v>
      </c>
      <c r="U4094" t="str">
        <f t="shared" si="446"/>
        <v>theater</v>
      </c>
      <c r="V4094" t="str">
        <f t="shared" si="447"/>
        <v>plays</v>
      </c>
    </row>
    <row r="4095" spans="1:22" ht="48" x14ac:dyDescent="0.2">
      <c r="A4095">
        <v>4093</v>
      </c>
      <c r="B4095" s="3" t="s">
        <v>4089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2">
        <f t="shared" si="443"/>
        <v>42238.815891203703</v>
      </c>
      <c r="K4095">
        <v>1435088093</v>
      </c>
      <c r="L4095" s="12" t="str">
        <f t="shared" si="444"/>
        <v>06/23/2015</v>
      </c>
      <c r="M4095" s="9" t="str" cm="1">
        <f t="array" ref="M4095">_xlfn.IFS(LEFT(L4095, 2) = "01", "Jan", LEFT(L4095, 2) = "02", "Feb", LEFT(L4095, 2) = "03", "Mar", LEFT(L4095, 2) = "04", "Apr", LEFT(L4095, 2) = "05", "May", LEFT(L4095, 2) = "06", "Jun", LEFT(L4095, 2) = "07", "Jul", LEFT(L4095, 2) = "08", "Aug", LEFT(L4095, 2) = "09", "Sep", LEFT(L4095, 2) = "10", "Oct", LEFT(L4095, 2) = "11", "Nov", LEFT(L4095, 2) = "12", "Dec")</f>
        <v>Jun</v>
      </c>
      <c r="N4095" s="9" t="str">
        <f t="shared" si="445"/>
        <v>2015</v>
      </c>
      <c r="O4095" t="b">
        <v>0</v>
      </c>
      <c r="P4095">
        <v>4</v>
      </c>
      <c r="Q4095" t="b">
        <v>0</v>
      </c>
      <c r="R4095" t="s">
        <v>8270</v>
      </c>
      <c r="S4095" s="6">
        <f t="shared" si="441"/>
        <v>2.4E-2</v>
      </c>
      <c r="T4095" s="8">
        <f t="shared" si="442"/>
        <v>15</v>
      </c>
      <c r="U4095" t="str">
        <f t="shared" si="446"/>
        <v>theater</v>
      </c>
      <c r="V4095" t="str">
        <f t="shared" si="447"/>
        <v>plays</v>
      </c>
    </row>
    <row r="4096" spans="1:22" ht="48" x14ac:dyDescent="0.2">
      <c r="A4096">
        <v>4094</v>
      </c>
      <c r="B4096" s="3" t="s">
        <v>4090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2">
        <f t="shared" si="443"/>
        <v>41934.207638888889</v>
      </c>
      <c r="K4096">
        <v>1410141900</v>
      </c>
      <c r="L4096" s="12" t="str">
        <f t="shared" si="444"/>
        <v>09/08/2014</v>
      </c>
      <c r="M4096" s="9" t="str" cm="1">
        <f t="array" ref="M4096">_xlfn.IFS(LEFT(L4096, 2) = "01", "Jan", LEFT(L4096, 2) = "02", "Feb", LEFT(L4096, 2) = "03", "Mar", LEFT(L4096, 2) = "04", "Apr", LEFT(L4096, 2) = "05", "May", LEFT(L4096, 2) = "06", "Jun", LEFT(L4096, 2) = "07", "Jul", LEFT(L4096, 2) = "08", "Aug", LEFT(L4096, 2) = "09", "Sep", LEFT(L4096, 2) = "10", "Oct", LEFT(L4096, 2) = "11", "Nov", LEFT(L4096, 2) = "12", "Dec")</f>
        <v>Sep</v>
      </c>
      <c r="N4096" s="9" t="str">
        <f t="shared" si="445"/>
        <v>2014</v>
      </c>
      <c r="O4096" t="b">
        <v>0</v>
      </c>
      <c r="P4096">
        <v>8</v>
      </c>
      <c r="Q4096" t="b">
        <v>0</v>
      </c>
      <c r="R4096" t="s">
        <v>8270</v>
      </c>
      <c r="S4096" s="6">
        <f t="shared" si="441"/>
        <v>0.36499999999999999</v>
      </c>
      <c r="T4096" s="8">
        <f t="shared" si="442"/>
        <v>91.25</v>
      </c>
      <c r="U4096" t="str">
        <f t="shared" si="446"/>
        <v>theater</v>
      </c>
      <c r="V4096" t="str">
        <f t="shared" si="447"/>
        <v>plays</v>
      </c>
    </row>
    <row r="4097" spans="1:22" ht="32" x14ac:dyDescent="0.2">
      <c r="A4097">
        <v>4095</v>
      </c>
      <c r="B4097" s="3" t="s">
        <v>4091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2">
        <f t="shared" si="443"/>
        <v>42723.031828703708</v>
      </c>
      <c r="K4097">
        <v>1479516350</v>
      </c>
      <c r="L4097" s="12" t="str">
        <f t="shared" si="444"/>
        <v>11/19/2016</v>
      </c>
      <c r="M4097" s="9" t="str" cm="1">
        <f t="array" ref="M4097">_xlfn.IFS(LEFT(L4097, 2) = "01", "Jan", LEFT(L4097, 2) = "02", "Feb", LEFT(L4097, 2) = "03", "Mar", LEFT(L4097, 2) = "04", "Apr", LEFT(L4097, 2) = "05", "May", LEFT(L4097, 2) = "06", "Jun", LEFT(L4097, 2) = "07", "Jul", LEFT(L4097, 2) = "08", "Aug", LEFT(L4097, 2) = "09", "Sep", LEFT(L4097, 2) = "10", "Oct", LEFT(L4097, 2) = "11", "Nov", LEFT(L4097, 2) = "12", "Dec")</f>
        <v>Nov</v>
      </c>
      <c r="N4097" s="9" t="str">
        <f t="shared" si="445"/>
        <v>2016</v>
      </c>
      <c r="O4097" t="b">
        <v>0</v>
      </c>
      <c r="P4097">
        <v>1</v>
      </c>
      <c r="Q4097" t="b">
        <v>0</v>
      </c>
      <c r="R4097" t="s">
        <v>8270</v>
      </c>
      <c r="S4097" s="6">
        <f t="shared" si="441"/>
        <v>2.6666666666666668E-2</v>
      </c>
      <c r="T4097" s="8">
        <f t="shared" si="442"/>
        <v>800</v>
      </c>
      <c r="U4097" t="str">
        <f t="shared" si="446"/>
        <v>theater</v>
      </c>
      <c r="V4097" t="str">
        <f t="shared" si="447"/>
        <v>plays</v>
      </c>
    </row>
    <row r="4098" spans="1:22" ht="48" x14ac:dyDescent="0.2">
      <c r="A4098">
        <v>4096</v>
      </c>
      <c r="B4098" s="3" t="s">
        <v>4092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2">
        <f t="shared" si="443"/>
        <v>42794.368749999994</v>
      </c>
      <c r="K4098">
        <v>1484484219</v>
      </c>
      <c r="L4098" s="12" t="str">
        <f t="shared" si="444"/>
        <v>01/15/2017</v>
      </c>
      <c r="M4098" s="9" t="str" cm="1">
        <f t="array" ref="M4098">_xlfn.IFS(LEFT(L4098, 2) = "01", "Jan", LEFT(L4098, 2) = "02", "Feb", LEFT(L4098, 2) = "03", "Mar", LEFT(L4098, 2) = "04", "Apr", LEFT(L4098, 2) = "05", "May", LEFT(L4098, 2) = "06", "Jun", LEFT(L4098, 2) = "07", "Jul", LEFT(L4098, 2) = "08", "Aug", LEFT(L4098, 2) = "09", "Sep", LEFT(L4098, 2) = "10", "Oct", LEFT(L4098, 2) = "11", "Nov", LEFT(L4098, 2) = "12", "Dec")</f>
        <v>Jan</v>
      </c>
      <c r="N4098" s="9" t="str">
        <f t="shared" si="445"/>
        <v>2017</v>
      </c>
      <c r="O4098" t="b">
        <v>0</v>
      </c>
      <c r="P4098">
        <v>5</v>
      </c>
      <c r="Q4098" t="b">
        <v>0</v>
      </c>
      <c r="R4098" t="s">
        <v>8270</v>
      </c>
      <c r="S4098" s="6">
        <f t="shared" ref="S4098:S4115" si="448">E4098/D4098</f>
        <v>0.11428571428571428</v>
      </c>
      <c r="T4098" s="8">
        <f t="shared" ref="T4098:T4115" si="449">IFERROR(E4098/P4098, 0)</f>
        <v>80</v>
      </c>
      <c r="U4098" t="str">
        <f t="shared" si="446"/>
        <v>theater</v>
      </c>
      <c r="V4098" t="str">
        <f t="shared" si="447"/>
        <v>plays</v>
      </c>
    </row>
    <row r="4099" spans="1:22" ht="48" x14ac:dyDescent="0.2">
      <c r="A4099">
        <v>4097</v>
      </c>
      <c r="B4099" s="3" t="s">
        <v>4093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2">
        <f t="shared" ref="J4099:J4115" si="450">(((I4099/60)/60)/24)+DATE(1970,1,1)</f>
        <v>42400.996527777781</v>
      </c>
      <c r="K4099">
        <v>1449431237</v>
      </c>
      <c r="L4099" s="12" t="str">
        <f t="shared" ref="L4099:L4115" si="451">TEXT((((K4099/60)/60)/24)+DATE(1970,1,1), "mm/dd/yyyy")</f>
        <v>12/06/2015</v>
      </c>
      <c r="M4099" s="9" t="str" cm="1">
        <f t="array" ref="M4099">_xlfn.IFS(LEFT(L4099, 2) = "01", "Jan", LEFT(L4099, 2) = "02", "Feb", LEFT(L4099, 2) = "03", "Mar", LEFT(L4099, 2) = "04", "Apr", LEFT(L4099, 2) = "05", "May", LEFT(L4099, 2) = "06", "Jun", LEFT(L4099, 2) = "07", "Jul", LEFT(L4099, 2) = "08", "Aug", LEFT(L4099, 2) = "09", "Sep", LEFT(L4099, 2) = "10", "Oct", LEFT(L4099, 2) = "11", "Nov", LEFT(L4099, 2) = "12", "Dec")</f>
        <v>Dec</v>
      </c>
      <c r="N4099" s="9" t="str">
        <f t="shared" ref="N4099:N4115" si="452">RIGHT(L4099, 4)</f>
        <v>2015</v>
      </c>
      <c r="O4099" t="b">
        <v>0</v>
      </c>
      <c r="P4099">
        <v>0</v>
      </c>
      <c r="Q4099" t="b">
        <v>0</v>
      </c>
      <c r="R4099" t="s">
        <v>8270</v>
      </c>
      <c r="S4099" s="6">
        <f t="shared" si="448"/>
        <v>0</v>
      </c>
      <c r="T4099" s="8">
        <f t="shared" si="449"/>
        <v>0</v>
      </c>
      <c r="U4099" t="str">
        <f t="shared" ref="U4099:U4115" si="453">LEFT(R4099, SEARCH("/", R4099) - 1)</f>
        <v>theater</v>
      </c>
      <c r="V4099" t="str">
        <f t="shared" ref="V4099:V4115" si="454">RIGHT(R4099, LEN(R4099) - SEARCH("/", R4099) )</f>
        <v>plays</v>
      </c>
    </row>
    <row r="4100" spans="1:22" ht="48" x14ac:dyDescent="0.2">
      <c r="A4100">
        <v>4098</v>
      </c>
      <c r="B4100" s="3" t="s">
        <v>4094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2">
        <f t="shared" si="450"/>
        <v>42525.722187499996</v>
      </c>
      <c r="K4100">
        <v>1462468797</v>
      </c>
      <c r="L4100" s="12" t="str">
        <f t="shared" si="451"/>
        <v>05/05/2016</v>
      </c>
      <c r="M4100" s="9" t="str" cm="1">
        <f t="array" ref="M4100">_xlfn.IFS(LEFT(L4100, 2) = "01", "Jan", LEFT(L4100, 2) = "02", "Feb", LEFT(L4100, 2) = "03", "Mar", LEFT(L4100, 2) = "04", "Apr", LEFT(L4100, 2) = "05", "May", LEFT(L4100, 2) = "06", "Jun", LEFT(L4100, 2) = "07", "Jul", LEFT(L4100, 2) = "08", "Aug", LEFT(L4100, 2) = "09", "Sep", LEFT(L4100, 2) = "10", "Oct", LEFT(L4100, 2) = "11", "Nov", LEFT(L4100, 2) = "12", "Dec")</f>
        <v>May</v>
      </c>
      <c r="N4100" s="9" t="str">
        <f t="shared" si="452"/>
        <v>2016</v>
      </c>
      <c r="O4100" t="b">
        <v>0</v>
      </c>
      <c r="P4100">
        <v>0</v>
      </c>
      <c r="Q4100" t="b">
        <v>0</v>
      </c>
      <c r="R4100" t="s">
        <v>8270</v>
      </c>
      <c r="S4100" s="6">
        <f t="shared" si="448"/>
        <v>0</v>
      </c>
      <c r="T4100" s="8">
        <f t="shared" si="449"/>
        <v>0</v>
      </c>
      <c r="U4100" t="str">
        <f t="shared" si="453"/>
        <v>theater</v>
      </c>
      <c r="V4100" t="str">
        <f t="shared" si="454"/>
        <v>plays</v>
      </c>
    </row>
    <row r="4101" spans="1:22" ht="48" x14ac:dyDescent="0.2">
      <c r="A4101">
        <v>4099</v>
      </c>
      <c r="B4101" s="3" t="s">
        <v>4095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2">
        <f t="shared" si="450"/>
        <v>42615.850381944445</v>
      </c>
      <c r="K4101">
        <v>1468959873</v>
      </c>
      <c r="L4101" s="12" t="str">
        <f t="shared" si="451"/>
        <v>07/19/2016</v>
      </c>
      <c r="M4101" s="9" t="str" cm="1">
        <f t="array" ref="M4101">_xlfn.IFS(LEFT(L4101, 2) = "01", "Jan", LEFT(L4101, 2) = "02", "Feb", LEFT(L4101, 2) = "03", "Mar", LEFT(L4101, 2) = "04", "Apr", LEFT(L4101, 2) = "05", "May", LEFT(L4101, 2) = "06", "Jun", LEFT(L4101, 2) = "07", "Jul", LEFT(L4101, 2) = "08", "Aug", LEFT(L4101, 2) = "09", "Sep", LEFT(L4101, 2) = "10", "Oct", LEFT(L4101, 2) = "11", "Nov", LEFT(L4101, 2) = "12", "Dec")</f>
        <v>Jul</v>
      </c>
      <c r="N4101" s="9" t="str">
        <f t="shared" si="452"/>
        <v>2016</v>
      </c>
      <c r="O4101" t="b">
        <v>0</v>
      </c>
      <c r="P4101">
        <v>1</v>
      </c>
      <c r="Q4101" t="b">
        <v>0</v>
      </c>
      <c r="R4101" t="s">
        <v>8270</v>
      </c>
      <c r="S4101" s="6">
        <f t="shared" si="448"/>
        <v>1.1111111111111112E-2</v>
      </c>
      <c r="T4101" s="8">
        <f t="shared" si="449"/>
        <v>50</v>
      </c>
      <c r="U4101" t="str">
        <f t="shared" si="453"/>
        <v>theater</v>
      </c>
      <c r="V4101" t="str">
        <f t="shared" si="454"/>
        <v>plays</v>
      </c>
    </row>
    <row r="4102" spans="1:22" ht="32" x14ac:dyDescent="0.2">
      <c r="A4102">
        <v>4100</v>
      </c>
      <c r="B4102" s="3" t="s">
        <v>4096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2">
        <f t="shared" si="450"/>
        <v>41937.124884259261</v>
      </c>
      <c r="K4102">
        <v>1413341990</v>
      </c>
      <c r="L4102" s="12" t="str">
        <f t="shared" si="451"/>
        <v>10/15/2014</v>
      </c>
      <c r="M4102" s="9" t="str" cm="1">
        <f t="array" ref="M4102">_xlfn.IFS(LEFT(L4102, 2) = "01", "Jan", LEFT(L4102, 2) = "02", "Feb", LEFT(L4102, 2) = "03", "Mar", LEFT(L4102, 2) = "04", "Apr", LEFT(L4102, 2) = "05", "May", LEFT(L4102, 2) = "06", "Jun", LEFT(L4102, 2) = "07", "Jul", LEFT(L4102, 2) = "08", "Aug", LEFT(L4102, 2) = "09", "Sep", LEFT(L4102, 2) = "10", "Oct", LEFT(L4102, 2) = "11", "Nov", LEFT(L4102, 2) = "12", "Dec")</f>
        <v>Oct</v>
      </c>
      <c r="N4102" s="9" t="str">
        <f t="shared" si="452"/>
        <v>2014</v>
      </c>
      <c r="O4102" t="b">
        <v>0</v>
      </c>
      <c r="P4102">
        <v>0</v>
      </c>
      <c r="Q4102" t="b">
        <v>0</v>
      </c>
      <c r="R4102" t="s">
        <v>8270</v>
      </c>
      <c r="S4102" s="6">
        <f t="shared" si="448"/>
        <v>0</v>
      </c>
      <c r="T4102" s="8">
        <f t="shared" si="449"/>
        <v>0</v>
      </c>
      <c r="U4102" t="str">
        <f t="shared" si="453"/>
        <v>theater</v>
      </c>
      <c r="V4102" t="str">
        <f t="shared" si="454"/>
        <v>plays</v>
      </c>
    </row>
    <row r="4103" spans="1:22" ht="48" x14ac:dyDescent="0.2">
      <c r="A4103">
        <v>4101</v>
      </c>
      <c r="B4103" s="3" t="s">
        <v>4097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2">
        <f t="shared" si="450"/>
        <v>42760.903726851851</v>
      </c>
      <c r="K4103">
        <v>1482788482</v>
      </c>
      <c r="L4103" s="12" t="str">
        <f t="shared" si="451"/>
        <v>12/26/2016</v>
      </c>
      <c r="M4103" s="9" t="str" cm="1">
        <f t="array" ref="M4103">_xlfn.IFS(LEFT(L4103, 2) = "01", "Jan", LEFT(L4103, 2) = "02", "Feb", LEFT(L4103, 2) = "03", "Mar", LEFT(L4103, 2) = "04", "Apr", LEFT(L4103, 2) = "05", "May", LEFT(L4103, 2) = "06", "Jun", LEFT(L4103, 2) = "07", "Jul", LEFT(L4103, 2) = "08", "Aug", LEFT(L4103, 2) = "09", "Sep", LEFT(L4103, 2) = "10", "Oct", LEFT(L4103, 2) = "11", "Nov", LEFT(L4103, 2) = "12", "Dec")</f>
        <v>Dec</v>
      </c>
      <c r="N4103" s="9" t="str">
        <f t="shared" si="452"/>
        <v>2016</v>
      </c>
      <c r="O4103" t="b">
        <v>0</v>
      </c>
      <c r="P4103">
        <v>0</v>
      </c>
      <c r="Q4103" t="b">
        <v>0</v>
      </c>
      <c r="R4103" t="s">
        <v>8270</v>
      </c>
      <c r="S4103" s="6">
        <f t="shared" si="448"/>
        <v>0</v>
      </c>
      <c r="T4103" s="8">
        <f t="shared" si="449"/>
        <v>0</v>
      </c>
      <c r="U4103" t="str">
        <f t="shared" si="453"/>
        <v>theater</v>
      </c>
      <c r="V4103" t="str">
        <f t="shared" si="454"/>
        <v>plays</v>
      </c>
    </row>
    <row r="4104" spans="1:22" ht="48" x14ac:dyDescent="0.2">
      <c r="A4104">
        <v>4102</v>
      </c>
      <c r="B4104" s="3" t="s">
        <v>4098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2">
        <f t="shared" si="450"/>
        <v>42505.848067129627</v>
      </c>
      <c r="K4104">
        <v>1460751673</v>
      </c>
      <c r="L4104" s="12" t="str">
        <f t="shared" si="451"/>
        <v>04/15/2016</v>
      </c>
      <c r="M4104" s="9" t="str" cm="1">
        <f t="array" ref="M4104">_xlfn.IFS(LEFT(L4104, 2) = "01", "Jan", LEFT(L4104, 2) = "02", "Feb", LEFT(L4104, 2) = "03", "Mar", LEFT(L4104, 2) = "04", "Apr", LEFT(L4104, 2) = "05", "May", LEFT(L4104, 2) = "06", "Jun", LEFT(L4104, 2) = "07", "Jul", LEFT(L4104, 2) = "08", "Aug", LEFT(L4104, 2) = "09", "Sep", LEFT(L4104, 2) = "10", "Oct", LEFT(L4104, 2) = "11", "Nov", LEFT(L4104, 2) = "12", "Dec")</f>
        <v>Apr</v>
      </c>
      <c r="N4104" s="9" t="str">
        <f t="shared" si="452"/>
        <v>2016</v>
      </c>
      <c r="O4104" t="b">
        <v>0</v>
      </c>
      <c r="P4104">
        <v>6</v>
      </c>
      <c r="Q4104" t="b">
        <v>0</v>
      </c>
      <c r="R4104" t="s">
        <v>8270</v>
      </c>
      <c r="S4104" s="6">
        <f t="shared" si="448"/>
        <v>0.27400000000000002</v>
      </c>
      <c r="T4104" s="8">
        <f t="shared" si="449"/>
        <v>22.833333333333332</v>
      </c>
      <c r="U4104" t="str">
        <f t="shared" si="453"/>
        <v>theater</v>
      </c>
      <c r="V4104" t="str">
        <f t="shared" si="454"/>
        <v>plays</v>
      </c>
    </row>
    <row r="4105" spans="1:22" ht="48" x14ac:dyDescent="0.2">
      <c r="A4105">
        <v>4103</v>
      </c>
      <c r="B4105" s="3" t="s">
        <v>4099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2">
        <f t="shared" si="450"/>
        <v>42242.772222222222</v>
      </c>
      <c r="K4105">
        <v>1435953566</v>
      </c>
      <c r="L4105" s="12" t="str">
        <f t="shared" si="451"/>
        <v>07/03/2015</v>
      </c>
      <c r="M4105" s="9" t="str" cm="1">
        <f t="array" ref="M4105">_xlfn.IFS(LEFT(L4105, 2) = "01", "Jan", LEFT(L4105, 2) = "02", "Feb", LEFT(L4105, 2) = "03", "Mar", LEFT(L4105, 2) = "04", "Apr", LEFT(L4105, 2) = "05", "May", LEFT(L4105, 2) = "06", "Jun", LEFT(L4105, 2) = "07", "Jul", LEFT(L4105, 2) = "08", "Aug", LEFT(L4105, 2) = "09", "Sep", LEFT(L4105, 2) = "10", "Oct", LEFT(L4105, 2) = "11", "Nov", LEFT(L4105, 2) = "12", "Dec")</f>
        <v>Jul</v>
      </c>
      <c r="N4105" s="9" t="str">
        <f t="shared" si="452"/>
        <v>2015</v>
      </c>
      <c r="O4105" t="b">
        <v>0</v>
      </c>
      <c r="P4105">
        <v>6</v>
      </c>
      <c r="Q4105" t="b">
        <v>0</v>
      </c>
      <c r="R4105" t="s">
        <v>8270</v>
      </c>
      <c r="S4105" s="6">
        <f t="shared" si="448"/>
        <v>0.1</v>
      </c>
      <c r="T4105" s="8">
        <f t="shared" si="449"/>
        <v>16.666666666666668</v>
      </c>
      <c r="U4105" t="str">
        <f t="shared" si="453"/>
        <v>theater</v>
      </c>
      <c r="V4105" t="str">
        <f t="shared" si="454"/>
        <v>plays</v>
      </c>
    </row>
    <row r="4106" spans="1:22" ht="48" x14ac:dyDescent="0.2">
      <c r="A4106">
        <v>4104</v>
      </c>
      <c r="B4106" s="3" t="s">
        <v>4100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2">
        <f t="shared" si="450"/>
        <v>42670.278171296297</v>
      </c>
      <c r="K4106">
        <v>1474958434</v>
      </c>
      <c r="L4106" s="12" t="str">
        <f t="shared" si="451"/>
        <v>09/27/2016</v>
      </c>
      <c r="M4106" s="9" t="str" cm="1">
        <f t="array" ref="M4106">_xlfn.IFS(LEFT(L4106, 2) = "01", "Jan", LEFT(L4106, 2) = "02", "Feb", LEFT(L4106, 2) = "03", "Mar", LEFT(L4106, 2) = "04", "Apr", LEFT(L4106, 2) = "05", "May", LEFT(L4106, 2) = "06", "Jun", LEFT(L4106, 2) = "07", "Jul", LEFT(L4106, 2) = "08", "Aug", LEFT(L4106, 2) = "09", "Sep", LEFT(L4106, 2) = "10", "Oct", LEFT(L4106, 2) = "11", "Nov", LEFT(L4106, 2) = "12", "Dec")</f>
        <v>Sep</v>
      </c>
      <c r="N4106" s="9" t="str">
        <f t="shared" si="452"/>
        <v>2016</v>
      </c>
      <c r="O4106" t="b">
        <v>0</v>
      </c>
      <c r="P4106">
        <v>14</v>
      </c>
      <c r="Q4106" t="b">
        <v>0</v>
      </c>
      <c r="R4106" t="s">
        <v>8270</v>
      </c>
      <c r="S4106" s="6">
        <f t="shared" si="448"/>
        <v>0.21366666666666667</v>
      </c>
      <c r="T4106" s="8">
        <f t="shared" si="449"/>
        <v>45.785714285714285</v>
      </c>
      <c r="U4106" t="str">
        <f t="shared" si="453"/>
        <v>theater</v>
      </c>
      <c r="V4106" t="str">
        <f t="shared" si="454"/>
        <v>plays</v>
      </c>
    </row>
    <row r="4107" spans="1:22" ht="48" x14ac:dyDescent="0.2">
      <c r="A4107">
        <v>4105</v>
      </c>
      <c r="B4107" s="3" t="s">
        <v>4101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2">
        <f t="shared" si="450"/>
        <v>42730.010520833333</v>
      </c>
      <c r="K4107">
        <v>1479860109</v>
      </c>
      <c r="L4107" s="12" t="str">
        <f t="shared" si="451"/>
        <v>11/23/2016</v>
      </c>
      <c r="M4107" s="9" t="str" cm="1">
        <f t="array" ref="M4107">_xlfn.IFS(LEFT(L4107, 2) = "01", "Jan", LEFT(L4107, 2) = "02", "Feb", LEFT(L4107, 2) = "03", "Mar", LEFT(L4107, 2) = "04", "Apr", LEFT(L4107, 2) = "05", "May", LEFT(L4107, 2) = "06", "Jun", LEFT(L4107, 2) = "07", "Jul", LEFT(L4107, 2) = "08", "Aug", LEFT(L4107, 2) = "09", "Sep", LEFT(L4107, 2) = "10", "Oct", LEFT(L4107, 2) = "11", "Nov", LEFT(L4107, 2) = "12", "Dec")</f>
        <v>Nov</v>
      </c>
      <c r="N4107" s="9" t="str">
        <f t="shared" si="452"/>
        <v>2016</v>
      </c>
      <c r="O4107" t="b">
        <v>0</v>
      </c>
      <c r="P4107">
        <v>6</v>
      </c>
      <c r="Q4107" t="b">
        <v>0</v>
      </c>
      <c r="R4107" t="s">
        <v>8270</v>
      </c>
      <c r="S4107" s="6">
        <f t="shared" si="448"/>
        <v>6.9696969696969702E-2</v>
      </c>
      <c r="T4107" s="8">
        <f t="shared" si="449"/>
        <v>383.33333333333331</v>
      </c>
      <c r="U4107" t="str">
        <f t="shared" si="453"/>
        <v>theater</v>
      </c>
      <c r="V4107" t="str">
        <f t="shared" si="454"/>
        <v>plays</v>
      </c>
    </row>
    <row r="4108" spans="1:22" ht="48" x14ac:dyDescent="0.2">
      <c r="A4108">
        <v>4106</v>
      </c>
      <c r="B4108" s="3" t="s">
        <v>4102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2">
        <f t="shared" si="450"/>
        <v>42096.041666666672</v>
      </c>
      <c r="K4108">
        <v>1424221866</v>
      </c>
      <c r="L4108" s="12" t="str">
        <f t="shared" si="451"/>
        <v>02/18/2015</v>
      </c>
      <c r="M4108" s="9" t="str" cm="1">
        <f t="array" ref="M4108">_xlfn.IFS(LEFT(L4108, 2) = "01", "Jan", LEFT(L4108, 2) = "02", "Feb", LEFT(L4108, 2) = "03", "Mar", LEFT(L4108, 2) = "04", "Apr", LEFT(L4108, 2) = "05", "May", LEFT(L4108, 2) = "06", "Jun", LEFT(L4108, 2) = "07", "Jul", LEFT(L4108, 2) = "08", "Aug", LEFT(L4108, 2) = "09", "Sep", LEFT(L4108, 2) = "10", "Oct", LEFT(L4108, 2) = "11", "Nov", LEFT(L4108, 2) = "12", "Dec")</f>
        <v>Feb</v>
      </c>
      <c r="N4108" s="9" t="str">
        <f t="shared" si="452"/>
        <v>2015</v>
      </c>
      <c r="O4108" t="b">
        <v>0</v>
      </c>
      <c r="P4108">
        <v>33</v>
      </c>
      <c r="Q4108" t="b">
        <v>0</v>
      </c>
      <c r="R4108" t="s">
        <v>8270</v>
      </c>
      <c r="S4108" s="6">
        <f t="shared" si="448"/>
        <v>0.70599999999999996</v>
      </c>
      <c r="T4108" s="8">
        <f t="shared" si="449"/>
        <v>106.96969696969697</v>
      </c>
      <c r="U4108" t="str">
        <f t="shared" si="453"/>
        <v>theater</v>
      </c>
      <c r="V4108" t="str">
        <f t="shared" si="454"/>
        <v>plays</v>
      </c>
    </row>
    <row r="4109" spans="1:22" ht="48" x14ac:dyDescent="0.2">
      <c r="A4109">
        <v>4107</v>
      </c>
      <c r="B4109" s="3" t="s">
        <v>4103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2">
        <f t="shared" si="450"/>
        <v>41906.916678240741</v>
      </c>
      <c r="K4109">
        <v>1409608801</v>
      </c>
      <c r="L4109" s="12" t="str">
        <f t="shared" si="451"/>
        <v>09/01/2014</v>
      </c>
      <c r="M4109" s="9" t="str" cm="1">
        <f t="array" ref="M4109">_xlfn.IFS(LEFT(L4109, 2) = "01", "Jan", LEFT(L4109, 2) = "02", "Feb", LEFT(L4109, 2) = "03", "Mar", LEFT(L4109, 2) = "04", "Apr", LEFT(L4109, 2) = "05", "May", LEFT(L4109, 2) = "06", "Jun", LEFT(L4109, 2) = "07", "Jul", LEFT(L4109, 2) = "08", "Aug", LEFT(L4109, 2) = "09", "Sep", LEFT(L4109, 2) = "10", "Oct", LEFT(L4109, 2) = "11", "Nov", LEFT(L4109, 2) = "12", "Dec")</f>
        <v>Sep</v>
      </c>
      <c r="N4109" s="9" t="str">
        <f t="shared" si="452"/>
        <v>2014</v>
      </c>
      <c r="O4109" t="b">
        <v>0</v>
      </c>
      <c r="P4109">
        <v>4</v>
      </c>
      <c r="Q4109" t="b">
        <v>0</v>
      </c>
      <c r="R4109" t="s">
        <v>8270</v>
      </c>
      <c r="S4109" s="6">
        <f t="shared" si="448"/>
        <v>2.0500000000000001E-2</v>
      </c>
      <c r="T4109" s="8">
        <f t="shared" si="449"/>
        <v>10.25</v>
      </c>
      <c r="U4109" t="str">
        <f t="shared" si="453"/>
        <v>theater</v>
      </c>
      <c r="V4109" t="str">
        <f t="shared" si="454"/>
        <v>plays</v>
      </c>
    </row>
    <row r="4110" spans="1:22" ht="48" x14ac:dyDescent="0.2">
      <c r="A4110">
        <v>4108</v>
      </c>
      <c r="B4110" s="3" t="s">
        <v>4104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2">
        <f t="shared" si="450"/>
        <v>42797.208333333328</v>
      </c>
      <c r="K4110">
        <v>1485909937</v>
      </c>
      <c r="L4110" s="12" t="str">
        <f t="shared" si="451"/>
        <v>02/01/2017</v>
      </c>
      <c r="M4110" s="9" t="str" cm="1">
        <f t="array" ref="M4110">_xlfn.IFS(LEFT(L4110, 2) = "01", "Jan", LEFT(L4110, 2) = "02", "Feb", LEFT(L4110, 2) = "03", "Mar", LEFT(L4110, 2) = "04", "Apr", LEFT(L4110, 2) = "05", "May", LEFT(L4110, 2) = "06", "Jun", LEFT(L4110, 2) = "07", "Jul", LEFT(L4110, 2) = "08", "Aug", LEFT(L4110, 2) = "09", "Sep", LEFT(L4110, 2) = "10", "Oct", LEFT(L4110, 2) = "11", "Nov", LEFT(L4110, 2) = "12", "Dec")</f>
        <v>Feb</v>
      </c>
      <c r="N4110" s="9" t="str">
        <f t="shared" si="452"/>
        <v>2017</v>
      </c>
      <c r="O4110" t="b">
        <v>0</v>
      </c>
      <c r="P4110">
        <v>1</v>
      </c>
      <c r="Q4110" t="b">
        <v>0</v>
      </c>
      <c r="R4110" t="s">
        <v>8270</v>
      </c>
      <c r="S4110" s="6">
        <f t="shared" si="448"/>
        <v>1.9666666666666666E-2</v>
      </c>
      <c r="T4110" s="8">
        <f t="shared" si="449"/>
        <v>59</v>
      </c>
      <c r="U4110" t="str">
        <f t="shared" si="453"/>
        <v>theater</v>
      </c>
      <c r="V4110" t="str">
        <f t="shared" si="454"/>
        <v>plays</v>
      </c>
    </row>
    <row r="4111" spans="1:22" ht="48" x14ac:dyDescent="0.2">
      <c r="A4111">
        <v>4109</v>
      </c>
      <c r="B4111" s="3" t="s">
        <v>4105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2">
        <f t="shared" si="450"/>
        <v>42337.581064814818</v>
      </c>
      <c r="K4111">
        <v>1446209804</v>
      </c>
      <c r="L4111" s="12" t="str">
        <f t="shared" si="451"/>
        <v>10/30/2015</v>
      </c>
      <c r="M4111" s="9" t="str" cm="1">
        <f t="array" ref="M4111">_xlfn.IFS(LEFT(L4111, 2) = "01", "Jan", LEFT(L4111, 2) = "02", "Feb", LEFT(L4111, 2) = "03", "Mar", LEFT(L4111, 2) = "04", "Apr", LEFT(L4111, 2) = "05", "May", LEFT(L4111, 2) = "06", "Jun", LEFT(L4111, 2) = "07", "Jul", LEFT(L4111, 2) = "08", "Aug", LEFT(L4111, 2) = "09", "Sep", LEFT(L4111, 2) = "10", "Oct", LEFT(L4111, 2) = "11", "Nov", LEFT(L4111, 2) = "12", "Dec")</f>
        <v>Oct</v>
      </c>
      <c r="N4111" s="9" t="str">
        <f t="shared" si="452"/>
        <v>2015</v>
      </c>
      <c r="O4111" t="b">
        <v>0</v>
      </c>
      <c r="P4111">
        <v>0</v>
      </c>
      <c r="Q4111" t="b">
        <v>0</v>
      </c>
      <c r="R4111" t="s">
        <v>8270</v>
      </c>
      <c r="S4111" s="6">
        <f t="shared" si="448"/>
        <v>0</v>
      </c>
      <c r="T4111" s="8">
        <f t="shared" si="449"/>
        <v>0</v>
      </c>
      <c r="U4111" t="str">
        <f t="shared" si="453"/>
        <v>theater</v>
      </c>
      <c r="V4111" t="str">
        <f t="shared" si="454"/>
        <v>plays</v>
      </c>
    </row>
    <row r="4112" spans="1:22" ht="48" x14ac:dyDescent="0.2">
      <c r="A4112">
        <v>4110</v>
      </c>
      <c r="B4112" s="3" t="s">
        <v>4106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2">
        <f t="shared" si="450"/>
        <v>42572.626747685179</v>
      </c>
      <c r="K4112">
        <v>1463929351</v>
      </c>
      <c r="L4112" s="12" t="str">
        <f t="shared" si="451"/>
        <v>05/22/2016</v>
      </c>
      <c r="M4112" s="9" t="str" cm="1">
        <f t="array" ref="M4112">_xlfn.IFS(LEFT(L4112, 2) = "01", "Jan", LEFT(L4112, 2) = "02", "Feb", LEFT(L4112, 2) = "03", "Mar", LEFT(L4112, 2) = "04", "Apr", LEFT(L4112, 2) = "05", "May", LEFT(L4112, 2) = "06", "Jun", LEFT(L4112, 2) = "07", "Jul", LEFT(L4112, 2) = "08", "Aug", LEFT(L4112, 2) = "09", "Sep", LEFT(L4112, 2) = "10", "Oct", LEFT(L4112, 2) = "11", "Nov", LEFT(L4112, 2) = "12", "Dec")</f>
        <v>May</v>
      </c>
      <c r="N4112" s="9" t="str">
        <f t="shared" si="452"/>
        <v>2016</v>
      </c>
      <c r="O4112" t="b">
        <v>0</v>
      </c>
      <c r="P4112">
        <v>6</v>
      </c>
      <c r="Q4112" t="b">
        <v>0</v>
      </c>
      <c r="R4112" t="s">
        <v>8270</v>
      </c>
      <c r="S4112" s="6">
        <f t="shared" si="448"/>
        <v>0.28666666666666668</v>
      </c>
      <c r="T4112" s="8">
        <f t="shared" si="449"/>
        <v>14.333333333333334</v>
      </c>
      <c r="U4112" t="str">
        <f t="shared" si="453"/>
        <v>theater</v>
      </c>
      <c r="V4112" t="str">
        <f t="shared" si="454"/>
        <v>plays</v>
      </c>
    </row>
    <row r="4113" spans="1:22" ht="48" x14ac:dyDescent="0.2">
      <c r="A4113">
        <v>4111</v>
      </c>
      <c r="B4113" s="3" t="s">
        <v>4107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2">
        <f t="shared" si="450"/>
        <v>42059.135879629626</v>
      </c>
      <c r="K4113">
        <v>1422155740</v>
      </c>
      <c r="L4113" s="12" t="str">
        <f t="shared" si="451"/>
        <v>01/25/2015</v>
      </c>
      <c r="M4113" s="9" t="str" cm="1">
        <f t="array" ref="M4113">_xlfn.IFS(LEFT(L4113, 2) = "01", "Jan", LEFT(L4113, 2) = "02", "Feb", LEFT(L4113, 2) = "03", "Mar", LEFT(L4113, 2) = "04", "Apr", LEFT(L4113, 2) = "05", "May", LEFT(L4113, 2) = "06", "Jun", LEFT(L4113, 2) = "07", "Jul", LEFT(L4113, 2) = "08", "Aug", LEFT(L4113, 2) = "09", "Sep", LEFT(L4113, 2) = "10", "Oct", LEFT(L4113, 2) = "11", "Nov", LEFT(L4113, 2) = "12", "Dec")</f>
        <v>Jan</v>
      </c>
      <c r="N4113" s="9" t="str">
        <f t="shared" si="452"/>
        <v>2015</v>
      </c>
      <c r="O4113" t="b">
        <v>0</v>
      </c>
      <c r="P4113">
        <v>6</v>
      </c>
      <c r="Q4113" t="b">
        <v>0</v>
      </c>
      <c r="R4113" t="s">
        <v>8270</v>
      </c>
      <c r="S4113" s="6">
        <f t="shared" si="448"/>
        <v>3.1333333333333331E-2</v>
      </c>
      <c r="T4113" s="8">
        <f t="shared" si="449"/>
        <v>15.666666666666666</v>
      </c>
      <c r="U4113" t="str">
        <f t="shared" si="453"/>
        <v>theater</v>
      </c>
      <c r="V4113" t="str">
        <f t="shared" si="454"/>
        <v>plays</v>
      </c>
    </row>
    <row r="4114" spans="1:22" ht="48" x14ac:dyDescent="0.2">
      <c r="A4114">
        <v>4112</v>
      </c>
      <c r="B4114" s="3" t="s">
        <v>4108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2">
        <f t="shared" si="450"/>
        <v>42428</v>
      </c>
      <c r="K4114">
        <v>1454280186</v>
      </c>
      <c r="L4114" s="12" t="str">
        <f t="shared" si="451"/>
        <v>01/31/2016</v>
      </c>
      <c r="M4114" s="9" t="str" cm="1">
        <f t="array" ref="M4114">_xlfn.IFS(LEFT(L4114, 2) = "01", "Jan", LEFT(L4114, 2) = "02", "Feb", LEFT(L4114, 2) = "03", "Mar", LEFT(L4114, 2) = "04", "Apr", LEFT(L4114, 2) = "05", "May", LEFT(L4114, 2) = "06", "Jun", LEFT(L4114, 2) = "07", "Jul", LEFT(L4114, 2) = "08", "Aug", LEFT(L4114, 2) = "09", "Sep", LEFT(L4114, 2) = "10", "Oct", LEFT(L4114, 2) = "11", "Nov", LEFT(L4114, 2) = "12", "Dec")</f>
        <v>Jan</v>
      </c>
      <c r="N4114" s="9" t="str">
        <f t="shared" si="452"/>
        <v>2016</v>
      </c>
      <c r="O4114" t="b">
        <v>0</v>
      </c>
      <c r="P4114">
        <v>1</v>
      </c>
      <c r="Q4114" t="b">
        <v>0</v>
      </c>
      <c r="R4114" t="s">
        <v>8270</v>
      </c>
      <c r="S4114" s="6">
        <f t="shared" si="448"/>
        <v>4.0000000000000002E-4</v>
      </c>
      <c r="T4114" s="8">
        <f t="shared" si="449"/>
        <v>1</v>
      </c>
      <c r="U4114" t="str">
        <f t="shared" si="453"/>
        <v>theater</v>
      </c>
      <c r="V4114" t="str">
        <f t="shared" si="454"/>
        <v>plays</v>
      </c>
    </row>
    <row r="4115" spans="1:22" ht="48" x14ac:dyDescent="0.2">
      <c r="A4115">
        <v>4113</v>
      </c>
      <c r="B4115" s="3" t="s">
        <v>4109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2">
        <f t="shared" si="450"/>
        <v>42377.273611111115</v>
      </c>
      <c r="K4115">
        <v>1450619123</v>
      </c>
      <c r="L4115" s="12" t="str">
        <f t="shared" si="451"/>
        <v>12/20/2015</v>
      </c>
      <c r="M4115" s="9" t="str" cm="1">
        <f t="array" ref="M4115">_xlfn.IFS(LEFT(L4115, 2) = "01", "Jan", LEFT(L4115, 2) = "02", "Feb", LEFT(L4115, 2) = "03", "Mar", LEFT(L4115, 2) = "04", "Apr", LEFT(L4115, 2) = "05", "May", LEFT(L4115, 2) = "06", "Jun", LEFT(L4115, 2) = "07", "Jul", LEFT(L4115, 2) = "08", "Aug", LEFT(L4115, 2) = "09", "Sep", LEFT(L4115, 2) = "10", "Oct", LEFT(L4115, 2) = "11", "Nov", LEFT(L4115, 2) = "12", "Dec")</f>
        <v>Dec</v>
      </c>
      <c r="N4115" s="9" t="str">
        <f t="shared" si="452"/>
        <v>2015</v>
      </c>
      <c r="O4115" t="b">
        <v>0</v>
      </c>
      <c r="P4115">
        <v>3</v>
      </c>
      <c r="Q4115" t="b">
        <v>0</v>
      </c>
      <c r="R4115" t="s">
        <v>8270</v>
      </c>
      <c r="S4115" s="6">
        <f t="shared" si="448"/>
        <v>2E-3</v>
      </c>
      <c r="T4115" s="8">
        <f t="shared" si="449"/>
        <v>1</v>
      </c>
      <c r="U4115" t="str">
        <f t="shared" si="453"/>
        <v>theater</v>
      </c>
      <c r="V4115" t="str">
        <f t="shared" si="454"/>
        <v>plays</v>
      </c>
    </row>
  </sheetData>
  <conditionalFormatting sqref="F1:F1048576">
    <cfRule type="containsText" dxfId="15" priority="6" operator="containsText" text="live">
      <formula>NOT(ISERROR(SEARCH("live",F1)))</formula>
    </cfRule>
    <cfRule type="containsText" dxfId="14" priority="7" operator="containsText" text="canceled">
      <formula>NOT(ISERROR(SEARCH("canceled",F1)))</formula>
    </cfRule>
    <cfRule type="containsText" dxfId="13" priority="8" operator="containsText" text="failed">
      <formula>NOT(ISERROR(SEARCH("failed",F1)))</formula>
    </cfRule>
    <cfRule type="containsText" dxfId="12" priority="9" operator="containsText" text="successful">
      <formula>NOT(ISERROR(SEARCH("successful",F1)))</formula>
    </cfRule>
  </conditionalFormatting>
  <conditionalFormatting sqref="S1:S1048576">
    <cfRule type="colorScale" priority="1">
      <colorScale>
        <cfvo type="num" val="0"/>
        <cfvo type="num" val="1"/>
        <cfvo type="num" val="2"/>
        <color rgb="FFC00000"/>
        <color theme="9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3688B-5DF8-0E41-9824-73EA4EDB3CC5}">
  <dimension ref="A1:F14"/>
  <sheetViews>
    <sheetView workbookViewId="0">
      <selection activeCell="B2" sqref="B2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6.1640625" bestFit="1" customWidth="1"/>
    <col min="9" max="9" width="10.1640625" bestFit="1" customWidth="1"/>
    <col min="10" max="10" width="9" bestFit="1" customWidth="1"/>
    <col min="11" max="11" width="4.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9.6640625" bestFit="1" customWidth="1"/>
    <col min="20" max="20" width="7" bestFit="1" customWidth="1"/>
    <col min="21" max="21" width="8.83203125" bestFit="1" customWidth="1"/>
    <col min="22" max="22" width="3.83203125" bestFit="1" customWidth="1"/>
    <col min="23" max="23" width="11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" bestFit="1" customWidth="1"/>
    <col min="30" max="30" width="5" bestFit="1" customWidth="1"/>
    <col min="31" max="31" width="9.83203125" bestFit="1" customWidth="1"/>
    <col min="32" max="32" width="14.83203125" bestFit="1" customWidth="1"/>
    <col min="33" max="33" width="6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>
    <row r="1" spans="1:6" x14ac:dyDescent="0.2">
      <c r="A1" s="10" t="s">
        <v>8222</v>
      </c>
      <c r="B1" t="s">
        <v>8309</v>
      </c>
    </row>
    <row r="3" spans="1:6" x14ac:dyDescent="0.2">
      <c r="A3" s="10" t="s">
        <v>8310</v>
      </c>
      <c r="B3" s="10" t="s">
        <v>8322</v>
      </c>
    </row>
    <row r="4" spans="1:6" x14ac:dyDescent="0.2">
      <c r="A4" s="10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 x14ac:dyDescent="0.2">
      <c r="A5" s="11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8315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368E0-7C5A-8249-AE01-BCB5C7D93459}">
  <dimension ref="A1:F47"/>
  <sheetViews>
    <sheetView workbookViewId="0">
      <selection activeCell="B4" sqref="B4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8.33203125" bestFit="1" customWidth="1"/>
    <col min="9" max="9" width="14.83203125" bestFit="1" customWidth="1"/>
    <col min="10" max="10" width="22.6640625" bestFit="1" customWidth="1"/>
    <col min="11" max="11" width="19.164062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9.6640625" bestFit="1" customWidth="1"/>
    <col min="20" max="20" width="7" bestFit="1" customWidth="1"/>
    <col min="21" max="21" width="8.83203125" bestFit="1" customWidth="1"/>
    <col min="22" max="22" width="3.83203125" bestFit="1" customWidth="1"/>
    <col min="23" max="23" width="11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" bestFit="1" customWidth="1"/>
    <col min="30" max="30" width="5" bestFit="1" customWidth="1"/>
    <col min="31" max="31" width="9.83203125" bestFit="1" customWidth="1"/>
    <col min="32" max="32" width="14.83203125" bestFit="1" customWidth="1"/>
    <col min="33" max="33" width="6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>
    <row r="1" spans="1:6" x14ac:dyDescent="0.2">
      <c r="A1" s="10" t="s">
        <v>8222</v>
      </c>
      <c r="B1" t="s">
        <v>8309</v>
      </c>
    </row>
    <row r="2" spans="1:6" x14ac:dyDescent="0.2">
      <c r="A2" s="10" t="s">
        <v>8307</v>
      </c>
      <c r="B2" t="s">
        <v>8309</v>
      </c>
    </row>
    <row r="4" spans="1:6" x14ac:dyDescent="0.2">
      <c r="A4" s="10" t="s">
        <v>8334</v>
      </c>
      <c r="B4" s="10" t="s">
        <v>8322</v>
      </c>
    </row>
    <row r="5" spans="1:6" x14ac:dyDescent="0.2">
      <c r="A5" s="10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">
      <c r="A6" s="11" t="s">
        <v>8335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8327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8325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8336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8354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8337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8355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8338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8339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8324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8340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8356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8341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8342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8343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8357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8344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8332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8358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8359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8360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8361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8323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8362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8329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8333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8363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8364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8328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8351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8331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8330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8326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066EE-262A-6641-AADA-80FA90ABEBF4}">
  <dimension ref="A1:E18"/>
  <sheetViews>
    <sheetView workbookViewId="0">
      <selection activeCell="B15" sqref="B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1.83203125" bestFit="1" customWidth="1"/>
    <col min="7" max="7" width="14.83203125" bestFit="1" customWidth="1"/>
    <col min="8" max="8" width="16" bestFit="1" customWidth="1"/>
    <col min="9" max="9" width="19.1640625" bestFit="1" customWidth="1"/>
    <col min="10" max="10" width="20" bestFit="1" customWidth="1"/>
    <col min="11" max="11" width="16" bestFit="1" customWidth="1"/>
    <col min="12" max="12" width="24.33203125" bestFit="1" customWidth="1"/>
  </cols>
  <sheetData>
    <row r="1" spans="1:5" x14ac:dyDescent="0.2">
      <c r="A1" s="10" t="s">
        <v>8397</v>
      </c>
      <c r="B1" t="s">
        <v>8309</v>
      </c>
    </row>
    <row r="2" spans="1:5" x14ac:dyDescent="0.2">
      <c r="A2" s="10" t="s">
        <v>8307</v>
      </c>
      <c r="B2" t="s">
        <v>8309</v>
      </c>
    </row>
    <row r="4" spans="1:5" x14ac:dyDescent="0.2">
      <c r="A4" s="10" t="s">
        <v>8398</v>
      </c>
      <c r="B4" s="10" t="s">
        <v>8322</v>
      </c>
    </row>
    <row r="5" spans="1:5" x14ac:dyDescent="0.2">
      <c r="A5" s="10" t="s">
        <v>8311</v>
      </c>
      <c r="B5" t="s">
        <v>8219</v>
      </c>
      <c r="C5" t="s">
        <v>8220</v>
      </c>
      <c r="D5" t="s">
        <v>8218</v>
      </c>
      <c r="E5" t="s">
        <v>8321</v>
      </c>
    </row>
    <row r="6" spans="1:5" x14ac:dyDescent="0.2">
      <c r="A6" s="11" t="s">
        <v>8399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1" t="s">
        <v>8400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8401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8402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8403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1" t="s">
        <v>8404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1" t="s">
        <v>8405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1" t="s">
        <v>8406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1" t="s">
        <v>8410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1" t="s">
        <v>8407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1" t="s">
        <v>8408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1" t="s">
        <v>8409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1" t="s">
        <v>8321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09D2A-544D-F248-A886-0CC4662EB5C5}">
  <dimension ref="A1:H13"/>
  <sheetViews>
    <sheetView workbookViewId="0">
      <selection activeCell="K30" sqref="K30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8367</v>
      </c>
      <c r="B1" s="1" t="s">
        <v>8368</v>
      </c>
      <c r="C1" s="1" t="s">
        <v>8369</v>
      </c>
      <c r="D1" s="1" t="s">
        <v>8374</v>
      </c>
      <c r="E1" s="1" t="s">
        <v>8370</v>
      </c>
      <c r="F1" s="1" t="s">
        <v>8371</v>
      </c>
      <c r="G1" s="1" t="s">
        <v>8372</v>
      </c>
      <c r="H1" s="1" t="s">
        <v>8373</v>
      </c>
    </row>
    <row r="2" spans="1:8" x14ac:dyDescent="0.2">
      <c r="A2" t="s">
        <v>8375</v>
      </c>
      <c r="B2">
        <f>COUNTIFS(raw_data!$F:$F, "successful", raw_data!$D:$D, "&lt; 1000")</f>
        <v>322</v>
      </c>
      <c r="C2">
        <f>COUNTIFS(raw_data!$F:$F, "failed", raw_data!$D:$D, "&lt; 1000")</f>
        <v>113</v>
      </c>
      <c r="D2">
        <f>COUNTIFS(raw_data!$F:$F, "canceled", raw_data!$D:$D, "&lt; 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8376</v>
      </c>
      <c r="B3">
        <f>COUNTIFS(raw_data!$F:$F, "successful", raw_data!$D:$D, "&gt;= 1000", raw_data!$D:$D,  "&lt; 5000")</f>
        <v>932</v>
      </c>
      <c r="C3">
        <f>COUNTIFS(raw_data!$F:$F, "failed", raw_data!$D:$D, "&gt;= 1000", raw_data!$D:$D,  "&lt; 5000")</f>
        <v>420</v>
      </c>
      <c r="D3">
        <f>COUNTIFS(raw_data!$F:$F, "canceled", raw_data!$D:$D, "&gt;= 1000", raw_data!$D:$D,  "&lt; 5000")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8377</v>
      </c>
      <c r="B4">
        <f>COUNTIFS(raw_data!$F:$F, "successful", raw_data!$D:$D, "&gt;= 5000", raw_data!$D:$D,  "&lt; 10000")</f>
        <v>381</v>
      </c>
      <c r="C4">
        <f>COUNTIFS(raw_data!$F:$F, "failed", raw_data!$D:$D, "&gt;= 5000", raw_data!$D:$D,  "&lt; 10000")</f>
        <v>283</v>
      </c>
      <c r="D4">
        <f>COUNTIFS(raw_data!$F:$F, "canceled", raw_data!$D:$D, "&gt;= 5000", raw_data!$D:$D,  "&lt; 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8378</v>
      </c>
      <c r="B5" s="14">
        <f>COUNTIFS(raw_data!$F:$F, "successful", raw_data!$D:$D, "&gt;= 10000", raw_data!$D:$D,  "&lt; 15000")</f>
        <v>168</v>
      </c>
      <c r="C5" s="14">
        <f>COUNTIFS(raw_data!$F:$F, "failed", raw_data!$D:$D, "&gt;= 10000", raw_data!$D:$D,  "&lt; 15000")</f>
        <v>144</v>
      </c>
      <c r="D5" s="14">
        <f>COUNTIFS(raw_data!$F:$F, "canceled", raw_data!$D:$D, "&gt;= 10000", raw_data!$D:$D,  "&lt; 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8379</v>
      </c>
      <c r="B6">
        <f>COUNTIFS(raw_data!$F:$F, "successful", raw_data!$D:$D, "&gt;= 15000", raw_data!$D:$D,  "&lt; 20000")</f>
        <v>94</v>
      </c>
      <c r="C6">
        <f>COUNTIFS(raw_data!$F:$F, "failed", raw_data!$D:$D, "&gt;= 15000", raw_data!$D:$D,  "&lt; 20000")</f>
        <v>90</v>
      </c>
      <c r="D6">
        <f>COUNTIFS(raw_data!$F:$F, "canceled", raw_data!$D:$D, "&gt;= 15000", raw_data!$D:$D,  "&lt; 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8380</v>
      </c>
      <c r="B7">
        <f>COUNTIFS(raw_data!$F:$F, "successful", raw_data!$D:$D, "&gt;= 20000", raw_data!$D:$D,  "&lt; 25000")</f>
        <v>62</v>
      </c>
      <c r="C7">
        <f>COUNTIFS(raw_data!$F:$F, "failed", raw_data!$D:$D, "&gt;= 20000", raw_data!$D:$D,  "&lt; 25000")</f>
        <v>72</v>
      </c>
      <c r="D7">
        <f>COUNTIFS(raw_data!$F:$F, "canceled", raw_data!$D:$D, "&gt;= 20000", raw_data!$D:$D,  "&lt; 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8381</v>
      </c>
      <c r="B8">
        <f>COUNTIFS(raw_data!$F:$F, "successful", raw_data!$D:$D, "&gt;= 25000", raw_data!$D:$D,  "&lt; 30000")</f>
        <v>55</v>
      </c>
      <c r="C8">
        <f>COUNTIFS(raw_data!$F:$F, "failed", raw_data!$D:$D, "&gt;= 25000", raw_data!$D:$D,  "&lt; 30000")</f>
        <v>64</v>
      </c>
      <c r="D8">
        <f>COUNTIFS(raw_data!$F:$F, "canceled", raw_data!$D:$D, "&gt;= 25000", raw_data!$D:$D,  "&lt; 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8382</v>
      </c>
      <c r="B9">
        <f>COUNTIFS(raw_data!$F:$F, "successful", raw_data!$D:$D, "&gt;= 30000", raw_data!$D:$D,  "&lt; 35000")</f>
        <v>32</v>
      </c>
      <c r="C9">
        <f>COUNTIFS(raw_data!$F:$F, "failed", raw_data!$D:$D, "&gt;= 30000", raw_data!$D:$D,  "&lt; 35000")</f>
        <v>37</v>
      </c>
      <c r="D9">
        <f>COUNTIFS(raw_data!$F:$F, "canceled", raw_data!$D:$D, "&gt;= 30000", raw_data!$D:$D,  "&lt; 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8383</v>
      </c>
      <c r="B10">
        <f>COUNTIFS(raw_data!$F:$F, "successful", raw_data!$D:$D, "&gt;= 35000", raw_data!$D:$D,  "&lt; 40000")</f>
        <v>26</v>
      </c>
      <c r="C10">
        <f>COUNTIFS(raw_data!$F:$F, "failed", raw_data!$D:$D, "&gt;= 35000", raw_data!$D:$D,  "&lt; 40000")</f>
        <v>22</v>
      </c>
      <c r="D10">
        <f>COUNTIFS(raw_data!$F:$F, "canceled", raw_data!$D:$D, "&gt;= 35000", raw_data!$D:$D,  "&lt; 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8384</v>
      </c>
      <c r="B11">
        <f>COUNTIFS(raw_data!$F:$F, "successful", raw_data!$D:$D, "&gt;= 40000", raw_data!$D:$D,  "&lt; 45000")</f>
        <v>21</v>
      </c>
      <c r="C11">
        <f>COUNTIFS(raw_data!$F:$F, "failed", raw_data!$D:$D, "&gt;= 40000", raw_data!$D:$D,  "&lt; 45000")</f>
        <v>16</v>
      </c>
      <c r="D11">
        <f>COUNTIFS(raw_data!$F:$F, "canceled", raw_data!$D:$D, "&gt;= 40000", raw_data!$D:$D,  "&lt; 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8385</v>
      </c>
      <c r="B12">
        <f>COUNTIFS(raw_data!$F:$F, "successful", raw_data!$D:$D, "&gt;= 45000", raw_data!$D:$D,  "&lt; 50000")</f>
        <v>6</v>
      </c>
      <c r="C12">
        <f>COUNTIFS(raw_data!$F:$F, "failed", raw_data!$D:$D, "&gt;= 45000", raw_data!$D:$D,  "&lt; 50000")</f>
        <v>11</v>
      </c>
      <c r="D12">
        <f>COUNTIFS(raw_data!$F:$F, "canceled", raw_data!$D:$D, "&gt;= 45000", raw_data!$D:$D,  "&lt; 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8386</v>
      </c>
      <c r="B13">
        <f>COUNTIFS(raw_data!$F:$F, "successful", raw_data!$D:$D, "&gt;= 50000")</f>
        <v>86</v>
      </c>
      <c r="C13">
        <f>COUNTIFS(raw_data!$F:$F, "failed", raw_data!$D:$D, "&gt;= 50000")</f>
        <v>258</v>
      </c>
      <c r="D13">
        <f>COUNTIFS(raw_data!$F:$F, "canceled", raw_data!$D:$D, "&gt;= 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FB49D-F1A8-3F43-8BFC-1EF59DF54DA7}">
  <dimension ref="A1:H2186"/>
  <sheetViews>
    <sheetView workbookViewId="0">
      <selection activeCell="G18" sqref="G18"/>
    </sheetView>
  </sheetViews>
  <sheetFormatPr baseColWidth="10" defaultRowHeight="15" x14ac:dyDescent="0.2"/>
  <cols>
    <col min="1" max="1" width="21.33203125" customWidth="1"/>
    <col min="2" max="2" width="14.5" customWidth="1"/>
    <col min="4" max="4" width="21.33203125" customWidth="1"/>
    <col min="5" max="5" width="14.33203125" customWidth="1"/>
    <col min="7" max="7" width="23.5" bestFit="1" customWidth="1"/>
  </cols>
  <sheetData>
    <row r="1" spans="1:8" ht="16" thickBot="1" x14ac:dyDescent="0.25">
      <c r="A1" s="1" t="s">
        <v>8387</v>
      </c>
      <c r="B1" s="1" t="s">
        <v>8261</v>
      </c>
      <c r="D1" s="1" t="s">
        <v>8387</v>
      </c>
      <c r="E1" s="1" t="s">
        <v>8261</v>
      </c>
    </row>
    <row r="2" spans="1:8" x14ac:dyDescent="0.2">
      <c r="A2" t="s">
        <v>8218</v>
      </c>
      <c r="B2">
        <f>VLOOKUP(A2, raw_data!F2:P4115, 11, FALSE)</f>
        <v>182</v>
      </c>
      <c r="D2" t="s">
        <v>8220</v>
      </c>
      <c r="E2">
        <f>VLOOKUP(D2, raw_data!F162:P4275, 11, FALSE)</f>
        <v>0</v>
      </c>
      <c r="G2" s="15" t="s">
        <v>8388</v>
      </c>
      <c r="H2" s="16"/>
    </row>
    <row r="3" spans="1:8" x14ac:dyDescent="0.2">
      <c r="A3" t="s">
        <v>8218</v>
      </c>
      <c r="B3">
        <f>VLOOKUP(A3, raw_data!F3:P4116, 11, FALSE)</f>
        <v>79</v>
      </c>
      <c r="D3" t="s">
        <v>8220</v>
      </c>
      <c r="E3">
        <f>VLOOKUP(D3, raw_data!F163:P4276, 11, FALSE)</f>
        <v>1</v>
      </c>
      <c r="G3" s="17" t="s">
        <v>8389</v>
      </c>
      <c r="H3" s="18">
        <f>AVERAGE(B:B)</f>
        <v>206.26270022883295</v>
      </c>
    </row>
    <row r="4" spans="1:8" x14ac:dyDescent="0.2">
      <c r="A4" t="s">
        <v>8218</v>
      </c>
      <c r="B4">
        <f>VLOOKUP(A4, raw_data!F4:P4117, 11, FALSE)</f>
        <v>35</v>
      </c>
      <c r="D4" t="s">
        <v>8220</v>
      </c>
      <c r="E4">
        <f>VLOOKUP(D4, raw_data!F164:P4277, 11, FALSE)</f>
        <v>10</v>
      </c>
      <c r="G4" s="17" t="s">
        <v>8390</v>
      </c>
      <c r="H4" s="19">
        <f>MEDIAN(B:B)</f>
        <v>57</v>
      </c>
    </row>
    <row r="5" spans="1:8" x14ac:dyDescent="0.2">
      <c r="A5" t="s">
        <v>8218</v>
      </c>
      <c r="B5">
        <f>VLOOKUP(A5, raw_data!F5:P4118, 11, FALSE)</f>
        <v>150</v>
      </c>
      <c r="D5" t="s">
        <v>8220</v>
      </c>
      <c r="E5">
        <f>VLOOKUP(D5, raw_data!F165:P4278, 11, FALSE)</f>
        <v>0</v>
      </c>
      <c r="G5" s="17" t="s">
        <v>8391</v>
      </c>
      <c r="H5" s="19">
        <f>MIN(B:B)</f>
        <v>1</v>
      </c>
    </row>
    <row r="6" spans="1:8" x14ac:dyDescent="0.2">
      <c r="A6" t="s">
        <v>8218</v>
      </c>
      <c r="B6">
        <f>VLOOKUP(A6, raw_data!F6:P4119, 11, FALSE)</f>
        <v>284</v>
      </c>
      <c r="D6" t="s">
        <v>8220</v>
      </c>
      <c r="E6">
        <f>VLOOKUP(D6, raw_data!F166:P4279, 11, FALSE)</f>
        <v>7</v>
      </c>
      <c r="G6" s="17" t="s">
        <v>8392</v>
      </c>
      <c r="H6" s="19">
        <f>MAX(B:B)</f>
        <v>26457</v>
      </c>
    </row>
    <row r="7" spans="1:8" x14ac:dyDescent="0.2">
      <c r="A7" t="s">
        <v>8218</v>
      </c>
      <c r="B7">
        <f>VLOOKUP(A7, raw_data!F7:P4120, 11, FALSE)</f>
        <v>47</v>
      </c>
      <c r="D7" t="s">
        <v>8220</v>
      </c>
      <c r="E7">
        <f>VLOOKUP(D7, raw_data!F167:P4280, 11, FALSE)</f>
        <v>0</v>
      </c>
      <c r="G7" s="17" t="s">
        <v>8393</v>
      </c>
      <c r="H7" s="18">
        <f>_xlfn.VAR.P(B:B)</f>
        <v>687057.68293366989</v>
      </c>
    </row>
    <row r="8" spans="1:8" ht="16" thickBot="1" x14ac:dyDescent="0.25">
      <c r="A8" t="s">
        <v>8218</v>
      </c>
      <c r="B8">
        <f>VLOOKUP(A8, raw_data!F8:P4121, 11, FALSE)</f>
        <v>58</v>
      </c>
      <c r="D8" t="s">
        <v>8220</v>
      </c>
      <c r="E8">
        <f>VLOOKUP(D8, raw_data!F168:P4281, 11, FALSE)</f>
        <v>1</v>
      </c>
      <c r="G8" s="20" t="s">
        <v>8394</v>
      </c>
      <c r="H8" s="21">
        <f>STDEV(B:B)</f>
        <v>829.07916979310846</v>
      </c>
    </row>
    <row r="9" spans="1:8" ht="16" thickBot="1" x14ac:dyDescent="0.25">
      <c r="A9" t="s">
        <v>8218</v>
      </c>
      <c r="B9">
        <f>VLOOKUP(A9, raw_data!F9:P4122, 11, FALSE)</f>
        <v>57</v>
      </c>
      <c r="D9" t="s">
        <v>8220</v>
      </c>
      <c r="E9">
        <f>VLOOKUP(D9, raw_data!F169:P4282, 11, FALSE)</f>
        <v>2</v>
      </c>
    </row>
    <row r="10" spans="1:8" x14ac:dyDescent="0.2">
      <c r="A10" t="s">
        <v>8218</v>
      </c>
      <c r="B10">
        <f>VLOOKUP(A10, raw_data!F10:P4123, 11, FALSE)</f>
        <v>12</v>
      </c>
      <c r="D10" t="s">
        <v>8220</v>
      </c>
      <c r="E10">
        <f>VLOOKUP(D10, raw_data!F170:P4283, 11, FALSE)</f>
        <v>3</v>
      </c>
      <c r="G10" s="22" t="s">
        <v>8395</v>
      </c>
      <c r="H10" s="16"/>
    </row>
    <row r="11" spans="1:8" x14ac:dyDescent="0.2">
      <c r="A11" t="s">
        <v>8218</v>
      </c>
      <c r="B11">
        <f>VLOOKUP(A11, raw_data!F11:P4124, 11, FALSE)</f>
        <v>20</v>
      </c>
      <c r="D11" t="s">
        <v>8220</v>
      </c>
      <c r="E11">
        <f>VLOOKUP(D11, raw_data!F171:P4284, 11, FALSE)</f>
        <v>10</v>
      </c>
      <c r="G11" s="17" t="s">
        <v>8389</v>
      </c>
      <c r="H11" s="18">
        <f>AVERAGE(E:E)</f>
        <v>19.632679738562093</v>
      </c>
    </row>
    <row r="12" spans="1:8" x14ac:dyDescent="0.2">
      <c r="A12" t="s">
        <v>8218</v>
      </c>
      <c r="B12">
        <f>VLOOKUP(A12, raw_data!F12:P4125, 11, FALSE)</f>
        <v>19</v>
      </c>
      <c r="D12" t="s">
        <v>8220</v>
      </c>
      <c r="E12">
        <f>VLOOKUP(D12, raw_data!F172:P4285, 11, FALSE)</f>
        <v>10</v>
      </c>
      <c r="G12" s="17" t="s">
        <v>8390</v>
      </c>
      <c r="H12" s="19">
        <f>MEDIAN(E:E)</f>
        <v>4</v>
      </c>
    </row>
    <row r="13" spans="1:8" x14ac:dyDescent="0.2">
      <c r="A13" t="s">
        <v>8218</v>
      </c>
      <c r="B13">
        <f>VLOOKUP(A13, raw_data!F13:P4126, 11, FALSE)</f>
        <v>75</v>
      </c>
      <c r="D13" t="s">
        <v>8220</v>
      </c>
      <c r="E13">
        <f>VLOOKUP(D13, raw_data!F173:P4286, 11, FALSE)</f>
        <v>1</v>
      </c>
      <c r="G13" s="17" t="s">
        <v>8391</v>
      </c>
      <c r="H13" s="19">
        <f>MIN(E:E)</f>
        <v>0</v>
      </c>
    </row>
    <row r="14" spans="1:8" x14ac:dyDescent="0.2">
      <c r="A14" t="s">
        <v>8218</v>
      </c>
      <c r="B14">
        <f>VLOOKUP(A14, raw_data!F14:P4127, 11, FALSE)</f>
        <v>827</v>
      </c>
      <c r="D14" t="s">
        <v>8220</v>
      </c>
      <c r="E14">
        <f>VLOOKUP(D14, raw_data!F174:P4287, 11, FALSE)</f>
        <v>0</v>
      </c>
      <c r="G14" s="17" t="s">
        <v>8392</v>
      </c>
      <c r="H14" s="19">
        <f>MAX(E:E)</f>
        <v>1293</v>
      </c>
    </row>
    <row r="15" spans="1:8" x14ac:dyDescent="0.2">
      <c r="A15" t="s">
        <v>8218</v>
      </c>
      <c r="B15">
        <f>VLOOKUP(A15, raw_data!F15:P4128, 11, FALSE)</f>
        <v>51</v>
      </c>
      <c r="D15" t="s">
        <v>8220</v>
      </c>
      <c r="E15">
        <f>VLOOKUP(D15, raw_data!F175:P4288, 11, FALSE)</f>
        <v>0</v>
      </c>
      <c r="G15" s="17" t="s">
        <v>8393</v>
      </c>
      <c r="H15" s="18">
        <f>_xlfn.VAR.P(E:E)</f>
        <v>3706.7082130804392</v>
      </c>
    </row>
    <row r="16" spans="1:8" ht="16" thickBot="1" x14ac:dyDescent="0.25">
      <c r="A16" t="s">
        <v>8218</v>
      </c>
      <c r="B16">
        <f>VLOOKUP(A16, raw_data!F16:P4129, 11, FALSE)</f>
        <v>41</v>
      </c>
      <c r="D16" t="s">
        <v>8220</v>
      </c>
      <c r="E16">
        <f>VLOOKUP(D16, raw_data!F176:P4289, 11, FALSE)</f>
        <v>0</v>
      </c>
      <c r="G16" s="20" t="s">
        <v>8394</v>
      </c>
      <c r="H16" s="21">
        <f>STDEV(E:E)</f>
        <v>60.902647583475058</v>
      </c>
    </row>
    <row r="17" spans="1:5" x14ac:dyDescent="0.2">
      <c r="A17" t="s">
        <v>8218</v>
      </c>
      <c r="B17">
        <f>VLOOKUP(A17, raw_data!F17:P4130, 11, FALSE)</f>
        <v>98</v>
      </c>
      <c r="D17" t="s">
        <v>8220</v>
      </c>
      <c r="E17">
        <f>VLOOKUP(D17, raw_data!F177:P4290, 11, FALSE)</f>
        <v>26</v>
      </c>
    </row>
    <row r="18" spans="1:5" x14ac:dyDescent="0.2">
      <c r="A18" t="s">
        <v>8218</v>
      </c>
      <c r="B18">
        <f>VLOOKUP(A18, raw_data!F18:P4131, 11, FALSE)</f>
        <v>70</v>
      </c>
      <c r="D18" t="s">
        <v>8220</v>
      </c>
      <c r="E18">
        <f>VLOOKUP(D18, raw_data!F178:P4291, 11, FALSE)</f>
        <v>0</v>
      </c>
    </row>
    <row r="19" spans="1:5" x14ac:dyDescent="0.2">
      <c r="A19" t="s">
        <v>8218</v>
      </c>
      <c r="B19">
        <f>VLOOKUP(A19, raw_data!F19:P4132, 11, FALSE)</f>
        <v>36</v>
      </c>
      <c r="D19" t="s">
        <v>8220</v>
      </c>
      <c r="E19">
        <f>VLOOKUP(D19, raw_data!F179:P4292, 11, FALSE)</f>
        <v>7</v>
      </c>
    </row>
    <row r="20" spans="1:5" x14ac:dyDescent="0.2">
      <c r="A20" t="s">
        <v>8218</v>
      </c>
      <c r="B20">
        <f>VLOOKUP(A20, raw_data!F20:P4133, 11, FALSE)</f>
        <v>342</v>
      </c>
      <c r="D20" t="s">
        <v>8220</v>
      </c>
      <c r="E20">
        <f>VLOOKUP(D20, raw_data!F180:P4293, 11, FALSE)</f>
        <v>0</v>
      </c>
    </row>
    <row r="21" spans="1:5" x14ac:dyDescent="0.2">
      <c r="A21" t="s">
        <v>8218</v>
      </c>
      <c r="B21">
        <f>VLOOKUP(A21, raw_data!F21:P4134, 11, FALSE)</f>
        <v>22</v>
      </c>
      <c r="D21" t="s">
        <v>8220</v>
      </c>
      <c r="E21">
        <f>VLOOKUP(D21, raw_data!F181:P4294, 11, FALSE)</f>
        <v>2</v>
      </c>
    </row>
    <row r="22" spans="1:5" x14ac:dyDescent="0.2">
      <c r="A22" t="s">
        <v>8218</v>
      </c>
      <c r="B22">
        <f>VLOOKUP(A22, raw_data!F22:P4135, 11, FALSE)</f>
        <v>25</v>
      </c>
      <c r="D22" t="s">
        <v>8220</v>
      </c>
      <c r="E22">
        <f>VLOOKUP(D22, raw_data!F182:P4295, 11, FALSE)</f>
        <v>13</v>
      </c>
    </row>
    <row r="23" spans="1:5" x14ac:dyDescent="0.2">
      <c r="A23" t="s">
        <v>8218</v>
      </c>
      <c r="B23">
        <f>VLOOKUP(A23, raw_data!F23:P4136, 11, FALSE)</f>
        <v>101</v>
      </c>
      <c r="D23" t="s">
        <v>8220</v>
      </c>
      <c r="E23">
        <f>VLOOKUP(D23, raw_data!F183:P4296, 11, FALSE)</f>
        <v>4</v>
      </c>
    </row>
    <row r="24" spans="1:5" x14ac:dyDescent="0.2">
      <c r="A24" t="s">
        <v>8218</v>
      </c>
      <c r="B24">
        <f>VLOOKUP(A24, raw_data!F24:P4137, 11, FALSE)</f>
        <v>8</v>
      </c>
      <c r="D24" t="s">
        <v>8220</v>
      </c>
      <c r="E24">
        <f>VLOOKUP(D24, raw_data!F184:P4297, 11, FALSE)</f>
        <v>0</v>
      </c>
    </row>
    <row r="25" spans="1:5" x14ac:dyDescent="0.2">
      <c r="A25" t="s">
        <v>8218</v>
      </c>
      <c r="B25">
        <f>VLOOKUP(A25, raw_data!F25:P4138, 11, FALSE)</f>
        <v>23</v>
      </c>
      <c r="D25" t="s">
        <v>8220</v>
      </c>
      <c r="E25">
        <f>VLOOKUP(D25, raw_data!F185:P4298, 11, FALSE)</f>
        <v>12</v>
      </c>
    </row>
    <row r="26" spans="1:5" x14ac:dyDescent="0.2">
      <c r="A26" t="s">
        <v>8218</v>
      </c>
      <c r="B26">
        <f>VLOOKUP(A26, raw_data!F26:P4139, 11, FALSE)</f>
        <v>574</v>
      </c>
      <c r="D26" t="s">
        <v>8220</v>
      </c>
      <c r="E26">
        <f>VLOOKUP(D26, raw_data!F186:P4299, 11, FALSE)</f>
        <v>2</v>
      </c>
    </row>
    <row r="27" spans="1:5" x14ac:dyDescent="0.2">
      <c r="A27" t="s">
        <v>8218</v>
      </c>
      <c r="B27">
        <f>VLOOKUP(A27, raw_data!F27:P4140, 11, FALSE)</f>
        <v>14</v>
      </c>
      <c r="D27" t="s">
        <v>8220</v>
      </c>
      <c r="E27">
        <f>VLOOKUP(D27, raw_data!F187:P4300, 11, FALSE)</f>
        <v>10</v>
      </c>
    </row>
    <row r="28" spans="1:5" x14ac:dyDescent="0.2">
      <c r="A28" t="s">
        <v>8218</v>
      </c>
      <c r="B28">
        <f>VLOOKUP(A28, raw_data!F28:P4141, 11, FALSE)</f>
        <v>19</v>
      </c>
      <c r="D28" t="s">
        <v>8220</v>
      </c>
      <c r="E28">
        <f>VLOOKUP(D28, raw_data!F188:P4301, 11, FALSE)</f>
        <v>0</v>
      </c>
    </row>
    <row r="29" spans="1:5" x14ac:dyDescent="0.2">
      <c r="A29" t="s">
        <v>8218</v>
      </c>
      <c r="B29">
        <f>VLOOKUP(A29, raw_data!F29:P4142, 11, FALSE)</f>
        <v>150</v>
      </c>
      <c r="D29" t="s">
        <v>8220</v>
      </c>
      <c r="E29">
        <f>VLOOKUP(D29, raw_data!F189:P4302, 11, FALSE)</f>
        <v>5</v>
      </c>
    </row>
    <row r="30" spans="1:5" x14ac:dyDescent="0.2">
      <c r="A30" t="s">
        <v>8218</v>
      </c>
      <c r="B30">
        <f>VLOOKUP(A30, raw_data!F30:P4143, 11, FALSE)</f>
        <v>71</v>
      </c>
      <c r="D30" t="s">
        <v>8220</v>
      </c>
      <c r="E30">
        <f>VLOOKUP(D30, raw_data!F190:P4303, 11, FALSE)</f>
        <v>0</v>
      </c>
    </row>
    <row r="31" spans="1:5" x14ac:dyDescent="0.2">
      <c r="A31" t="s">
        <v>8218</v>
      </c>
      <c r="B31">
        <f>VLOOKUP(A31, raw_data!F31:P4144, 11, FALSE)</f>
        <v>117</v>
      </c>
      <c r="D31" t="s">
        <v>8220</v>
      </c>
      <c r="E31">
        <f>VLOOKUP(D31, raw_data!F191:P4304, 11, FALSE)</f>
        <v>5</v>
      </c>
    </row>
    <row r="32" spans="1:5" x14ac:dyDescent="0.2">
      <c r="A32" t="s">
        <v>8218</v>
      </c>
      <c r="B32">
        <f>VLOOKUP(A32, raw_data!F32:P4145, 11, FALSE)</f>
        <v>53</v>
      </c>
      <c r="D32" t="s">
        <v>8220</v>
      </c>
      <c r="E32">
        <f>VLOOKUP(D32, raw_data!F192:P4305, 11, FALSE)</f>
        <v>1</v>
      </c>
    </row>
    <row r="33" spans="1:5" x14ac:dyDescent="0.2">
      <c r="A33" t="s">
        <v>8218</v>
      </c>
      <c r="B33">
        <f>VLOOKUP(A33, raw_data!F33:P4146, 11, FALSE)</f>
        <v>1</v>
      </c>
      <c r="D33" t="s">
        <v>8220</v>
      </c>
      <c r="E33">
        <f>VLOOKUP(D33, raw_data!F193:P4306, 11, FALSE)</f>
        <v>3</v>
      </c>
    </row>
    <row r="34" spans="1:5" x14ac:dyDescent="0.2">
      <c r="A34" t="s">
        <v>8218</v>
      </c>
      <c r="B34">
        <f>VLOOKUP(A34, raw_data!F34:P4147, 11, FALSE)</f>
        <v>89</v>
      </c>
      <c r="D34" t="s">
        <v>8220</v>
      </c>
      <c r="E34">
        <f>VLOOKUP(D34, raw_data!F194:P4307, 11, FALSE)</f>
        <v>3</v>
      </c>
    </row>
    <row r="35" spans="1:5" x14ac:dyDescent="0.2">
      <c r="A35" t="s">
        <v>8218</v>
      </c>
      <c r="B35">
        <f>VLOOKUP(A35, raw_data!F35:P4148, 11, FALSE)</f>
        <v>64</v>
      </c>
      <c r="D35" t="s">
        <v>8220</v>
      </c>
      <c r="E35">
        <f>VLOOKUP(D35, raw_data!F195:P4308, 11, FALSE)</f>
        <v>0</v>
      </c>
    </row>
    <row r="36" spans="1:5" x14ac:dyDescent="0.2">
      <c r="A36" t="s">
        <v>8218</v>
      </c>
      <c r="B36">
        <f>VLOOKUP(A36, raw_data!F36:P4149, 11, FALSE)</f>
        <v>68</v>
      </c>
      <c r="D36" t="s">
        <v>8220</v>
      </c>
      <c r="E36">
        <f>VLOOKUP(D36, raw_data!F196:P4309, 11, FALSE)</f>
        <v>3</v>
      </c>
    </row>
    <row r="37" spans="1:5" x14ac:dyDescent="0.2">
      <c r="A37" t="s">
        <v>8218</v>
      </c>
      <c r="B37">
        <f>VLOOKUP(A37, raw_data!F37:P4150, 11, FALSE)</f>
        <v>28</v>
      </c>
      <c r="D37" t="s">
        <v>8220</v>
      </c>
      <c r="E37">
        <f>VLOOKUP(D37, raw_data!F197:P4310, 11, FALSE)</f>
        <v>0</v>
      </c>
    </row>
    <row r="38" spans="1:5" x14ac:dyDescent="0.2">
      <c r="A38" t="s">
        <v>8218</v>
      </c>
      <c r="B38">
        <f>VLOOKUP(A38, raw_data!F38:P4151, 11, FALSE)</f>
        <v>44</v>
      </c>
      <c r="D38" t="s">
        <v>8220</v>
      </c>
      <c r="E38">
        <f>VLOOKUP(D38, raw_data!F198:P4311, 11, FALSE)</f>
        <v>19</v>
      </c>
    </row>
    <row r="39" spans="1:5" x14ac:dyDescent="0.2">
      <c r="A39" t="s">
        <v>8218</v>
      </c>
      <c r="B39">
        <f>VLOOKUP(A39, raw_data!F39:P4152, 11, FALSE)</f>
        <v>253</v>
      </c>
      <c r="D39" t="s">
        <v>8220</v>
      </c>
      <c r="E39">
        <f>VLOOKUP(D39, raw_data!F199:P4312, 11, FALSE)</f>
        <v>8</v>
      </c>
    </row>
    <row r="40" spans="1:5" x14ac:dyDescent="0.2">
      <c r="A40" t="s">
        <v>8218</v>
      </c>
      <c r="B40">
        <f>VLOOKUP(A40, raw_data!F40:P4153, 11, FALSE)</f>
        <v>66</v>
      </c>
      <c r="D40" t="s">
        <v>8220</v>
      </c>
      <c r="E40">
        <f>VLOOKUP(D40, raw_data!F200:P4313, 11, FALSE)</f>
        <v>6</v>
      </c>
    </row>
    <row r="41" spans="1:5" x14ac:dyDescent="0.2">
      <c r="A41" t="s">
        <v>8218</v>
      </c>
      <c r="B41">
        <f>VLOOKUP(A41, raw_data!F41:P4154, 11, FALSE)</f>
        <v>217</v>
      </c>
      <c r="D41" t="s">
        <v>8220</v>
      </c>
      <c r="E41">
        <f>VLOOKUP(D41, raw_data!F201:P4314, 11, FALSE)</f>
        <v>0</v>
      </c>
    </row>
    <row r="42" spans="1:5" x14ac:dyDescent="0.2">
      <c r="A42" t="s">
        <v>8218</v>
      </c>
      <c r="B42">
        <f>VLOOKUP(A42, raw_data!F42:P4155, 11, FALSE)</f>
        <v>16</v>
      </c>
      <c r="D42" t="s">
        <v>8220</v>
      </c>
      <c r="E42">
        <f>VLOOKUP(D42, raw_data!F202:P4315, 11, FALSE)</f>
        <v>18</v>
      </c>
    </row>
    <row r="43" spans="1:5" x14ac:dyDescent="0.2">
      <c r="A43" t="s">
        <v>8218</v>
      </c>
      <c r="B43">
        <f>VLOOKUP(A43, raw_data!F43:P4156, 11, FALSE)</f>
        <v>19</v>
      </c>
      <c r="D43" t="s">
        <v>8220</v>
      </c>
      <c r="E43">
        <f>VLOOKUP(D43, raw_data!F203:P4316, 11, FALSE)</f>
        <v>7</v>
      </c>
    </row>
    <row r="44" spans="1:5" x14ac:dyDescent="0.2">
      <c r="A44" t="s">
        <v>8218</v>
      </c>
      <c r="B44">
        <f>VLOOKUP(A44, raw_data!F44:P4157, 11, FALSE)</f>
        <v>169</v>
      </c>
      <c r="D44" t="s">
        <v>8220</v>
      </c>
      <c r="E44">
        <f>VLOOKUP(D44, raw_data!F204:P4317, 11, FALSE)</f>
        <v>0</v>
      </c>
    </row>
    <row r="45" spans="1:5" x14ac:dyDescent="0.2">
      <c r="A45" t="s">
        <v>8218</v>
      </c>
      <c r="B45">
        <f>VLOOKUP(A45, raw_data!F45:P4158, 11, FALSE)</f>
        <v>263</v>
      </c>
      <c r="D45" t="s">
        <v>8220</v>
      </c>
      <c r="E45">
        <f>VLOOKUP(D45, raw_data!F205:P4318, 11, FALSE)</f>
        <v>8</v>
      </c>
    </row>
    <row r="46" spans="1:5" x14ac:dyDescent="0.2">
      <c r="A46" t="s">
        <v>8218</v>
      </c>
      <c r="B46">
        <f>VLOOKUP(A46, raw_data!F46:P4159, 11, FALSE)</f>
        <v>15</v>
      </c>
      <c r="D46" t="s">
        <v>8220</v>
      </c>
      <c r="E46">
        <f>VLOOKUP(D46, raw_data!F206:P4319, 11, FALSE)</f>
        <v>1293</v>
      </c>
    </row>
    <row r="47" spans="1:5" x14ac:dyDescent="0.2">
      <c r="A47" t="s">
        <v>8218</v>
      </c>
      <c r="B47">
        <f>VLOOKUP(A47, raw_data!F47:P4160, 11, FALSE)</f>
        <v>61</v>
      </c>
      <c r="D47" t="s">
        <v>8220</v>
      </c>
      <c r="E47">
        <f>VLOOKUP(D47, raw_data!F207:P4320, 11, FALSE)</f>
        <v>17</v>
      </c>
    </row>
    <row r="48" spans="1:5" x14ac:dyDescent="0.2">
      <c r="A48" t="s">
        <v>8218</v>
      </c>
      <c r="B48">
        <f>VLOOKUP(A48, raw_data!F48:P4161, 11, FALSE)</f>
        <v>45</v>
      </c>
      <c r="D48" t="s">
        <v>8220</v>
      </c>
      <c r="E48">
        <f>VLOOKUP(D48, raw_data!F208:P4321, 11, FALSE)</f>
        <v>0</v>
      </c>
    </row>
    <row r="49" spans="1:5" x14ac:dyDescent="0.2">
      <c r="A49" t="s">
        <v>8218</v>
      </c>
      <c r="B49">
        <f>VLOOKUP(A49, raw_data!F49:P4162, 11, FALSE)</f>
        <v>70</v>
      </c>
      <c r="D49" t="s">
        <v>8220</v>
      </c>
      <c r="E49">
        <f>VLOOKUP(D49, raw_data!F209:P4322, 11, FALSE)</f>
        <v>13</v>
      </c>
    </row>
    <row r="50" spans="1:5" x14ac:dyDescent="0.2">
      <c r="A50" t="s">
        <v>8218</v>
      </c>
      <c r="B50">
        <f>VLOOKUP(A50, raw_data!F50:P4163, 11, FALSE)</f>
        <v>38</v>
      </c>
      <c r="D50" t="s">
        <v>8220</v>
      </c>
      <c r="E50">
        <f>VLOOKUP(D50, raw_data!F210:P4323, 11, FALSE)</f>
        <v>0</v>
      </c>
    </row>
    <row r="51" spans="1:5" x14ac:dyDescent="0.2">
      <c r="A51" t="s">
        <v>8218</v>
      </c>
      <c r="B51">
        <f>VLOOKUP(A51, raw_data!F51:P4164, 11, FALSE)</f>
        <v>87</v>
      </c>
      <c r="D51" t="s">
        <v>8220</v>
      </c>
      <c r="E51">
        <f>VLOOKUP(D51, raw_data!F211:P4324, 11, FALSE)</f>
        <v>0</v>
      </c>
    </row>
    <row r="52" spans="1:5" x14ac:dyDescent="0.2">
      <c r="A52" t="s">
        <v>8218</v>
      </c>
      <c r="B52">
        <f>VLOOKUP(A52, raw_data!F52:P4165, 11, FALSE)</f>
        <v>22</v>
      </c>
      <c r="D52" t="s">
        <v>8220</v>
      </c>
      <c r="E52">
        <f>VLOOKUP(D52, raw_data!F212:P4325, 11, FALSE)</f>
        <v>33</v>
      </c>
    </row>
    <row r="53" spans="1:5" x14ac:dyDescent="0.2">
      <c r="A53" t="s">
        <v>8218</v>
      </c>
      <c r="B53">
        <f>VLOOKUP(A53, raw_data!F53:P4166, 11, FALSE)</f>
        <v>119</v>
      </c>
      <c r="D53" t="s">
        <v>8220</v>
      </c>
      <c r="E53">
        <f>VLOOKUP(D53, raw_data!F213:P4326, 11, FALSE)</f>
        <v>12</v>
      </c>
    </row>
    <row r="54" spans="1:5" x14ac:dyDescent="0.2">
      <c r="A54" t="s">
        <v>8218</v>
      </c>
      <c r="B54">
        <f>VLOOKUP(A54, raw_data!F54:P4167, 11, FALSE)</f>
        <v>52</v>
      </c>
      <c r="D54" t="s">
        <v>8220</v>
      </c>
      <c r="E54">
        <f>VLOOKUP(D54, raw_data!F214:P4327, 11, FALSE)</f>
        <v>1</v>
      </c>
    </row>
    <row r="55" spans="1:5" x14ac:dyDescent="0.2">
      <c r="A55" t="s">
        <v>8218</v>
      </c>
      <c r="B55">
        <f>VLOOKUP(A55, raw_data!F55:P4168, 11, FALSE)</f>
        <v>117</v>
      </c>
      <c r="D55" t="s">
        <v>8220</v>
      </c>
      <c r="E55">
        <f>VLOOKUP(D55, raw_data!F215:P4328, 11, FALSE)</f>
        <v>1</v>
      </c>
    </row>
    <row r="56" spans="1:5" x14ac:dyDescent="0.2">
      <c r="A56" t="s">
        <v>8218</v>
      </c>
      <c r="B56">
        <f>VLOOKUP(A56, raw_data!F56:P4169, 11, FALSE)</f>
        <v>52</v>
      </c>
      <c r="D56" t="s">
        <v>8220</v>
      </c>
      <c r="E56">
        <f>VLOOKUP(D56, raw_data!F216:P4329, 11, FALSE)</f>
        <v>1</v>
      </c>
    </row>
    <row r="57" spans="1:5" x14ac:dyDescent="0.2">
      <c r="A57" t="s">
        <v>8218</v>
      </c>
      <c r="B57">
        <f>VLOOKUP(A57, raw_data!F57:P4170, 11, FALSE)</f>
        <v>86</v>
      </c>
      <c r="D57" t="s">
        <v>8220</v>
      </c>
      <c r="E57">
        <f>VLOOKUP(D57, raw_data!F217:P4330, 11, FALSE)</f>
        <v>1</v>
      </c>
    </row>
    <row r="58" spans="1:5" x14ac:dyDescent="0.2">
      <c r="A58" t="s">
        <v>8218</v>
      </c>
      <c r="B58">
        <f>VLOOKUP(A58, raw_data!F58:P4171, 11, FALSE)</f>
        <v>174</v>
      </c>
      <c r="D58" t="s">
        <v>8220</v>
      </c>
      <c r="E58">
        <f>VLOOKUP(D58, raw_data!F218:P4331, 11, FALSE)</f>
        <v>84</v>
      </c>
    </row>
    <row r="59" spans="1:5" x14ac:dyDescent="0.2">
      <c r="A59" t="s">
        <v>8218</v>
      </c>
      <c r="B59">
        <f>VLOOKUP(A59, raw_data!F59:P4172, 11, FALSE)</f>
        <v>69</v>
      </c>
      <c r="D59" t="s">
        <v>8220</v>
      </c>
      <c r="E59">
        <f>VLOOKUP(D59, raw_data!F219:P4332, 11, FALSE)</f>
        <v>38</v>
      </c>
    </row>
    <row r="60" spans="1:5" x14ac:dyDescent="0.2">
      <c r="A60" t="s">
        <v>8218</v>
      </c>
      <c r="B60">
        <f>VLOOKUP(A60, raw_data!F60:P4173, 11, FALSE)</f>
        <v>75</v>
      </c>
      <c r="D60" t="s">
        <v>8220</v>
      </c>
      <c r="E60">
        <f>VLOOKUP(D60, raw_data!F220:P4333, 11, FALSE)</f>
        <v>1</v>
      </c>
    </row>
    <row r="61" spans="1:5" x14ac:dyDescent="0.2">
      <c r="A61" t="s">
        <v>8218</v>
      </c>
      <c r="B61">
        <f>VLOOKUP(A61, raw_data!F61:P4174, 11, FALSE)</f>
        <v>33</v>
      </c>
      <c r="D61" t="s">
        <v>8220</v>
      </c>
      <c r="E61">
        <f>VLOOKUP(D61, raw_data!F221:P4334, 11, FALSE)</f>
        <v>76</v>
      </c>
    </row>
    <row r="62" spans="1:5" x14ac:dyDescent="0.2">
      <c r="A62" t="s">
        <v>8218</v>
      </c>
      <c r="B62">
        <f>VLOOKUP(A62, raw_data!F62:P4175, 11, FALSE)</f>
        <v>108</v>
      </c>
      <c r="D62" t="s">
        <v>8220</v>
      </c>
      <c r="E62">
        <f>VLOOKUP(D62, raw_data!F222:P4335, 11, FALSE)</f>
        <v>3</v>
      </c>
    </row>
    <row r="63" spans="1:5" x14ac:dyDescent="0.2">
      <c r="A63" t="s">
        <v>8218</v>
      </c>
      <c r="B63">
        <f>VLOOKUP(A63, raw_data!F63:P4176, 11, FALSE)</f>
        <v>23</v>
      </c>
      <c r="D63" t="s">
        <v>8220</v>
      </c>
      <c r="E63">
        <f>VLOOKUP(D63, raw_data!F223:P4336, 11, FALSE)</f>
        <v>0</v>
      </c>
    </row>
    <row r="64" spans="1:5" x14ac:dyDescent="0.2">
      <c r="A64" t="s">
        <v>8218</v>
      </c>
      <c r="B64">
        <f>VLOOKUP(A64, raw_data!F64:P4177, 11, FALSE)</f>
        <v>48</v>
      </c>
      <c r="D64" t="s">
        <v>8220</v>
      </c>
      <c r="E64">
        <f>VLOOKUP(D64, raw_data!F224:P4337, 11, FALSE)</f>
        <v>2</v>
      </c>
    </row>
    <row r="65" spans="1:5" x14ac:dyDescent="0.2">
      <c r="A65" t="s">
        <v>8218</v>
      </c>
      <c r="B65">
        <f>VLOOKUP(A65, raw_data!F65:P4178, 11, FALSE)</f>
        <v>64</v>
      </c>
      <c r="D65" t="s">
        <v>8220</v>
      </c>
      <c r="E65">
        <f>VLOOKUP(D65, raw_data!F225:P4338, 11, FALSE)</f>
        <v>0</v>
      </c>
    </row>
    <row r="66" spans="1:5" x14ac:dyDescent="0.2">
      <c r="A66" t="s">
        <v>8218</v>
      </c>
      <c r="B66">
        <f>VLOOKUP(A66, raw_data!F66:P4179, 11, FALSE)</f>
        <v>24</v>
      </c>
      <c r="D66" t="s">
        <v>8220</v>
      </c>
      <c r="E66">
        <f>VLOOKUP(D66, raw_data!F226:P4339, 11, FALSE)</f>
        <v>0</v>
      </c>
    </row>
    <row r="67" spans="1:5" x14ac:dyDescent="0.2">
      <c r="A67" t="s">
        <v>8218</v>
      </c>
      <c r="B67">
        <f>VLOOKUP(A67, raw_data!F67:P4180, 11, FALSE)</f>
        <v>57</v>
      </c>
      <c r="D67" t="s">
        <v>8220</v>
      </c>
      <c r="E67">
        <f>VLOOKUP(D67, raw_data!F227:P4340, 11, FALSE)</f>
        <v>0</v>
      </c>
    </row>
    <row r="68" spans="1:5" x14ac:dyDescent="0.2">
      <c r="A68" t="s">
        <v>8218</v>
      </c>
      <c r="B68">
        <f>VLOOKUP(A68, raw_data!F68:P4181, 11, FALSE)</f>
        <v>26</v>
      </c>
      <c r="D68" t="s">
        <v>8220</v>
      </c>
      <c r="E68">
        <f>VLOOKUP(D68, raw_data!F228:P4341, 11, FALSE)</f>
        <v>2</v>
      </c>
    </row>
    <row r="69" spans="1:5" x14ac:dyDescent="0.2">
      <c r="A69" t="s">
        <v>8218</v>
      </c>
      <c r="B69">
        <f>VLOOKUP(A69, raw_data!F69:P4182, 11, FALSE)</f>
        <v>20</v>
      </c>
      <c r="D69" t="s">
        <v>8220</v>
      </c>
      <c r="E69">
        <f>VLOOKUP(D69, raw_data!F229:P4342, 11, FALSE)</f>
        <v>0</v>
      </c>
    </row>
    <row r="70" spans="1:5" x14ac:dyDescent="0.2">
      <c r="A70" t="s">
        <v>8218</v>
      </c>
      <c r="B70">
        <f>VLOOKUP(A70, raw_data!F70:P4183, 11, FALSE)</f>
        <v>36</v>
      </c>
      <c r="D70" t="s">
        <v>8220</v>
      </c>
      <c r="E70">
        <f>VLOOKUP(D70, raw_data!F230:P4343, 11, FALSE)</f>
        <v>0</v>
      </c>
    </row>
    <row r="71" spans="1:5" x14ac:dyDescent="0.2">
      <c r="A71" t="s">
        <v>8218</v>
      </c>
      <c r="B71">
        <f>VLOOKUP(A71, raw_data!F71:P4184, 11, FALSE)</f>
        <v>178</v>
      </c>
      <c r="D71" t="s">
        <v>8220</v>
      </c>
      <c r="E71">
        <f>VLOOKUP(D71, raw_data!F231:P4344, 11, FALSE)</f>
        <v>0</v>
      </c>
    </row>
    <row r="72" spans="1:5" x14ac:dyDescent="0.2">
      <c r="A72" t="s">
        <v>8218</v>
      </c>
      <c r="B72">
        <f>VLOOKUP(A72, raw_data!F72:P4185, 11, FALSE)</f>
        <v>17</v>
      </c>
      <c r="D72" t="s">
        <v>8220</v>
      </c>
      <c r="E72">
        <f>VLOOKUP(D72, raw_data!F232:P4345, 11, FALSE)</f>
        <v>2</v>
      </c>
    </row>
    <row r="73" spans="1:5" x14ac:dyDescent="0.2">
      <c r="A73" t="s">
        <v>8218</v>
      </c>
      <c r="B73">
        <f>VLOOKUP(A73, raw_data!F73:P4186, 11, FALSE)</f>
        <v>32</v>
      </c>
      <c r="D73" t="s">
        <v>8220</v>
      </c>
      <c r="E73">
        <f>VLOOKUP(D73, raw_data!F233:P4346, 11, FALSE)</f>
        <v>0</v>
      </c>
    </row>
    <row r="74" spans="1:5" x14ac:dyDescent="0.2">
      <c r="A74" t="s">
        <v>8218</v>
      </c>
      <c r="B74">
        <f>VLOOKUP(A74, raw_data!F74:P4187, 11, FALSE)</f>
        <v>41</v>
      </c>
      <c r="D74" t="s">
        <v>8220</v>
      </c>
      <c r="E74">
        <f>VLOOKUP(D74, raw_data!F234:P4347, 11, FALSE)</f>
        <v>7</v>
      </c>
    </row>
    <row r="75" spans="1:5" x14ac:dyDescent="0.2">
      <c r="A75" t="s">
        <v>8218</v>
      </c>
      <c r="B75">
        <f>VLOOKUP(A75, raw_data!F75:P4188, 11, FALSE)</f>
        <v>18</v>
      </c>
      <c r="D75" t="s">
        <v>8220</v>
      </c>
      <c r="E75">
        <f>VLOOKUP(D75, raw_data!F235:P4348, 11, FALSE)</f>
        <v>0</v>
      </c>
    </row>
    <row r="76" spans="1:5" x14ac:dyDescent="0.2">
      <c r="A76" t="s">
        <v>8218</v>
      </c>
      <c r="B76">
        <f>VLOOKUP(A76, raw_data!F76:P4189, 11, FALSE)</f>
        <v>29</v>
      </c>
      <c r="D76" t="s">
        <v>8220</v>
      </c>
      <c r="E76">
        <f>VLOOKUP(D76, raw_data!F236:P4349, 11, FALSE)</f>
        <v>5</v>
      </c>
    </row>
    <row r="77" spans="1:5" x14ac:dyDescent="0.2">
      <c r="A77" t="s">
        <v>8218</v>
      </c>
      <c r="B77">
        <f>VLOOKUP(A77, raw_data!F77:P4190, 11, FALSE)</f>
        <v>47</v>
      </c>
      <c r="D77" t="s">
        <v>8220</v>
      </c>
      <c r="E77">
        <f>VLOOKUP(D77, raw_data!F237:P4350, 11, FALSE)</f>
        <v>0</v>
      </c>
    </row>
    <row r="78" spans="1:5" x14ac:dyDescent="0.2">
      <c r="A78" t="s">
        <v>8218</v>
      </c>
      <c r="B78">
        <f>VLOOKUP(A78, raw_data!F78:P4191, 11, FALSE)</f>
        <v>15</v>
      </c>
      <c r="D78" t="s">
        <v>8220</v>
      </c>
      <c r="E78">
        <f>VLOOKUP(D78, raw_data!F238:P4351, 11, FALSE)</f>
        <v>0</v>
      </c>
    </row>
    <row r="79" spans="1:5" x14ac:dyDescent="0.2">
      <c r="A79" t="s">
        <v>8218</v>
      </c>
      <c r="B79">
        <f>VLOOKUP(A79, raw_data!F79:P4192, 11, FALSE)</f>
        <v>26</v>
      </c>
      <c r="D79" t="s">
        <v>8220</v>
      </c>
      <c r="E79">
        <f>VLOOKUP(D79, raw_data!F239:P4352, 11, FALSE)</f>
        <v>1</v>
      </c>
    </row>
    <row r="80" spans="1:5" x14ac:dyDescent="0.2">
      <c r="A80" t="s">
        <v>8218</v>
      </c>
      <c r="B80">
        <f>VLOOKUP(A80, raw_data!F80:P4193, 11, FALSE)</f>
        <v>35</v>
      </c>
      <c r="D80" t="s">
        <v>8220</v>
      </c>
      <c r="E80">
        <f>VLOOKUP(D80, raw_data!F240:P4353, 11, FALSE)</f>
        <v>0</v>
      </c>
    </row>
    <row r="81" spans="1:5" x14ac:dyDescent="0.2">
      <c r="A81" t="s">
        <v>8218</v>
      </c>
      <c r="B81">
        <f>VLOOKUP(A81, raw_data!F81:P4194, 11, FALSE)</f>
        <v>41</v>
      </c>
      <c r="D81" t="s">
        <v>8220</v>
      </c>
      <c r="E81">
        <f>VLOOKUP(D81, raw_data!F241:P4354, 11, FALSE)</f>
        <v>5</v>
      </c>
    </row>
    <row r="82" spans="1:5" x14ac:dyDescent="0.2">
      <c r="A82" t="s">
        <v>8218</v>
      </c>
      <c r="B82">
        <f>VLOOKUP(A82, raw_data!F82:P4195, 11, FALSE)</f>
        <v>47</v>
      </c>
      <c r="D82" t="s">
        <v>8220</v>
      </c>
      <c r="E82">
        <f>VLOOKUP(D82, raw_data!F242:P4355, 11, FALSE)</f>
        <v>3</v>
      </c>
    </row>
    <row r="83" spans="1:5" x14ac:dyDescent="0.2">
      <c r="A83" t="s">
        <v>8218</v>
      </c>
      <c r="B83">
        <f>VLOOKUP(A83, raw_data!F83:P4196, 11, FALSE)</f>
        <v>28</v>
      </c>
      <c r="D83" t="s">
        <v>8220</v>
      </c>
      <c r="E83">
        <f>VLOOKUP(D83, raw_data!F243:P4356, 11, FALSE)</f>
        <v>3</v>
      </c>
    </row>
    <row r="84" spans="1:5" x14ac:dyDescent="0.2">
      <c r="A84" t="s">
        <v>8218</v>
      </c>
      <c r="B84">
        <f>VLOOKUP(A84, raw_data!F84:P4197, 11, FALSE)</f>
        <v>100</v>
      </c>
      <c r="D84" t="s">
        <v>8220</v>
      </c>
      <c r="E84">
        <f>VLOOKUP(D84, raw_data!F244:P4357, 11, FALSE)</f>
        <v>3</v>
      </c>
    </row>
    <row r="85" spans="1:5" x14ac:dyDescent="0.2">
      <c r="A85" t="s">
        <v>8218</v>
      </c>
      <c r="B85">
        <f>VLOOKUP(A85, raw_data!F85:P4198, 11, FALSE)</f>
        <v>13</v>
      </c>
      <c r="D85" t="s">
        <v>8220</v>
      </c>
      <c r="E85">
        <f>VLOOKUP(D85, raw_data!F245:P4358, 11, FALSE)</f>
        <v>3</v>
      </c>
    </row>
    <row r="86" spans="1:5" x14ac:dyDescent="0.2">
      <c r="A86" t="s">
        <v>8218</v>
      </c>
      <c r="B86">
        <f>VLOOKUP(A86, raw_data!F86:P4199, 11, FALSE)</f>
        <v>7</v>
      </c>
      <c r="D86" t="s">
        <v>8220</v>
      </c>
      <c r="E86">
        <f>VLOOKUP(D86, raw_data!F246:P4359, 11, FALSE)</f>
        <v>3</v>
      </c>
    </row>
    <row r="87" spans="1:5" x14ac:dyDescent="0.2">
      <c r="A87" t="s">
        <v>8218</v>
      </c>
      <c r="B87">
        <f>VLOOKUP(A87, raw_data!F87:P4200, 11, FALSE)</f>
        <v>21</v>
      </c>
      <c r="D87" t="s">
        <v>8220</v>
      </c>
      <c r="E87">
        <f>VLOOKUP(D87, raw_data!F247:P4360, 11, FALSE)</f>
        <v>3</v>
      </c>
    </row>
    <row r="88" spans="1:5" x14ac:dyDescent="0.2">
      <c r="A88" t="s">
        <v>8218</v>
      </c>
      <c r="B88">
        <f>VLOOKUP(A88, raw_data!F88:P4201, 11, FALSE)</f>
        <v>17</v>
      </c>
      <c r="D88" t="s">
        <v>8220</v>
      </c>
      <c r="E88">
        <f>VLOOKUP(D88, raw_data!F248:P4361, 11, FALSE)</f>
        <v>3</v>
      </c>
    </row>
    <row r="89" spans="1:5" x14ac:dyDescent="0.2">
      <c r="A89" t="s">
        <v>8218</v>
      </c>
      <c r="B89">
        <f>VLOOKUP(A89, raw_data!F89:P4202, 11, FALSE)</f>
        <v>25</v>
      </c>
      <c r="D89" t="s">
        <v>8220</v>
      </c>
      <c r="E89">
        <f>VLOOKUP(D89, raw_data!F249:P4362, 11, FALSE)</f>
        <v>3</v>
      </c>
    </row>
    <row r="90" spans="1:5" x14ac:dyDescent="0.2">
      <c r="A90" t="s">
        <v>8218</v>
      </c>
      <c r="B90">
        <f>VLOOKUP(A90, raw_data!F90:P4203, 11, FALSE)</f>
        <v>60</v>
      </c>
      <c r="D90" t="s">
        <v>8220</v>
      </c>
      <c r="E90">
        <f>VLOOKUP(D90, raw_data!F250:P4363, 11, FALSE)</f>
        <v>3</v>
      </c>
    </row>
    <row r="91" spans="1:5" x14ac:dyDescent="0.2">
      <c r="A91" t="s">
        <v>8218</v>
      </c>
      <c r="B91">
        <f>VLOOKUP(A91, raw_data!F91:P4204, 11, FALSE)</f>
        <v>56</v>
      </c>
      <c r="D91" t="s">
        <v>8220</v>
      </c>
      <c r="E91">
        <f>VLOOKUP(D91, raw_data!F251:P4364, 11, FALSE)</f>
        <v>3</v>
      </c>
    </row>
    <row r="92" spans="1:5" x14ac:dyDescent="0.2">
      <c r="A92" t="s">
        <v>8218</v>
      </c>
      <c r="B92">
        <f>VLOOKUP(A92, raw_data!F92:P4205, 11, FALSE)</f>
        <v>16</v>
      </c>
      <c r="D92" t="s">
        <v>8220</v>
      </c>
      <c r="E92">
        <f>VLOOKUP(D92, raw_data!F252:P4365, 11, FALSE)</f>
        <v>3</v>
      </c>
    </row>
    <row r="93" spans="1:5" x14ac:dyDescent="0.2">
      <c r="A93" t="s">
        <v>8218</v>
      </c>
      <c r="B93">
        <f>VLOOKUP(A93, raw_data!F93:P4206, 11, FALSE)</f>
        <v>46</v>
      </c>
      <c r="D93" t="s">
        <v>8220</v>
      </c>
      <c r="E93">
        <f>VLOOKUP(D93, raw_data!F253:P4366, 11, FALSE)</f>
        <v>3</v>
      </c>
    </row>
    <row r="94" spans="1:5" x14ac:dyDescent="0.2">
      <c r="A94" t="s">
        <v>8218</v>
      </c>
      <c r="B94">
        <f>VLOOKUP(A94, raw_data!F94:P4207, 11, FALSE)</f>
        <v>43</v>
      </c>
      <c r="D94" t="s">
        <v>8220</v>
      </c>
      <c r="E94">
        <f>VLOOKUP(D94, raw_data!F254:P4367, 11, FALSE)</f>
        <v>3</v>
      </c>
    </row>
    <row r="95" spans="1:5" x14ac:dyDescent="0.2">
      <c r="A95" t="s">
        <v>8218</v>
      </c>
      <c r="B95">
        <f>VLOOKUP(A95, raw_data!F95:P4208, 11, FALSE)</f>
        <v>15</v>
      </c>
      <c r="D95" t="s">
        <v>8220</v>
      </c>
      <c r="E95">
        <f>VLOOKUP(D95, raw_data!F255:P4368, 11, FALSE)</f>
        <v>3</v>
      </c>
    </row>
    <row r="96" spans="1:5" x14ac:dyDescent="0.2">
      <c r="A96" t="s">
        <v>8218</v>
      </c>
      <c r="B96">
        <f>VLOOKUP(A96, raw_data!F96:P4209, 11, FALSE)</f>
        <v>12</v>
      </c>
      <c r="D96" t="s">
        <v>8220</v>
      </c>
      <c r="E96">
        <f>VLOOKUP(D96, raw_data!F256:P4369, 11, FALSE)</f>
        <v>3</v>
      </c>
    </row>
    <row r="97" spans="1:5" x14ac:dyDescent="0.2">
      <c r="A97" t="s">
        <v>8218</v>
      </c>
      <c r="B97">
        <f>VLOOKUP(A97, raw_data!F97:P4210, 11, FALSE)</f>
        <v>21</v>
      </c>
      <c r="D97" t="s">
        <v>8220</v>
      </c>
      <c r="E97">
        <f>VLOOKUP(D97, raw_data!F257:P4370, 11, FALSE)</f>
        <v>3</v>
      </c>
    </row>
    <row r="98" spans="1:5" x14ac:dyDescent="0.2">
      <c r="A98" t="s">
        <v>8218</v>
      </c>
      <c r="B98">
        <f>VLOOKUP(A98, raw_data!F98:P4211, 11, FALSE)</f>
        <v>34</v>
      </c>
      <c r="D98" t="s">
        <v>8220</v>
      </c>
      <c r="E98">
        <f>VLOOKUP(D98, raw_data!F258:P4371, 11, FALSE)</f>
        <v>3</v>
      </c>
    </row>
    <row r="99" spans="1:5" x14ac:dyDescent="0.2">
      <c r="A99" t="s">
        <v>8218</v>
      </c>
      <c r="B99">
        <f>VLOOKUP(A99, raw_data!F99:P4212, 11, FALSE)</f>
        <v>8</v>
      </c>
      <c r="D99" t="s">
        <v>8220</v>
      </c>
      <c r="E99">
        <f>VLOOKUP(D99, raw_data!F259:P4372, 11, FALSE)</f>
        <v>3</v>
      </c>
    </row>
    <row r="100" spans="1:5" x14ac:dyDescent="0.2">
      <c r="A100" t="s">
        <v>8218</v>
      </c>
      <c r="B100">
        <f>VLOOKUP(A100, raw_data!F100:P4213, 11, FALSE)</f>
        <v>60</v>
      </c>
      <c r="D100" t="s">
        <v>8220</v>
      </c>
      <c r="E100">
        <f>VLOOKUP(D100, raw_data!F260:P4373, 11, FALSE)</f>
        <v>3</v>
      </c>
    </row>
    <row r="101" spans="1:5" x14ac:dyDescent="0.2">
      <c r="A101" t="s">
        <v>8218</v>
      </c>
      <c r="B101">
        <f>VLOOKUP(A101, raw_data!F101:P4214, 11, FALSE)</f>
        <v>39</v>
      </c>
      <c r="D101" t="s">
        <v>8220</v>
      </c>
      <c r="E101">
        <f>VLOOKUP(D101, raw_data!F261:P4374, 11, FALSE)</f>
        <v>3</v>
      </c>
    </row>
    <row r="102" spans="1:5" x14ac:dyDescent="0.2">
      <c r="A102" t="s">
        <v>8218</v>
      </c>
      <c r="B102">
        <f>VLOOKUP(A102, raw_data!F102:P4215, 11, FALSE)</f>
        <v>26</v>
      </c>
      <c r="D102" t="s">
        <v>8220</v>
      </c>
      <c r="E102">
        <f>VLOOKUP(D102, raw_data!F262:P4375, 11, FALSE)</f>
        <v>3</v>
      </c>
    </row>
    <row r="103" spans="1:5" x14ac:dyDescent="0.2">
      <c r="A103" t="s">
        <v>8218</v>
      </c>
      <c r="B103">
        <f>VLOOKUP(A103, raw_data!F103:P4216, 11, FALSE)</f>
        <v>35</v>
      </c>
      <c r="D103" t="s">
        <v>8220</v>
      </c>
      <c r="E103">
        <f>VLOOKUP(D103, raw_data!F263:P4376, 11, FALSE)</f>
        <v>3</v>
      </c>
    </row>
    <row r="104" spans="1:5" x14ac:dyDescent="0.2">
      <c r="A104" t="s">
        <v>8218</v>
      </c>
      <c r="B104">
        <f>VLOOKUP(A104, raw_data!F104:P4217, 11, FALSE)</f>
        <v>65</v>
      </c>
      <c r="D104" t="s">
        <v>8220</v>
      </c>
      <c r="E104">
        <f>VLOOKUP(D104, raw_data!F264:P4377, 11, FALSE)</f>
        <v>3</v>
      </c>
    </row>
    <row r="105" spans="1:5" x14ac:dyDescent="0.2">
      <c r="A105" t="s">
        <v>8218</v>
      </c>
      <c r="B105">
        <f>VLOOKUP(A105, raw_data!F105:P4218, 11, FALSE)</f>
        <v>49</v>
      </c>
      <c r="D105" t="s">
        <v>8220</v>
      </c>
      <c r="E105">
        <f>VLOOKUP(D105, raw_data!F265:P4378, 11, FALSE)</f>
        <v>3</v>
      </c>
    </row>
    <row r="106" spans="1:5" x14ac:dyDescent="0.2">
      <c r="A106" t="s">
        <v>8218</v>
      </c>
      <c r="B106">
        <f>VLOOKUP(A106, raw_data!F106:P4219, 11, FALSE)</f>
        <v>10</v>
      </c>
      <c r="D106" t="s">
        <v>8220</v>
      </c>
      <c r="E106">
        <f>VLOOKUP(D106, raw_data!F266:P4379, 11, FALSE)</f>
        <v>3</v>
      </c>
    </row>
    <row r="107" spans="1:5" x14ac:dyDescent="0.2">
      <c r="A107" t="s">
        <v>8218</v>
      </c>
      <c r="B107">
        <f>VLOOKUP(A107, raw_data!F107:P4220, 11, FALSE)</f>
        <v>60</v>
      </c>
      <c r="D107" t="s">
        <v>8220</v>
      </c>
      <c r="E107">
        <f>VLOOKUP(D107, raw_data!F267:P4380, 11, FALSE)</f>
        <v>3</v>
      </c>
    </row>
    <row r="108" spans="1:5" x14ac:dyDescent="0.2">
      <c r="A108" t="s">
        <v>8218</v>
      </c>
      <c r="B108">
        <f>VLOOKUP(A108, raw_data!F108:P4221, 11, FALSE)</f>
        <v>27</v>
      </c>
      <c r="D108" t="s">
        <v>8220</v>
      </c>
      <c r="E108">
        <f>VLOOKUP(D108, raw_data!F268:P4381, 11, FALSE)</f>
        <v>3</v>
      </c>
    </row>
    <row r="109" spans="1:5" x14ac:dyDescent="0.2">
      <c r="A109" t="s">
        <v>8218</v>
      </c>
      <c r="B109">
        <f>VLOOKUP(A109, raw_data!F109:P4222, 11, FALSE)</f>
        <v>69</v>
      </c>
      <c r="D109" t="s">
        <v>8220</v>
      </c>
      <c r="E109">
        <f>VLOOKUP(D109, raw_data!F269:P4382, 11, FALSE)</f>
        <v>3</v>
      </c>
    </row>
    <row r="110" spans="1:5" x14ac:dyDescent="0.2">
      <c r="A110" t="s">
        <v>8218</v>
      </c>
      <c r="B110">
        <f>VLOOKUP(A110, raw_data!F110:P4223, 11, FALSE)</f>
        <v>47</v>
      </c>
      <c r="D110" t="s">
        <v>8220</v>
      </c>
      <c r="E110">
        <f>VLOOKUP(D110, raw_data!F270:P4383, 11, FALSE)</f>
        <v>3</v>
      </c>
    </row>
    <row r="111" spans="1:5" x14ac:dyDescent="0.2">
      <c r="A111" t="s">
        <v>8218</v>
      </c>
      <c r="B111">
        <f>VLOOKUP(A111, raw_data!F111:P4224, 11, FALSE)</f>
        <v>47</v>
      </c>
      <c r="D111" t="s">
        <v>8220</v>
      </c>
      <c r="E111">
        <f>VLOOKUP(D111, raw_data!F271:P4384, 11, FALSE)</f>
        <v>3</v>
      </c>
    </row>
    <row r="112" spans="1:5" x14ac:dyDescent="0.2">
      <c r="A112" t="s">
        <v>8218</v>
      </c>
      <c r="B112">
        <f>VLOOKUP(A112, raw_data!F112:P4225, 11, FALSE)</f>
        <v>26</v>
      </c>
      <c r="D112" t="s">
        <v>8220</v>
      </c>
      <c r="E112">
        <f>VLOOKUP(D112, raw_data!F272:P4385, 11, FALSE)</f>
        <v>3</v>
      </c>
    </row>
    <row r="113" spans="1:5" x14ac:dyDescent="0.2">
      <c r="A113" t="s">
        <v>8218</v>
      </c>
      <c r="B113">
        <f>VLOOKUP(A113, raw_data!F113:P4226, 11, FALSE)</f>
        <v>53</v>
      </c>
      <c r="D113" t="s">
        <v>8220</v>
      </c>
      <c r="E113">
        <f>VLOOKUP(D113, raw_data!F273:P4386, 11, FALSE)</f>
        <v>3</v>
      </c>
    </row>
    <row r="114" spans="1:5" x14ac:dyDescent="0.2">
      <c r="A114" t="s">
        <v>8218</v>
      </c>
      <c r="B114">
        <f>VLOOKUP(A114, raw_data!F114:P4227, 11, FALSE)</f>
        <v>81</v>
      </c>
      <c r="D114" t="s">
        <v>8220</v>
      </c>
      <c r="E114">
        <f>VLOOKUP(D114, raw_data!F274:P4387, 11, FALSE)</f>
        <v>3</v>
      </c>
    </row>
    <row r="115" spans="1:5" x14ac:dyDescent="0.2">
      <c r="A115" t="s">
        <v>8218</v>
      </c>
      <c r="B115">
        <f>VLOOKUP(A115, raw_data!F115:P4228, 11, FALSE)</f>
        <v>78</v>
      </c>
      <c r="D115" t="s">
        <v>8220</v>
      </c>
      <c r="E115">
        <f>VLOOKUP(D115, raw_data!F275:P4388, 11, FALSE)</f>
        <v>3</v>
      </c>
    </row>
    <row r="116" spans="1:5" x14ac:dyDescent="0.2">
      <c r="A116" t="s">
        <v>8218</v>
      </c>
      <c r="B116">
        <f>VLOOKUP(A116, raw_data!F116:P4229, 11, FALSE)</f>
        <v>35</v>
      </c>
      <c r="D116" t="s">
        <v>8220</v>
      </c>
      <c r="E116">
        <f>VLOOKUP(D116, raw_data!F276:P4389, 11, FALSE)</f>
        <v>3</v>
      </c>
    </row>
    <row r="117" spans="1:5" x14ac:dyDescent="0.2">
      <c r="A117" t="s">
        <v>8218</v>
      </c>
      <c r="B117">
        <f>VLOOKUP(A117, raw_data!F117:P4230, 11, FALSE)</f>
        <v>22</v>
      </c>
      <c r="D117" t="s">
        <v>8220</v>
      </c>
      <c r="E117">
        <f>VLOOKUP(D117, raw_data!F277:P4390, 11, FALSE)</f>
        <v>3</v>
      </c>
    </row>
    <row r="118" spans="1:5" x14ac:dyDescent="0.2">
      <c r="A118" t="s">
        <v>8218</v>
      </c>
      <c r="B118">
        <f>VLOOKUP(A118, raw_data!F118:P4231, 11, FALSE)</f>
        <v>57</v>
      </c>
      <c r="D118" t="s">
        <v>8220</v>
      </c>
      <c r="E118">
        <f>VLOOKUP(D118, raw_data!F278:P4391, 11, FALSE)</f>
        <v>3</v>
      </c>
    </row>
    <row r="119" spans="1:5" x14ac:dyDescent="0.2">
      <c r="A119" t="s">
        <v>8218</v>
      </c>
      <c r="B119">
        <f>VLOOKUP(A119, raw_data!F119:P4232, 11, FALSE)</f>
        <v>27</v>
      </c>
      <c r="D119" t="s">
        <v>8220</v>
      </c>
      <c r="E119">
        <f>VLOOKUP(D119, raw_data!F279:P4392, 11, FALSE)</f>
        <v>3</v>
      </c>
    </row>
    <row r="120" spans="1:5" x14ac:dyDescent="0.2">
      <c r="A120" t="s">
        <v>8218</v>
      </c>
      <c r="B120">
        <f>VLOOKUP(A120, raw_data!F120:P4233, 11, FALSE)</f>
        <v>39</v>
      </c>
      <c r="D120" t="s">
        <v>8220</v>
      </c>
      <c r="E120">
        <f>VLOOKUP(D120, raw_data!F280:P4393, 11, FALSE)</f>
        <v>3</v>
      </c>
    </row>
    <row r="121" spans="1:5" x14ac:dyDescent="0.2">
      <c r="A121" t="s">
        <v>8218</v>
      </c>
      <c r="B121">
        <f>VLOOKUP(A121, raw_data!F121:P4234, 11, FALSE)</f>
        <v>37</v>
      </c>
      <c r="D121" t="s">
        <v>8220</v>
      </c>
      <c r="E121">
        <f>VLOOKUP(D121, raw_data!F281:P4394, 11, FALSE)</f>
        <v>3</v>
      </c>
    </row>
    <row r="122" spans="1:5" x14ac:dyDescent="0.2">
      <c r="A122" t="s">
        <v>8218</v>
      </c>
      <c r="B122">
        <f>VLOOKUP(A122, raw_data!F122:P4235, 11, FALSE)</f>
        <v>137</v>
      </c>
      <c r="D122" t="s">
        <v>8220</v>
      </c>
      <c r="E122">
        <f>VLOOKUP(D122, raw_data!F282:P4395, 11, FALSE)</f>
        <v>3</v>
      </c>
    </row>
    <row r="123" spans="1:5" x14ac:dyDescent="0.2">
      <c r="A123" t="s">
        <v>8218</v>
      </c>
      <c r="B123">
        <f>VLOOKUP(A123, raw_data!F123:P4236, 11, FALSE)</f>
        <v>137</v>
      </c>
      <c r="D123" t="s">
        <v>8220</v>
      </c>
      <c r="E123">
        <f>VLOOKUP(D123, raw_data!F283:P4396, 11, FALSE)</f>
        <v>3</v>
      </c>
    </row>
    <row r="124" spans="1:5" x14ac:dyDescent="0.2">
      <c r="A124" t="s">
        <v>8218</v>
      </c>
      <c r="B124">
        <f>VLOOKUP(A124, raw_data!F124:P4237, 11, FALSE)</f>
        <v>137</v>
      </c>
      <c r="D124" t="s">
        <v>8220</v>
      </c>
      <c r="E124">
        <f>VLOOKUP(D124, raw_data!F284:P4397, 11, FALSE)</f>
        <v>3</v>
      </c>
    </row>
    <row r="125" spans="1:5" x14ac:dyDescent="0.2">
      <c r="A125" t="s">
        <v>8218</v>
      </c>
      <c r="B125">
        <f>VLOOKUP(A125, raw_data!F125:P4238, 11, FALSE)</f>
        <v>137</v>
      </c>
      <c r="D125" t="s">
        <v>8220</v>
      </c>
      <c r="E125">
        <f>VLOOKUP(D125, raw_data!F285:P4398, 11, FALSE)</f>
        <v>3</v>
      </c>
    </row>
    <row r="126" spans="1:5" x14ac:dyDescent="0.2">
      <c r="A126" t="s">
        <v>8218</v>
      </c>
      <c r="B126">
        <f>VLOOKUP(A126, raw_data!F126:P4239, 11, FALSE)</f>
        <v>137</v>
      </c>
      <c r="D126" t="s">
        <v>8220</v>
      </c>
      <c r="E126">
        <f>VLOOKUP(D126, raw_data!F286:P4399, 11, FALSE)</f>
        <v>3</v>
      </c>
    </row>
    <row r="127" spans="1:5" x14ac:dyDescent="0.2">
      <c r="A127" t="s">
        <v>8218</v>
      </c>
      <c r="B127">
        <f>VLOOKUP(A127, raw_data!F127:P4240, 11, FALSE)</f>
        <v>137</v>
      </c>
      <c r="D127" t="s">
        <v>8220</v>
      </c>
      <c r="E127">
        <f>VLOOKUP(D127, raw_data!F287:P4400, 11, FALSE)</f>
        <v>3</v>
      </c>
    </row>
    <row r="128" spans="1:5" x14ac:dyDescent="0.2">
      <c r="A128" t="s">
        <v>8218</v>
      </c>
      <c r="B128">
        <f>VLOOKUP(A128, raw_data!F128:P4241, 11, FALSE)</f>
        <v>137</v>
      </c>
      <c r="D128" t="s">
        <v>8220</v>
      </c>
      <c r="E128">
        <f>VLOOKUP(D128, raw_data!F288:P4401, 11, FALSE)</f>
        <v>3</v>
      </c>
    </row>
    <row r="129" spans="1:5" x14ac:dyDescent="0.2">
      <c r="A129" t="s">
        <v>8218</v>
      </c>
      <c r="B129">
        <f>VLOOKUP(A129, raw_data!F129:P4242, 11, FALSE)</f>
        <v>137</v>
      </c>
      <c r="D129" t="s">
        <v>8220</v>
      </c>
      <c r="E129">
        <f>VLOOKUP(D129, raw_data!F289:P4402, 11, FALSE)</f>
        <v>3</v>
      </c>
    </row>
    <row r="130" spans="1:5" x14ac:dyDescent="0.2">
      <c r="A130" t="s">
        <v>8218</v>
      </c>
      <c r="B130">
        <f>VLOOKUP(A130, raw_data!F130:P4243, 11, FALSE)</f>
        <v>137</v>
      </c>
      <c r="D130" t="s">
        <v>8220</v>
      </c>
      <c r="E130">
        <f>VLOOKUP(D130, raw_data!F290:P4403, 11, FALSE)</f>
        <v>3</v>
      </c>
    </row>
    <row r="131" spans="1:5" x14ac:dyDescent="0.2">
      <c r="A131" t="s">
        <v>8218</v>
      </c>
      <c r="B131">
        <f>VLOOKUP(A131, raw_data!F131:P4244, 11, FALSE)</f>
        <v>137</v>
      </c>
      <c r="D131" t="s">
        <v>8220</v>
      </c>
      <c r="E131">
        <f>VLOOKUP(D131, raw_data!F291:P4404, 11, FALSE)</f>
        <v>3</v>
      </c>
    </row>
    <row r="132" spans="1:5" x14ac:dyDescent="0.2">
      <c r="A132" t="s">
        <v>8218</v>
      </c>
      <c r="B132">
        <f>VLOOKUP(A132, raw_data!F132:P4245, 11, FALSE)</f>
        <v>137</v>
      </c>
      <c r="D132" t="s">
        <v>8220</v>
      </c>
      <c r="E132">
        <f>VLOOKUP(D132, raw_data!F292:P4405, 11, FALSE)</f>
        <v>3</v>
      </c>
    </row>
    <row r="133" spans="1:5" x14ac:dyDescent="0.2">
      <c r="A133" t="s">
        <v>8218</v>
      </c>
      <c r="B133">
        <f>VLOOKUP(A133, raw_data!F133:P4246, 11, FALSE)</f>
        <v>137</v>
      </c>
      <c r="D133" t="s">
        <v>8220</v>
      </c>
      <c r="E133">
        <f>VLOOKUP(D133, raw_data!F293:P4406, 11, FALSE)</f>
        <v>3</v>
      </c>
    </row>
    <row r="134" spans="1:5" x14ac:dyDescent="0.2">
      <c r="A134" t="s">
        <v>8218</v>
      </c>
      <c r="B134">
        <f>VLOOKUP(A134, raw_data!F134:P4247, 11, FALSE)</f>
        <v>137</v>
      </c>
      <c r="D134" t="s">
        <v>8220</v>
      </c>
      <c r="E134">
        <f>VLOOKUP(D134, raw_data!F294:P4407, 11, FALSE)</f>
        <v>3</v>
      </c>
    </row>
    <row r="135" spans="1:5" x14ac:dyDescent="0.2">
      <c r="A135" t="s">
        <v>8218</v>
      </c>
      <c r="B135">
        <f>VLOOKUP(A135, raw_data!F135:P4248, 11, FALSE)</f>
        <v>137</v>
      </c>
      <c r="D135" t="s">
        <v>8220</v>
      </c>
      <c r="E135">
        <f>VLOOKUP(D135, raw_data!F295:P4408, 11, FALSE)</f>
        <v>3</v>
      </c>
    </row>
    <row r="136" spans="1:5" x14ac:dyDescent="0.2">
      <c r="A136" t="s">
        <v>8218</v>
      </c>
      <c r="B136">
        <f>VLOOKUP(A136, raw_data!F136:P4249, 11, FALSE)</f>
        <v>137</v>
      </c>
      <c r="D136" t="s">
        <v>8220</v>
      </c>
      <c r="E136">
        <f>VLOOKUP(D136, raw_data!F296:P4409, 11, FALSE)</f>
        <v>3</v>
      </c>
    </row>
    <row r="137" spans="1:5" x14ac:dyDescent="0.2">
      <c r="A137" t="s">
        <v>8218</v>
      </c>
      <c r="B137">
        <f>VLOOKUP(A137, raw_data!F137:P4250, 11, FALSE)</f>
        <v>137</v>
      </c>
      <c r="D137" t="s">
        <v>8220</v>
      </c>
      <c r="E137">
        <f>VLOOKUP(D137, raw_data!F297:P4410, 11, FALSE)</f>
        <v>3</v>
      </c>
    </row>
    <row r="138" spans="1:5" x14ac:dyDescent="0.2">
      <c r="A138" t="s">
        <v>8218</v>
      </c>
      <c r="B138">
        <f>VLOOKUP(A138, raw_data!F138:P4251, 11, FALSE)</f>
        <v>137</v>
      </c>
      <c r="D138" t="s">
        <v>8220</v>
      </c>
      <c r="E138">
        <f>VLOOKUP(D138, raw_data!F298:P4411, 11, FALSE)</f>
        <v>3</v>
      </c>
    </row>
    <row r="139" spans="1:5" x14ac:dyDescent="0.2">
      <c r="A139" t="s">
        <v>8218</v>
      </c>
      <c r="B139">
        <f>VLOOKUP(A139, raw_data!F139:P4252, 11, FALSE)</f>
        <v>137</v>
      </c>
      <c r="D139" t="s">
        <v>8220</v>
      </c>
      <c r="E139">
        <f>VLOOKUP(D139, raw_data!F299:P4412, 11, FALSE)</f>
        <v>3</v>
      </c>
    </row>
    <row r="140" spans="1:5" x14ac:dyDescent="0.2">
      <c r="A140" t="s">
        <v>8218</v>
      </c>
      <c r="B140">
        <f>VLOOKUP(A140, raw_data!F140:P4253, 11, FALSE)</f>
        <v>137</v>
      </c>
      <c r="D140" t="s">
        <v>8220</v>
      </c>
      <c r="E140">
        <f>VLOOKUP(D140, raw_data!F300:P4413, 11, FALSE)</f>
        <v>3</v>
      </c>
    </row>
    <row r="141" spans="1:5" x14ac:dyDescent="0.2">
      <c r="A141" t="s">
        <v>8218</v>
      </c>
      <c r="B141">
        <f>VLOOKUP(A141, raw_data!F141:P4254, 11, FALSE)</f>
        <v>137</v>
      </c>
      <c r="D141" t="s">
        <v>8220</v>
      </c>
      <c r="E141">
        <f>VLOOKUP(D141, raw_data!F301:P4414, 11, FALSE)</f>
        <v>3</v>
      </c>
    </row>
    <row r="142" spans="1:5" x14ac:dyDescent="0.2">
      <c r="A142" t="s">
        <v>8218</v>
      </c>
      <c r="B142">
        <f>VLOOKUP(A142, raw_data!F142:P4255, 11, FALSE)</f>
        <v>137</v>
      </c>
      <c r="D142" t="s">
        <v>8220</v>
      </c>
      <c r="E142">
        <f>VLOOKUP(D142, raw_data!F302:P4415, 11, FALSE)</f>
        <v>3</v>
      </c>
    </row>
    <row r="143" spans="1:5" x14ac:dyDescent="0.2">
      <c r="A143" t="s">
        <v>8218</v>
      </c>
      <c r="B143">
        <f>VLOOKUP(A143, raw_data!F143:P4256, 11, FALSE)</f>
        <v>137</v>
      </c>
      <c r="D143" t="s">
        <v>8220</v>
      </c>
      <c r="E143">
        <f>VLOOKUP(D143, raw_data!F303:P4416, 11, FALSE)</f>
        <v>3</v>
      </c>
    </row>
    <row r="144" spans="1:5" x14ac:dyDescent="0.2">
      <c r="A144" t="s">
        <v>8218</v>
      </c>
      <c r="B144">
        <f>VLOOKUP(A144, raw_data!F144:P4257, 11, FALSE)</f>
        <v>137</v>
      </c>
      <c r="D144" t="s">
        <v>8220</v>
      </c>
      <c r="E144">
        <f>VLOOKUP(D144, raw_data!F304:P4417, 11, FALSE)</f>
        <v>3</v>
      </c>
    </row>
    <row r="145" spans="1:5" x14ac:dyDescent="0.2">
      <c r="A145" t="s">
        <v>8218</v>
      </c>
      <c r="B145">
        <f>VLOOKUP(A145, raw_data!F145:P4258, 11, FALSE)</f>
        <v>137</v>
      </c>
      <c r="D145" t="s">
        <v>8220</v>
      </c>
      <c r="E145">
        <f>VLOOKUP(D145, raw_data!F305:P4418, 11, FALSE)</f>
        <v>3</v>
      </c>
    </row>
    <row r="146" spans="1:5" x14ac:dyDescent="0.2">
      <c r="A146" t="s">
        <v>8218</v>
      </c>
      <c r="B146">
        <f>VLOOKUP(A146, raw_data!F146:P4259, 11, FALSE)</f>
        <v>137</v>
      </c>
      <c r="D146" t="s">
        <v>8220</v>
      </c>
      <c r="E146">
        <f>VLOOKUP(D146, raw_data!F306:P4419, 11, FALSE)</f>
        <v>3</v>
      </c>
    </row>
    <row r="147" spans="1:5" x14ac:dyDescent="0.2">
      <c r="A147" t="s">
        <v>8218</v>
      </c>
      <c r="B147">
        <f>VLOOKUP(A147, raw_data!F147:P4260, 11, FALSE)</f>
        <v>137</v>
      </c>
      <c r="D147" t="s">
        <v>8220</v>
      </c>
      <c r="E147">
        <f>VLOOKUP(D147, raw_data!F307:P4420, 11, FALSE)</f>
        <v>3</v>
      </c>
    </row>
    <row r="148" spans="1:5" x14ac:dyDescent="0.2">
      <c r="A148" t="s">
        <v>8218</v>
      </c>
      <c r="B148">
        <f>VLOOKUP(A148, raw_data!F148:P4261, 11, FALSE)</f>
        <v>137</v>
      </c>
      <c r="D148" t="s">
        <v>8220</v>
      </c>
      <c r="E148">
        <f>VLOOKUP(D148, raw_data!F308:P4421, 11, FALSE)</f>
        <v>3</v>
      </c>
    </row>
    <row r="149" spans="1:5" x14ac:dyDescent="0.2">
      <c r="A149" t="s">
        <v>8218</v>
      </c>
      <c r="B149">
        <f>VLOOKUP(A149, raw_data!F149:P4262, 11, FALSE)</f>
        <v>137</v>
      </c>
      <c r="D149" t="s">
        <v>8220</v>
      </c>
      <c r="E149">
        <f>VLOOKUP(D149, raw_data!F309:P4422, 11, FALSE)</f>
        <v>3</v>
      </c>
    </row>
    <row r="150" spans="1:5" x14ac:dyDescent="0.2">
      <c r="A150" t="s">
        <v>8218</v>
      </c>
      <c r="B150">
        <f>VLOOKUP(A150, raw_data!F150:P4263, 11, FALSE)</f>
        <v>137</v>
      </c>
      <c r="D150" t="s">
        <v>8220</v>
      </c>
      <c r="E150">
        <f>VLOOKUP(D150, raw_data!F310:P4423, 11, FALSE)</f>
        <v>3</v>
      </c>
    </row>
    <row r="151" spans="1:5" x14ac:dyDescent="0.2">
      <c r="A151" t="s">
        <v>8218</v>
      </c>
      <c r="B151">
        <f>VLOOKUP(A151, raw_data!F151:P4264, 11, FALSE)</f>
        <v>137</v>
      </c>
      <c r="D151" t="s">
        <v>8220</v>
      </c>
      <c r="E151">
        <f>VLOOKUP(D151, raw_data!F311:P4424, 11, FALSE)</f>
        <v>3</v>
      </c>
    </row>
    <row r="152" spans="1:5" x14ac:dyDescent="0.2">
      <c r="A152" t="s">
        <v>8218</v>
      </c>
      <c r="B152">
        <f>VLOOKUP(A152, raw_data!F152:P4265, 11, FALSE)</f>
        <v>137</v>
      </c>
      <c r="D152" t="s">
        <v>8220</v>
      </c>
      <c r="E152">
        <f>VLOOKUP(D152, raw_data!F312:P4425, 11, FALSE)</f>
        <v>3</v>
      </c>
    </row>
    <row r="153" spans="1:5" x14ac:dyDescent="0.2">
      <c r="A153" t="s">
        <v>8218</v>
      </c>
      <c r="B153">
        <f>VLOOKUP(A153, raw_data!F153:P4266, 11, FALSE)</f>
        <v>137</v>
      </c>
      <c r="D153" t="s">
        <v>8220</v>
      </c>
      <c r="E153">
        <f>VLOOKUP(D153, raw_data!F313:P4426, 11, FALSE)</f>
        <v>3</v>
      </c>
    </row>
    <row r="154" spans="1:5" x14ac:dyDescent="0.2">
      <c r="A154" t="s">
        <v>8218</v>
      </c>
      <c r="B154">
        <f>VLOOKUP(A154, raw_data!F154:P4267, 11, FALSE)</f>
        <v>137</v>
      </c>
      <c r="D154" t="s">
        <v>8220</v>
      </c>
      <c r="E154">
        <f>VLOOKUP(D154, raw_data!F314:P4427, 11, FALSE)</f>
        <v>3</v>
      </c>
    </row>
    <row r="155" spans="1:5" x14ac:dyDescent="0.2">
      <c r="A155" t="s">
        <v>8218</v>
      </c>
      <c r="B155">
        <f>VLOOKUP(A155, raw_data!F155:P4268, 11, FALSE)</f>
        <v>137</v>
      </c>
      <c r="D155" t="s">
        <v>8220</v>
      </c>
      <c r="E155">
        <f>VLOOKUP(D155, raw_data!F315:P4428, 11, FALSE)</f>
        <v>3</v>
      </c>
    </row>
    <row r="156" spans="1:5" x14ac:dyDescent="0.2">
      <c r="A156" t="s">
        <v>8218</v>
      </c>
      <c r="B156">
        <f>VLOOKUP(A156, raw_data!F156:P4269, 11, FALSE)</f>
        <v>137</v>
      </c>
      <c r="D156" t="s">
        <v>8220</v>
      </c>
      <c r="E156">
        <f>VLOOKUP(D156, raw_data!F316:P4429, 11, FALSE)</f>
        <v>3</v>
      </c>
    </row>
    <row r="157" spans="1:5" x14ac:dyDescent="0.2">
      <c r="A157" t="s">
        <v>8218</v>
      </c>
      <c r="B157">
        <f>VLOOKUP(A157, raw_data!F157:P4270, 11, FALSE)</f>
        <v>137</v>
      </c>
      <c r="D157" t="s">
        <v>8220</v>
      </c>
      <c r="E157">
        <f>VLOOKUP(D157, raw_data!F317:P4430, 11, FALSE)</f>
        <v>3</v>
      </c>
    </row>
    <row r="158" spans="1:5" x14ac:dyDescent="0.2">
      <c r="A158" t="s">
        <v>8218</v>
      </c>
      <c r="B158">
        <f>VLOOKUP(A158, raw_data!F158:P4271, 11, FALSE)</f>
        <v>137</v>
      </c>
      <c r="D158" t="s">
        <v>8220</v>
      </c>
      <c r="E158">
        <f>VLOOKUP(D158, raw_data!F318:P4431, 11, FALSE)</f>
        <v>3</v>
      </c>
    </row>
    <row r="159" spans="1:5" x14ac:dyDescent="0.2">
      <c r="A159" t="s">
        <v>8218</v>
      </c>
      <c r="B159">
        <f>VLOOKUP(A159, raw_data!F159:P4272, 11, FALSE)</f>
        <v>137</v>
      </c>
      <c r="D159" t="s">
        <v>8220</v>
      </c>
      <c r="E159">
        <f>VLOOKUP(D159, raw_data!F319:P4432, 11, FALSE)</f>
        <v>3</v>
      </c>
    </row>
    <row r="160" spans="1:5" x14ac:dyDescent="0.2">
      <c r="A160" t="s">
        <v>8218</v>
      </c>
      <c r="B160">
        <f>VLOOKUP(A160, raw_data!F160:P4273, 11, FALSE)</f>
        <v>137</v>
      </c>
      <c r="D160" t="s">
        <v>8220</v>
      </c>
      <c r="E160">
        <f>VLOOKUP(D160, raw_data!F320:P4433, 11, FALSE)</f>
        <v>3</v>
      </c>
    </row>
    <row r="161" spans="1:5" x14ac:dyDescent="0.2">
      <c r="A161" t="s">
        <v>8218</v>
      </c>
      <c r="B161">
        <f>VLOOKUP(A161, raw_data!F161:P4274, 11, FALSE)</f>
        <v>137</v>
      </c>
      <c r="D161" t="s">
        <v>8220</v>
      </c>
      <c r="E161">
        <f>VLOOKUP(D161, raw_data!F321:P4434, 11, FALSE)</f>
        <v>3</v>
      </c>
    </row>
    <row r="162" spans="1:5" x14ac:dyDescent="0.2">
      <c r="A162" t="s">
        <v>8218</v>
      </c>
      <c r="B162">
        <f>VLOOKUP(A162, raw_data!F162:P4275, 11, FALSE)</f>
        <v>137</v>
      </c>
      <c r="D162" t="s">
        <v>8220</v>
      </c>
      <c r="E162">
        <f>VLOOKUP(D162, raw_data!F322:P4435, 11, FALSE)</f>
        <v>3</v>
      </c>
    </row>
    <row r="163" spans="1:5" x14ac:dyDescent="0.2">
      <c r="A163" t="s">
        <v>8218</v>
      </c>
      <c r="B163">
        <f>VLOOKUP(A163, raw_data!F163:P4276, 11, FALSE)</f>
        <v>137</v>
      </c>
      <c r="D163" t="s">
        <v>8220</v>
      </c>
      <c r="E163">
        <f>VLOOKUP(D163, raw_data!F323:P4436, 11, FALSE)</f>
        <v>3</v>
      </c>
    </row>
    <row r="164" spans="1:5" x14ac:dyDescent="0.2">
      <c r="A164" t="s">
        <v>8218</v>
      </c>
      <c r="B164">
        <f>VLOOKUP(A164, raw_data!F164:P4277, 11, FALSE)</f>
        <v>137</v>
      </c>
      <c r="D164" t="s">
        <v>8220</v>
      </c>
      <c r="E164">
        <f>VLOOKUP(D164, raw_data!F324:P4437, 11, FALSE)</f>
        <v>3</v>
      </c>
    </row>
    <row r="165" spans="1:5" x14ac:dyDescent="0.2">
      <c r="A165" t="s">
        <v>8218</v>
      </c>
      <c r="B165">
        <f>VLOOKUP(A165, raw_data!F165:P4278, 11, FALSE)</f>
        <v>137</v>
      </c>
      <c r="D165" t="s">
        <v>8220</v>
      </c>
      <c r="E165">
        <f>VLOOKUP(D165, raw_data!F325:P4438, 11, FALSE)</f>
        <v>3</v>
      </c>
    </row>
    <row r="166" spans="1:5" x14ac:dyDescent="0.2">
      <c r="A166" t="s">
        <v>8218</v>
      </c>
      <c r="B166">
        <f>VLOOKUP(A166, raw_data!F166:P4279, 11, FALSE)</f>
        <v>137</v>
      </c>
      <c r="D166" t="s">
        <v>8220</v>
      </c>
      <c r="E166">
        <f>VLOOKUP(D166, raw_data!F326:P4439, 11, FALSE)</f>
        <v>3</v>
      </c>
    </row>
    <row r="167" spans="1:5" x14ac:dyDescent="0.2">
      <c r="A167" t="s">
        <v>8218</v>
      </c>
      <c r="B167">
        <f>VLOOKUP(A167, raw_data!F167:P4280, 11, FALSE)</f>
        <v>137</v>
      </c>
      <c r="D167" t="s">
        <v>8220</v>
      </c>
      <c r="E167">
        <f>VLOOKUP(D167, raw_data!F327:P4440, 11, FALSE)</f>
        <v>3</v>
      </c>
    </row>
    <row r="168" spans="1:5" x14ac:dyDescent="0.2">
      <c r="A168" t="s">
        <v>8218</v>
      </c>
      <c r="B168">
        <f>VLOOKUP(A168, raw_data!F168:P4281, 11, FALSE)</f>
        <v>137</v>
      </c>
      <c r="D168" t="s">
        <v>8220</v>
      </c>
      <c r="E168">
        <f>VLOOKUP(D168, raw_data!F328:P4441, 11, FALSE)</f>
        <v>3</v>
      </c>
    </row>
    <row r="169" spans="1:5" x14ac:dyDescent="0.2">
      <c r="A169" t="s">
        <v>8218</v>
      </c>
      <c r="B169">
        <f>VLOOKUP(A169, raw_data!F169:P4282, 11, FALSE)</f>
        <v>137</v>
      </c>
      <c r="D169" t="s">
        <v>8220</v>
      </c>
      <c r="E169">
        <f>VLOOKUP(D169, raw_data!F329:P4442, 11, FALSE)</f>
        <v>3</v>
      </c>
    </row>
    <row r="170" spans="1:5" x14ac:dyDescent="0.2">
      <c r="A170" t="s">
        <v>8218</v>
      </c>
      <c r="B170">
        <f>VLOOKUP(A170, raw_data!F170:P4283, 11, FALSE)</f>
        <v>137</v>
      </c>
      <c r="D170" t="s">
        <v>8220</v>
      </c>
      <c r="E170">
        <f>VLOOKUP(D170, raw_data!F330:P4443, 11, FALSE)</f>
        <v>3</v>
      </c>
    </row>
    <row r="171" spans="1:5" x14ac:dyDescent="0.2">
      <c r="A171" t="s">
        <v>8218</v>
      </c>
      <c r="B171">
        <f>VLOOKUP(A171, raw_data!F171:P4284, 11, FALSE)</f>
        <v>137</v>
      </c>
      <c r="D171" t="s">
        <v>8220</v>
      </c>
      <c r="E171">
        <f>VLOOKUP(D171, raw_data!F331:P4444, 11, FALSE)</f>
        <v>3</v>
      </c>
    </row>
    <row r="172" spans="1:5" x14ac:dyDescent="0.2">
      <c r="A172" t="s">
        <v>8218</v>
      </c>
      <c r="B172">
        <f>VLOOKUP(A172, raw_data!F172:P4285, 11, FALSE)</f>
        <v>137</v>
      </c>
      <c r="D172" t="s">
        <v>8220</v>
      </c>
      <c r="E172">
        <f>VLOOKUP(D172, raw_data!F332:P4445, 11, FALSE)</f>
        <v>3</v>
      </c>
    </row>
    <row r="173" spans="1:5" x14ac:dyDescent="0.2">
      <c r="A173" t="s">
        <v>8218</v>
      </c>
      <c r="B173">
        <f>VLOOKUP(A173, raw_data!F173:P4286, 11, FALSE)</f>
        <v>137</v>
      </c>
      <c r="D173" t="s">
        <v>8220</v>
      </c>
      <c r="E173">
        <f>VLOOKUP(D173, raw_data!F333:P4446, 11, FALSE)</f>
        <v>3</v>
      </c>
    </row>
    <row r="174" spans="1:5" x14ac:dyDescent="0.2">
      <c r="A174" t="s">
        <v>8218</v>
      </c>
      <c r="B174">
        <f>VLOOKUP(A174, raw_data!F174:P4287, 11, FALSE)</f>
        <v>137</v>
      </c>
      <c r="D174" t="s">
        <v>8220</v>
      </c>
      <c r="E174">
        <f>VLOOKUP(D174, raw_data!F334:P4447, 11, FALSE)</f>
        <v>3</v>
      </c>
    </row>
    <row r="175" spans="1:5" x14ac:dyDescent="0.2">
      <c r="A175" t="s">
        <v>8218</v>
      </c>
      <c r="B175">
        <f>VLOOKUP(A175, raw_data!F175:P4288, 11, FALSE)</f>
        <v>137</v>
      </c>
      <c r="D175" t="s">
        <v>8220</v>
      </c>
      <c r="E175">
        <f>VLOOKUP(D175, raw_data!F335:P4448, 11, FALSE)</f>
        <v>3</v>
      </c>
    </row>
    <row r="176" spans="1:5" x14ac:dyDescent="0.2">
      <c r="A176" t="s">
        <v>8218</v>
      </c>
      <c r="B176">
        <f>VLOOKUP(A176, raw_data!F176:P4289, 11, FALSE)</f>
        <v>137</v>
      </c>
      <c r="D176" t="s">
        <v>8220</v>
      </c>
      <c r="E176">
        <f>VLOOKUP(D176, raw_data!F336:P4449, 11, FALSE)</f>
        <v>3</v>
      </c>
    </row>
    <row r="177" spans="1:5" x14ac:dyDescent="0.2">
      <c r="A177" t="s">
        <v>8218</v>
      </c>
      <c r="B177">
        <f>VLOOKUP(A177, raw_data!F177:P4290, 11, FALSE)</f>
        <v>137</v>
      </c>
      <c r="D177" t="s">
        <v>8220</v>
      </c>
      <c r="E177">
        <f>VLOOKUP(D177, raw_data!F337:P4450, 11, FALSE)</f>
        <v>3</v>
      </c>
    </row>
    <row r="178" spans="1:5" x14ac:dyDescent="0.2">
      <c r="A178" t="s">
        <v>8218</v>
      </c>
      <c r="B178">
        <f>VLOOKUP(A178, raw_data!F178:P4291, 11, FALSE)</f>
        <v>137</v>
      </c>
      <c r="D178" t="s">
        <v>8220</v>
      </c>
      <c r="E178">
        <f>VLOOKUP(D178, raw_data!F338:P4451, 11, FALSE)</f>
        <v>3</v>
      </c>
    </row>
    <row r="179" spans="1:5" x14ac:dyDescent="0.2">
      <c r="A179" t="s">
        <v>8218</v>
      </c>
      <c r="B179">
        <f>VLOOKUP(A179, raw_data!F179:P4292, 11, FALSE)</f>
        <v>137</v>
      </c>
      <c r="D179" t="s">
        <v>8220</v>
      </c>
      <c r="E179">
        <f>VLOOKUP(D179, raw_data!F339:P4452, 11, FALSE)</f>
        <v>3</v>
      </c>
    </row>
    <row r="180" spans="1:5" x14ac:dyDescent="0.2">
      <c r="A180" t="s">
        <v>8218</v>
      </c>
      <c r="B180">
        <f>VLOOKUP(A180, raw_data!F180:P4293, 11, FALSE)</f>
        <v>137</v>
      </c>
      <c r="D180" t="s">
        <v>8220</v>
      </c>
      <c r="E180">
        <f>VLOOKUP(D180, raw_data!F340:P4453, 11, FALSE)</f>
        <v>3</v>
      </c>
    </row>
    <row r="181" spans="1:5" x14ac:dyDescent="0.2">
      <c r="A181" t="s">
        <v>8218</v>
      </c>
      <c r="B181">
        <f>VLOOKUP(A181, raw_data!F181:P4294, 11, FALSE)</f>
        <v>137</v>
      </c>
      <c r="D181" t="s">
        <v>8220</v>
      </c>
      <c r="E181">
        <f>VLOOKUP(D181, raw_data!F341:P4454, 11, FALSE)</f>
        <v>3</v>
      </c>
    </row>
    <row r="182" spans="1:5" x14ac:dyDescent="0.2">
      <c r="A182" t="s">
        <v>8218</v>
      </c>
      <c r="B182">
        <f>VLOOKUP(A182, raw_data!F182:P4295, 11, FALSE)</f>
        <v>137</v>
      </c>
      <c r="D182" t="s">
        <v>8220</v>
      </c>
      <c r="E182">
        <f>VLOOKUP(D182, raw_data!F342:P4455, 11, FALSE)</f>
        <v>3</v>
      </c>
    </row>
    <row r="183" spans="1:5" x14ac:dyDescent="0.2">
      <c r="A183" t="s">
        <v>8218</v>
      </c>
      <c r="B183">
        <f>VLOOKUP(A183, raw_data!F183:P4296, 11, FALSE)</f>
        <v>137</v>
      </c>
      <c r="D183" t="s">
        <v>8220</v>
      </c>
      <c r="E183">
        <f>VLOOKUP(D183, raw_data!F343:P4456, 11, FALSE)</f>
        <v>3</v>
      </c>
    </row>
    <row r="184" spans="1:5" x14ac:dyDescent="0.2">
      <c r="A184" t="s">
        <v>8218</v>
      </c>
      <c r="B184">
        <f>VLOOKUP(A184, raw_data!F184:P4297, 11, FALSE)</f>
        <v>137</v>
      </c>
      <c r="D184" t="s">
        <v>8220</v>
      </c>
      <c r="E184">
        <f>VLOOKUP(D184, raw_data!F344:P4457, 11, FALSE)</f>
        <v>3</v>
      </c>
    </row>
    <row r="185" spans="1:5" x14ac:dyDescent="0.2">
      <c r="A185" t="s">
        <v>8218</v>
      </c>
      <c r="B185">
        <f>VLOOKUP(A185, raw_data!F185:P4298, 11, FALSE)</f>
        <v>137</v>
      </c>
      <c r="D185" t="s">
        <v>8220</v>
      </c>
      <c r="E185">
        <f>VLOOKUP(D185, raw_data!F345:P4458, 11, FALSE)</f>
        <v>3</v>
      </c>
    </row>
    <row r="186" spans="1:5" x14ac:dyDescent="0.2">
      <c r="A186" t="s">
        <v>8218</v>
      </c>
      <c r="B186">
        <f>VLOOKUP(A186, raw_data!F186:P4299, 11, FALSE)</f>
        <v>137</v>
      </c>
      <c r="D186" t="s">
        <v>8220</v>
      </c>
      <c r="E186">
        <f>VLOOKUP(D186, raw_data!F346:P4459, 11, FALSE)</f>
        <v>3</v>
      </c>
    </row>
    <row r="187" spans="1:5" x14ac:dyDescent="0.2">
      <c r="A187" t="s">
        <v>8218</v>
      </c>
      <c r="B187">
        <f>VLOOKUP(A187, raw_data!F187:P4300, 11, FALSE)</f>
        <v>137</v>
      </c>
      <c r="D187" t="s">
        <v>8220</v>
      </c>
      <c r="E187">
        <f>VLOOKUP(D187, raw_data!F347:P4460, 11, FALSE)</f>
        <v>3</v>
      </c>
    </row>
    <row r="188" spans="1:5" x14ac:dyDescent="0.2">
      <c r="A188" t="s">
        <v>8218</v>
      </c>
      <c r="B188">
        <f>VLOOKUP(A188, raw_data!F188:P4301, 11, FALSE)</f>
        <v>137</v>
      </c>
      <c r="D188" t="s">
        <v>8220</v>
      </c>
      <c r="E188">
        <f>VLOOKUP(D188, raw_data!F348:P4461, 11, FALSE)</f>
        <v>3</v>
      </c>
    </row>
    <row r="189" spans="1:5" x14ac:dyDescent="0.2">
      <c r="A189" t="s">
        <v>8218</v>
      </c>
      <c r="B189">
        <f>VLOOKUP(A189, raw_data!F189:P4302, 11, FALSE)</f>
        <v>137</v>
      </c>
      <c r="D189" t="s">
        <v>8220</v>
      </c>
      <c r="E189">
        <f>VLOOKUP(D189, raw_data!F349:P4462, 11, FALSE)</f>
        <v>3</v>
      </c>
    </row>
    <row r="190" spans="1:5" x14ac:dyDescent="0.2">
      <c r="A190" t="s">
        <v>8218</v>
      </c>
      <c r="B190">
        <f>VLOOKUP(A190, raw_data!F190:P4303, 11, FALSE)</f>
        <v>137</v>
      </c>
      <c r="D190" t="s">
        <v>8220</v>
      </c>
      <c r="E190">
        <f>VLOOKUP(D190, raw_data!F350:P4463, 11, FALSE)</f>
        <v>3</v>
      </c>
    </row>
    <row r="191" spans="1:5" x14ac:dyDescent="0.2">
      <c r="A191" t="s">
        <v>8218</v>
      </c>
      <c r="B191">
        <f>VLOOKUP(A191, raw_data!F191:P4304, 11, FALSE)</f>
        <v>137</v>
      </c>
      <c r="D191" t="s">
        <v>8220</v>
      </c>
      <c r="E191">
        <f>VLOOKUP(D191, raw_data!F351:P4464, 11, FALSE)</f>
        <v>3</v>
      </c>
    </row>
    <row r="192" spans="1:5" x14ac:dyDescent="0.2">
      <c r="A192" t="s">
        <v>8218</v>
      </c>
      <c r="B192">
        <f>VLOOKUP(A192, raw_data!F192:P4305, 11, FALSE)</f>
        <v>137</v>
      </c>
      <c r="D192" t="s">
        <v>8220</v>
      </c>
      <c r="E192">
        <f>VLOOKUP(D192, raw_data!F352:P4465, 11, FALSE)</f>
        <v>3</v>
      </c>
    </row>
    <row r="193" spans="1:5" x14ac:dyDescent="0.2">
      <c r="A193" t="s">
        <v>8218</v>
      </c>
      <c r="B193">
        <f>VLOOKUP(A193, raw_data!F193:P4306, 11, FALSE)</f>
        <v>137</v>
      </c>
      <c r="D193" t="s">
        <v>8220</v>
      </c>
      <c r="E193">
        <f>VLOOKUP(D193, raw_data!F353:P4466, 11, FALSE)</f>
        <v>3</v>
      </c>
    </row>
    <row r="194" spans="1:5" x14ac:dyDescent="0.2">
      <c r="A194" t="s">
        <v>8218</v>
      </c>
      <c r="B194">
        <f>VLOOKUP(A194, raw_data!F194:P4307, 11, FALSE)</f>
        <v>137</v>
      </c>
      <c r="D194" t="s">
        <v>8220</v>
      </c>
      <c r="E194">
        <f>VLOOKUP(D194, raw_data!F354:P4467, 11, FALSE)</f>
        <v>3</v>
      </c>
    </row>
    <row r="195" spans="1:5" x14ac:dyDescent="0.2">
      <c r="A195" t="s">
        <v>8218</v>
      </c>
      <c r="B195">
        <f>VLOOKUP(A195, raw_data!F195:P4308, 11, FALSE)</f>
        <v>137</v>
      </c>
      <c r="D195" t="s">
        <v>8220</v>
      </c>
      <c r="E195">
        <f>VLOOKUP(D195, raw_data!F355:P4468, 11, FALSE)</f>
        <v>3</v>
      </c>
    </row>
    <row r="196" spans="1:5" x14ac:dyDescent="0.2">
      <c r="A196" t="s">
        <v>8218</v>
      </c>
      <c r="B196">
        <f>VLOOKUP(A196, raw_data!F196:P4309, 11, FALSE)</f>
        <v>137</v>
      </c>
      <c r="D196" t="s">
        <v>8220</v>
      </c>
      <c r="E196">
        <f>VLOOKUP(D196, raw_data!F356:P4469, 11, FALSE)</f>
        <v>3</v>
      </c>
    </row>
    <row r="197" spans="1:5" x14ac:dyDescent="0.2">
      <c r="A197" t="s">
        <v>8218</v>
      </c>
      <c r="B197">
        <f>VLOOKUP(A197, raw_data!F197:P4310, 11, FALSE)</f>
        <v>137</v>
      </c>
      <c r="D197" t="s">
        <v>8220</v>
      </c>
      <c r="E197">
        <f>VLOOKUP(D197, raw_data!F357:P4470, 11, FALSE)</f>
        <v>3</v>
      </c>
    </row>
    <row r="198" spans="1:5" x14ac:dyDescent="0.2">
      <c r="A198" t="s">
        <v>8218</v>
      </c>
      <c r="B198">
        <f>VLOOKUP(A198, raw_data!F198:P4311, 11, FALSE)</f>
        <v>137</v>
      </c>
      <c r="D198" t="s">
        <v>8220</v>
      </c>
      <c r="E198">
        <f>VLOOKUP(D198, raw_data!F358:P4471, 11, FALSE)</f>
        <v>3</v>
      </c>
    </row>
    <row r="199" spans="1:5" x14ac:dyDescent="0.2">
      <c r="A199" t="s">
        <v>8218</v>
      </c>
      <c r="B199">
        <f>VLOOKUP(A199, raw_data!F199:P4312, 11, FALSE)</f>
        <v>137</v>
      </c>
      <c r="D199" t="s">
        <v>8220</v>
      </c>
      <c r="E199">
        <f>VLOOKUP(D199, raw_data!F359:P4472, 11, FALSE)</f>
        <v>3</v>
      </c>
    </row>
    <row r="200" spans="1:5" x14ac:dyDescent="0.2">
      <c r="A200" t="s">
        <v>8218</v>
      </c>
      <c r="B200">
        <f>VLOOKUP(A200, raw_data!F200:P4313, 11, FALSE)</f>
        <v>137</v>
      </c>
      <c r="D200" t="s">
        <v>8220</v>
      </c>
      <c r="E200">
        <f>VLOOKUP(D200, raw_data!F360:P4473, 11, FALSE)</f>
        <v>3</v>
      </c>
    </row>
    <row r="201" spans="1:5" x14ac:dyDescent="0.2">
      <c r="A201" t="s">
        <v>8218</v>
      </c>
      <c r="B201">
        <f>VLOOKUP(A201, raw_data!F201:P4314, 11, FALSE)</f>
        <v>137</v>
      </c>
      <c r="D201" t="s">
        <v>8220</v>
      </c>
      <c r="E201">
        <f>VLOOKUP(D201, raw_data!F361:P4474, 11, FALSE)</f>
        <v>3</v>
      </c>
    </row>
    <row r="202" spans="1:5" x14ac:dyDescent="0.2">
      <c r="A202" t="s">
        <v>8218</v>
      </c>
      <c r="B202">
        <f>VLOOKUP(A202, raw_data!F202:P4315, 11, FALSE)</f>
        <v>137</v>
      </c>
      <c r="D202" t="s">
        <v>8220</v>
      </c>
      <c r="E202">
        <f>VLOOKUP(D202, raw_data!F362:P4475, 11, FALSE)</f>
        <v>3</v>
      </c>
    </row>
    <row r="203" spans="1:5" x14ac:dyDescent="0.2">
      <c r="A203" t="s">
        <v>8218</v>
      </c>
      <c r="B203">
        <f>VLOOKUP(A203, raw_data!F203:P4316, 11, FALSE)</f>
        <v>137</v>
      </c>
      <c r="D203" t="s">
        <v>8220</v>
      </c>
      <c r="E203">
        <f>VLOOKUP(D203, raw_data!F363:P4476, 11, FALSE)</f>
        <v>3</v>
      </c>
    </row>
    <row r="204" spans="1:5" x14ac:dyDescent="0.2">
      <c r="A204" t="s">
        <v>8218</v>
      </c>
      <c r="B204">
        <f>VLOOKUP(A204, raw_data!F204:P4317, 11, FALSE)</f>
        <v>137</v>
      </c>
      <c r="D204" t="s">
        <v>8220</v>
      </c>
      <c r="E204">
        <f>VLOOKUP(D204, raw_data!F364:P4477, 11, FALSE)</f>
        <v>3</v>
      </c>
    </row>
    <row r="205" spans="1:5" x14ac:dyDescent="0.2">
      <c r="A205" t="s">
        <v>8218</v>
      </c>
      <c r="B205">
        <f>VLOOKUP(A205, raw_data!F205:P4318, 11, FALSE)</f>
        <v>137</v>
      </c>
      <c r="D205" t="s">
        <v>8220</v>
      </c>
      <c r="E205">
        <f>VLOOKUP(D205, raw_data!F365:P4478, 11, FALSE)</f>
        <v>3</v>
      </c>
    </row>
    <row r="206" spans="1:5" x14ac:dyDescent="0.2">
      <c r="A206" t="s">
        <v>8218</v>
      </c>
      <c r="B206">
        <f>VLOOKUP(A206, raw_data!F206:P4319, 11, FALSE)</f>
        <v>137</v>
      </c>
      <c r="D206" t="s">
        <v>8220</v>
      </c>
      <c r="E206">
        <f>VLOOKUP(D206, raw_data!F366:P4479, 11, FALSE)</f>
        <v>3</v>
      </c>
    </row>
    <row r="207" spans="1:5" x14ac:dyDescent="0.2">
      <c r="A207" t="s">
        <v>8218</v>
      </c>
      <c r="B207">
        <f>VLOOKUP(A207, raw_data!F207:P4320, 11, FALSE)</f>
        <v>137</v>
      </c>
      <c r="D207" t="s">
        <v>8220</v>
      </c>
      <c r="E207">
        <f>VLOOKUP(D207, raw_data!F367:P4480, 11, FALSE)</f>
        <v>3</v>
      </c>
    </row>
    <row r="208" spans="1:5" x14ac:dyDescent="0.2">
      <c r="A208" t="s">
        <v>8218</v>
      </c>
      <c r="B208">
        <f>VLOOKUP(A208, raw_data!F208:P4321, 11, FALSE)</f>
        <v>137</v>
      </c>
      <c r="D208" t="s">
        <v>8220</v>
      </c>
      <c r="E208">
        <f>VLOOKUP(D208, raw_data!F368:P4481, 11, FALSE)</f>
        <v>3</v>
      </c>
    </row>
    <row r="209" spans="1:5" x14ac:dyDescent="0.2">
      <c r="A209" t="s">
        <v>8218</v>
      </c>
      <c r="B209">
        <f>VLOOKUP(A209, raw_data!F209:P4322, 11, FALSE)</f>
        <v>137</v>
      </c>
      <c r="D209" t="s">
        <v>8220</v>
      </c>
      <c r="E209">
        <f>VLOOKUP(D209, raw_data!F369:P4482, 11, FALSE)</f>
        <v>3</v>
      </c>
    </row>
    <row r="210" spans="1:5" x14ac:dyDescent="0.2">
      <c r="A210" t="s">
        <v>8218</v>
      </c>
      <c r="B210">
        <f>VLOOKUP(A210, raw_data!F210:P4323, 11, FALSE)</f>
        <v>137</v>
      </c>
      <c r="D210" t="s">
        <v>8220</v>
      </c>
      <c r="E210">
        <f>VLOOKUP(D210, raw_data!F370:P4483, 11, FALSE)</f>
        <v>3</v>
      </c>
    </row>
    <row r="211" spans="1:5" x14ac:dyDescent="0.2">
      <c r="A211" t="s">
        <v>8218</v>
      </c>
      <c r="B211">
        <f>VLOOKUP(A211, raw_data!F211:P4324, 11, FALSE)</f>
        <v>137</v>
      </c>
      <c r="D211" t="s">
        <v>8220</v>
      </c>
      <c r="E211">
        <f>VLOOKUP(D211, raw_data!F371:P4484, 11, FALSE)</f>
        <v>3</v>
      </c>
    </row>
    <row r="212" spans="1:5" x14ac:dyDescent="0.2">
      <c r="A212" t="s">
        <v>8218</v>
      </c>
      <c r="B212">
        <f>VLOOKUP(A212, raw_data!F212:P4325, 11, FALSE)</f>
        <v>137</v>
      </c>
      <c r="D212" t="s">
        <v>8220</v>
      </c>
      <c r="E212">
        <f>VLOOKUP(D212, raw_data!F372:P4485, 11, FALSE)</f>
        <v>3</v>
      </c>
    </row>
    <row r="213" spans="1:5" x14ac:dyDescent="0.2">
      <c r="A213" t="s">
        <v>8218</v>
      </c>
      <c r="B213">
        <f>VLOOKUP(A213, raw_data!F213:P4326, 11, FALSE)</f>
        <v>137</v>
      </c>
      <c r="D213" t="s">
        <v>8220</v>
      </c>
      <c r="E213">
        <f>VLOOKUP(D213, raw_data!F373:P4486, 11, FALSE)</f>
        <v>3</v>
      </c>
    </row>
    <row r="214" spans="1:5" x14ac:dyDescent="0.2">
      <c r="A214" t="s">
        <v>8218</v>
      </c>
      <c r="B214">
        <f>VLOOKUP(A214, raw_data!F214:P4327, 11, FALSE)</f>
        <v>137</v>
      </c>
      <c r="D214" t="s">
        <v>8220</v>
      </c>
      <c r="E214">
        <f>VLOOKUP(D214, raw_data!F374:P4487, 11, FALSE)</f>
        <v>3</v>
      </c>
    </row>
    <row r="215" spans="1:5" x14ac:dyDescent="0.2">
      <c r="A215" t="s">
        <v>8218</v>
      </c>
      <c r="B215">
        <f>VLOOKUP(A215, raw_data!F215:P4328, 11, FALSE)</f>
        <v>137</v>
      </c>
      <c r="D215" t="s">
        <v>8220</v>
      </c>
      <c r="E215">
        <f>VLOOKUP(D215, raw_data!F375:P4488, 11, FALSE)</f>
        <v>3</v>
      </c>
    </row>
    <row r="216" spans="1:5" x14ac:dyDescent="0.2">
      <c r="A216" t="s">
        <v>8218</v>
      </c>
      <c r="B216">
        <f>VLOOKUP(A216, raw_data!F216:P4329, 11, FALSE)</f>
        <v>137</v>
      </c>
      <c r="D216" t="s">
        <v>8220</v>
      </c>
      <c r="E216">
        <f>VLOOKUP(D216, raw_data!F376:P4489, 11, FALSE)</f>
        <v>3</v>
      </c>
    </row>
    <row r="217" spans="1:5" x14ac:dyDescent="0.2">
      <c r="A217" t="s">
        <v>8218</v>
      </c>
      <c r="B217">
        <f>VLOOKUP(A217, raw_data!F217:P4330, 11, FALSE)</f>
        <v>137</v>
      </c>
      <c r="D217" t="s">
        <v>8220</v>
      </c>
      <c r="E217">
        <f>VLOOKUP(D217, raw_data!F377:P4490, 11, FALSE)</f>
        <v>3</v>
      </c>
    </row>
    <row r="218" spans="1:5" x14ac:dyDescent="0.2">
      <c r="A218" t="s">
        <v>8218</v>
      </c>
      <c r="B218">
        <f>VLOOKUP(A218, raw_data!F218:P4331, 11, FALSE)</f>
        <v>137</v>
      </c>
      <c r="D218" t="s">
        <v>8220</v>
      </c>
      <c r="E218">
        <f>VLOOKUP(D218, raw_data!F378:P4491, 11, FALSE)</f>
        <v>3</v>
      </c>
    </row>
    <row r="219" spans="1:5" x14ac:dyDescent="0.2">
      <c r="A219" t="s">
        <v>8218</v>
      </c>
      <c r="B219">
        <f>VLOOKUP(A219, raw_data!F219:P4332, 11, FALSE)</f>
        <v>137</v>
      </c>
      <c r="D219" t="s">
        <v>8220</v>
      </c>
      <c r="E219">
        <f>VLOOKUP(D219, raw_data!F379:P4492, 11, FALSE)</f>
        <v>3</v>
      </c>
    </row>
    <row r="220" spans="1:5" x14ac:dyDescent="0.2">
      <c r="A220" t="s">
        <v>8218</v>
      </c>
      <c r="B220">
        <f>VLOOKUP(A220, raw_data!F220:P4333, 11, FALSE)</f>
        <v>137</v>
      </c>
      <c r="D220" t="s">
        <v>8220</v>
      </c>
      <c r="E220">
        <f>VLOOKUP(D220, raw_data!F380:P4493, 11, FALSE)</f>
        <v>3</v>
      </c>
    </row>
    <row r="221" spans="1:5" x14ac:dyDescent="0.2">
      <c r="A221" t="s">
        <v>8218</v>
      </c>
      <c r="B221">
        <f>VLOOKUP(A221, raw_data!F221:P4334, 11, FALSE)</f>
        <v>137</v>
      </c>
      <c r="D221" t="s">
        <v>8220</v>
      </c>
      <c r="E221">
        <f>VLOOKUP(D221, raw_data!F381:P4494, 11, FALSE)</f>
        <v>3</v>
      </c>
    </row>
    <row r="222" spans="1:5" x14ac:dyDescent="0.2">
      <c r="A222" t="s">
        <v>8218</v>
      </c>
      <c r="B222">
        <f>VLOOKUP(A222, raw_data!F222:P4335, 11, FALSE)</f>
        <v>137</v>
      </c>
      <c r="D222" t="s">
        <v>8220</v>
      </c>
      <c r="E222">
        <f>VLOOKUP(D222, raw_data!F382:P4495, 11, FALSE)</f>
        <v>3</v>
      </c>
    </row>
    <row r="223" spans="1:5" x14ac:dyDescent="0.2">
      <c r="A223" t="s">
        <v>8218</v>
      </c>
      <c r="B223">
        <f>VLOOKUP(A223, raw_data!F223:P4336, 11, FALSE)</f>
        <v>137</v>
      </c>
      <c r="D223" t="s">
        <v>8220</v>
      </c>
      <c r="E223">
        <f>VLOOKUP(D223, raw_data!F383:P4496, 11, FALSE)</f>
        <v>3</v>
      </c>
    </row>
    <row r="224" spans="1:5" x14ac:dyDescent="0.2">
      <c r="A224" t="s">
        <v>8218</v>
      </c>
      <c r="B224">
        <f>VLOOKUP(A224, raw_data!F224:P4337, 11, FALSE)</f>
        <v>137</v>
      </c>
      <c r="D224" t="s">
        <v>8220</v>
      </c>
      <c r="E224">
        <f>VLOOKUP(D224, raw_data!F384:P4497, 11, FALSE)</f>
        <v>3</v>
      </c>
    </row>
    <row r="225" spans="1:5" x14ac:dyDescent="0.2">
      <c r="A225" t="s">
        <v>8218</v>
      </c>
      <c r="B225">
        <f>VLOOKUP(A225, raw_data!F225:P4338, 11, FALSE)</f>
        <v>137</v>
      </c>
      <c r="D225" t="s">
        <v>8220</v>
      </c>
      <c r="E225">
        <f>VLOOKUP(D225, raw_data!F385:P4498, 11, FALSE)</f>
        <v>3</v>
      </c>
    </row>
    <row r="226" spans="1:5" x14ac:dyDescent="0.2">
      <c r="A226" t="s">
        <v>8218</v>
      </c>
      <c r="B226">
        <f>VLOOKUP(A226, raw_data!F226:P4339, 11, FALSE)</f>
        <v>137</v>
      </c>
      <c r="D226" t="s">
        <v>8220</v>
      </c>
      <c r="E226">
        <f>VLOOKUP(D226, raw_data!F386:P4499, 11, FALSE)</f>
        <v>3</v>
      </c>
    </row>
    <row r="227" spans="1:5" x14ac:dyDescent="0.2">
      <c r="A227" t="s">
        <v>8218</v>
      </c>
      <c r="B227">
        <f>VLOOKUP(A227, raw_data!F227:P4340, 11, FALSE)</f>
        <v>137</v>
      </c>
      <c r="D227" t="s">
        <v>8220</v>
      </c>
      <c r="E227">
        <f>VLOOKUP(D227, raw_data!F387:P4500, 11, FALSE)</f>
        <v>3</v>
      </c>
    </row>
    <row r="228" spans="1:5" x14ac:dyDescent="0.2">
      <c r="A228" t="s">
        <v>8218</v>
      </c>
      <c r="B228">
        <f>VLOOKUP(A228, raw_data!F228:P4341, 11, FALSE)</f>
        <v>137</v>
      </c>
      <c r="D228" t="s">
        <v>8220</v>
      </c>
      <c r="E228">
        <f>VLOOKUP(D228, raw_data!F388:P4501, 11, FALSE)</f>
        <v>3</v>
      </c>
    </row>
    <row r="229" spans="1:5" x14ac:dyDescent="0.2">
      <c r="A229" t="s">
        <v>8218</v>
      </c>
      <c r="B229">
        <f>VLOOKUP(A229, raw_data!F229:P4342, 11, FALSE)</f>
        <v>137</v>
      </c>
      <c r="D229" t="s">
        <v>8220</v>
      </c>
      <c r="E229">
        <f>VLOOKUP(D229, raw_data!F389:P4502, 11, FALSE)</f>
        <v>3</v>
      </c>
    </row>
    <row r="230" spans="1:5" x14ac:dyDescent="0.2">
      <c r="A230" t="s">
        <v>8218</v>
      </c>
      <c r="B230">
        <f>VLOOKUP(A230, raw_data!F230:P4343, 11, FALSE)</f>
        <v>137</v>
      </c>
      <c r="D230" t="s">
        <v>8220</v>
      </c>
      <c r="E230">
        <f>VLOOKUP(D230, raw_data!F390:P4503, 11, FALSE)</f>
        <v>3</v>
      </c>
    </row>
    <row r="231" spans="1:5" x14ac:dyDescent="0.2">
      <c r="A231" t="s">
        <v>8218</v>
      </c>
      <c r="B231">
        <f>VLOOKUP(A231, raw_data!F231:P4344, 11, FALSE)</f>
        <v>137</v>
      </c>
      <c r="D231" t="s">
        <v>8220</v>
      </c>
      <c r="E231">
        <f>VLOOKUP(D231, raw_data!F391:P4504, 11, FALSE)</f>
        <v>3</v>
      </c>
    </row>
    <row r="232" spans="1:5" x14ac:dyDescent="0.2">
      <c r="A232" t="s">
        <v>8218</v>
      </c>
      <c r="B232">
        <f>VLOOKUP(A232, raw_data!F232:P4345, 11, FALSE)</f>
        <v>137</v>
      </c>
      <c r="D232" t="s">
        <v>8220</v>
      </c>
      <c r="E232">
        <f>VLOOKUP(D232, raw_data!F392:P4505, 11, FALSE)</f>
        <v>3</v>
      </c>
    </row>
    <row r="233" spans="1:5" x14ac:dyDescent="0.2">
      <c r="A233" t="s">
        <v>8218</v>
      </c>
      <c r="B233">
        <f>VLOOKUP(A233, raw_data!F233:P4346, 11, FALSE)</f>
        <v>137</v>
      </c>
      <c r="D233" t="s">
        <v>8220</v>
      </c>
      <c r="E233">
        <f>VLOOKUP(D233, raw_data!F393:P4506, 11, FALSE)</f>
        <v>3</v>
      </c>
    </row>
    <row r="234" spans="1:5" x14ac:dyDescent="0.2">
      <c r="A234" t="s">
        <v>8218</v>
      </c>
      <c r="B234">
        <f>VLOOKUP(A234, raw_data!F234:P4347, 11, FALSE)</f>
        <v>137</v>
      </c>
      <c r="D234" t="s">
        <v>8220</v>
      </c>
      <c r="E234">
        <f>VLOOKUP(D234, raw_data!F394:P4507, 11, FALSE)</f>
        <v>3</v>
      </c>
    </row>
    <row r="235" spans="1:5" x14ac:dyDescent="0.2">
      <c r="A235" t="s">
        <v>8218</v>
      </c>
      <c r="B235">
        <f>VLOOKUP(A235, raw_data!F235:P4348, 11, FALSE)</f>
        <v>137</v>
      </c>
      <c r="D235" t="s">
        <v>8220</v>
      </c>
      <c r="E235">
        <f>VLOOKUP(D235, raw_data!F395:P4508, 11, FALSE)</f>
        <v>3</v>
      </c>
    </row>
    <row r="236" spans="1:5" x14ac:dyDescent="0.2">
      <c r="A236" t="s">
        <v>8218</v>
      </c>
      <c r="B236">
        <f>VLOOKUP(A236, raw_data!F236:P4349, 11, FALSE)</f>
        <v>137</v>
      </c>
      <c r="D236" t="s">
        <v>8220</v>
      </c>
      <c r="E236">
        <f>VLOOKUP(D236, raw_data!F396:P4509, 11, FALSE)</f>
        <v>3</v>
      </c>
    </row>
    <row r="237" spans="1:5" x14ac:dyDescent="0.2">
      <c r="A237" t="s">
        <v>8218</v>
      </c>
      <c r="B237">
        <f>VLOOKUP(A237, raw_data!F237:P4350, 11, FALSE)</f>
        <v>137</v>
      </c>
      <c r="D237" t="s">
        <v>8220</v>
      </c>
      <c r="E237">
        <f>VLOOKUP(D237, raw_data!F397:P4510, 11, FALSE)</f>
        <v>3</v>
      </c>
    </row>
    <row r="238" spans="1:5" x14ac:dyDescent="0.2">
      <c r="A238" t="s">
        <v>8218</v>
      </c>
      <c r="B238">
        <f>VLOOKUP(A238, raw_data!F238:P4351, 11, FALSE)</f>
        <v>137</v>
      </c>
      <c r="D238" t="s">
        <v>8220</v>
      </c>
      <c r="E238">
        <f>VLOOKUP(D238, raw_data!F398:P4511, 11, FALSE)</f>
        <v>3</v>
      </c>
    </row>
    <row r="239" spans="1:5" x14ac:dyDescent="0.2">
      <c r="A239" t="s">
        <v>8218</v>
      </c>
      <c r="B239">
        <f>VLOOKUP(A239, raw_data!F239:P4352, 11, FALSE)</f>
        <v>137</v>
      </c>
      <c r="D239" t="s">
        <v>8220</v>
      </c>
      <c r="E239">
        <f>VLOOKUP(D239, raw_data!F399:P4512, 11, FALSE)</f>
        <v>3</v>
      </c>
    </row>
    <row r="240" spans="1:5" x14ac:dyDescent="0.2">
      <c r="A240" t="s">
        <v>8218</v>
      </c>
      <c r="B240">
        <f>VLOOKUP(A240, raw_data!F240:P4353, 11, FALSE)</f>
        <v>137</v>
      </c>
      <c r="D240" t="s">
        <v>8220</v>
      </c>
      <c r="E240">
        <f>VLOOKUP(D240, raw_data!F400:P4513, 11, FALSE)</f>
        <v>3</v>
      </c>
    </row>
    <row r="241" spans="1:5" x14ac:dyDescent="0.2">
      <c r="A241" t="s">
        <v>8218</v>
      </c>
      <c r="B241">
        <f>VLOOKUP(A241, raw_data!F241:P4354, 11, FALSE)</f>
        <v>137</v>
      </c>
      <c r="D241" t="s">
        <v>8220</v>
      </c>
      <c r="E241">
        <f>VLOOKUP(D241, raw_data!F401:P4514, 11, FALSE)</f>
        <v>3</v>
      </c>
    </row>
    <row r="242" spans="1:5" x14ac:dyDescent="0.2">
      <c r="A242" t="s">
        <v>8218</v>
      </c>
      <c r="B242">
        <f>VLOOKUP(A242, raw_data!F242:P4355, 11, FALSE)</f>
        <v>137</v>
      </c>
      <c r="D242" t="s">
        <v>8220</v>
      </c>
      <c r="E242">
        <f>VLOOKUP(D242, raw_data!F402:P4515, 11, FALSE)</f>
        <v>3</v>
      </c>
    </row>
    <row r="243" spans="1:5" x14ac:dyDescent="0.2">
      <c r="A243" t="s">
        <v>8218</v>
      </c>
      <c r="B243">
        <f>VLOOKUP(A243, raw_data!F243:P4356, 11, FALSE)</f>
        <v>376</v>
      </c>
      <c r="D243" t="s">
        <v>8220</v>
      </c>
      <c r="E243">
        <f>VLOOKUP(D243, raw_data!F403:P4516, 11, FALSE)</f>
        <v>3</v>
      </c>
    </row>
    <row r="244" spans="1:5" x14ac:dyDescent="0.2">
      <c r="A244" t="s">
        <v>8218</v>
      </c>
      <c r="B244">
        <f>VLOOKUP(A244, raw_data!F244:P4357, 11, FALSE)</f>
        <v>202</v>
      </c>
      <c r="D244" t="s">
        <v>8220</v>
      </c>
      <c r="E244">
        <f>VLOOKUP(D244, raw_data!F404:P4517, 11, FALSE)</f>
        <v>3</v>
      </c>
    </row>
    <row r="245" spans="1:5" x14ac:dyDescent="0.2">
      <c r="A245" t="s">
        <v>8218</v>
      </c>
      <c r="B245">
        <f>VLOOKUP(A245, raw_data!F245:P4358, 11, FALSE)</f>
        <v>328</v>
      </c>
      <c r="D245" t="s">
        <v>8220</v>
      </c>
      <c r="E245">
        <f>VLOOKUP(D245, raw_data!F405:P4518, 11, FALSE)</f>
        <v>3</v>
      </c>
    </row>
    <row r="246" spans="1:5" x14ac:dyDescent="0.2">
      <c r="A246" t="s">
        <v>8218</v>
      </c>
      <c r="B246">
        <f>VLOOKUP(A246, raw_data!F246:P4359, 11, FALSE)</f>
        <v>84</v>
      </c>
      <c r="D246" t="s">
        <v>8220</v>
      </c>
      <c r="E246">
        <f>VLOOKUP(D246, raw_data!F406:P4519, 11, FALSE)</f>
        <v>3</v>
      </c>
    </row>
    <row r="247" spans="1:5" x14ac:dyDescent="0.2">
      <c r="A247" t="s">
        <v>8218</v>
      </c>
      <c r="B247">
        <f>VLOOKUP(A247, raw_data!F247:P4360, 11, FALSE)</f>
        <v>96</v>
      </c>
      <c r="D247" t="s">
        <v>8220</v>
      </c>
      <c r="E247">
        <f>VLOOKUP(D247, raw_data!F407:P4520, 11, FALSE)</f>
        <v>3</v>
      </c>
    </row>
    <row r="248" spans="1:5" x14ac:dyDescent="0.2">
      <c r="A248" t="s">
        <v>8218</v>
      </c>
      <c r="B248">
        <f>VLOOKUP(A248, raw_data!F248:P4361, 11, FALSE)</f>
        <v>223</v>
      </c>
      <c r="D248" t="s">
        <v>8220</v>
      </c>
      <c r="E248">
        <f>VLOOKUP(D248, raw_data!F408:P4521, 11, FALSE)</f>
        <v>3</v>
      </c>
    </row>
    <row r="249" spans="1:5" x14ac:dyDescent="0.2">
      <c r="A249" t="s">
        <v>8218</v>
      </c>
      <c r="B249">
        <f>VLOOKUP(A249, raw_data!F249:P4362, 11, FALSE)</f>
        <v>62</v>
      </c>
      <c r="D249" t="s">
        <v>8220</v>
      </c>
      <c r="E249">
        <f>VLOOKUP(D249, raw_data!F409:P4522, 11, FALSE)</f>
        <v>3</v>
      </c>
    </row>
    <row r="250" spans="1:5" x14ac:dyDescent="0.2">
      <c r="A250" t="s">
        <v>8218</v>
      </c>
      <c r="B250">
        <f>VLOOKUP(A250, raw_data!F250:P4363, 11, FALSE)</f>
        <v>146</v>
      </c>
      <c r="D250" t="s">
        <v>8220</v>
      </c>
      <c r="E250">
        <f>VLOOKUP(D250, raw_data!F410:P4523, 11, FALSE)</f>
        <v>3</v>
      </c>
    </row>
    <row r="251" spans="1:5" x14ac:dyDescent="0.2">
      <c r="A251" t="s">
        <v>8218</v>
      </c>
      <c r="B251">
        <f>VLOOKUP(A251, raw_data!F251:P4364, 11, FALSE)</f>
        <v>235</v>
      </c>
      <c r="D251" t="s">
        <v>8220</v>
      </c>
      <c r="E251">
        <f>VLOOKUP(D251, raw_data!F411:P4524, 11, FALSE)</f>
        <v>3</v>
      </c>
    </row>
    <row r="252" spans="1:5" x14ac:dyDescent="0.2">
      <c r="A252" t="s">
        <v>8218</v>
      </c>
      <c r="B252">
        <f>VLOOKUP(A252, raw_data!F252:P4365, 11, FALSE)</f>
        <v>437</v>
      </c>
      <c r="D252" t="s">
        <v>8220</v>
      </c>
      <c r="E252">
        <f>VLOOKUP(D252, raw_data!F412:P4525, 11, FALSE)</f>
        <v>3</v>
      </c>
    </row>
    <row r="253" spans="1:5" x14ac:dyDescent="0.2">
      <c r="A253" t="s">
        <v>8218</v>
      </c>
      <c r="B253">
        <f>VLOOKUP(A253, raw_data!F253:P4366, 11, FALSE)</f>
        <v>77</v>
      </c>
      <c r="D253" t="s">
        <v>8220</v>
      </c>
      <c r="E253">
        <f>VLOOKUP(D253, raw_data!F413:P4526, 11, FALSE)</f>
        <v>3</v>
      </c>
    </row>
    <row r="254" spans="1:5" x14ac:dyDescent="0.2">
      <c r="A254" t="s">
        <v>8218</v>
      </c>
      <c r="B254">
        <f>VLOOKUP(A254, raw_data!F254:P4367, 11, FALSE)</f>
        <v>108</v>
      </c>
      <c r="D254" t="s">
        <v>8220</v>
      </c>
      <c r="E254">
        <f>VLOOKUP(D254, raw_data!F414:P4527, 11, FALSE)</f>
        <v>3</v>
      </c>
    </row>
    <row r="255" spans="1:5" x14ac:dyDescent="0.2">
      <c r="A255" t="s">
        <v>8218</v>
      </c>
      <c r="B255">
        <f>VLOOKUP(A255, raw_data!F255:P4368, 11, FALSE)</f>
        <v>7</v>
      </c>
      <c r="D255" t="s">
        <v>8220</v>
      </c>
      <c r="E255">
        <f>VLOOKUP(D255, raw_data!F415:P4528, 11, FALSE)</f>
        <v>3</v>
      </c>
    </row>
    <row r="256" spans="1:5" x14ac:dyDescent="0.2">
      <c r="A256" t="s">
        <v>8218</v>
      </c>
      <c r="B256">
        <f>VLOOKUP(A256, raw_data!F256:P4369, 11, FALSE)</f>
        <v>314</v>
      </c>
      <c r="D256" t="s">
        <v>8220</v>
      </c>
      <c r="E256">
        <f>VLOOKUP(D256, raw_data!F416:P4529, 11, FALSE)</f>
        <v>3</v>
      </c>
    </row>
    <row r="257" spans="1:5" x14ac:dyDescent="0.2">
      <c r="A257" t="s">
        <v>8218</v>
      </c>
      <c r="B257">
        <f>VLOOKUP(A257, raw_data!F257:P4370, 11, FALSE)</f>
        <v>188</v>
      </c>
      <c r="D257" t="s">
        <v>8220</v>
      </c>
      <c r="E257">
        <f>VLOOKUP(D257, raw_data!F417:P4530, 11, FALSE)</f>
        <v>3</v>
      </c>
    </row>
    <row r="258" spans="1:5" x14ac:dyDescent="0.2">
      <c r="A258" t="s">
        <v>8218</v>
      </c>
      <c r="B258">
        <f>VLOOKUP(A258, raw_data!F258:P4371, 11, FALSE)</f>
        <v>275</v>
      </c>
      <c r="D258" t="s">
        <v>8220</v>
      </c>
      <c r="E258">
        <f>VLOOKUP(D258, raw_data!F418:P4531, 11, FALSE)</f>
        <v>3</v>
      </c>
    </row>
    <row r="259" spans="1:5" x14ac:dyDescent="0.2">
      <c r="A259" t="s">
        <v>8218</v>
      </c>
      <c r="B259">
        <f>VLOOKUP(A259, raw_data!F259:P4372, 11, FALSE)</f>
        <v>560</v>
      </c>
      <c r="D259" t="s">
        <v>8220</v>
      </c>
      <c r="E259">
        <f>VLOOKUP(D259, raw_data!F419:P4532, 11, FALSE)</f>
        <v>3</v>
      </c>
    </row>
    <row r="260" spans="1:5" x14ac:dyDescent="0.2">
      <c r="A260" t="s">
        <v>8218</v>
      </c>
      <c r="B260">
        <f>VLOOKUP(A260, raw_data!F260:P4373, 11, FALSE)</f>
        <v>688</v>
      </c>
      <c r="D260" t="s">
        <v>8220</v>
      </c>
      <c r="E260">
        <f>VLOOKUP(D260, raw_data!F420:P4533, 11, FALSE)</f>
        <v>3</v>
      </c>
    </row>
    <row r="261" spans="1:5" x14ac:dyDescent="0.2">
      <c r="A261" t="s">
        <v>8218</v>
      </c>
      <c r="B261">
        <f>VLOOKUP(A261, raw_data!F261:P4374, 11, FALSE)</f>
        <v>942</v>
      </c>
      <c r="D261" t="s">
        <v>8220</v>
      </c>
      <c r="E261">
        <f>VLOOKUP(D261, raw_data!F421:P4534, 11, FALSE)</f>
        <v>3</v>
      </c>
    </row>
    <row r="262" spans="1:5" x14ac:dyDescent="0.2">
      <c r="A262" t="s">
        <v>8218</v>
      </c>
      <c r="B262">
        <f>VLOOKUP(A262, raw_data!F262:P4375, 11, FALSE)</f>
        <v>88</v>
      </c>
      <c r="D262" t="s">
        <v>8220</v>
      </c>
      <c r="E262">
        <f>VLOOKUP(D262, raw_data!F422:P4535, 11, FALSE)</f>
        <v>3</v>
      </c>
    </row>
    <row r="263" spans="1:5" x14ac:dyDescent="0.2">
      <c r="A263" t="s">
        <v>8218</v>
      </c>
      <c r="B263">
        <f>VLOOKUP(A263, raw_data!F263:P4376, 11, FALSE)</f>
        <v>220</v>
      </c>
      <c r="D263" t="s">
        <v>8220</v>
      </c>
      <c r="E263">
        <f>VLOOKUP(D263, raw_data!F423:P4536, 11, FALSE)</f>
        <v>6</v>
      </c>
    </row>
    <row r="264" spans="1:5" x14ac:dyDescent="0.2">
      <c r="A264" t="s">
        <v>8218</v>
      </c>
      <c r="B264">
        <f>VLOOKUP(A264, raw_data!F264:P4377, 11, FALSE)</f>
        <v>145</v>
      </c>
      <c r="D264" t="s">
        <v>8220</v>
      </c>
      <c r="E264">
        <f>VLOOKUP(D264, raw_data!F424:P4537, 11, FALSE)</f>
        <v>12</v>
      </c>
    </row>
    <row r="265" spans="1:5" x14ac:dyDescent="0.2">
      <c r="A265" t="s">
        <v>8218</v>
      </c>
      <c r="B265">
        <f>VLOOKUP(A265, raw_data!F265:P4378, 11, FALSE)</f>
        <v>963</v>
      </c>
      <c r="D265" t="s">
        <v>8220</v>
      </c>
      <c r="E265">
        <f>VLOOKUP(D265, raw_data!F425:P4538, 11, FALSE)</f>
        <v>13</v>
      </c>
    </row>
    <row r="266" spans="1:5" x14ac:dyDescent="0.2">
      <c r="A266" t="s">
        <v>8218</v>
      </c>
      <c r="B266">
        <f>VLOOKUP(A266, raw_data!F266:P4379, 11, FALSE)</f>
        <v>91</v>
      </c>
      <c r="D266" t="s">
        <v>8220</v>
      </c>
      <c r="E266">
        <f>VLOOKUP(D266, raw_data!F426:P4539, 11, FALSE)</f>
        <v>5</v>
      </c>
    </row>
    <row r="267" spans="1:5" x14ac:dyDescent="0.2">
      <c r="A267" t="s">
        <v>8218</v>
      </c>
      <c r="B267">
        <f>VLOOKUP(A267, raw_data!F267:P4380, 11, FALSE)</f>
        <v>58</v>
      </c>
      <c r="D267" t="s">
        <v>8220</v>
      </c>
      <c r="E267">
        <f>VLOOKUP(D267, raw_data!F427:P4540, 11, FALSE)</f>
        <v>2</v>
      </c>
    </row>
    <row r="268" spans="1:5" x14ac:dyDescent="0.2">
      <c r="A268" t="s">
        <v>8218</v>
      </c>
      <c r="B268">
        <f>VLOOKUP(A268, raw_data!F268:P4381, 11, FALSE)</f>
        <v>36</v>
      </c>
      <c r="D268" t="s">
        <v>8220</v>
      </c>
      <c r="E268">
        <f>VLOOKUP(D268, raw_data!F428:P4541, 11, FALSE)</f>
        <v>8</v>
      </c>
    </row>
    <row r="269" spans="1:5" x14ac:dyDescent="0.2">
      <c r="A269" t="s">
        <v>8218</v>
      </c>
      <c r="B269">
        <f>VLOOKUP(A269, raw_data!F269:P4382, 11, FALSE)</f>
        <v>165</v>
      </c>
      <c r="D269" t="s">
        <v>8220</v>
      </c>
      <c r="E269">
        <f>VLOOKUP(D269, raw_data!F429:P4542, 11, FALSE)</f>
        <v>0</v>
      </c>
    </row>
    <row r="270" spans="1:5" x14ac:dyDescent="0.2">
      <c r="A270" t="s">
        <v>8218</v>
      </c>
      <c r="B270">
        <f>VLOOKUP(A270, raw_data!F270:P4383, 11, FALSE)</f>
        <v>111</v>
      </c>
      <c r="D270" t="s">
        <v>8220</v>
      </c>
      <c r="E270">
        <f>VLOOKUP(D270, raw_data!F430:P4543, 11, FALSE)</f>
        <v>13</v>
      </c>
    </row>
    <row r="271" spans="1:5" x14ac:dyDescent="0.2">
      <c r="A271" t="s">
        <v>8218</v>
      </c>
      <c r="B271">
        <f>VLOOKUP(A271, raw_data!F271:P4384, 11, FALSE)</f>
        <v>1596</v>
      </c>
      <c r="D271" t="s">
        <v>8220</v>
      </c>
      <c r="E271">
        <f>VLOOKUP(D271, raw_data!F431:P4544, 11, FALSE)</f>
        <v>0</v>
      </c>
    </row>
    <row r="272" spans="1:5" x14ac:dyDescent="0.2">
      <c r="A272" t="s">
        <v>8218</v>
      </c>
      <c r="B272">
        <f>VLOOKUP(A272, raw_data!F272:P4385, 11, FALSE)</f>
        <v>61</v>
      </c>
      <c r="D272" t="s">
        <v>8220</v>
      </c>
      <c r="E272">
        <f>VLOOKUP(D272, raw_data!F432:P4545, 11, FALSE)</f>
        <v>5</v>
      </c>
    </row>
    <row r="273" spans="1:5" x14ac:dyDescent="0.2">
      <c r="A273" t="s">
        <v>8218</v>
      </c>
      <c r="B273">
        <f>VLOOKUP(A273, raw_data!F273:P4386, 11, FALSE)</f>
        <v>287</v>
      </c>
      <c r="D273" t="s">
        <v>8220</v>
      </c>
      <c r="E273">
        <f>VLOOKUP(D273, raw_data!F433:P4546, 11, FALSE)</f>
        <v>8</v>
      </c>
    </row>
    <row r="274" spans="1:5" x14ac:dyDescent="0.2">
      <c r="A274" t="s">
        <v>8218</v>
      </c>
      <c r="B274">
        <f>VLOOKUP(A274, raw_data!F274:P4387, 11, FALSE)</f>
        <v>65</v>
      </c>
      <c r="D274" t="s">
        <v>8220</v>
      </c>
      <c r="E274">
        <f>VLOOKUP(D274, raw_data!F434:P4547, 11, FALSE)</f>
        <v>8</v>
      </c>
    </row>
    <row r="275" spans="1:5" x14ac:dyDescent="0.2">
      <c r="A275" t="s">
        <v>8218</v>
      </c>
      <c r="B275">
        <f>VLOOKUP(A275, raw_data!F275:P4388, 11, FALSE)</f>
        <v>118</v>
      </c>
      <c r="D275" t="s">
        <v>8220</v>
      </c>
      <c r="E275">
        <f>VLOOKUP(D275, raw_data!F435:P4548, 11, FALSE)</f>
        <v>0</v>
      </c>
    </row>
    <row r="276" spans="1:5" x14ac:dyDescent="0.2">
      <c r="A276" t="s">
        <v>8218</v>
      </c>
      <c r="B276">
        <f>VLOOKUP(A276, raw_data!F276:P4389, 11, FALSE)</f>
        <v>113</v>
      </c>
      <c r="D276" t="s">
        <v>8220</v>
      </c>
      <c r="E276">
        <f>VLOOKUP(D276, raw_data!F436:P4549, 11, FALSE)</f>
        <v>2</v>
      </c>
    </row>
    <row r="277" spans="1:5" x14ac:dyDescent="0.2">
      <c r="A277" t="s">
        <v>8218</v>
      </c>
      <c r="B277">
        <f>VLOOKUP(A277, raw_data!F277:P4390, 11, FALSE)</f>
        <v>332</v>
      </c>
      <c r="D277" t="s">
        <v>8220</v>
      </c>
      <c r="E277">
        <f>VLOOKUP(D277, raw_data!F437:P4550, 11, FALSE)</f>
        <v>3</v>
      </c>
    </row>
    <row r="278" spans="1:5" x14ac:dyDescent="0.2">
      <c r="A278" t="s">
        <v>8218</v>
      </c>
      <c r="B278">
        <f>VLOOKUP(A278, raw_data!F278:P4391, 11, FALSE)</f>
        <v>62</v>
      </c>
      <c r="D278" t="s">
        <v>8220</v>
      </c>
      <c r="E278">
        <f>VLOOKUP(D278, raw_data!F438:P4551, 11, FALSE)</f>
        <v>0</v>
      </c>
    </row>
    <row r="279" spans="1:5" x14ac:dyDescent="0.2">
      <c r="A279" t="s">
        <v>8218</v>
      </c>
      <c r="B279">
        <f>VLOOKUP(A279, raw_data!F279:P4392, 11, FALSE)</f>
        <v>951</v>
      </c>
      <c r="D279" t="s">
        <v>8220</v>
      </c>
      <c r="E279">
        <f>VLOOKUP(D279, raw_data!F439:P4552, 11, FALSE)</f>
        <v>0</v>
      </c>
    </row>
    <row r="280" spans="1:5" x14ac:dyDescent="0.2">
      <c r="A280" t="s">
        <v>8218</v>
      </c>
      <c r="B280">
        <f>VLOOKUP(A280, raw_data!F280:P4393, 11, FALSE)</f>
        <v>415</v>
      </c>
      <c r="D280" t="s">
        <v>8220</v>
      </c>
      <c r="E280">
        <f>VLOOKUP(D280, raw_data!F440:P4553, 11, FALSE)</f>
        <v>11</v>
      </c>
    </row>
    <row r="281" spans="1:5" x14ac:dyDescent="0.2">
      <c r="A281" t="s">
        <v>8218</v>
      </c>
      <c r="B281">
        <f>VLOOKUP(A281, raw_data!F281:P4394, 11, FALSE)</f>
        <v>305</v>
      </c>
      <c r="D281" t="s">
        <v>8220</v>
      </c>
      <c r="E281">
        <f>VLOOKUP(D281, raw_data!F441:P4554, 11, FALSE)</f>
        <v>0</v>
      </c>
    </row>
    <row r="282" spans="1:5" x14ac:dyDescent="0.2">
      <c r="A282" t="s">
        <v>8218</v>
      </c>
      <c r="B282">
        <f>VLOOKUP(A282, raw_data!F282:P4395, 11, FALSE)</f>
        <v>2139</v>
      </c>
      <c r="D282" t="s">
        <v>8220</v>
      </c>
      <c r="E282">
        <f>VLOOKUP(D282, raw_data!F442:P4555, 11, FALSE)</f>
        <v>1</v>
      </c>
    </row>
    <row r="283" spans="1:5" x14ac:dyDescent="0.2">
      <c r="A283" t="s">
        <v>8218</v>
      </c>
      <c r="B283">
        <f>VLOOKUP(A283, raw_data!F283:P4396, 11, FALSE)</f>
        <v>79</v>
      </c>
      <c r="D283" t="s">
        <v>8220</v>
      </c>
      <c r="E283">
        <f>VLOOKUP(D283, raw_data!F443:P4556, 11, FALSE)</f>
        <v>0</v>
      </c>
    </row>
    <row r="284" spans="1:5" x14ac:dyDescent="0.2">
      <c r="A284" t="s">
        <v>8218</v>
      </c>
      <c r="B284">
        <f>VLOOKUP(A284, raw_data!F284:P4397, 11, FALSE)</f>
        <v>179</v>
      </c>
      <c r="D284" t="s">
        <v>8220</v>
      </c>
      <c r="E284">
        <f>VLOOKUP(D284, raw_data!F444:P4557, 11, FALSE)</f>
        <v>17</v>
      </c>
    </row>
    <row r="285" spans="1:5" x14ac:dyDescent="0.2">
      <c r="A285" t="s">
        <v>8218</v>
      </c>
      <c r="B285">
        <f>VLOOKUP(A285, raw_data!F285:P4398, 11, FALSE)</f>
        <v>202</v>
      </c>
      <c r="D285" t="s">
        <v>8220</v>
      </c>
      <c r="E285">
        <f>VLOOKUP(D285, raw_data!F445:P4558, 11, FALSE)</f>
        <v>2</v>
      </c>
    </row>
    <row r="286" spans="1:5" x14ac:dyDescent="0.2">
      <c r="A286" t="s">
        <v>8218</v>
      </c>
      <c r="B286">
        <f>VLOOKUP(A286, raw_data!F286:P4399, 11, FALSE)</f>
        <v>760</v>
      </c>
      <c r="D286" t="s">
        <v>8220</v>
      </c>
      <c r="E286">
        <f>VLOOKUP(D286, raw_data!F446:P4559, 11, FALSE)</f>
        <v>1</v>
      </c>
    </row>
    <row r="287" spans="1:5" x14ac:dyDescent="0.2">
      <c r="A287" t="s">
        <v>8218</v>
      </c>
      <c r="B287">
        <f>VLOOKUP(A287, raw_data!F287:P4400, 11, FALSE)</f>
        <v>563</v>
      </c>
      <c r="D287" t="s">
        <v>8220</v>
      </c>
      <c r="E287">
        <f>VLOOKUP(D287, raw_data!F447:P4560, 11, FALSE)</f>
        <v>2</v>
      </c>
    </row>
    <row r="288" spans="1:5" x14ac:dyDescent="0.2">
      <c r="A288" t="s">
        <v>8218</v>
      </c>
      <c r="B288">
        <f>VLOOKUP(A288, raw_data!F288:P4401, 11, FALSE)</f>
        <v>135</v>
      </c>
      <c r="D288" t="s">
        <v>8220</v>
      </c>
      <c r="E288">
        <f>VLOOKUP(D288, raw_data!F448:P4561, 11, FALSE)</f>
        <v>16</v>
      </c>
    </row>
    <row r="289" spans="1:5" x14ac:dyDescent="0.2">
      <c r="A289" t="s">
        <v>8218</v>
      </c>
      <c r="B289">
        <f>VLOOKUP(A289, raw_data!F289:P4402, 11, FALSE)</f>
        <v>290</v>
      </c>
      <c r="D289" t="s">
        <v>8220</v>
      </c>
      <c r="E289">
        <f>VLOOKUP(D289, raw_data!F449:P4562, 11, FALSE)</f>
        <v>1</v>
      </c>
    </row>
    <row r="290" spans="1:5" x14ac:dyDescent="0.2">
      <c r="A290" t="s">
        <v>8218</v>
      </c>
      <c r="B290">
        <f>VLOOKUP(A290, raw_data!F290:P4403, 11, FALSE)</f>
        <v>447</v>
      </c>
      <c r="D290" t="s">
        <v>8220</v>
      </c>
      <c r="E290">
        <f>VLOOKUP(D290, raw_data!F450:P4563, 11, FALSE)</f>
        <v>4</v>
      </c>
    </row>
    <row r="291" spans="1:5" x14ac:dyDescent="0.2">
      <c r="A291" t="s">
        <v>8218</v>
      </c>
      <c r="B291">
        <f>VLOOKUP(A291, raw_data!F291:P4404, 11, FALSE)</f>
        <v>232</v>
      </c>
      <c r="D291" t="s">
        <v>8220</v>
      </c>
      <c r="E291">
        <f>VLOOKUP(D291, raw_data!F451:P4564, 11, FALSE)</f>
        <v>5</v>
      </c>
    </row>
    <row r="292" spans="1:5" x14ac:dyDescent="0.2">
      <c r="A292" t="s">
        <v>8218</v>
      </c>
      <c r="B292">
        <f>VLOOKUP(A292, raw_data!F292:P4405, 11, FALSE)</f>
        <v>168</v>
      </c>
      <c r="D292" t="s">
        <v>8220</v>
      </c>
      <c r="E292">
        <f>VLOOKUP(D292, raw_data!F452:P4565, 11, FALSE)</f>
        <v>7</v>
      </c>
    </row>
    <row r="293" spans="1:5" x14ac:dyDescent="0.2">
      <c r="A293" t="s">
        <v>8218</v>
      </c>
      <c r="B293">
        <f>VLOOKUP(A293, raw_data!F293:P4406, 11, FALSE)</f>
        <v>128</v>
      </c>
      <c r="D293" t="s">
        <v>8220</v>
      </c>
      <c r="E293">
        <f>VLOOKUP(D293, raw_data!F453:P4566, 11, FALSE)</f>
        <v>0</v>
      </c>
    </row>
    <row r="294" spans="1:5" x14ac:dyDescent="0.2">
      <c r="A294" t="s">
        <v>8218</v>
      </c>
      <c r="B294">
        <f>VLOOKUP(A294, raw_data!F294:P4407, 11, FALSE)</f>
        <v>493</v>
      </c>
      <c r="D294" t="s">
        <v>8220</v>
      </c>
      <c r="E294">
        <f>VLOOKUP(D294, raw_data!F454:P4567, 11, FALSE)</f>
        <v>12</v>
      </c>
    </row>
    <row r="295" spans="1:5" x14ac:dyDescent="0.2">
      <c r="A295" t="s">
        <v>8218</v>
      </c>
      <c r="B295">
        <f>VLOOKUP(A295, raw_data!F295:P4408, 11, FALSE)</f>
        <v>131</v>
      </c>
      <c r="D295" t="s">
        <v>8220</v>
      </c>
      <c r="E295">
        <f>VLOOKUP(D295, raw_data!F455:P4568, 11, FALSE)</f>
        <v>2</v>
      </c>
    </row>
    <row r="296" spans="1:5" x14ac:dyDescent="0.2">
      <c r="A296" t="s">
        <v>8218</v>
      </c>
      <c r="B296">
        <f>VLOOKUP(A296, raw_data!F296:P4409, 11, FALSE)</f>
        <v>50</v>
      </c>
      <c r="D296" t="s">
        <v>8220</v>
      </c>
      <c r="E296">
        <f>VLOOKUP(D296, raw_data!F456:P4569, 11, FALSE)</f>
        <v>5</v>
      </c>
    </row>
    <row r="297" spans="1:5" x14ac:dyDescent="0.2">
      <c r="A297" t="s">
        <v>8218</v>
      </c>
      <c r="B297">
        <f>VLOOKUP(A297, raw_data!F297:P4410, 11, FALSE)</f>
        <v>665</v>
      </c>
      <c r="D297" t="s">
        <v>8220</v>
      </c>
      <c r="E297">
        <f>VLOOKUP(D297, raw_data!F457:P4570, 11, FALSE)</f>
        <v>2</v>
      </c>
    </row>
    <row r="298" spans="1:5" x14ac:dyDescent="0.2">
      <c r="A298" t="s">
        <v>8218</v>
      </c>
      <c r="B298">
        <f>VLOOKUP(A298, raw_data!F298:P4411, 11, FALSE)</f>
        <v>129</v>
      </c>
      <c r="D298" t="s">
        <v>8220</v>
      </c>
      <c r="E298">
        <f>VLOOKUP(D298, raw_data!F458:P4571, 11, FALSE)</f>
        <v>3</v>
      </c>
    </row>
    <row r="299" spans="1:5" x14ac:dyDescent="0.2">
      <c r="A299" t="s">
        <v>8218</v>
      </c>
      <c r="B299">
        <f>VLOOKUP(A299, raw_data!F299:P4412, 11, FALSE)</f>
        <v>142</v>
      </c>
      <c r="D299" t="s">
        <v>8220</v>
      </c>
      <c r="E299">
        <f>VLOOKUP(D299, raw_data!F459:P4572, 11, FALSE)</f>
        <v>0</v>
      </c>
    </row>
    <row r="300" spans="1:5" x14ac:dyDescent="0.2">
      <c r="A300" t="s">
        <v>8218</v>
      </c>
      <c r="B300">
        <f>VLOOKUP(A300, raw_data!F300:P4413, 11, FALSE)</f>
        <v>2436</v>
      </c>
      <c r="D300" t="s">
        <v>8220</v>
      </c>
      <c r="E300">
        <f>VLOOKUP(D300, raw_data!F460:P4573, 11, FALSE)</f>
        <v>49</v>
      </c>
    </row>
    <row r="301" spans="1:5" x14ac:dyDescent="0.2">
      <c r="A301" t="s">
        <v>8218</v>
      </c>
      <c r="B301">
        <f>VLOOKUP(A301, raw_data!F301:P4414, 11, FALSE)</f>
        <v>244</v>
      </c>
      <c r="D301" t="s">
        <v>8220</v>
      </c>
      <c r="E301">
        <f>VLOOKUP(D301, raw_data!F461:P4574, 11, FALSE)</f>
        <v>1</v>
      </c>
    </row>
    <row r="302" spans="1:5" x14ac:dyDescent="0.2">
      <c r="A302" t="s">
        <v>8218</v>
      </c>
      <c r="B302">
        <f>VLOOKUP(A302, raw_data!F302:P4415, 11, FALSE)</f>
        <v>298</v>
      </c>
      <c r="D302" t="s">
        <v>8220</v>
      </c>
      <c r="E302">
        <f>VLOOKUP(D302, raw_data!F462:P4575, 11, FALSE)</f>
        <v>2</v>
      </c>
    </row>
    <row r="303" spans="1:5" x14ac:dyDescent="0.2">
      <c r="A303" t="s">
        <v>8218</v>
      </c>
      <c r="B303">
        <f>VLOOKUP(A303, raw_data!F303:P4416, 11, FALSE)</f>
        <v>251</v>
      </c>
      <c r="D303" t="s">
        <v>8220</v>
      </c>
      <c r="E303">
        <f>VLOOKUP(D303, raw_data!F463:P4576, 11, FALSE)</f>
        <v>0</v>
      </c>
    </row>
    <row r="304" spans="1:5" x14ac:dyDescent="0.2">
      <c r="A304" t="s">
        <v>8218</v>
      </c>
      <c r="B304">
        <f>VLOOKUP(A304, raw_data!F304:P4417, 11, FALSE)</f>
        <v>108</v>
      </c>
      <c r="D304" t="s">
        <v>8220</v>
      </c>
      <c r="E304">
        <f>VLOOKUP(D304, raw_data!F464:P4577, 11, FALSE)</f>
        <v>0</v>
      </c>
    </row>
    <row r="305" spans="1:5" x14ac:dyDescent="0.2">
      <c r="A305" t="s">
        <v>8218</v>
      </c>
      <c r="B305">
        <f>VLOOKUP(A305, raw_data!F305:P4418, 11, FALSE)</f>
        <v>82</v>
      </c>
      <c r="D305" t="s">
        <v>8220</v>
      </c>
      <c r="E305">
        <f>VLOOKUP(D305, raw_data!F465:P4578, 11, FALSE)</f>
        <v>11</v>
      </c>
    </row>
    <row r="306" spans="1:5" x14ac:dyDescent="0.2">
      <c r="A306" t="s">
        <v>8218</v>
      </c>
      <c r="B306">
        <f>VLOOKUP(A306, raw_data!F306:P4419, 11, FALSE)</f>
        <v>74</v>
      </c>
      <c r="D306" t="s">
        <v>8220</v>
      </c>
      <c r="E306">
        <f>VLOOKUP(D306, raw_data!F466:P4579, 11, FALSE)</f>
        <v>1</v>
      </c>
    </row>
    <row r="307" spans="1:5" x14ac:dyDescent="0.2">
      <c r="A307" t="s">
        <v>8218</v>
      </c>
      <c r="B307">
        <f>VLOOKUP(A307, raw_data!F307:P4420, 11, FALSE)</f>
        <v>189</v>
      </c>
      <c r="D307" t="s">
        <v>8220</v>
      </c>
      <c r="E307">
        <f>VLOOKUP(D307, raw_data!F467:P4580, 11, FALSE)</f>
        <v>8</v>
      </c>
    </row>
    <row r="308" spans="1:5" x14ac:dyDescent="0.2">
      <c r="A308" t="s">
        <v>8218</v>
      </c>
      <c r="B308">
        <f>VLOOKUP(A308, raw_data!F308:P4421, 11, FALSE)</f>
        <v>80</v>
      </c>
      <c r="D308" t="s">
        <v>8220</v>
      </c>
      <c r="E308">
        <f>VLOOKUP(D308, raw_data!F468:P4581, 11, FALSE)</f>
        <v>5</v>
      </c>
    </row>
    <row r="309" spans="1:5" x14ac:dyDescent="0.2">
      <c r="A309" t="s">
        <v>8218</v>
      </c>
      <c r="B309">
        <f>VLOOKUP(A309, raw_data!F309:P4422, 11, FALSE)</f>
        <v>576</v>
      </c>
      <c r="D309" t="s">
        <v>8220</v>
      </c>
      <c r="E309">
        <f>VLOOKUP(D309, raw_data!F469:P4582, 11, FALSE)</f>
        <v>39</v>
      </c>
    </row>
    <row r="310" spans="1:5" x14ac:dyDescent="0.2">
      <c r="A310" t="s">
        <v>8218</v>
      </c>
      <c r="B310">
        <f>VLOOKUP(A310, raw_data!F310:P4423, 11, FALSE)</f>
        <v>202</v>
      </c>
      <c r="D310" t="s">
        <v>8220</v>
      </c>
      <c r="E310">
        <f>VLOOKUP(D310, raw_data!F470:P4583, 11, FALSE)</f>
        <v>0</v>
      </c>
    </row>
    <row r="311" spans="1:5" x14ac:dyDescent="0.2">
      <c r="A311" t="s">
        <v>8218</v>
      </c>
      <c r="B311">
        <f>VLOOKUP(A311, raw_data!F311:P4424, 11, FALSE)</f>
        <v>238</v>
      </c>
      <c r="D311" t="s">
        <v>8220</v>
      </c>
      <c r="E311">
        <f>VLOOKUP(D311, raw_data!F471:P4584, 11, FALSE)</f>
        <v>0</v>
      </c>
    </row>
    <row r="312" spans="1:5" x14ac:dyDescent="0.2">
      <c r="A312" t="s">
        <v>8218</v>
      </c>
      <c r="B312">
        <f>VLOOKUP(A312, raw_data!F312:P4425, 11, FALSE)</f>
        <v>36</v>
      </c>
      <c r="D312" t="s">
        <v>8220</v>
      </c>
      <c r="E312">
        <f>VLOOKUP(D312, raw_data!F472:P4585, 11, FALSE)</f>
        <v>2</v>
      </c>
    </row>
    <row r="313" spans="1:5" x14ac:dyDescent="0.2">
      <c r="A313" t="s">
        <v>8218</v>
      </c>
      <c r="B313">
        <f>VLOOKUP(A313, raw_data!F313:P4426, 11, FALSE)</f>
        <v>150</v>
      </c>
      <c r="D313" t="s">
        <v>8220</v>
      </c>
      <c r="E313">
        <f>VLOOKUP(D313, raw_data!F473:P4586, 11, FALSE)</f>
        <v>170</v>
      </c>
    </row>
    <row r="314" spans="1:5" x14ac:dyDescent="0.2">
      <c r="A314" t="s">
        <v>8218</v>
      </c>
      <c r="B314">
        <f>VLOOKUP(A314, raw_data!F314:P4427, 11, FALSE)</f>
        <v>146</v>
      </c>
      <c r="D314" t="s">
        <v>8220</v>
      </c>
      <c r="E314">
        <f>VLOOKUP(D314, raw_data!F474:P4587, 11, FALSE)</f>
        <v>5</v>
      </c>
    </row>
    <row r="315" spans="1:5" x14ac:dyDescent="0.2">
      <c r="A315" t="s">
        <v>8218</v>
      </c>
      <c r="B315">
        <f>VLOOKUP(A315, raw_data!F315:P4428, 11, FALSE)</f>
        <v>222</v>
      </c>
      <c r="D315" t="s">
        <v>8220</v>
      </c>
      <c r="E315">
        <f>VLOOKUP(D315, raw_data!F475:P4588, 11, FALSE)</f>
        <v>14</v>
      </c>
    </row>
    <row r="316" spans="1:5" x14ac:dyDescent="0.2">
      <c r="A316" t="s">
        <v>8218</v>
      </c>
      <c r="B316">
        <f>VLOOKUP(A316, raw_data!F316:P4429, 11, FALSE)</f>
        <v>120</v>
      </c>
      <c r="D316" t="s">
        <v>8220</v>
      </c>
      <c r="E316">
        <f>VLOOKUP(D316, raw_data!F476:P4589, 11, FALSE)</f>
        <v>1</v>
      </c>
    </row>
    <row r="317" spans="1:5" x14ac:dyDescent="0.2">
      <c r="A317" t="s">
        <v>8218</v>
      </c>
      <c r="B317">
        <f>VLOOKUP(A317, raw_data!F317:P4430, 11, FALSE)</f>
        <v>126</v>
      </c>
      <c r="D317" t="s">
        <v>8220</v>
      </c>
      <c r="E317">
        <f>VLOOKUP(D317, raw_data!F477:P4590, 11, FALSE)</f>
        <v>0</v>
      </c>
    </row>
    <row r="318" spans="1:5" x14ac:dyDescent="0.2">
      <c r="A318" t="s">
        <v>8218</v>
      </c>
      <c r="B318">
        <f>VLOOKUP(A318, raw_data!F318:P4431, 11, FALSE)</f>
        <v>158</v>
      </c>
      <c r="D318" t="s">
        <v>8220</v>
      </c>
      <c r="E318">
        <f>VLOOKUP(D318, raw_data!F478:P4591, 11, FALSE)</f>
        <v>124</v>
      </c>
    </row>
    <row r="319" spans="1:5" x14ac:dyDescent="0.2">
      <c r="A319" t="s">
        <v>8218</v>
      </c>
      <c r="B319">
        <f>VLOOKUP(A319, raw_data!F319:P4432, 11, FALSE)</f>
        <v>316</v>
      </c>
      <c r="D319" t="s">
        <v>8220</v>
      </c>
      <c r="E319">
        <f>VLOOKUP(D319, raw_data!F479:P4592, 11, FALSE)</f>
        <v>0</v>
      </c>
    </row>
    <row r="320" spans="1:5" x14ac:dyDescent="0.2">
      <c r="A320" t="s">
        <v>8218</v>
      </c>
      <c r="B320">
        <f>VLOOKUP(A320, raw_data!F320:P4433, 11, FALSE)</f>
        <v>284</v>
      </c>
      <c r="D320" t="s">
        <v>8220</v>
      </c>
      <c r="E320">
        <f>VLOOKUP(D320, raw_data!F480:P4593, 11, FALSE)</f>
        <v>0</v>
      </c>
    </row>
    <row r="321" spans="1:5" x14ac:dyDescent="0.2">
      <c r="A321" t="s">
        <v>8218</v>
      </c>
      <c r="B321">
        <f>VLOOKUP(A321, raw_data!F321:P4434, 11, FALSE)</f>
        <v>51</v>
      </c>
      <c r="D321" t="s">
        <v>8220</v>
      </c>
      <c r="E321">
        <f>VLOOKUP(D321, raw_data!F481:P4594, 11, FALSE)</f>
        <v>55</v>
      </c>
    </row>
    <row r="322" spans="1:5" x14ac:dyDescent="0.2">
      <c r="A322" t="s">
        <v>8218</v>
      </c>
      <c r="B322">
        <f>VLOOKUP(A322, raw_data!F322:P4435, 11, FALSE)</f>
        <v>158</v>
      </c>
      <c r="D322" t="s">
        <v>8220</v>
      </c>
      <c r="E322">
        <f>VLOOKUP(D322, raw_data!F482:P4595, 11, FALSE)</f>
        <v>140</v>
      </c>
    </row>
    <row r="323" spans="1:5" x14ac:dyDescent="0.2">
      <c r="A323" t="s">
        <v>8218</v>
      </c>
      <c r="B323">
        <f>VLOOKUP(A323, raw_data!F323:P4436, 11, FALSE)</f>
        <v>337</v>
      </c>
      <c r="D323" t="s">
        <v>8220</v>
      </c>
      <c r="E323">
        <f>VLOOKUP(D323, raw_data!F483:P4596, 11, FALSE)</f>
        <v>21</v>
      </c>
    </row>
    <row r="324" spans="1:5" x14ac:dyDescent="0.2">
      <c r="A324" t="s">
        <v>8218</v>
      </c>
      <c r="B324">
        <f>VLOOKUP(A324, raw_data!F324:P4437, 11, FALSE)</f>
        <v>186</v>
      </c>
      <c r="D324" t="s">
        <v>8220</v>
      </c>
      <c r="E324">
        <f>VLOOKUP(D324, raw_data!F484:P4597, 11, FALSE)</f>
        <v>1</v>
      </c>
    </row>
    <row r="325" spans="1:5" x14ac:dyDescent="0.2">
      <c r="A325" t="s">
        <v>8218</v>
      </c>
      <c r="B325">
        <f>VLOOKUP(A325, raw_data!F325:P4438, 11, FALSE)</f>
        <v>58</v>
      </c>
      <c r="D325" t="s">
        <v>8220</v>
      </c>
      <c r="E325">
        <f>VLOOKUP(D325, raw_data!F485:P4598, 11, FALSE)</f>
        <v>147</v>
      </c>
    </row>
    <row r="326" spans="1:5" x14ac:dyDescent="0.2">
      <c r="A326" t="s">
        <v>8218</v>
      </c>
      <c r="B326">
        <f>VLOOKUP(A326, raw_data!F326:P4439, 11, FALSE)</f>
        <v>82</v>
      </c>
      <c r="D326" t="s">
        <v>8220</v>
      </c>
      <c r="E326">
        <f>VLOOKUP(D326, raw_data!F486:P4599, 11, FALSE)</f>
        <v>11</v>
      </c>
    </row>
    <row r="327" spans="1:5" x14ac:dyDescent="0.2">
      <c r="A327" t="s">
        <v>8218</v>
      </c>
      <c r="B327">
        <f>VLOOKUP(A327, raw_data!F327:P4440, 11, FALSE)</f>
        <v>736</v>
      </c>
      <c r="D327" t="s">
        <v>8220</v>
      </c>
      <c r="E327">
        <f>VLOOKUP(D327, raw_data!F487:P4600, 11, FALSE)</f>
        <v>125</v>
      </c>
    </row>
    <row r="328" spans="1:5" x14ac:dyDescent="0.2">
      <c r="A328" t="s">
        <v>8218</v>
      </c>
      <c r="B328">
        <f>VLOOKUP(A328, raw_data!F328:P4441, 11, FALSE)</f>
        <v>1151</v>
      </c>
      <c r="D328" t="s">
        <v>8220</v>
      </c>
      <c r="E328">
        <f>VLOOKUP(D328, raw_data!F488:P4601, 11, FALSE)</f>
        <v>1</v>
      </c>
    </row>
    <row r="329" spans="1:5" x14ac:dyDescent="0.2">
      <c r="A329" t="s">
        <v>8218</v>
      </c>
      <c r="B329">
        <f>VLOOKUP(A329, raw_data!F329:P4442, 11, FALSE)</f>
        <v>34</v>
      </c>
      <c r="D329" t="s">
        <v>8220</v>
      </c>
      <c r="E329">
        <f>VLOOKUP(D329, raw_data!F489:P4602, 11, FALSE)</f>
        <v>0</v>
      </c>
    </row>
    <row r="330" spans="1:5" x14ac:dyDescent="0.2">
      <c r="A330" t="s">
        <v>8218</v>
      </c>
      <c r="B330">
        <f>VLOOKUP(A330, raw_data!F330:P4443, 11, FALSE)</f>
        <v>498</v>
      </c>
      <c r="D330" t="s">
        <v>8220</v>
      </c>
      <c r="E330">
        <f>VLOOKUP(D330, raw_data!F490:P4603, 11, FALSE)</f>
        <v>0</v>
      </c>
    </row>
    <row r="331" spans="1:5" x14ac:dyDescent="0.2">
      <c r="A331" t="s">
        <v>8218</v>
      </c>
      <c r="B331">
        <f>VLOOKUP(A331, raw_data!F331:P4444, 11, FALSE)</f>
        <v>167</v>
      </c>
      <c r="D331" t="s">
        <v>8220</v>
      </c>
      <c r="E331">
        <f>VLOOKUP(D331, raw_data!F491:P4604, 11, FALSE)</f>
        <v>3</v>
      </c>
    </row>
    <row r="332" spans="1:5" x14ac:dyDescent="0.2">
      <c r="A332" t="s">
        <v>8218</v>
      </c>
      <c r="B332">
        <f>VLOOKUP(A332, raw_data!F332:P4445, 11, FALSE)</f>
        <v>340</v>
      </c>
      <c r="D332" t="s">
        <v>8220</v>
      </c>
      <c r="E332">
        <f>VLOOKUP(D332, raw_data!F492:P4605, 11, FALSE)</f>
        <v>0</v>
      </c>
    </row>
    <row r="333" spans="1:5" x14ac:dyDescent="0.2">
      <c r="A333" t="s">
        <v>8218</v>
      </c>
      <c r="B333">
        <f>VLOOKUP(A333, raw_data!F333:P4446, 11, FALSE)</f>
        <v>438</v>
      </c>
      <c r="D333" t="s">
        <v>8220</v>
      </c>
      <c r="E333">
        <f>VLOOKUP(D333, raw_data!F493:P4606, 11, FALSE)</f>
        <v>0</v>
      </c>
    </row>
    <row r="334" spans="1:5" x14ac:dyDescent="0.2">
      <c r="A334" t="s">
        <v>8218</v>
      </c>
      <c r="B334">
        <f>VLOOKUP(A334, raw_data!F334:P4447, 11, FALSE)</f>
        <v>555</v>
      </c>
      <c r="D334" t="s">
        <v>8220</v>
      </c>
      <c r="E334">
        <f>VLOOKUP(D334, raw_data!F494:P4607, 11, FALSE)</f>
        <v>0</v>
      </c>
    </row>
    <row r="335" spans="1:5" x14ac:dyDescent="0.2">
      <c r="A335" t="s">
        <v>8218</v>
      </c>
      <c r="B335">
        <f>VLOOKUP(A335, raw_data!F335:P4448, 11, FALSE)</f>
        <v>266</v>
      </c>
      <c r="D335" t="s">
        <v>8220</v>
      </c>
      <c r="E335">
        <f>VLOOKUP(D335, raw_data!F495:P4608, 11, FALSE)</f>
        <v>0</v>
      </c>
    </row>
    <row r="336" spans="1:5" x14ac:dyDescent="0.2">
      <c r="A336" t="s">
        <v>8218</v>
      </c>
      <c r="B336">
        <f>VLOOKUP(A336, raw_data!F336:P4449, 11, FALSE)</f>
        <v>69</v>
      </c>
      <c r="D336" t="s">
        <v>8220</v>
      </c>
      <c r="E336">
        <f>VLOOKUP(D336, raw_data!F496:P4609, 11, FALSE)</f>
        <v>3</v>
      </c>
    </row>
    <row r="337" spans="1:5" x14ac:dyDescent="0.2">
      <c r="A337" t="s">
        <v>8218</v>
      </c>
      <c r="B337">
        <f>VLOOKUP(A337, raw_data!F337:P4450, 11, FALSE)</f>
        <v>80</v>
      </c>
      <c r="D337" t="s">
        <v>8220</v>
      </c>
      <c r="E337">
        <f>VLOOKUP(D337, raw_data!F497:P4610, 11, FALSE)</f>
        <v>0</v>
      </c>
    </row>
    <row r="338" spans="1:5" x14ac:dyDescent="0.2">
      <c r="A338" t="s">
        <v>8218</v>
      </c>
      <c r="B338">
        <f>VLOOKUP(A338, raw_data!F338:P4451, 11, FALSE)</f>
        <v>493</v>
      </c>
      <c r="D338" t="s">
        <v>8220</v>
      </c>
      <c r="E338">
        <f>VLOOKUP(D338, raw_data!F498:P4611, 11, FALSE)</f>
        <v>1</v>
      </c>
    </row>
    <row r="339" spans="1:5" x14ac:dyDescent="0.2">
      <c r="A339" t="s">
        <v>8218</v>
      </c>
      <c r="B339">
        <f>VLOOKUP(A339, raw_data!F339:P4452, 11, FALSE)</f>
        <v>31</v>
      </c>
      <c r="D339" t="s">
        <v>8220</v>
      </c>
      <c r="E339">
        <f>VLOOKUP(D339, raw_data!F499:P4612, 11, FALSE)</f>
        <v>3</v>
      </c>
    </row>
    <row r="340" spans="1:5" x14ac:dyDescent="0.2">
      <c r="A340" t="s">
        <v>8218</v>
      </c>
      <c r="B340">
        <f>VLOOKUP(A340, raw_data!F340:P4453, 11, FALSE)</f>
        <v>236</v>
      </c>
      <c r="D340" t="s">
        <v>8220</v>
      </c>
      <c r="E340">
        <f>VLOOKUP(D340, raw_data!F500:P4613, 11, FALSE)</f>
        <v>22</v>
      </c>
    </row>
    <row r="341" spans="1:5" x14ac:dyDescent="0.2">
      <c r="A341" t="s">
        <v>8218</v>
      </c>
      <c r="B341">
        <f>VLOOKUP(A341, raw_data!F341:P4454, 11, FALSE)</f>
        <v>89</v>
      </c>
      <c r="D341" t="s">
        <v>8220</v>
      </c>
      <c r="E341">
        <f>VLOOKUP(D341, raw_data!F501:P4614, 11, FALSE)</f>
        <v>26</v>
      </c>
    </row>
    <row r="342" spans="1:5" x14ac:dyDescent="0.2">
      <c r="A342" t="s">
        <v>8218</v>
      </c>
      <c r="B342">
        <f>VLOOKUP(A342, raw_data!F342:P4455, 11, FALSE)</f>
        <v>299</v>
      </c>
      <c r="D342" t="s">
        <v>8220</v>
      </c>
      <c r="E342">
        <f>VLOOKUP(D342, raw_data!F502:P4615, 11, FALSE)</f>
        <v>4</v>
      </c>
    </row>
    <row r="343" spans="1:5" x14ac:dyDescent="0.2">
      <c r="A343" t="s">
        <v>8218</v>
      </c>
      <c r="B343">
        <f>VLOOKUP(A343, raw_data!F343:P4456, 11, FALSE)</f>
        <v>55</v>
      </c>
      <c r="D343" t="s">
        <v>8220</v>
      </c>
      <c r="E343">
        <f>VLOOKUP(D343, raw_data!F503:P4616, 11, FALSE)</f>
        <v>0</v>
      </c>
    </row>
    <row r="344" spans="1:5" x14ac:dyDescent="0.2">
      <c r="A344" t="s">
        <v>8218</v>
      </c>
      <c r="B344">
        <f>VLOOKUP(A344, raw_data!F344:P4457, 11, FALSE)</f>
        <v>325</v>
      </c>
      <c r="D344" t="s">
        <v>8220</v>
      </c>
      <c r="E344">
        <f>VLOOKUP(D344, raw_data!F504:P4617, 11, FALSE)</f>
        <v>4</v>
      </c>
    </row>
    <row r="345" spans="1:5" x14ac:dyDescent="0.2">
      <c r="A345" t="s">
        <v>8218</v>
      </c>
      <c r="B345">
        <f>VLOOKUP(A345, raw_data!F345:P4458, 11, FALSE)</f>
        <v>524</v>
      </c>
      <c r="D345" t="s">
        <v>8220</v>
      </c>
      <c r="E345">
        <f>VLOOKUP(D345, raw_data!F505:P4618, 11, FALSE)</f>
        <v>9</v>
      </c>
    </row>
    <row r="346" spans="1:5" x14ac:dyDescent="0.2">
      <c r="A346" t="s">
        <v>8218</v>
      </c>
      <c r="B346">
        <f>VLOOKUP(A346, raw_data!F346:P4459, 11, FALSE)</f>
        <v>285</v>
      </c>
      <c r="D346" t="s">
        <v>8220</v>
      </c>
      <c r="E346">
        <f>VLOOKUP(D346, raw_data!F506:P4619, 11, FALSE)</f>
        <v>5</v>
      </c>
    </row>
    <row r="347" spans="1:5" x14ac:dyDescent="0.2">
      <c r="A347" t="s">
        <v>8218</v>
      </c>
      <c r="B347">
        <f>VLOOKUP(A347, raw_data!F347:P4460, 11, FALSE)</f>
        <v>179</v>
      </c>
      <c r="D347" t="s">
        <v>8220</v>
      </c>
      <c r="E347">
        <f>VLOOKUP(D347, raw_data!F507:P4620, 11, FALSE)</f>
        <v>14</v>
      </c>
    </row>
    <row r="348" spans="1:5" x14ac:dyDescent="0.2">
      <c r="A348" t="s">
        <v>8218</v>
      </c>
      <c r="B348">
        <f>VLOOKUP(A348, raw_data!F348:P4461, 11, FALSE)</f>
        <v>188</v>
      </c>
      <c r="D348" t="s">
        <v>8220</v>
      </c>
      <c r="E348">
        <f>VLOOKUP(D348, raw_data!F508:P4621, 11, FALSE)</f>
        <v>1</v>
      </c>
    </row>
    <row r="349" spans="1:5" x14ac:dyDescent="0.2">
      <c r="A349" t="s">
        <v>8218</v>
      </c>
      <c r="B349">
        <f>VLOOKUP(A349, raw_data!F349:P4462, 11, FALSE)</f>
        <v>379</v>
      </c>
      <c r="D349" t="s">
        <v>8220</v>
      </c>
      <c r="E349">
        <f>VLOOKUP(D349, raw_data!F509:P4622, 11, FALSE)</f>
        <v>10</v>
      </c>
    </row>
    <row r="350" spans="1:5" x14ac:dyDescent="0.2">
      <c r="A350" t="s">
        <v>8218</v>
      </c>
      <c r="B350">
        <f>VLOOKUP(A350, raw_data!F350:P4463, 11, FALSE)</f>
        <v>119</v>
      </c>
      <c r="D350" t="s">
        <v>8220</v>
      </c>
      <c r="E350">
        <f>VLOOKUP(D350, raw_data!F510:P4623, 11, FALSE)</f>
        <v>3</v>
      </c>
    </row>
    <row r="351" spans="1:5" x14ac:dyDescent="0.2">
      <c r="A351" t="s">
        <v>8218</v>
      </c>
      <c r="B351">
        <f>VLOOKUP(A351, raw_data!F351:P4464, 11, FALSE)</f>
        <v>167</v>
      </c>
      <c r="D351" t="s">
        <v>8220</v>
      </c>
      <c r="E351">
        <f>VLOOKUP(D351, raw_data!F511:P4624, 11, FALSE)</f>
        <v>1</v>
      </c>
    </row>
    <row r="352" spans="1:5" x14ac:dyDescent="0.2">
      <c r="A352" t="s">
        <v>8218</v>
      </c>
      <c r="B352">
        <f>VLOOKUP(A352, raw_data!F352:P4465, 11, FALSE)</f>
        <v>221</v>
      </c>
      <c r="D352" t="s">
        <v>8220</v>
      </c>
      <c r="E352">
        <f>VLOOKUP(D352, raw_data!F512:P4625, 11, FALSE)</f>
        <v>0</v>
      </c>
    </row>
    <row r="353" spans="1:5" x14ac:dyDescent="0.2">
      <c r="A353" t="s">
        <v>8218</v>
      </c>
      <c r="B353">
        <f>VLOOKUP(A353, raw_data!F353:P4466, 11, FALSE)</f>
        <v>964</v>
      </c>
      <c r="D353" t="s">
        <v>8220</v>
      </c>
      <c r="E353">
        <f>VLOOKUP(D353, raw_data!F513:P4626, 11, FALSE)</f>
        <v>5</v>
      </c>
    </row>
    <row r="354" spans="1:5" x14ac:dyDescent="0.2">
      <c r="A354" t="s">
        <v>8218</v>
      </c>
      <c r="B354">
        <f>VLOOKUP(A354, raw_data!F354:P4467, 11, FALSE)</f>
        <v>286</v>
      </c>
      <c r="D354" t="s">
        <v>8220</v>
      </c>
      <c r="E354">
        <f>VLOOKUP(D354, raw_data!F514:P4627, 11, FALSE)</f>
        <v>2</v>
      </c>
    </row>
    <row r="355" spans="1:5" x14ac:dyDescent="0.2">
      <c r="A355" t="s">
        <v>8218</v>
      </c>
      <c r="B355">
        <f>VLOOKUP(A355, raw_data!F355:P4468, 11, FALSE)</f>
        <v>613</v>
      </c>
      <c r="D355" t="s">
        <v>8220</v>
      </c>
      <c r="E355">
        <f>VLOOKUP(D355, raw_data!F515:P4628, 11, FALSE)</f>
        <v>68</v>
      </c>
    </row>
    <row r="356" spans="1:5" x14ac:dyDescent="0.2">
      <c r="A356" t="s">
        <v>8218</v>
      </c>
      <c r="B356">
        <f>VLOOKUP(A356, raw_data!F356:P4469, 11, FALSE)</f>
        <v>29</v>
      </c>
      <c r="D356" t="s">
        <v>8220</v>
      </c>
      <c r="E356">
        <f>VLOOKUP(D356, raw_data!F516:P4629, 11, FALSE)</f>
        <v>3</v>
      </c>
    </row>
    <row r="357" spans="1:5" x14ac:dyDescent="0.2">
      <c r="A357" t="s">
        <v>8218</v>
      </c>
      <c r="B357">
        <f>VLOOKUP(A357, raw_data!F357:P4470, 11, FALSE)</f>
        <v>165</v>
      </c>
      <c r="D357" t="s">
        <v>8220</v>
      </c>
      <c r="E357">
        <f>VLOOKUP(D357, raw_data!F517:P4630, 11, FALSE)</f>
        <v>34</v>
      </c>
    </row>
    <row r="358" spans="1:5" x14ac:dyDescent="0.2">
      <c r="A358" t="s">
        <v>8218</v>
      </c>
      <c r="B358">
        <f>VLOOKUP(A358, raw_data!F358:P4471, 11, FALSE)</f>
        <v>97</v>
      </c>
      <c r="D358" t="s">
        <v>8220</v>
      </c>
      <c r="E358">
        <f>VLOOKUP(D358, raw_data!F518:P4631, 11, FALSE)</f>
        <v>0</v>
      </c>
    </row>
    <row r="359" spans="1:5" x14ac:dyDescent="0.2">
      <c r="A359" t="s">
        <v>8218</v>
      </c>
      <c r="B359">
        <f>VLOOKUP(A359, raw_data!F359:P4472, 11, FALSE)</f>
        <v>303</v>
      </c>
      <c r="D359" t="s">
        <v>8220</v>
      </c>
      <c r="E359">
        <f>VLOOKUP(D359, raw_data!F519:P4632, 11, FALSE)</f>
        <v>3</v>
      </c>
    </row>
    <row r="360" spans="1:5" x14ac:dyDescent="0.2">
      <c r="A360" t="s">
        <v>8218</v>
      </c>
      <c r="B360">
        <f>VLOOKUP(A360, raw_data!F360:P4473, 11, FALSE)</f>
        <v>267</v>
      </c>
      <c r="D360" t="s">
        <v>8220</v>
      </c>
      <c r="E360">
        <f>VLOOKUP(D360, raw_data!F520:P4633, 11, FALSE)</f>
        <v>0</v>
      </c>
    </row>
    <row r="361" spans="1:5" x14ac:dyDescent="0.2">
      <c r="A361" t="s">
        <v>8218</v>
      </c>
      <c r="B361">
        <f>VLOOKUP(A361, raw_data!F361:P4474, 11, FALSE)</f>
        <v>302</v>
      </c>
      <c r="D361" t="s">
        <v>8220</v>
      </c>
      <c r="E361">
        <f>VLOOKUP(D361, raw_data!F521:P4634, 11, FALSE)</f>
        <v>70</v>
      </c>
    </row>
    <row r="362" spans="1:5" x14ac:dyDescent="0.2">
      <c r="A362" t="s">
        <v>8218</v>
      </c>
      <c r="B362">
        <f>VLOOKUP(A362, raw_data!F362:P4475, 11, FALSE)</f>
        <v>87</v>
      </c>
      <c r="D362" t="s">
        <v>8220</v>
      </c>
      <c r="E362">
        <f>VLOOKUP(D362, raw_data!F522:P4635, 11, FALSE)</f>
        <v>1</v>
      </c>
    </row>
    <row r="363" spans="1:5" x14ac:dyDescent="0.2">
      <c r="A363" t="s">
        <v>8218</v>
      </c>
      <c r="B363">
        <f>VLOOKUP(A363, raw_data!F363:P4476, 11, FALSE)</f>
        <v>354</v>
      </c>
      <c r="D363" t="s">
        <v>8220</v>
      </c>
      <c r="E363">
        <f>VLOOKUP(D363, raw_data!F523:P4636, 11, FALSE)</f>
        <v>1</v>
      </c>
    </row>
    <row r="364" spans="1:5" x14ac:dyDescent="0.2">
      <c r="A364" t="s">
        <v>8218</v>
      </c>
      <c r="B364">
        <f>VLOOKUP(A364, raw_data!F364:P4477, 11, FALSE)</f>
        <v>86</v>
      </c>
      <c r="D364" t="s">
        <v>8220</v>
      </c>
      <c r="E364">
        <f>VLOOKUP(D364, raw_data!F524:P4637, 11, FALSE)</f>
        <v>1</v>
      </c>
    </row>
    <row r="365" spans="1:5" x14ac:dyDescent="0.2">
      <c r="A365" t="s">
        <v>8218</v>
      </c>
      <c r="B365">
        <f>VLOOKUP(A365, raw_data!F365:P4478, 11, FALSE)</f>
        <v>26</v>
      </c>
      <c r="D365" t="s">
        <v>8220</v>
      </c>
      <c r="E365">
        <f>VLOOKUP(D365, raw_data!F525:P4638, 11, FALSE)</f>
        <v>1</v>
      </c>
    </row>
    <row r="366" spans="1:5" x14ac:dyDescent="0.2">
      <c r="A366" t="s">
        <v>8218</v>
      </c>
      <c r="B366">
        <f>VLOOKUP(A366, raw_data!F366:P4479, 11, FALSE)</f>
        <v>113</v>
      </c>
      <c r="D366" t="s">
        <v>8220</v>
      </c>
      <c r="E366">
        <f>VLOOKUP(D366, raw_data!F526:P4639, 11, FALSE)</f>
        <v>1</v>
      </c>
    </row>
    <row r="367" spans="1:5" x14ac:dyDescent="0.2">
      <c r="A367" t="s">
        <v>8218</v>
      </c>
      <c r="B367">
        <f>VLOOKUP(A367, raw_data!F367:P4480, 11, FALSE)</f>
        <v>65</v>
      </c>
      <c r="D367" t="s">
        <v>8220</v>
      </c>
      <c r="E367">
        <f>VLOOKUP(D367, raw_data!F527:P4640, 11, FALSE)</f>
        <v>1</v>
      </c>
    </row>
    <row r="368" spans="1:5" x14ac:dyDescent="0.2">
      <c r="A368" t="s">
        <v>8218</v>
      </c>
      <c r="B368">
        <f>VLOOKUP(A368, raw_data!F368:P4481, 11, FALSE)</f>
        <v>134</v>
      </c>
      <c r="D368" t="s">
        <v>8220</v>
      </c>
      <c r="E368">
        <f>VLOOKUP(D368, raw_data!F528:P4641, 11, FALSE)</f>
        <v>1</v>
      </c>
    </row>
    <row r="369" spans="1:5" x14ac:dyDescent="0.2">
      <c r="A369" t="s">
        <v>8218</v>
      </c>
      <c r="B369">
        <f>VLOOKUP(A369, raw_data!F369:P4482, 11, FALSE)</f>
        <v>119</v>
      </c>
      <c r="D369" t="s">
        <v>8220</v>
      </c>
      <c r="E369">
        <f>VLOOKUP(D369, raw_data!F529:P4642, 11, FALSE)</f>
        <v>1</v>
      </c>
    </row>
    <row r="370" spans="1:5" x14ac:dyDescent="0.2">
      <c r="A370" t="s">
        <v>8218</v>
      </c>
      <c r="B370">
        <f>VLOOKUP(A370, raw_data!F370:P4483, 11, FALSE)</f>
        <v>159</v>
      </c>
      <c r="D370" t="s">
        <v>8220</v>
      </c>
      <c r="E370">
        <f>VLOOKUP(D370, raw_data!F530:P4643, 11, FALSE)</f>
        <v>1</v>
      </c>
    </row>
    <row r="371" spans="1:5" x14ac:dyDescent="0.2">
      <c r="A371" t="s">
        <v>8218</v>
      </c>
      <c r="B371">
        <f>VLOOKUP(A371, raw_data!F371:P4484, 11, FALSE)</f>
        <v>167</v>
      </c>
      <c r="D371" t="s">
        <v>8220</v>
      </c>
      <c r="E371">
        <f>VLOOKUP(D371, raw_data!F531:P4644, 11, FALSE)</f>
        <v>1</v>
      </c>
    </row>
    <row r="372" spans="1:5" x14ac:dyDescent="0.2">
      <c r="A372" t="s">
        <v>8218</v>
      </c>
      <c r="B372">
        <f>VLOOKUP(A372, raw_data!F372:P4485, 11, FALSE)</f>
        <v>43</v>
      </c>
      <c r="D372" t="s">
        <v>8220</v>
      </c>
      <c r="E372">
        <f>VLOOKUP(D372, raw_data!F532:P4645, 11, FALSE)</f>
        <v>1</v>
      </c>
    </row>
    <row r="373" spans="1:5" x14ac:dyDescent="0.2">
      <c r="A373" t="s">
        <v>8218</v>
      </c>
      <c r="B373">
        <f>VLOOKUP(A373, raw_data!F373:P4486, 11, FALSE)</f>
        <v>1062</v>
      </c>
      <c r="D373" t="s">
        <v>8220</v>
      </c>
      <c r="E373">
        <f>VLOOKUP(D373, raw_data!F533:P4646, 11, FALSE)</f>
        <v>1</v>
      </c>
    </row>
    <row r="374" spans="1:5" x14ac:dyDescent="0.2">
      <c r="A374" t="s">
        <v>8218</v>
      </c>
      <c r="B374">
        <f>VLOOKUP(A374, raw_data!F374:P4487, 11, FALSE)</f>
        <v>9</v>
      </c>
      <c r="D374" t="s">
        <v>8220</v>
      </c>
      <c r="E374">
        <f>VLOOKUP(D374, raw_data!F534:P4647, 11, FALSE)</f>
        <v>1</v>
      </c>
    </row>
    <row r="375" spans="1:5" x14ac:dyDescent="0.2">
      <c r="A375" t="s">
        <v>8218</v>
      </c>
      <c r="B375">
        <f>VLOOKUP(A375, raw_data!F375:P4488, 11, FALSE)</f>
        <v>89</v>
      </c>
      <c r="D375" t="s">
        <v>8220</v>
      </c>
      <c r="E375">
        <f>VLOOKUP(D375, raw_data!F535:P4648, 11, FALSE)</f>
        <v>1</v>
      </c>
    </row>
    <row r="376" spans="1:5" x14ac:dyDescent="0.2">
      <c r="A376" t="s">
        <v>8218</v>
      </c>
      <c r="B376">
        <f>VLOOKUP(A376, raw_data!F376:P4489, 11, FALSE)</f>
        <v>174</v>
      </c>
      <c r="D376" t="s">
        <v>8220</v>
      </c>
      <c r="E376">
        <f>VLOOKUP(D376, raw_data!F536:P4649, 11, FALSE)</f>
        <v>1</v>
      </c>
    </row>
    <row r="377" spans="1:5" x14ac:dyDescent="0.2">
      <c r="A377" t="s">
        <v>8218</v>
      </c>
      <c r="B377">
        <f>VLOOKUP(A377, raw_data!F377:P4490, 11, FALSE)</f>
        <v>14</v>
      </c>
      <c r="D377" t="s">
        <v>8220</v>
      </c>
      <c r="E377">
        <f>VLOOKUP(D377, raw_data!F537:P4650, 11, FALSE)</f>
        <v>1</v>
      </c>
    </row>
    <row r="378" spans="1:5" x14ac:dyDescent="0.2">
      <c r="A378" t="s">
        <v>8218</v>
      </c>
      <c r="B378">
        <f>VLOOKUP(A378, raw_data!F378:P4491, 11, FALSE)</f>
        <v>48</v>
      </c>
      <c r="D378" t="s">
        <v>8220</v>
      </c>
      <c r="E378">
        <f>VLOOKUP(D378, raw_data!F538:P4651, 11, FALSE)</f>
        <v>1</v>
      </c>
    </row>
    <row r="379" spans="1:5" x14ac:dyDescent="0.2">
      <c r="A379" t="s">
        <v>8218</v>
      </c>
      <c r="B379">
        <f>VLOOKUP(A379, raw_data!F379:P4492, 11, FALSE)</f>
        <v>133</v>
      </c>
      <c r="D379" t="s">
        <v>8220</v>
      </c>
      <c r="E379">
        <f>VLOOKUP(D379, raw_data!F539:P4652, 11, FALSE)</f>
        <v>1</v>
      </c>
    </row>
    <row r="380" spans="1:5" x14ac:dyDescent="0.2">
      <c r="A380" t="s">
        <v>8218</v>
      </c>
      <c r="B380">
        <f>VLOOKUP(A380, raw_data!F380:P4493, 11, FALSE)</f>
        <v>83</v>
      </c>
      <c r="D380" t="s">
        <v>8220</v>
      </c>
      <c r="E380">
        <f>VLOOKUP(D380, raw_data!F540:P4653, 11, FALSE)</f>
        <v>1</v>
      </c>
    </row>
    <row r="381" spans="1:5" x14ac:dyDescent="0.2">
      <c r="A381" t="s">
        <v>8218</v>
      </c>
      <c r="B381">
        <f>VLOOKUP(A381, raw_data!F381:P4494, 11, FALSE)</f>
        <v>149</v>
      </c>
      <c r="D381" t="s">
        <v>8220</v>
      </c>
      <c r="E381">
        <f>VLOOKUP(D381, raw_data!F541:P4654, 11, FALSE)</f>
        <v>1</v>
      </c>
    </row>
    <row r="382" spans="1:5" x14ac:dyDescent="0.2">
      <c r="A382" t="s">
        <v>8218</v>
      </c>
      <c r="B382">
        <f>VLOOKUP(A382, raw_data!F382:P4495, 11, FALSE)</f>
        <v>49</v>
      </c>
      <c r="D382" t="s">
        <v>8220</v>
      </c>
      <c r="E382">
        <f>VLOOKUP(D382, raw_data!F542:P4655, 11, FALSE)</f>
        <v>1</v>
      </c>
    </row>
    <row r="383" spans="1:5" x14ac:dyDescent="0.2">
      <c r="A383" t="s">
        <v>8218</v>
      </c>
      <c r="B383">
        <f>VLOOKUP(A383, raw_data!F383:P4496, 11, FALSE)</f>
        <v>251</v>
      </c>
      <c r="D383" t="s">
        <v>8220</v>
      </c>
      <c r="E383">
        <f>VLOOKUP(D383, raw_data!F543:P4656, 11, FALSE)</f>
        <v>1</v>
      </c>
    </row>
    <row r="384" spans="1:5" x14ac:dyDescent="0.2">
      <c r="A384" t="s">
        <v>8218</v>
      </c>
      <c r="B384">
        <f>VLOOKUP(A384, raw_data!F384:P4497, 11, FALSE)</f>
        <v>22</v>
      </c>
      <c r="D384" t="s">
        <v>8220</v>
      </c>
      <c r="E384">
        <f>VLOOKUP(D384, raw_data!F544:P4657, 11, FALSE)</f>
        <v>1</v>
      </c>
    </row>
    <row r="385" spans="1:5" x14ac:dyDescent="0.2">
      <c r="A385" t="s">
        <v>8218</v>
      </c>
      <c r="B385">
        <f>VLOOKUP(A385, raw_data!F385:P4498, 11, FALSE)</f>
        <v>48</v>
      </c>
      <c r="D385" t="s">
        <v>8220</v>
      </c>
      <c r="E385">
        <f>VLOOKUP(D385, raw_data!F545:P4658, 11, FALSE)</f>
        <v>2</v>
      </c>
    </row>
    <row r="386" spans="1:5" x14ac:dyDescent="0.2">
      <c r="A386" t="s">
        <v>8218</v>
      </c>
      <c r="B386">
        <f>VLOOKUP(A386, raw_data!F386:P4499, 11, FALSE)</f>
        <v>383</v>
      </c>
      <c r="D386" t="s">
        <v>8220</v>
      </c>
      <c r="E386">
        <f>VLOOKUP(D386, raw_data!F546:P4659, 11, FALSE)</f>
        <v>2</v>
      </c>
    </row>
    <row r="387" spans="1:5" x14ac:dyDescent="0.2">
      <c r="A387" t="s">
        <v>8218</v>
      </c>
      <c r="B387">
        <f>VLOOKUP(A387, raw_data!F387:P4500, 11, FALSE)</f>
        <v>237</v>
      </c>
      <c r="D387" t="s">
        <v>8220</v>
      </c>
      <c r="E387">
        <f>VLOOKUP(D387, raw_data!F547:P4660, 11, FALSE)</f>
        <v>34</v>
      </c>
    </row>
    <row r="388" spans="1:5" x14ac:dyDescent="0.2">
      <c r="A388" t="s">
        <v>8218</v>
      </c>
      <c r="B388">
        <f>VLOOKUP(A388, raw_data!F388:P4501, 11, FALSE)</f>
        <v>13</v>
      </c>
      <c r="D388" t="s">
        <v>8220</v>
      </c>
      <c r="E388">
        <f>VLOOKUP(D388, raw_data!F548:P4661, 11, FALSE)</f>
        <v>2</v>
      </c>
    </row>
    <row r="389" spans="1:5" x14ac:dyDescent="0.2">
      <c r="A389" t="s">
        <v>8218</v>
      </c>
      <c r="B389">
        <f>VLOOKUP(A389, raw_data!F389:P4502, 11, FALSE)</f>
        <v>562</v>
      </c>
      <c r="D389" t="s">
        <v>8220</v>
      </c>
      <c r="E389">
        <f>VLOOKUP(D389, raw_data!F549:P4662, 11, FALSE)</f>
        <v>0</v>
      </c>
    </row>
    <row r="390" spans="1:5" x14ac:dyDescent="0.2">
      <c r="A390" t="s">
        <v>8218</v>
      </c>
      <c r="B390">
        <f>VLOOKUP(A390, raw_data!F390:P4503, 11, FALSE)</f>
        <v>71</v>
      </c>
      <c r="D390" t="s">
        <v>8220</v>
      </c>
      <c r="E390">
        <f>VLOOKUP(D390, raw_data!F550:P4663, 11, FALSE)</f>
        <v>1</v>
      </c>
    </row>
    <row r="391" spans="1:5" x14ac:dyDescent="0.2">
      <c r="A391" t="s">
        <v>8218</v>
      </c>
      <c r="B391">
        <f>VLOOKUP(A391, raw_data!F391:P4504, 11, FALSE)</f>
        <v>1510</v>
      </c>
      <c r="D391" t="s">
        <v>8220</v>
      </c>
      <c r="E391">
        <f>VLOOKUP(D391, raw_data!F551:P4664, 11, FALSE)</f>
        <v>8</v>
      </c>
    </row>
    <row r="392" spans="1:5" x14ac:dyDescent="0.2">
      <c r="A392" t="s">
        <v>8218</v>
      </c>
      <c r="B392">
        <f>VLOOKUP(A392, raw_data!F392:P4505, 11, FALSE)</f>
        <v>14</v>
      </c>
      <c r="D392" t="s">
        <v>8220</v>
      </c>
      <c r="E392">
        <f>VLOOKUP(D392, raw_data!F552:P4665, 11, FALSE)</f>
        <v>4</v>
      </c>
    </row>
    <row r="393" spans="1:5" x14ac:dyDescent="0.2">
      <c r="A393" t="s">
        <v>8218</v>
      </c>
      <c r="B393">
        <f>VLOOKUP(A393, raw_data!F393:P4506, 11, FALSE)</f>
        <v>193</v>
      </c>
      <c r="D393" t="s">
        <v>8220</v>
      </c>
      <c r="E393">
        <f>VLOOKUP(D393, raw_data!F553:P4666, 11, FALSE)</f>
        <v>28</v>
      </c>
    </row>
    <row r="394" spans="1:5" x14ac:dyDescent="0.2">
      <c r="A394" t="s">
        <v>8218</v>
      </c>
      <c r="B394">
        <f>VLOOKUP(A394, raw_data!F394:P4507, 11, FALSE)</f>
        <v>206</v>
      </c>
      <c r="D394" t="s">
        <v>8220</v>
      </c>
      <c r="E394">
        <f>VLOOKUP(D394, raw_data!F554:P4667, 11, FALSE)</f>
        <v>0</v>
      </c>
    </row>
    <row r="395" spans="1:5" x14ac:dyDescent="0.2">
      <c r="A395" t="s">
        <v>8218</v>
      </c>
      <c r="B395">
        <f>VLOOKUP(A395, raw_data!F395:P4508, 11, FALSE)</f>
        <v>351</v>
      </c>
      <c r="D395" t="s">
        <v>8220</v>
      </c>
      <c r="E395">
        <f>VLOOKUP(D395, raw_data!F555:P4668, 11, FALSE)</f>
        <v>6</v>
      </c>
    </row>
    <row r="396" spans="1:5" x14ac:dyDescent="0.2">
      <c r="A396" t="s">
        <v>8218</v>
      </c>
      <c r="B396">
        <f>VLOOKUP(A396, raw_data!F396:P4509, 11, FALSE)</f>
        <v>50</v>
      </c>
      <c r="D396" t="s">
        <v>8220</v>
      </c>
      <c r="E396">
        <f>VLOOKUP(D396, raw_data!F556:P4669, 11, FALSE)</f>
        <v>22</v>
      </c>
    </row>
    <row r="397" spans="1:5" x14ac:dyDescent="0.2">
      <c r="A397" t="s">
        <v>8218</v>
      </c>
      <c r="B397">
        <f>VLOOKUP(A397, raw_data!F397:P4510, 11, FALSE)</f>
        <v>184</v>
      </c>
      <c r="D397" t="s">
        <v>8220</v>
      </c>
      <c r="E397">
        <f>VLOOKUP(D397, raw_data!F557:P4670, 11, FALSE)</f>
        <v>0</v>
      </c>
    </row>
    <row r="398" spans="1:5" x14ac:dyDescent="0.2">
      <c r="A398" t="s">
        <v>8218</v>
      </c>
      <c r="B398">
        <f>VLOOKUP(A398, raw_data!F398:P4511, 11, FALSE)</f>
        <v>196</v>
      </c>
      <c r="D398" t="s">
        <v>8220</v>
      </c>
      <c r="E398">
        <f>VLOOKUP(D398, raw_data!F558:P4671, 11, FALSE)</f>
        <v>1</v>
      </c>
    </row>
    <row r="399" spans="1:5" x14ac:dyDescent="0.2">
      <c r="A399" t="s">
        <v>8218</v>
      </c>
      <c r="B399">
        <f>VLOOKUP(A399, raw_data!F399:P4512, 11, FALSE)</f>
        <v>229</v>
      </c>
      <c r="D399" t="s">
        <v>8220</v>
      </c>
      <c r="E399">
        <f>VLOOKUP(D399, raw_data!F559:P4672, 11, FALSE)</f>
        <v>20</v>
      </c>
    </row>
    <row r="400" spans="1:5" x14ac:dyDescent="0.2">
      <c r="A400" t="s">
        <v>8218</v>
      </c>
      <c r="B400">
        <f>VLOOKUP(A400, raw_data!F400:P4513, 11, FALSE)</f>
        <v>67</v>
      </c>
      <c r="D400" t="s">
        <v>8220</v>
      </c>
      <c r="E400">
        <f>VLOOKUP(D400, raw_data!F560:P4673, 11, FALSE)</f>
        <v>0</v>
      </c>
    </row>
    <row r="401" spans="1:5" x14ac:dyDescent="0.2">
      <c r="A401" t="s">
        <v>8218</v>
      </c>
      <c r="B401">
        <f>VLOOKUP(A401, raw_data!F401:P4514, 11, FALSE)</f>
        <v>95</v>
      </c>
      <c r="D401" t="s">
        <v>8220</v>
      </c>
      <c r="E401">
        <f>VLOOKUP(D401, raw_data!F561:P4674, 11, FALSE)</f>
        <v>1</v>
      </c>
    </row>
    <row r="402" spans="1:5" x14ac:dyDescent="0.2">
      <c r="A402" t="s">
        <v>8218</v>
      </c>
      <c r="B402">
        <f>VLOOKUP(A402, raw_data!F402:P4515, 11, FALSE)</f>
        <v>62</v>
      </c>
      <c r="D402" t="s">
        <v>8220</v>
      </c>
      <c r="E402">
        <f>VLOOKUP(D402, raw_data!F562:P4675, 11, FALSE)</f>
        <v>3</v>
      </c>
    </row>
    <row r="403" spans="1:5" x14ac:dyDescent="0.2">
      <c r="A403" t="s">
        <v>8218</v>
      </c>
      <c r="B403">
        <f>VLOOKUP(A403, raw_data!F403:P4516, 11, FALSE)</f>
        <v>73</v>
      </c>
      <c r="D403" t="s">
        <v>8220</v>
      </c>
      <c r="E403">
        <f>VLOOKUP(D403, raw_data!F563:P4676, 11, FALSE)</f>
        <v>2</v>
      </c>
    </row>
    <row r="404" spans="1:5" x14ac:dyDescent="0.2">
      <c r="A404" t="s">
        <v>8218</v>
      </c>
      <c r="B404">
        <f>VLOOKUP(A404, raw_data!F404:P4517, 11, FALSE)</f>
        <v>43</v>
      </c>
      <c r="D404" t="s">
        <v>8220</v>
      </c>
      <c r="E404">
        <f>VLOOKUP(D404, raw_data!F564:P4677, 11, FALSE)</f>
        <v>0</v>
      </c>
    </row>
    <row r="405" spans="1:5" x14ac:dyDescent="0.2">
      <c r="A405" t="s">
        <v>8218</v>
      </c>
      <c r="B405">
        <f>VLOOKUP(A405, raw_data!F405:P4518, 11, FALSE)</f>
        <v>70</v>
      </c>
      <c r="D405" t="s">
        <v>8220</v>
      </c>
      <c r="E405">
        <f>VLOOKUP(D405, raw_data!F565:P4678, 11, FALSE)</f>
        <v>2</v>
      </c>
    </row>
    <row r="406" spans="1:5" x14ac:dyDescent="0.2">
      <c r="A406" t="s">
        <v>8218</v>
      </c>
      <c r="B406">
        <f>VLOOKUP(A406, raw_data!F406:P4519, 11, FALSE)</f>
        <v>271</v>
      </c>
      <c r="D406" t="s">
        <v>8220</v>
      </c>
      <c r="E406">
        <f>VLOOKUP(D406, raw_data!F566:P4679, 11, FALSE)</f>
        <v>1</v>
      </c>
    </row>
    <row r="407" spans="1:5" x14ac:dyDescent="0.2">
      <c r="A407" t="s">
        <v>8218</v>
      </c>
      <c r="B407">
        <f>VLOOKUP(A407, raw_data!F407:P4520, 11, FALSE)</f>
        <v>55</v>
      </c>
      <c r="D407" t="s">
        <v>8220</v>
      </c>
      <c r="E407">
        <f>VLOOKUP(D407, raw_data!F567:P4680, 11, FALSE)</f>
        <v>0</v>
      </c>
    </row>
    <row r="408" spans="1:5" x14ac:dyDescent="0.2">
      <c r="A408" t="s">
        <v>8218</v>
      </c>
      <c r="B408">
        <f>VLOOKUP(A408, raw_data!F408:P4521, 11, FALSE)</f>
        <v>35</v>
      </c>
      <c r="D408" t="s">
        <v>8220</v>
      </c>
      <c r="E408">
        <f>VLOOKUP(D408, raw_data!F568:P4681, 11, FALSE)</f>
        <v>1</v>
      </c>
    </row>
    <row r="409" spans="1:5" x14ac:dyDescent="0.2">
      <c r="A409" t="s">
        <v>8218</v>
      </c>
      <c r="B409">
        <f>VLOOKUP(A409, raw_data!F409:P4522, 11, FALSE)</f>
        <v>22</v>
      </c>
      <c r="D409" t="s">
        <v>8220</v>
      </c>
      <c r="E409">
        <f>VLOOKUP(D409, raw_data!F569:P4682, 11, FALSE)</f>
        <v>0</v>
      </c>
    </row>
    <row r="410" spans="1:5" x14ac:dyDescent="0.2">
      <c r="A410" t="s">
        <v>8218</v>
      </c>
      <c r="B410">
        <f>VLOOKUP(A410, raw_data!F410:P4523, 11, FALSE)</f>
        <v>38</v>
      </c>
      <c r="D410" t="s">
        <v>8220</v>
      </c>
      <c r="E410">
        <f>VLOOKUP(D410, raw_data!F570:P4683, 11, FALSE)</f>
        <v>5</v>
      </c>
    </row>
    <row r="411" spans="1:5" x14ac:dyDescent="0.2">
      <c r="A411" t="s">
        <v>8218</v>
      </c>
      <c r="B411">
        <f>VLOOKUP(A411, raw_data!F411:P4524, 11, FALSE)</f>
        <v>15</v>
      </c>
      <c r="D411" t="s">
        <v>8220</v>
      </c>
      <c r="E411">
        <f>VLOOKUP(D411, raw_data!F571:P4684, 11, FALSE)</f>
        <v>1</v>
      </c>
    </row>
    <row r="412" spans="1:5" x14ac:dyDescent="0.2">
      <c r="A412" t="s">
        <v>8218</v>
      </c>
      <c r="B412">
        <f>VLOOKUP(A412, raw_data!F412:P4525, 11, FALSE)</f>
        <v>7</v>
      </c>
      <c r="D412" t="s">
        <v>8220</v>
      </c>
      <c r="E412">
        <f>VLOOKUP(D412, raw_data!F572:P4685, 11, FALSE)</f>
        <v>1</v>
      </c>
    </row>
    <row r="413" spans="1:5" x14ac:dyDescent="0.2">
      <c r="A413" t="s">
        <v>8218</v>
      </c>
      <c r="B413">
        <f>VLOOKUP(A413, raw_data!F413:P4526, 11, FALSE)</f>
        <v>241</v>
      </c>
      <c r="D413" t="s">
        <v>8220</v>
      </c>
      <c r="E413">
        <f>VLOOKUP(D413, raw_data!F573:P4686, 11, FALSE)</f>
        <v>2</v>
      </c>
    </row>
    <row r="414" spans="1:5" x14ac:dyDescent="0.2">
      <c r="A414" t="s">
        <v>8218</v>
      </c>
      <c r="B414">
        <f>VLOOKUP(A414, raw_data!F414:P4527, 11, FALSE)</f>
        <v>55</v>
      </c>
      <c r="D414" t="s">
        <v>8220</v>
      </c>
      <c r="E414">
        <f>VLOOKUP(D414, raw_data!F574:P4687, 11, FALSE)</f>
        <v>0</v>
      </c>
    </row>
    <row r="415" spans="1:5" x14ac:dyDescent="0.2">
      <c r="A415" t="s">
        <v>8218</v>
      </c>
      <c r="B415">
        <f>VLOOKUP(A415, raw_data!F415:P4528, 11, FALSE)</f>
        <v>171</v>
      </c>
      <c r="D415" t="s">
        <v>8220</v>
      </c>
      <c r="E415">
        <f>VLOOKUP(D415, raw_data!F575:P4688, 11, FALSE)</f>
        <v>9</v>
      </c>
    </row>
    <row r="416" spans="1:5" x14ac:dyDescent="0.2">
      <c r="A416" t="s">
        <v>8218</v>
      </c>
      <c r="B416">
        <f>VLOOKUP(A416, raw_data!F416:P4529, 11, FALSE)</f>
        <v>208</v>
      </c>
      <c r="D416" t="s">
        <v>8220</v>
      </c>
      <c r="E416">
        <f>VLOOKUP(D416, raw_data!F576:P4689, 11, FALSE)</f>
        <v>4</v>
      </c>
    </row>
    <row r="417" spans="1:5" x14ac:dyDescent="0.2">
      <c r="A417" t="s">
        <v>8218</v>
      </c>
      <c r="B417">
        <f>VLOOKUP(A417, raw_data!F417:P4530, 11, FALSE)</f>
        <v>21</v>
      </c>
      <c r="D417" t="s">
        <v>8220</v>
      </c>
      <c r="E417">
        <f>VLOOKUP(D417, raw_data!F577:P4690, 11, FALSE)</f>
        <v>4</v>
      </c>
    </row>
    <row r="418" spans="1:5" x14ac:dyDescent="0.2">
      <c r="A418" t="s">
        <v>8218</v>
      </c>
      <c r="B418">
        <f>VLOOKUP(A418, raw_data!F418:P4531, 11, FALSE)</f>
        <v>25</v>
      </c>
      <c r="D418" t="s">
        <v>8220</v>
      </c>
      <c r="E418">
        <f>VLOOKUP(D418, raw_data!F578:P4691, 11, FALSE)</f>
        <v>1</v>
      </c>
    </row>
    <row r="419" spans="1:5" x14ac:dyDescent="0.2">
      <c r="A419" t="s">
        <v>8218</v>
      </c>
      <c r="B419">
        <f>VLOOKUP(A419, raw_data!F419:P4532, 11, FALSE)</f>
        <v>52</v>
      </c>
      <c r="D419" t="s">
        <v>8220</v>
      </c>
      <c r="E419">
        <f>VLOOKUP(D419, raw_data!F579:P4692, 11, FALSE)</f>
        <v>1</v>
      </c>
    </row>
    <row r="420" spans="1:5" x14ac:dyDescent="0.2">
      <c r="A420" t="s">
        <v>8218</v>
      </c>
      <c r="B420">
        <f>VLOOKUP(A420, raw_data!F420:P4533, 11, FALSE)</f>
        <v>104</v>
      </c>
      <c r="D420" t="s">
        <v>8220</v>
      </c>
      <c r="E420">
        <f>VLOOKUP(D420, raw_data!F580:P4693, 11, FALSE)</f>
        <v>7</v>
      </c>
    </row>
    <row r="421" spans="1:5" x14ac:dyDescent="0.2">
      <c r="A421" t="s">
        <v>8218</v>
      </c>
      <c r="B421">
        <f>VLOOKUP(A421, raw_data!F421:P4534, 11, FALSE)</f>
        <v>73</v>
      </c>
      <c r="D421" t="s">
        <v>8220</v>
      </c>
      <c r="E421">
        <f>VLOOKUP(D421, raw_data!F581:P4694, 11, FALSE)</f>
        <v>5</v>
      </c>
    </row>
    <row r="422" spans="1:5" x14ac:dyDescent="0.2">
      <c r="A422" t="s">
        <v>8218</v>
      </c>
      <c r="B422">
        <f>VLOOKUP(A422, raw_data!F422:P4535, 11, FALSE)</f>
        <v>34</v>
      </c>
      <c r="D422" t="s">
        <v>8220</v>
      </c>
      <c r="E422">
        <f>VLOOKUP(D422, raw_data!F582:P4695, 11, FALSE)</f>
        <v>1</v>
      </c>
    </row>
    <row r="423" spans="1:5" x14ac:dyDescent="0.2">
      <c r="A423" t="s">
        <v>8218</v>
      </c>
      <c r="B423">
        <f>VLOOKUP(A423, raw_data!F423:P4536, 11, FALSE)</f>
        <v>34</v>
      </c>
      <c r="D423" t="s">
        <v>8220</v>
      </c>
      <c r="E423">
        <f>VLOOKUP(D423, raw_data!F583:P4696, 11, FALSE)</f>
        <v>0</v>
      </c>
    </row>
    <row r="424" spans="1:5" x14ac:dyDescent="0.2">
      <c r="A424" t="s">
        <v>8218</v>
      </c>
      <c r="B424">
        <f>VLOOKUP(A424, raw_data!F424:P4537, 11, FALSE)</f>
        <v>34</v>
      </c>
      <c r="D424" t="s">
        <v>8220</v>
      </c>
      <c r="E424">
        <f>VLOOKUP(D424, raw_data!F584:P4697, 11, FALSE)</f>
        <v>0</v>
      </c>
    </row>
    <row r="425" spans="1:5" x14ac:dyDescent="0.2">
      <c r="A425" t="s">
        <v>8218</v>
      </c>
      <c r="B425">
        <f>VLOOKUP(A425, raw_data!F425:P4538, 11, FALSE)</f>
        <v>34</v>
      </c>
      <c r="D425" t="s">
        <v>8220</v>
      </c>
      <c r="E425">
        <f>VLOOKUP(D425, raw_data!F585:P4698, 11, FALSE)</f>
        <v>1</v>
      </c>
    </row>
    <row r="426" spans="1:5" x14ac:dyDescent="0.2">
      <c r="A426" t="s">
        <v>8218</v>
      </c>
      <c r="B426">
        <f>VLOOKUP(A426, raw_data!F426:P4539, 11, FALSE)</f>
        <v>34</v>
      </c>
      <c r="D426" t="s">
        <v>8220</v>
      </c>
      <c r="E426">
        <f>VLOOKUP(D426, raw_data!F586:P4699, 11, FALSE)</f>
        <v>2</v>
      </c>
    </row>
    <row r="427" spans="1:5" x14ac:dyDescent="0.2">
      <c r="A427" t="s">
        <v>8218</v>
      </c>
      <c r="B427">
        <f>VLOOKUP(A427, raw_data!F427:P4540, 11, FALSE)</f>
        <v>34</v>
      </c>
      <c r="D427" t="s">
        <v>8220</v>
      </c>
      <c r="E427">
        <f>VLOOKUP(D427, raw_data!F587:P4700, 11, FALSE)</f>
        <v>0</v>
      </c>
    </row>
    <row r="428" spans="1:5" x14ac:dyDescent="0.2">
      <c r="A428" t="s">
        <v>8218</v>
      </c>
      <c r="B428">
        <f>VLOOKUP(A428, raw_data!F428:P4541, 11, FALSE)</f>
        <v>34</v>
      </c>
      <c r="D428" t="s">
        <v>8220</v>
      </c>
      <c r="E428">
        <f>VLOOKUP(D428, raw_data!F588:P4701, 11, FALSE)</f>
        <v>4</v>
      </c>
    </row>
    <row r="429" spans="1:5" x14ac:dyDescent="0.2">
      <c r="A429" t="s">
        <v>8218</v>
      </c>
      <c r="B429">
        <f>VLOOKUP(A429, raw_data!F429:P4542, 11, FALSE)</f>
        <v>34</v>
      </c>
      <c r="D429" t="s">
        <v>8220</v>
      </c>
      <c r="E429">
        <f>VLOOKUP(D429, raw_data!F589:P4702, 11, FALSE)</f>
        <v>7</v>
      </c>
    </row>
    <row r="430" spans="1:5" x14ac:dyDescent="0.2">
      <c r="A430" t="s">
        <v>8218</v>
      </c>
      <c r="B430">
        <f>VLOOKUP(A430, raw_data!F430:P4543, 11, FALSE)</f>
        <v>34</v>
      </c>
      <c r="D430" t="s">
        <v>8220</v>
      </c>
      <c r="E430">
        <f>VLOOKUP(D430, raw_data!F590:P4703, 11, FALSE)</f>
        <v>2</v>
      </c>
    </row>
    <row r="431" spans="1:5" x14ac:dyDescent="0.2">
      <c r="A431" t="s">
        <v>8218</v>
      </c>
      <c r="B431">
        <f>VLOOKUP(A431, raw_data!F431:P4544, 11, FALSE)</f>
        <v>34</v>
      </c>
      <c r="D431" t="s">
        <v>8220</v>
      </c>
      <c r="E431">
        <f>VLOOKUP(D431, raw_data!F591:P4704, 11, FALSE)</f>
        <v>1</v>
      </c>
    </row>
    <row r="432" spans="1:5" x14ac:dyDescent="0.2">
      <c r="A432" t="s">
        <v>8218</v>
      </c>
      <c r="B432">
        <f>VLOOKUP(A432, raw_data!F432:P4545, 11, FALSE)</f>
        <v>34</v>
      </c>
      <c r="D432" t="s">
        <v>8220</v>
      </c>
      <c r="E432">
        <f>VLOOKUP(D432, raw_data!F592:P4705, 11, FALSE)</f>
        <v>9</v>
      </c>
    </row>
    <row r="433" spans="1:5" x14ac:dyDescent="0.2">
      <c r="A433" t="s">
        <v>8218</v>
      </c>
      <c r="B433">
        <f>VLOOKUP(A433, raw_data!F433:P4546, 11, FALSE)</f>
        <v>34</v>
      </c>
      <c r="D433" t="s">
        <v>8220</v>
      </c>
      <c r="E433">
        <f>VLOOKUP(D433, raw_data!F593:P4706, 11, FALSE)</f>
        <v>2</v>
      </c>
    </row>
    <row r="434" spans="1:5" x14ac:dyDescent="0.2">
      <c r="A434" t="s">
        <v>8218</v>
      </c>
      <c r="B434">
        <f>VLOOKUP(A434, raw_data!F434:P4547, 11, FALSE)</f>
        <v>34</v>
      </c>
      <c r="D434" t="s">
        <v>8220</v>
      </c>
      <c r="E434">
        <f>VLOOKUP(D434, raw_data!F594:P4707, 11, FALSE)</f>
        <v>1</v>
      </c>
    </row>
    <row r="435" spans="1:5" x14ac:dyDescent="0.2">
      <c r="A435" t="s">
        <v>8218</v>
      </c>
      <c r="B435">
        <f>VLOOKUP(A435, raw_data!F435:P4548, 11, FALSE)</f>
        <v>34</v>
      </c>
      <c r="D435" t="s">
        <v>8220</v>
      </c>
      <c r="E435">
        <f>VLOOKUP(D435, raw_data!F595:P4708, 11, FALSE)</f>
        <v>7</v>
      </c>
    </row>
    <row r="436" spans="1:5" x14ac:dyDescent="0.2">
      <c r="A436" t="s">
        <v>8218</v>
      </c>
      <c r="B436">
        <f>VLOOKUP(A436, raw_data!F436:P4549, 11, FALSE)</f>
        <v>34</v>
      </c>
      <c r="D436" t="s">
        <v>8220</v>
      </c>
      <c r="E436">
        <f>VLOOKUP(D436, raw_data!F596:P4709, 11, FALSE)</f>
        <v>2</v>
      </c>
    </row>
    <row r="437" spans="1:5" x14ac:dyDescent="0.2">
      <c r="A437" t="s">
        <v>8218</v>
      </c>
      <c r="B437">
        <f>VLOOKUP(A437, raw_data!F437:P4550, 11, FALSE)</f>
        <v>34</v>
      </c>
      <c r="D437" t="s">
        <v>8220</v>
      </c>
      <c r="E437">
        <f>VLOOKUP(D437, raw_data!F597:P4710, 11, FALSE)</f>
        <v>8</v>
      </c>
    </row>
    <row r="438" spans="1:5" x14ac:dyDescent="0.2">
      <c r="A438" t="s">
        <v>8218</v>
      </c>
      <c r="B438">
        <f>VLOOKUP(A438, raw_data!F438:P4551, 11, FALSE)</f>
        <v>34</v>
      </c>
      <c r="D438" t="s">
        <v>8220</v>
      </c>
      <c r="E438">
        <f>VLOOKUP(D438, raw_data!F598:P4711, 11, FALSE)</f>
        <v>2</v>
      </c>
    </row>
    <row r="439" spans="1:5" x14ac:dyDescent="0.2">
      <c r="A439" t="s">
        <v>8218</v>
      </c>
      <c r="B439">
        <f>VLOOKUP(A439, raw_data!F439:P4552, 11, FALSE)</f>
        <v>34</v>
      </c>
      <c r="D439" t="s">
        <v>8220</v>
      </c>
      <c r="E439">
        <f>VLOOKUP(D439, raw_data!F599:P4712, 11, FALSE)</f>
        <v>2</v>
      </c>
    </row>
    <row r="440" spans="1:5" x14ac:dyDescent="0.2">
      <c r="A440" t="s">
        <v>8218</v>
      </c>
      <c r="B440">
        <f>VLOOKUP(A440, raw_data!F440:P4553, 11, FALSE)</f>
        <v>34</v>
      </c>
      <c r="D440" t="s">
        <v>8220</v>
      </c>
      <c r="E440">
        <f>VLOOKUP(D440, raw_data!F600:P4713, 11, FALSE)</f>
        <v>7</v>
      </c>
    </row>
    <row r="441" spans="1:5" x14ac:dyDescent="0.2">
      <c r="A441" t="s">
        <v>8218</v>
      </c>
      <c r="B441">
        <f>VLOOKUP(A441, raw_data!F441:P4554, 11, FALSE)</f>
        <v>34</v>
      </c>
      <c r="D441" t="s">
        <v>8220</v>
      </c>
      <c r="E441">
        <f>VLOOKUP(D441, raw_data!F601:P4714, 11, FALSE)</f>
        <v>2</v>
      </c>
    </row>
    <row r="442" spans="1:5" x14ac:dyDescent="0.2">
      <c r="A442" t="s">
        <v>8218</v>
      </c>
      <c r="B442">
        <f>VLOOKUP(A442, raw_data!F442:P4555, 11, FALSE)</f>
        <v>34</v>
      </c>
      <c r="D442" t="s">
        <v>8220</v>
      </c>
      <c r="E442">
        <f>VLOOKUP(D442, raw_data!F602:P4715, 11, FALSE)</f>
        <v>18</v>
      </c>
    </row>
    <row r="443" spans="1:5" x14ac:dyDescent="0.2">
      <c r="A443" t="s">
        <v>8218</v>
      </c>
      <c r="B443">
        <f>VLOOKUP(A443, raw_data!F443:P4556, 11, FALSE)</f>
        <v>34</v>
      </c>
      <c r="D443" t="s">
        <v>8220</v>
      </c>
      <c r="E443">
        <f>VLOOKUP(D443, raw_data!F603:P4716, 11, FALSE)</f>
        <v>18</v>
      </c>
    </row>
    <row r="444" spans="1:5" x14ac:dyDescent="0.2">
      <c r="A444" t="s">
        <v>8218</v>
      </c>
      <c r="B444">
        <f>VLOOKUP(A444, raw_data!F444:P4557, 11, FALSE)</f>
        <v>34</v>
      </c>
      <c r="D444" t="s">
        <v>8220</v>
      </c>
      <c r="E444">
        <f>VLOOKUP(D444, raw_data!F604:P4717, 11, FALSE)</f>
        <v>18</v>
      </c>
    </row>
    <row r="445" spans="1:5" x14ac:dyDescent="0.2">
      <c r="A445" t="s">
        <v>8218</v>
      </c>
      <c r="B445">
        <f>VLOOKUP(A445, raw_data!F445:P4558, 11, FALSE)</f>
        <v>34</v>
      </c>
      <c r="D445" t="s">
        <v>8220</v>
      </c>
      <c r="E445">
        <f>VLOOKUP(D445, raw_data!F605:P4718, 11, FALSE)</f>
        <v>18</v>
      </c>
    </row>
    <row r="446" spans="1:5" x14ac:dyDescent="0.2">
      <c r="A446" t="s">
        <v>8218</v>
      </c>
      <c r="B446">
        <f>VLOOKUP(A446, raw_data!F446:P4559, 11, FALSE)</f>
        <v>34</v>
      </c>
      <c r="D446" t="s">
        <v>8220</v>
      </c>
      <c r="E446">
        <f>VLOOKUP(D446, raw_data!F606:P4719, 11, FALSE)</f>
        <v>18</v>
      </c>
    </row>
    <row r="447" spans="1:5" x14ac:dyDescent="0.2">
      <c r="A447" t="s">
        <v>8218</v>
      </c>
      <c r="B447">
        <f>VLOOKUP(A447, raw_data!F447:P4560, 11, FALSE)</f>
        <v>34</v>
      </c>
      <c r="D447" t="s">
        <v>8220</v>
      </c>
      <c r="E447">
        <f>VLOOKUP(D447, raw_data!F607:P4720, 11, FALSE)</f>
        <v>18</v>
      </c>
    </row>
    <row r="448" spans="1:5" x14ac:dyDescent="0.2">
      <c r="A448" t="s">
        <v>8218</v>
      </c>
      <c r="B448">
        <f>VLOOKUP(A448, raw_data!F448:P4561, 11, FALSE)</f>
        <v>34</v>
      </c>
      <c r="D448" t="s">
        <v>8220</v>
      </c>
      <c r="E448">
        <f>VLOOKUP(D448, raw_data!F608:P4721, 11, FALSE)</f>
        <v>18</v>
      </c>
    </row>
    <row r="449" spans="1:5" x14ac:dyDescent="0.2">
      <c r="A449" t="s">
        <v>8218</v>
      </c>
      <c r="B449">
        <f>VLOOKUP(A449, raw_data!F449:P4562, 11, FALSE)</f>
        <v>34</v>
      </c>
      <c r="D449" t="s">
        <v>8220</v>
      </c>
      <c r="E449">
        <f>VLOOKUP(D449, raw_data!F609:P4722, 11, FALSE)</f>
        <v>18</v>
      </c>
    </row>
    <row r="450" spans="1:5" x14ac:dyDescent="0.2">
      <c r="A450" t="s">
        <v>8218</v>
      </c>
      <c r="B450">
        <f>VLOOKUP(A450, raw_data!F450:P4563, 11, FALSE)</f>
        <v>34</v>
      </c>
      <c r="D450" t="s">
        <v>8220</v>
      </c>
      <c r="E450">
        <f>VLOOKUP(D450, raw_data!F610:P4723, 11, FALSE)</f>
        <v>18</v>
      </c>
    </row>
    <row r="451" spans="1:5" x14ac:dyDescent="0.2">
      <c r="A451" t="s">
        <v>8218</v>
      </c>
      <c r="B451">
        <f>VLOOKUP(A451, raw_data!F451:P4564, 11, FALSE)</f>
        <v>34</v>
      </c>
      <c r="D451" t="s">
        <v>8220</v>
      </c>
      <c r="E451">
        <f>VLOOKUP(D451, raw_data!F611:P4724, 11, FALSE)</f>
        <v>18</v>
      </c>
    </row>
    <row r="452" spans="1:5" x14ac:dyDescent="0.2">
      <c r="A452" t="s">
        <v>8218</v>
      </c>
      <c r="B452">
        <f>VLOOKUP(A452, raw_data!F452:P4565, 11, FALSE)</f>
        <v>34</v>
      </c>
      <c r="D452" t="s">
        <v>8220</v>
      </c>
      <c r="E452">
        <f>VLOOKUP(D452, raw_data!F612:P4725, 11, FALSE)</f>
        <v>18</v>
      </c>
    </row>
    <row r="453" spans="1:5" x14ac:dyDescent="0.2">
      <c r="A453" t="s">
        <v>8218</v>
      </c>
      <c r="B453">
        <f>VLOOKUP(A453, raw_data!F453:P4566, 11, FALSE)</f>
        <v>34</v>
      </c>
      <c r="D453" t="s">
        <v>8220</v>
      </c>
      <c r="E453">
        <f>VLOOKUP(D453, raw_data!F613:P4726, 11, FALSE)</f>
        <v>18</v>
      </c>
    </row>
    <row r="454" spans="1:5" x14ac:dyDescent="0.2">
      <c r="A454" t="s">
        <v>8218</v>
      </c>
      <c r="B454">
        <f>VLOOKUP(A454, raw_data!F454:P4567, 11, FALSE)</f>
        <v>34</v>
      </c>
      <c r="D454" t="s">
        <v>8220</v>
      </c>
      <c r="E454">
        <f>VLOOKUP(D454, raw_data!F614:P4727, 11, FALSE)</f>
        <v>18</v>
      </c>
    </row>
    <row r="455" spans="1:5" x14ac:dyDescent="0.2">
      <c r="A455" t="s">
        <v>8218</v>
      </c>
      <c r="B455">
        <f>VLOOKUP(A455, raw_data!F455:P4568, 11, FALSE)</f>
        <v>34</v>
      </c>
      <c r="D455" t="s">
        <v>8220</v>
      </c>
      <c r="E455">
        <f>VLOOKUP(D455, raw_data!F615:P4728, 11, FALSE)</f>
        <v>18</v>
      </c>
    </row>
    <row r="456" spans="1:5" x14ac:dyDescent="0.2">
      <c r="A456" t="s">
        <v>8218</v>
      </c>
      <c r="B456">
        <f>VLOOKUP(A456, raw_data!F456:P4569, 11, FALSE)</f>
        <v>34</v>
      </c>
      <c r="D456" t="s">
        <v>8220</v>
      </c>
      <c r="E456">
        <f>VLOOKUP(D456, raw_data!F616:P4729, 11, FALSE)</f>
        <v>18</v>
      </c>
    </row>
    <row r="457" spans="1:5" x14ac:dyDescent="0.2">
      <c r="A457" t="s">
        <v>8218</v>
      </c>
      <c r="B457">
        <f>VLOOKUP(A457, raw_data!F457:P4570, 11, FALSE)</f>
        <v>34</v>
      </c>
      <c r="D457" t="s">
        <v>8220</v>
      </c>
      <c r="E457">
        <f>VLOOKUP(D457, raw_data!F617:P4730, 11, FALSE)</f>
        <v>18</v>
      </c>
    </row>
    <row r="458" spans="1:5" x14ac:dyDescent="0.2">
      <c r="A458" t="s">
        <v>8218</v>
      </c>
      <c r="B458">
        <f>VLOOKUP(A458, raw_data!F458:P4571, 11, FALSE)</f>
        <v>34</v>
      </c>
      <c r="D458" t="s">
        <v>8220</v>
      </c>
      <c r="E458">
        <f>VLOOKUP(D458, raw_data!F618:P4731, 11, FALSE)</f>
        <v>18</v>
      </c>
    </row>
    <row r="459" spans="1:5" x14ac:dyDescent="0.2">
      <c r="A459" t="s">
        <v>8218</v>
      </c>
      <c r="B459">
        <f>VLOOKUP(A459, raw_data!F459:P4572, 11, FALSE)</f>
        <v>34</v>
      </c>
      <c r="D459" t="s">
        <v>8220</v>
      </c>
      <c r="E459">
        <f>VLOOKUP(D459, raw_data!F619:P4732, 11, FALSE)</f>
        <v>18</v>
      </c>
    </row>
    <row r="460" spans="1:5" x14ac:dyDescent="0.2">
      <c r="A460" t="s">
        <v>8218</v>
      </c>
      <c r="B460">
        <f>VLOOKUP(A460, raw_data!F460:P4573, 11, FALSE)</f>
        <v>34</v>
      </c>
      <c r="D460" t="s">
        <v>8220</v>
      </c>
      <c r="E460">
        <f>VLOOKUP(D460, raw_data!F620:P4733, 11, FALSE)</f>
        <v>18</v>
      </c>
    </row>
    <row r="461" spans="1:5" x14ac:dyDescent="0.2">
      <c r="A461" t="s">
        <v>8218</v>
      </c>
      <c r="B461">
        <f>VLOOKUP(A461, raw_data!F461:P4574, 11, FALSE)</f>
        <v>34</v>
      </c>
      <c r="D461" t="s">
        <v>8220</v>
      </c>
      <c r="E461">
        <f>VLOOKUP(D461, raw_data!F621:P4734, 11, FALSE)</f>
        <v>18</v>
      </c>
    </row>
    <row r="462" spans="1:5" x14ac:dyDescent="0.2">
      <c r="A462" t="s">
        <v>8218</v>
      </c>
      <c r="B462">
        <f>VLOOKUP(A462, raw_data!F462:P4575, 11, FALSE)</f>
        <v>34</v>
      </c>
      <c r="D462" t="s">
        <v>8220</v>
      </c>
      <c r="E462">
        <f>VLOOKUP(D462, raw_data!F622:P4735, 11, FALSE)</f>
        <v>18</v>
      </c>
    </row>
    <row r="463" spans="1:5" x14ac:dyDescent="0.2">
      <c r="A463" t="s">
        <v>8218</v>
      </c>
      <c r="B463">
        <f>VLOOKUP(A463, raw_data!F463:P4576, 11, FALSE)</f>
        <v>34</v>
      </c>
      <c r="D463" t="s">
        <v>8220</v>
      </c>
      <c r="E463">
        <f>VLOOKUP(D463, raw_data!F623:P4736, 11, FALSE)</f>
        <v>18</v>
      </c>
    </row>
    <row r="464" spans="1:5" x14ac:dyDescent="0.2">
      <c r="A464" t="s">
        <v>8218</v>
      </c>
      <c r="B464">
        <f>VLOOKUP(A464, raw_data!F464:P4577, 11, FALSE)</f>
        <v>34</v>
      </c>
      <c r="D464" t="s">
        <v>8220</v>
      </c>
      <c r="E464">
        <f>VLOOKUP(D464, raw_data!F624:P4737, 11, FALSE)</f>
        <v>18</v>
      </c>
    </row>
    <row r="465" spans="1:5" x14ac:dyDescent="0.2">
      <c r="A465" t="s">
        <v>8218</v>
      </c>
      <c r="B465">
        <f>VLOOKUP(A465, raw_data!F465:P4578, 11, FALSE)</f>
        <v>34</v>
      </c>
      <c r="D465" t="s">
        <v>8220</v>
      </c>
      <c r="E465">
        <f>VLOOKUP(D465, raw_data!F625:P4738, 11, FALSE)</f>
        <v>18</v>
      </c>
    </row>
    <row r="466" spans="1:5" x14ac:dyDescent="0.2">
      <c r="A466" t="s">
        <v>8218</v>
      </c>
      <c r="B466">
        <f>VLOOKUP(A466, raw_data!F466:P4579, 11, FALSE)</f>
        <v>34</v>
      </c>
      <c r="D466" t="s">
        <v>8220</v>
      </c>
      <c r="E466">
        <f>VLOOKUP(D466, raw_data!F626:P4739, 11, FALSE)</f>
        <v>18</v>
      </c>
    </row>
    <row r="467" spans="1:5" x14ac:dyDescent="0.2">
      <c r="A467" t="s">
        <v>8218</v>
      </c>
      <c r="B467">
        <f>VLOOKUP(A467, raw_data!F467:P4580, 11, FALSE)</f>
        <v>34</v>
      </c>
      <c r="D467" t="s">
        <v>8220</v>
      </c>
      <c r="E467">
        <f>VLOOKUP(D467, raw_data!F627:P4740, 11, FALSE)</f>
        <v>18</v>
      </c>
    </row>
    <row r="468" spans="1:5" x14ac:dyDescent="0.2">
      <c r="A468" t="s">
        <v>8218</v>
      </c>
      <c r="B468">
        <f>VLOOKUP(A468, raw_data!F468:P4581, 11, FALSE)</f>
        <v>34</v>
      </c>
      <c r="D468" t="s">
        <v>8220</v>
      </c>
      <c r="E468">
        <f>VLOOKUP(D468, raw_data!F628:P4741, 11, FALSE)</f>
        <v>18</v>
      </c>
    </row>
    <row r="469" spans="1:5" x14ac:dyDescent="0.2">
      <c r="A469" t="s">
        <v>8218</v>
      </c>
      <c r="B469">
        <f>VLOOKUP(A469, raw_data!F469:P4582, 11, FALSE)</f>
        <v>34</v>
      </c>
      <c r="D469" t="s">
        <v>8220</v>
      </c>
      <c r="E469">
        <f>VLOOKUP(D469, raw_data!F629:P4742, 11, FALSE)</f>
        <v>18</v>
      </c>
    </row>
    <row r="470" spans="1:5" x14ac:dyDescent="0.2">
      <c r="A470" t="s">
        <v>8218</v>
      </c>
      <c r="B470">
        <f>VLOOKUP(A470, raw_data!F470:P4583, 11, FALSE)</f>
        <v>34</v>
      </c>
      <c r="D470" t="s">
        <v>8220</v>
      </c>
      <c r="E470">
        <f>VLOOKUP(D470, raw_data!F630:P4743, 11, FALSE)</f>
        <v>18</v>
      </c>
    </row>
    <row r="471" spans="1:5" x14ac:dyDescent="0.2">
      <c r="A471" t="s">
        <v>8218</v>
      </c>
      <c r="B471">
        <f>VLOOKUP(A471, raw_data!F471:P4584, 11, FALSE)</f>
        <v>34</v>
      </c>
      <c r="D471" t="s">
        <v>8220</v>
      </c>
      <c r="E471">
        <f>VLOOKUP(D471, raw_data!F631:P4744, 11, FALSE)</f>
        <v>18</v>
      </c>
    </row>
    <row r="472" spans="1:5" x14ac:dyDescent="0.2">
      <c r="A472" t="s">
        <v>8218</v>
      </c>
      <c r="B472">
        <f>VLOOKUP(A472, raw_data!F472:P4585, 11, FALSE)</f>
        <v>34</v>
      </c>
      <c r="D472" t="s">
        <v>8220</v>
      </c>
      <c r="E472">
        <f>VLOOKUP(D472, raw_data!F632:P4745, 11, FALSE)</f>
        <v>18</v>
      </c>
    </row>
    <row r="473" spans="1:5" x14ac:dyDescent="0.2">
      <c r="A473" t="s">
        <v>8218</v>
      </c>
      <c r="B473">
        <f>VLOOKUP(A473, raw_data!F473:P4586, 11, FALSE)</f>
        <v>34</v>
      </c>
      <c r="D473" t="s">
        <v>8220</v>
      </c>
      <c r="E473">
        <f>VLOOKUP(D473, raw_data!F633:P4746, 11, FALSE)</f>
        <v>18</v>
      </c>
    </row>
    <row r="474" spans="1:5" x14ac:dyDescent="0.2">
      <c r="A474" t="s">
        <v>8218</v>
      </c>
      <c r="B474">
        <f>VLOOKUP(A474, raw_data!F474:P4587, 11, FALSE)</f>
        <v>34</v>
      </c>
      <c r="D474" t="s">
        <v>8220</v>
      </c>
      <c r="E474">
        <f>VLOOKUP(D474, raw_data!F634:P4747, 11, FALSE)</f>
        <v>18</v>
      </c>
    </row>
    <row r="475" spans="1:5" x14ac:dyDescent="0.2">
      <c r="A475" t="s">
        <v>8218</v>
      </c>
      <c r="B475">
        <f>VLOOKUP(A475, raw_data!F475:P4588, 11, FALSE)</f>
        <v>34</v>
      </c>
      <c r="D475" t="s">
        <v>8220</v>
      </c>
      <c r="E475">
        <f>VLOOKUP(D475, raw_data!F635:P4748, 11, FALSE)</f>
        <v>18</v>
      </c>
    </row>
    <row r="476" spans="1:5" x14ac:dyDescent="0.2">
      <c r="A476" t="s">
        <v>8218</v>
      </c>
      <c r="B476">
        <f>VLOOKUP(A476, raw_data!F476:P4589, 11, FALSE)</f>
        <v>34</v>
      </c>
      <c r="D476" t="s">
        <v>8220</v>
      </c>
      <c r="E476">
        <f>VLOOKUP(D476, raw_data!F636:P4749, 11, FALSE)</f>
        <v>18</v>
      </c>
    </row>
    <row r="477" spans="1:5" x14ac:dyDescent="0.2">
      <c r="A477" t="s">
        <v>8218</v>
      </c>
      <c r="B477">
        <f>VLOOKUP(A477, raw_data!F477:P4590, 11, FALSE)</f>
        <v>34</v>
      </c>
      <c r="D477" t="s">
        <v>8220</v>
      </c>
      <c r="E477">
        <f>VLOOKUP(D477, raw_data!F637:P4750, 11, FALSE)</f>
        <v>18</v>
      </c>
    </row>
    <row r="478" spans="1:5" x14ac:dyDescent="0.2">
      <c r="A478" t="s">
        <v>8218</v>
      </c>
      <c r="B478">
        <f>VLOOKUP(A478, raw_data!F478:P4591, 11, FALSE)</f>
        <v>34</v>
      </c>
      <c r="D478" t="s">
        <v>8220</v>
      </c>
      <c r="E478">
        <f>VLOOKUP(D478, raw_data!F638:P4751, 11, FALSE)</f>
        <v>18</v>
      </c>
    </row>
    <row r="479" spans="1:5" x14ac:dyDescent="0.2">
      <c r="A479" t="s">
        <v>8218</v>
      </c>
      <c r="B479">
        <f>VLOOKUP(A479, raw_data!F479:P4592, 11, FALSE)</f>
        <v>34</v>
      </c>
      <c r="D479" t="s">
        <v>8220</v>
      </c>
      <c r="E479">
        <f>VLOOKUP(D479, raw_data!F639:P4752, 11, FALSE)</f>
        <v>18</v>
      </c>
    </row>
    <row r="480" spans="1:5" x14ac:dyDescent="0.2">
      <c r="A480" t="s">
        <v>8218</v>
      </c>
      <c r="B480">
        <f>VLOOKUP(A480, raw_data!F480:P4593, 11, FALSE)</f>
        <v>34</v>
      </c>
      <c r="D480" t="s">
        <v>8220</v>
      </c>
      <c r="E480">
        <f>VLOOKUP(D480, raw_data!F640:P4753, 11, FALSE)</f>
        <v>18</v>
      </c>
    </row>
    <row r="481" spans="1:5" x14ac:dyDescent="0.2">
      <c r="A481" t="s">
        <v>8218</v>
      </c>
      <c r="B481">
        <f>VLOOKUP(A481, raw_data!F481:P4594, 11, FALSE)</f>
        <v>34</v>
      </c>
      <c r="D481" t="s">
        <v>8220</v>
      </c>
      <c r="E481">
        <f>VLOOKUP(D481, raw_data!F641:P4754, 11, FALSE)</f>
        <v>18</v>
      </c>
    </row>
    <row r="482" spans="1:5" x14ac:dyDescent="0.2">
      <c r="A482" t="s">
        <v>8218</v>
      </c>
      <c r="B482">
        <f>VLOOKUP(A482, raw_data!F482:P4595, 11, FALSE)</f>
        <v>34</v>
      </c>
      <c r="D482" t="s">
        <v>8220</v>
      </c>
      <c r="E482">
        <f>VLOOKUP(D482, raw_data!F642:P4755, 11, FALSE)</f>
        <v>18</v>
      </c>
    </row>
    <row r="483" spans="1:5" x14ac:dyDescent="0.2">
      <c r="A483" t="s">
        <v>8218</v>
      </c>
      <c r="B483">
        <f>VLOOKUP(A483, raw_data!F483:P4596, 11, FALSE)</f>
        <v>34</v>
      </c>
      <c r="D483" t="s">
        <v>8220</v>
      </c>
      <c r="E483">
        <f>VLOOKUP(D483, raw_data!F643:P4756, 11, FALSE)</f>
        <v>18</v>
      </c>
    </row>
    <row r="484" spans="1:5" x14ac:dyDescent="0.2">
      <c r="A484" t="s">
        <v>8218</v>
      </c>
      <c r="B484">
        <f>VLOOKUP(A484, raw_data!F484:P4597, 11, FALSE)</f>
        <v>34</v>
      </c>
      <c r="D484" t="s">
        <v>8220</v>
      </c>
      <c r="E484">
        <f>VLOOKUP(D484, raw_data!F644:P4757, 11, FALSE)</f>
        <v>18</v>
      </c>
    </row>
    <row r="485" spans="1:5" x14ac:dyDescent="0.2">
      <c r="A485" t="s">
        <v>8218</v>
      </c>
      <c r="B485">
        <f>VLOOKUP(A485, raw_data!F485:P4598, 11, FALSE)</f>
        <v>34</v>
      </c>
      <c r="D485" t="s">
        <v>8220</v>
      </c>
      <c r="E485">
        <f>VLOOKUP(D485, raw_data!F645:P4758, 11, FALSE)</f>
        <v>18</v>
      </c>
    </row>
    <row r="486" spans="1:5" x14ac:dyDescent="0.2">
      <c r="A486" t="s">
        <v>8218</v>
      </c>
      <c r="B486">
        <f>VLOOKUP(A486, raw_data!F486:P4599, 11, FALSE)</f>
        <v>34</v>
      </c>
      <c r="D486" t="s">
        <v>8220</v>
      </c>
      <c r="E486">
        <f>VLOOKUP(D486, raw_data!F646:P4759, 11, FALSE)</f>
        <v>18</v>
      </c>
    </row>
    <row r="487" spans="1:5" x14ac:dyDescent="0.2">
      <c r="A487" t="s">
        <v>8218</v>
      </c>
      <c r="B487">
        <f>VLOOKUP(A487, raw_data!F487:P4600, 11, FALSE)</f>
        <v>34</v>
      </c>
      <c r="D487" t="s">
        <v>8220</v>
      </c>
      <c r="E487">
        <f>VLOOKUP(D487, raw_data!F647:P4760, 11, FALSE)</f>
        <v>18</v>
      </c>
    </row>
    <row r="488" spans="1:5" x14ac:dyDescent="0.2">
      <c r="A488" t="s">
        <v>8218</v>
      </c>
      <c r="B488">
        <f>VLOOKUP(A488, raw_data!F488:P4601, 11, FALSE)</f>
        <v>34</v>
      </c>
      <c r="D488" t="s">
        <v>8220</v>
      </c>
      <c r="E488">
        <f>VLOOKUP(D488, raw_data!F648:P4761, 11, FALSE)</f>
        <v>18</v>
      </c>
    </row>
    <row r="489" spans="1:5" x14ac:dyDescent="0.2">
      <c r="A489" t="s">
        <v>8218</v>
      </c>
      <c r="B489">
        <f>VLOOKUP(A489, raw_data!F489:P4602, 11, FALSE)</f>
        <v>34</v>
      </c>
      <c r="D489" t="s">
        <v>8220</v>
      </c>
      <c r="E489">
        <f>VLOOKUP(D489, raw_data!F649:P4762, 11, FALSE)</f>
        <v>18</v>
      </c>
    </row>
    <row r="490" spans="1:5" x14ac:dyDescent="0.2">
      <c r="A490" t="s">
        <v>8218</v>
      </c>
      <c r="B490">
        <f>VLOOKUP(A490, raw_data!F490:P4603, 11, FALSE)</f>
        <v>34</v>
      </c>
      <c r="D490" t="s">
        <v>8220</v>
      </c>
      <c r="E490">
        <f>VLOOKUP(D490, raw_data!F650:P4763, 11, FALSE)</f>
        <v>18</v>
      </c>
    </row>
    <row r="491" spans="1:5" x14ac:dyDescent="0.2">
      <c r="A491" t="s">
        <v>8218</v>
      </c>
      <c r="B491">
        <f>VLOOKUP(A491, raw_data!F491:P4604, 11, FALSE)</f>
        <v>34</v>
      </c>
      <c r="D491" t="s">
        <v>8220</v>
      </c>
      <c r="E491">
        <f>VLOOKUP(D491, raw_data!F651:P4764, 11, FALSE)</f>
        <v>18</v>
      </c>
    </row>
    <row r="492" spans="1:5" x14ac:dyDescent="0.2">
      <c r="A492" t="s">
        <v>8218</v>
      </c>
      <c r="B492">
        <f>VLOOKUP(A492, raw_data!F492:P4605, 11, FALSE)</f>
        <v>34</v>
      </c>
      <c r="D492" t="s">
        <v>8220</v>
      </c>
      <c r="E492">
        <f>VLOOKUP(D492, raw_data!F652:P4765, 11, FALSE)</f>
        <v>18</v>
      </c>
    </row>
    <row r="493" spans="1:5" x14ac:dyDescent="0.2">
      <c r="A493" t="s">
        <v>8218</v>
      </c>
      <c r="B493">
        <f>VLOOKUP(A493, raw_data!F493:P4606, 11, FALSE)</f>
        <v>34</v>
      </c>
      <c r="D493" t="s">
        <v>8220</v>
      </c>
      <c r="E493">
        <f>VLOOKUP(D493, raw_data!F653:P4766, 11, FALSE)</f>
        <v>18</v>
      </c>
    </row>
    <row r="494" spans="1:5" x14ac:dyDescent="0.2">
      <c r="A494" t="s">
        <v>8218</v>
      </c>
      <c r="B494">
        <f>VLOOKUP(A494, raw_data!F494:P4607, 11, FALSE)</f>
        <v>34</v>
      </c>
      <c r="D494" t="s">
        <v>8220</v>
      </c>
      <c r="E494">
        <f>VLOOKUP(D494, raw_data!F654:P4767, 11, FALSE)</f>
        <v>18</v>
      </c>
    </row>
    <row r="495" spans="1:5" x14ac:dyDescent="0.2">
      <c r="A495" t="s">
        <v>8218</v>
      </c>
      <c r="B495">
        <f>VLOOKUP(A495, raw_data!F495:P4608, 11, FALSE)</f>
        <v>34</v>
      </c>
      <c r="D495" t="s">
        <v>8220</v>
      </c>
      <c r="E495">
        <f>VLOOKUP(D495, raw_data!F655:P4768, 11, FALSE)</f>
        <v>18</v>
      </c>
    </row>
    <row r="496" spans="1:5" x14ac:dyDescent="0.2">
      <c r="A496" t="s">
        <v>8218</v>
      </c>
      <c r="B496">
        <f>VLOOKUP(A496, raw_data!F496:P4609, 11, FALSE)</f>
        <v>34</v>
      </c>
      <c r="D496" t="s">
        <v>8220</v>
      </c>
      <c r="E496">
        <f>VLOOKUP(D496, raw_data!F656:P4769, 11, FALSE)</f>
        <v>18</v>
      </c>
    </row>
    <row r="497" spans="1:5" x14ac:dyDescent="0.2">
      <c r="A497" t="s">
        <v>8218</v>
      </c>
      <c r="B497">
        <f>VLOOKUP(A497, raw_data!F497:P4610, 11, FALSE)</f>
        <v>34</v>
      </c>
      <c r="D497" t="s">
        <v>8220</v>
      </c>
      <c r="E497">
        <f>VLOOKUP(D497, raw_data!F657:P4770, 11, FALSE)</f>
        <v>18</v>
      </c>
    </row>
    <row r="498" spans="1:5" x14ac:dyDescent="0.2">
      <c r="A498" t="s">
        <v>8218</v>
      </c>
      <c r="B498">
        <f>VLOOKUP(A498, raw_data!F498:P4611, 11, FALSE)</f>
        <v>34</v>
      </c>
      <c r="D498" t="s">
        <v>8220</v>
      </c>
      <c r="E498">
        <f>VLOOKUP(D498, raw_data!F658:P4771, 11, FALSE)</f>
        <v>18</v>
      </c>
    </row>
    <row r="499" spans="1:5" x14ac:dyDescent="0.2">
      <c r="A499" t="s">
        <v>8218</v>
      </c>
      <c r="B499">
        <f>VLOOKUP(A499, raw_data!F499:P4612, 11, FALSE)</f>
        <v>34</v>
      </c>
      <c r="D499" t="s">
        <v>8220</v>
      </c>
      <c r="E499">
        <f>VLOOKUP(D499, raw_data!F659:P4772, 11, FALSE)</f>
        <v>18</v>
      </c>
    </row>
    <row r="500" spans="1:5" x14ac:dyDescent="0.2">
      <c r="A500" t="s">
        <v>8218</v>
      </c>
      <c r="B500">
        <f>VLOOKUP(A500, raw_data!F500:P4613, 11, FALSE)</f>
        <v>34</v>
      </c>
      <c r="D500" t="s">
        <v>8220</v>
      </c>
      <c r="E500">
        <f>VLOOKUP(D500, raw_data!F660:P4773, 11, FALSE)</f>
        <v>18</v>
      </c>
    </row>
    <row r="501" spans="1:5" x14ac:dyDescent="0.2">
      <c r="A501" t="s">
        <v>8218</v>
      </c>
      <c r="B501">
        <f>VLOOKUP(A501, raw_data!F501:P4614, 11, FALSE)</f>
        <v>34</v>
      </c>
      <c r="D501" t="s">
        <v>8220</v>
      </c>
      <c r="E501">
        <f>VLOOKUP(D501, raw_data!F661:P4774, 11, FALSE)</f>
        <v>18</v>
      </c>
    </row>
    <row r="502" spans="1:5" x14ac:dyDescent="0.2">
      <c r="A502" t="s">
        <v>8218</v>
      </c>
      <c r="B502">
        <f>VLOOKUP(A502, raw_data!F502:P4615, 11, FALSE)</f>
        <v>34</v>
      </c>
      <c r="D502" t="s">
        <v>8220</v>
      </c>
      <c r="E502">
        <f>VLOOKUP(D502, raw_data!F662:P4775, 11, FALSE)</f>
        <v>18</v>
      </c>
    </row>
    <row r="503" spans="1:5" x14ac:dyDescent="0.2">
      <c r="A503" t="s">
        <v>8218</v>
      </c>
      <c r="B503">
        <f>VLOOKUP(A503, raw_data!F503:P4616, 11, FALSE)</f>
        <v>34</v>
      </c>
      <c r="D503" t="s">
        <v>8220</v>
      </c>
      <c r="E503">
        <f>VLOOKUP(D503, raw_data!F663:P4776, 11, FALSE)</f>
        <v>9</v>
      </c>
    </row>
    <row r="504" spans="1:5" x14ac:dyDescent="0.2">
      <c r="A504" t="s">
        <v>8218</v>
      </c>
      <c r="B504">
        <f>VLOOKUP(A504, raw_data!F504:P4617, 11, FALSE)</f>
        <v>34</v>
      </c>
      <c r="D504" t="s">
        <v>8220</v>
      </c>
      <c r="E504">
        <f>VLOOKUP(D504, raw_data!F664:P4777, 11, FALSE)</f>
        <v>4</v>
      </c>
    </row>
    <row r="505" spans="1:5" x14ac:dyDescent="0.2">
      <c r="A505" t="s">
        <v>8218</v>
      </c>
      <c r="B505">
        <f>VLOOKUP(A505, raw_data!F505:P4618, 11, FALSE)</f>
        <v>34</v>
      </c>
      <c r="D505" t="s">
        <v>8220</v>
      </c>
      <c r="E505">
        <f>VLOOKUP(D505, raw_data!F665:P4778, 11, FALSE)</f>
        <v>7</v>
      </c>
    </row>
    <row r="506" spans="1:5" x14ac:dyDescent="0.2">
      <c r="A506" t="s">
        <v>8218</v>
      </c>
      <c r="B506">
        <f>VLOOKUP(A506, raw_data!F506:P4619, 11, FALSE)</f>
        <v>34</v>
      </c>
      <c r="D506" t="s">
        <v>8220</v>
      </c>
      <c r="E506">
        <f>VLOOKUP(D506, raw_data!F666:P4779, 11, FALSE)</f>
        <v>29</v>
      </c>
    </row>
    <row r="507" spans="1:5" x14ac:dyDescent="0.2">
      <c r="A507" t="s">
        <v>8218</v>
      </c>
      <c r="B507">
        <f>VLOOKUP(A507, raw_data!F507:P4620, 11, FALSE)</f>
        <v>34</v>
      </c>
      <c r="D507" t="s">
        <v>8220</v>
      </c>
      <c r="E507">
        <f>VLOOKUP(D507, raw_data!F667:P4780, 11, FALSE)</f>
        <v>12</v>
      </c>
    </row>
    <row r="508" spans="1:5" x14ac:dyDescent="0.2">
      <c r="A508" t="s">
        <v>8218</v>
      </c>
      <c r="B508">
        <f>VLOOKUP(A508, raw_data!F508:P4621, 11, FALSE)</f>
        <v>34</v>
      </c>
      <c r="D508" t="s">
        <v>8220</v>
      </c>
      <c r="E508">
        <f>VLOOKUP(D508, raw_data!F668:P4781, 11, FALSE)</f>
        <v>4</v>
      </c>
    </row>
    <row r="509" spans="1:5" x14ac:dyDescent="0.2">
      <c r="A509" t="s">
        <v>8218</v>
      </c>
      <c r="B509">
        <f>VLOOKUP(A509, raw_data!F509:P4622, 11, FALSE)</f>
        <v>34</v>
      </c>
      <c r="D509" t="s">
        <v>8220</v>
      </c>
      <c r="E509">
        <f>VLOOKUP(D509, raw_data!F669:P4782, 11, FALSE)</f>
        <v>28</v>
      </c>
    </row>
    <row r="510" spans="1:5" x14ac:dyDescent="0.2">
      <c r="A510" t="s">
        <v>8218</v>
      </c>
      <c r="B510">
        <f>VLOOKUP(A510, raw_data!F510:P4623, 11, FALSE)</f>
        <v>34</v>
      </c>
      <c r="D510" t="s">
        <v>8220</v>
      </c>
      <c r="E510">
        <f>VLOOKUP(D510, raw_data!F670:P4783, 11, FALSE)</f>
        <v>25</v>
      </c>
    </row>
    <row r="511" spans="1:5" x14ac:dyDescent="0.2">
      <c r="A511" t="s">
        <v>8218</v>
      </c>
      <c r="B511">
        <f>VLOOKUP(A511, raw_data!F511:P4624, 11, FALSE)</f>
        <v>34</v>
      </c>
      <c r="D511" t="s">
        <v>8220</v>
      </c>
      <c r="E511">
        <f>VLOOKUP(D511, raw_data!F671:P4784, 11, FALSE)</f>
        <v>28</v>
      </c>
    </row>
    <row r="512" spans="1:5" x14ac:dyDescent="0.2">
      <c r="A512" t="s">
        <v>8218</v>
      </c>
      <c r="B512">
        <f>VLOOKUP(A512, raw_data!F512:P4625, 11, FALSE)</f>
        <v>34</v>
      </c>
      <c r="D512" t="s">
        <v>8220</v>
      </c>
      <c r="E512">
        <f>VLOOKUP(D512, raw_data!F672:P4785, 11, FALSE)</f>
        <v>310</v>
      </c>
    </row>
    <row r="513" spans="1:5" x14ac:dyDescent="0.2">
      <c r="A513" t="s">
        <v>8218</v>
      </c>
      <c r="B513">
        <f>VLOOKUP(A513, raw_data!F513:P4626, 11, FALSE)</f>
        <v>34</v>
      </c>
      <c r="D513" t="s">
        <v>8220</v>
      </c>
      <c r="E513">
        <f>VLOOKUP(D513, raw_data!F673:P4786, 11, FALSE)</f>
        <v>15</v>
      </c>
    </row>
    <row r="514" spans="1:5" x14ac:dyDescent="0.2">
      <c r="A514" t="s">
        <v>8218</v>
      </c>
      <c r="B514">
        <f>VLOOKUP(A514, raw_data!F514:P4627, 11, FALSE)</f>
        <v>34</v>
      </c>
      <c r="D514" t="s">
        <v>8220</v>
      </c>
      <c r="E514">
        <f>VLOOKUP(D514, raw_data!F674:P4787, 11, FALSE)</f>
        <v>215</v>
      </c>
    </row>
    <row r="515" spans="1:5" x14ac:dyDescent="0.2">
      <c r="A515" t="s">
        <v>8218</v>
      </c>
      <c r="B515">
        <f>VLOOKUP(A515, raw_data!F515:P4628, 11, FALSE)</f>
        <v>34</v>
      </c>
      <c r="D515" t="s">
        <v>8220</v>
      </c>
      <c r="E515">
        <f>VLOOKUP(D515, raw_data!F675:P4788, 11, FALSE)</f>
        <v>3</v>
      </c>
    </row>
    <row r="516" spans="1:5" x14ac:dyDescent="0.2">
      <c r="A516" t="s">
        <v>8218</v>
      </c>
      <c r="B516">
        <f>VLOOKUP(A516, raw_data!F516:P4629, 11, FALSE)</f>
        <v>34</v>
      </c>
      <c r="D516" t="s">
        <v>8220</v>
      </c>
      <c r="E516">
        <f>VLOOKUP(D516, raw_data!F676:P4789, 11, FALSE)</f>
        <v>2</v>
      </c>
    </row>
    <row r="517" spans="1:5" x14ac:dyDescent="0.2">
      <c r="A517" t="s">
        <v>8218</v>
      </c>
      <c r="B517">
        <f>VLOOKUP(A517, raw_data!F517:P4630, 11, FALSE)</f>
        <v>34</v>
      </c>
      <c r="D517" t="s">
        <v>8220</v>
      </c>
      <c r="E517">
        <f>VLOOKUP(D517, raw_data!F677:P4790, 11, FALSE)</f>
        <v>26</v>
      </c>
    </row>
    <row r="518" spans="1:5" x14ac:dyDescent="0.2">
      <c r="A518" t="s">
        <v>8218</v>
      </c>
      <c r="B518">
        <f>VLOOKUP(A518, raw_data!F518:P4631, 11, FALSE)</f>
        <v>34</v>
      </c>
      <c r="D518" t="s">
        <v>8220</v>
      </c>
      <c r="E518">
        <f>VLOOKUP(D518, raw_data!F678:P4791, 11, FALSE)</f>
        <v>24</v>
      </c>
    </row>
    <row r="519" spans="1:5" x14ac:dyDescent="0.2">
      <c r="A519" t="s">
        <v>8218</v>
      </c>
      <c r="B519">
        <f>VLOOKUP(A519, raw_data!F519:P4632, 11, FALSE)</f>
        <v>34</v>
      </c>
      <c r="D519" t="s">
        <v>8220</v>
      </c>
      <c r="E519">
        <f>VLOOKUP(D519, raw_data!F679:P4792, 11, FALSE)</f>
        <v>96</v>
      </c>
    </row>
    <row r="520" spans="1:5" x14ac:dyDescent="0.2">
      <c r="A520" t="s">
        <v>8218</v>
      </c>
      <c r="B520">
        <f>VLOOKUP(A520, raw_data!F520:P4633, 11, FALSE)</f>
        <v>34</v>
      </c>
      <c r="D520" t="s">
        <v>8220</v>
      </c>
      <c r="E520">
        <f>VLOOKUP(D520, raw_data!F680:P4793, 11, FALSE)</f>
        <v>17</v>
      </c>
    </row>
    <row r="521" spans="1:5" x14ac:dyDescent="0.2">
      <c r="A521" t="s">
        <v>8218</v>
      </c>
      <c r="B521">
        <f>VLOOKUP(A521, raw_data!F521:P4634, 11, FALSE)</f>
        <v>34</v>
      </c>
      <c r="D521" t="s">
        <v>8220</v>
      </c>
      <c r="E521">
        <f>VLOOKUP(D521, raw_data!F681:P4794, 11, FALSE)</f>
        <v>94</v>
      </c>
    </row>
    <row r="522" spans="1:5" x14ac:dyDescent="0.2">
      <c r="A522" t="s">
        <v>8218</v>
      </c>
      <c r="B522">
        <f>VLOOKUP(A522, raw_data!F522:P4635, 11, FALSE)</f>
        <v>34</v>
      </c>
      <c r="D522" t="s">
        <v>8220</v>
      </c>
      <c r="E522">
        <f>VLOOKUP(D522, raw_data!F682:P4795, 11, FALSE)</f>
        <v>129</v>
      </c>
    </row>
    <row r="523" spans="1:5" x14ac:dyDescent="0.2">
      <c r="A523" t="s">
        <v>8218</v>
      </c>
      <c r="B523">
        <f>VLOOKUP(A523, raw_data!F523:P4636, 11, FALSE)</f>
        <v>56</v>
      </c>
      <c r="D523" t="s">
        <v>8220</v>
      </c>
      <c r="E523">
        <f>VLOOKUP(D523, raw_data!F683:P4796, 11, FALSE)</f>
        <v>1</v>
      </c>
    </row>
    <row r="524" spans="1:5" x14ac:dyDescent="0.2">
      <c r="A524" t="s">
        <v>8218</v>
      </c>
      <c r="B524">
        <f>VLOOKUP(A524, raw_data!F524:P4637, 11, FALSE)</f>
        <v>31</v>
      </c>
      <c r="D524" t="s">
        <v>8220</v>
      </c>
      <c r="E524">
        <f>VLOOKUP(D524, raw_data!F684:P4797, 11, FALSE)</f>
        <v>4</v>
      </c>
    </row>
    <row r="525" spans="1:5" x14ac:dyDescent="0.2">
      <c r="A525" t="s">
        <v>8218</v>
      </c>
      <c r="B525">
        <f>VLOOKUP(A525, raw_data!F525:P4638, 11, FALSE)</f>
        <v>84</v>
      </c>
      <c r="D525" t="s">
        <v>8220</v>
      </c>
      <c r="E525">
        <f>VLOOKUP(D525, raw_data!F685:P4798, 11, FALSE)</f>
        <v>3</v>
      </c>
    </row>
    <row r="526" spans="1:5" x14ac:dyDescent="0.2">
      <c r="A526" t="s">
        <v>8218</v>
      </c>
      <c r="B526">
        <f>VLOOKUP(A526, raw_data!F526:P4639, 11, FALSE)</f>
        <v>130</v>
      </c>
      <c r="D526" t="s">
        <v>8220</v>
      </c>
      <c r="E526">
        <f>VLOOKUP(D526, raw_data!F686:P4799, 11, FALSE)</f>
        <v>135</v>
      </c>
    </row>
    <row r="527" spans="1:5" x14ac:dyDescent="0.2">
      <c r="A527" t="s">
        <v>8218</v>
      </c>
      <c r="B527">
        <f>VLOOKUP(A527, raw_data!F527:P4640, 11, FALSE)</f>
        <v>12</v>
      </c>
      <c r="D527" t="s">
        <v>8220</v>
      </c>
      <c r="E527">
        <f>VLOOKUP(D527, raw_data!F687:P4800, 11, FALSE)</f>
        <v>10</v>
      </c>
    </row>
    <row r="528" spans="1:5" x14ac:dyDescent="0.2">
      <c r="A528" t="s">
        <v>8218</v>
      </c>
      <c r="B528">
        <f>VLOOKUP(A528, raw_data!F528:P4641, 11, FALSE)</f>
        <v>23</v>
      </c>
      <c r="D528" t="s">
        <v>8220</v>
      </c>
      <c r="E528">
        <f>VLOOKUP(D528, raw_data!F688:P4801, 11, FALSE)</f>
        <v>0</v>
      </c>
    </row>
    <row r="529" spans="1:5" x14ac:dyDescent="0.2">
      <c r="A529" t="s">
        <v>8218</v>
      </c>
      <c r="B529">
        <f>VLOOKUP(A529, raw_data!F529:P4642, 11, FALSE)</f>
        <v>158</v>
      </c>
      <c r="D529" t="s">
        <v>8220</v>
      </c>
      <c r="E529">
        <f>VLOOKUP(D529, raw_data!F689:P4802, 11, FALSE)</f>
        <v>6</v>
      </c>
    </row>
    <row r="530" spans="1:5" x14ac:dyDescent="0.2">
      <c r="A530" t="s">
        <v>8218</v>
      </c>
      <c r="B530">
        <f>VLOOKUP(A530, raw_data!F530:P4643, 11, FALSE)</f>
        <v>30</v>
      </c>
      <c r="D530" t="s">
        <v>8220</v>
      </c>
      <c r="E530">
        <f>VLOOKUP(D530, raw_data!F690:P4803, 11, FALSE)</f>
        <v>36</v>
      </c>
    </row>
    <row r="531" spans="1:5" x14ac:dyDescent="0.2">
      <c r="A531" t="s">
        <v>8218</v>
      </c>
      <c r="B531">
        <f>VLOOKUP(A531, raw_data!F531:P4644, 11, FALSE)</f>
        <v>18</v>
      </c>
      <c r="D531" t="s">
        <v>8220</v>
      </c>
      <c r="E531">
        <f>VLOOKUP(D531, raw_data!F691:P4804, 11, FALSE)</f>
        <v>336</v>
      </c>
    </row>
    <row r="532" spans="1:5" x14ac:dyDescent="0.2">
      <c r="A532" t="s">
        <v>8218</v>
      </c>
      <c r="B532">
        <f>VLOOKUP(A532, raw_data!F532:P4645, 11, FALSE)</f>
        <v>29</v>
      </c>
      <c r="D532" t="s">
        <v>8220</v>
      </c>
      <c r="E532">
        <f>VLOOKUP(D532, raw_data!F692:P4805, 11, FALSE)</f>
        <v>34</v>
      </c>
    </row>
    <row r="533" spans="1:5" x14ac:dyDescent="0.2">
      <c r="A533" t="s">
        <v>8218</v>
      </c>
      <c r="B533">
        <f>VLOOKUP(A533, raw_data!F533:P4646, 11, FALSE)</f>
        <v>31</v>
      </c>
      <c r="D533" t="s">
        <v>8220</v>
      </c>
      <c r="E533">
        <f>VLOOKUP(D533, raw_data!F693:P4806, 11, FALSE)</f>
        <v>10</v>
      </c>
    </row>
    <row r="534" spans="1:5" x14ac:dyDescent="0.2">
      <c r="A534" t="s">
        <v>8218</v>
      </c>
      <c r="B534">
        <f>VLOOKUP(A534, raw_data!F534:P4647, 11, FALSE)</f>
        <v>173</v>
      </c>
      <c r="D534" t="s">
        <v>8220</v>
      </c>
      <c r="E534">
        <f>VLOOKUP(D534, raw_data!F694:P4807, 11, FALSE)</f>
        <v>201</v>
      </c>
    </row>
    <row r="535" spans="1:5" x14ac:dyDescent="0.2">
      <c r="A535" t="s">
        <v>8218</v>
      </c>
      <c r="B535">
        <f>VLOOKUP(A535, raw_data!F535:P4648, 11, FALSE)</f>
        <v>17</v>
      </c>
      <c r="D535" t="s">
        <v>8220</v>
      </c>
      <c r="E535">
        <f>VLOOKUP(D535, raw_data!F695:P4808, 11, FALSE)</f>
        <v>296</v>
      </c>
    </row>
    <row r="536" spans="1:5" x14ac:dyDescent="0.2">
      <c r="A536" t="s">
        <v>8218</v>
      </c>
      <c r="B536">
        <f>VLOOKUP(A536, raw_data!F536:P4649, 11, FALSE)</f>
        <v>48</v>
      </c>
      <c r="D536" t="s">
        <v>8220</v>
      </c>
      <c r="E536">
        <f>VLOOKUP(D536, raw_data!F696:P4809, 11, FALSE)</f>
        <v>7</v>
      </c>
    </row>
    <row r="537" spans="1:5" x14ac:dyDescent="0.2">
      <c r="A537" t="s">
        <v>8218</v>
      </c>
      <c r="B537">
        <f>VLOOKUP(A537, raw_data!F537:P4650, 11, FALSE)</f>
        <v>59</v>
      </c>
      <c r="D537" t="s">
        <v>8220</v>
      </c>
      <c r="E537">
        <f>VLOOKUP(D537, raw_data!F697:P4810, 11, FALSE)</f>
        <v>7</v>
      </c>
    </row>
    <row r="538" spans="1:5" x14ac:dyDescent="0.2">
      <c r="A538" t="s">
        <v>8218</v>
      </c>
      <c r="B538">
        <f>VLOOKUP(A538, raw_data!F538:P4651, 11, FALSE)</f>
        <v>39</v>
      </c>
      <c r="D538" t="s">
        <v>8220</v>
      </c>
      <c r="E538">
        <f>VLOOKUP(D538, raw_data!F698:P4811, 11, FALSE)</f>
        <v>1</v>
      </c>
    </row>
    <row r="539" spans="1:5" x14ac:dyDescent="0.2">
      <c r="A539" t="s">
        <v>8218</v>
      </c>
      <c r="B539">
        <f>VLOOKUP(A539, raw_data!F539:P4652, 11, FALSE)</f>
        <v>59</v>
      </c>
      <c r="D539" t="s">
        <v>8220</v>
      </c>
      <c r="E539">
        <f>VLOOKUP(D539, raw_data!F699:P4812, 11, FALSE)</f>
        <v>114</v>
      </c>
    </row>
    <row r="540" spans="1:5" x14ac:dyDescent="0.2">
      <c r="A540" t="s">
        <v>8218</v>
      </c>
      <c r="B540">
        <f>VLOOKUP(A540, raw_data!F540:P4653, 11, FALSE)</f>
        <v>60</v>
      </c>
      <c r="D540" t="s">
        <v>8220</v>
      </c>
      <c r="E540">
        <f>VLOOKUP(D540, raw_data!F700:P4813, 11, FALSE)</f>
        <v>29</v>
      </c>
    </row>
    <row r="541" spans="1:5" x14ac:dyDescent="0.2">
      <c r="A541" t="s">
        <v>8218</v>
      </c>
      <c r="B541">
        <f>VLOOKUP(A541, raw_data!F541:P4654, 11, FALSE)</f>
        <v>20</v>
      </c>
      <c r="D541" t="s">
        <v>8220</v>
      </c>
      <c r="E541">
        <f>VLOOKUP(D541, raw_data!F701:P4814, 11, FALSE)</f>
        <v>890</v>
      </c>
    </row>
    <row r="542" spans="1:5" x14ac:dyDescent="0.2">
      <c r="A542" t="s">
        <v>8218</v>
      </c>
      <c r="B542">
        <f>VLOOKUP(A542, raw_data!F542:P4655, 11, FALSE)</f>
        <v>2</v>
      </c>
      <c r="D542" t="s">
        <v>8220</v>
      </c>
      <c r="E542">
        <f>VLOOKUP(D542, raw_data!F702:P4815, 11, FALSE)</f>
        <v>31</v>
      </c>
    </row>
    <row r="543" spans="1:5" x14ac:dyDescent="0.2">
      <c r="A543" t="s">
        <v>8218</v>
      </c>
      <c r="B543">
        <f>VLOOKUP(A543, raw_data!F543:P4656, 11, FALSE)</f>
        <v>2</v>
      </c>
      <c r="D543" t="s">
        <v>8220</v>
      </c>
      <c r="E543">
        <f>VLOOKUP(D543, raw_data!F703:P4816, 11, FALSE)</f>
        <v>21</v>
      </c>
    </row>
    <row r="544" spans="1:5" x14ac:dyDescent="0.2">
      <c r="A544" t="s">
        <v>8218</v>
      </c>
      <c r="B544">
        <f>VLOOKUP(A544, raw_data!F544:P4657, 11, FALSE)</f>
        <v>2</v>
      </c>
      <c r="D544" t="s">
        <v>8220</v>
      </c>
      <c r="E544">
        <f>VLOOKUP(D544, raw_data!F704:P4817, 11, FALSE)</f>
        <v>37</v>
      </c>
    </row>
    <row r="545" spans="1:5" x14ac:dyDescent="0.2">
      <c r="A545" t="s">
        <v>8218</v>
      </c>
      <c r="B545">
        <f>VLOOKUP(A545, raw_data!F545:P4658, 11, FALSE)</f>
        <v>2</v>
      </c>
      <c r="D545" t="s">
        <v>8220</v>
      </c>
      <c r="E545">
        <f>VLOOKUP(D545, raw_data!F705:P4818, 11, FALSE)</f>
        <v>7</v>
      </c>
    </row>
    <row r="546" spans="1:5" x14ac:dyDescent="0.2">
      <c r="A546" t="s">
        <v>8218</v>
      </c>
      <c r="B546">
        <f>VLOOKUP(A546, raw_data!F546:P4659, 11, FALSE)</f>
        <v>2</v>
      </c>
      <c r="D546" t="s">
        <v>8220</v>
      </c>
      <c r="E546">
        <f>VLOOKUP(D546, raw_data!F706:P4819, 11, FALSE)</f>
        <v>4</v>
      </c>
    </row>
    <row r="547" spans="1:5" x14ac:dyDescent="0.2">
      <c r="A547" t="s">
        <v>8218</v>
      </c>
      <c r="B547">
        <f>VLOOKUP(A547, raw_data!F547:P4660, 11, FALSE)</f>
        <v>2</v>
      </c>
      <c r="D547" t="s">
        <v>8220</v>
      </c>
      <c r="E547">
        <f>VLOOKUP(D547, raw_data!F707:P4820, 11, FALSE)</f>
        <v>5</v>
      </c>
    </row>
    <row r="548" spans="1:5" x14ac:dyDescent="0.2">
      <c r="A548" t="s">
        <v>8218</v>
      </c>
      <c r="B548">
        <f>VLOOKUP(A548, raw_data!F548:P4661, 11, FALSE)</f>
        <v>2</v>
      </c>
      <c r="D548" t="s">
        <v>8220</v>
      </c>
      <c r="E548">
        <f>VLOOKUP(D548, raw_data!F708:P4821, 11, FALSE)</f>
        <v>0</v>
      </c>
    </row>
    <row r="549" spans="1:5" x14ac:dyDescent="0.2">
      <c r="A549" t="s">
        <v>8218</v>
      </c>
      <c r="B549">
        <f>VLOOKUP(A549, raw_data!F549:P4662, 11, FALSE)</f>
        <v>2</v>
      </c>
      <c r="D549" t="s">
        <v>8220</v>
      </c>
      <c r="E549">
        <f>VLOOKUP(D549, raw_data!F709:P4822, 11, FALSE)</f>
        <v>456</v>
      </c>
    </row>
    <row r="550" spans="1:5" x14ac:dyDescent="0.2">
      <c r="A550" t="s">
        <v>8218</v>
      </c>
      <c r="B550">
        <f>VLOOKUP(A550, raw_data!F550:P4663, 11, FALSE)</f>
        <v>2</v>
      </c>
      <c r="D550" t="s">
        <v>8220</v>
      </c>
      <c r="E550">
        <f>VLOOKUP(D550, raw_data!F710:P4823, 11, FALSE)</f>
        <v>369</v>
      </c>
    </row>
    <row r="551" spans="1:5" x14ac:dyDescent="0.2">
      <c r="A551" t="s">
        <v>8218</v>
      </c>
      <c r="B551">
        <f>VLOOKUP(A551, raw_data!F551:P4664, 11, FALSE)</f>
        <v>2</v>
      </c>
      <c r="D551" t="s">
        <v>8220</v>
      </c>
      <c r="E551">
        <f>VLOOKUP(D551, raw_data!F711:P4824, 11, FALSE)</f>
        <v>2</v>
      </c>
    </row>
    <row r="552" spans="1:5" x14ac:dyDescent="0.2">
      <c r="A552" t="s">
        <v>8218</v>
      </c>
      <c r="B552">
        <f>VLOOKUP(A552, raw_data!F552:P4665, 11, FALSE)</f>
        <v>2</v>
      </c>
      <c r="D552" t="s">
        <v>8220</v>
      </c>
      <c r="E552">
        <f>VLOOKUP(D552, raw_data!F712:P4825, 11, FALSE)</f>
        <v>0</v>
      </c>
    </row>
    <row r="553" spans="1:5" x14ac:dyDescent="0.2">
      <c r="A553" t="s">
        <v>8218</v>
      </c>
      <c r="B553">
        <f>VLOOKUP(A553, raw_data!F553:P4666, 11, FALSE)</f>
        <v>2</v>
      </c>
      <c r="D553" t="s">
        <v>8220</v>
      </c>
      <c r="E553">
        <f>VLOOKUP(D553, raw_data!F713:P4826, 11, FALSE)</f>
        <v>338</v>
      </c>
    </row>
    <row r="554" spans="1:5" x14ac:dyDescent="0.2">
      <c r="A554" t="s">
        <v>8218</v>
      </c>
      <c r="B554">
        <f>VLOOKUP(A554, raw_data!F554:P4667, 11, FALSE)</f>
        <v>2</v>
      </c>
      <c r="D554" t="s">
        <v>8220</v>
      </c>
      <c r="E554">
        <f>VLOOKUP(D554, raw_data!F714:P4827, 11, FALSE)</f>
        <v>4</v>
      </c>
    </row>
    <row r="555" spans="1:5" x14ac:dyDescent="0.2">
      <c r="A555" t="s">
        <v>8218</v>
      </c>
      <c r="B555">
        <f>VLOOKUP(A555, raw_data!F555:P4668, 11, FALSE)</f>
        <v>2</v>
      </c>
      <c r="D555" t="s">
        <v>8220</v>
      </c>
      <c r="E555">
        <f>VLOOKUP(D555, raw_data!F715:P4828, 11, FALSE)</f>
        <v>1</v>
      </c>
    </row>
    <row r="556" spans="1:5" x14ac:dyDescent="0.2">
      <c r="A556" t="s">
        <v>8218</v>
      </c>
      <c r="B556">
        <f>VLOOKUP(A556, raw_data!F556:P4669, 11, FALSE)</f>
        <v>2</v>
      </c>
      <c r="D556" t="s">
        <v>8220</v>
      </c>
      <c r="E556">
        <f>VLOOKUP(D556, raw_data!F716:P4829, 11, FALSE)</f>
        <v>28</v>
      </c>
    </row>
    <row r="557" spans="1:5" x14ac:dyDescent="0.2">
      <c r="A557" t="s">
        <v>8218</v>
      </c>
      <c r="B557">
        <f>VLOOKUP(A557, raw_data!F557:P4670, 11, FALSE)</f>
        <v>2</v>
      </c>
      <c r="D557" t="s">
        <v>8220</v>
      </c>
      <c r="E557">
        <f>VLOOKUP(D557, raw_data!F717:P4830, 11, FALSE)</f>
        <v>12</v>
      </c>
    </row>
    <row r="558" spans="1:5" x14ac:dyDescent="0.2">
      <c r="A558" t="s">
        <v>8218</v>
      </c>
      <c r="B558">
        <f>VLOOKUP(A558, raw_data!F558:P4671, 11, FALSE)</f>
        <v>2</v>
      </c>
      <c r="D558" t="s">
        <v>8220</v>
      </c>
      <c r="E558">
        <f>VLOOKUP(D558, raw_data!F718:P4831, 11, FALSE)</f>
        <v>16</v>
      </c>
    </row>
    <row r="559" spans="1:5" x14ac:dyDescent="0.2">
      <c r="A559" t="s">
        <v>8218</v>
      </c>
      <c r="B559">
        <f>VLOOKUP(A559, raw_data!F559:P4672, 11, FALSE)</f>
        <v>2</v>
      </c>
      <c r="D559" t="s">
        <v>8220</v>
      </c>
      <c r="E559">
        <f>VLOOKUP(D559, raw_data!F719:P4832, 11, FALSE)</f>
        <v>4</v>
      </c>
    </row>
    <row r="560" spans="1:5" x14ac:dyDescent="0.2">
      <c r="A560" t="s">
        <v>8218</v>
      </c>
      <c r="B560">
        <f>VLOOKUP(A560, raw_data!F560:P4673, 11, FALSE)</f>
        <v>2</v>
      </c>
      <c r="D560" t="s">
        <v>8220</v>
      </c>
      <c r="E560">
        <f>VLOOKUP(D560, raw_data!F720:P4833, 11, FALSE)</f>
        <v>4</v>
      </c>
    </row>
    <row r="561" spans="1:5" x14ac:dyDescent="0.2">
      <c r="A561" t="s">
        <v>8218</v>
      </c>
      <c r="B561">
        <f>VLOOKUP(A561, raw_data!F561:P4674, 11, FALSE)</f>
        <v>2</v>
      </c>
      <c r="D561" t="s">
        <v>8220</v>
      </c>
      <c r="E561">
        <f>VLOOKUP(D561, raw_data!F721:P4834, 11, FALSE)</f>
        <v>10</v>
      </c>
    </row>
    <row r="562" spans="1:5" x14ac:dyDescent="0.2">
      <c r="A562" t="s">
        <v>8218</v>
      </c>
      <c r="B562">
        <f>VLOOKUP(A562, raw_data!F562:P4675, 11, FALSE)</f>
        <v>2</v>
      </c>
      <c r="D562" t="s">
        <v>8220</v>
      </c>
      <c r="E562">
        <f>VLOOKUP(D562, raw_data!F722:P4835, 11, FALSE)</f>
        <v>0</v>
      </c>
    </row>
    <row r="563" spans="1:5" x14ac:dyDescent="0.2">
      <c r="A563" t="s">
        <v>8218</v>
      </c>
      <c r="B563">
        <f>VLOOKUP(A563, raw_data!F563:P4676, 11, FALSE)</f>
        <v>2</v>
      </c>
      <c r="D563" t="s">
        <v>8220</v>
      </c>
      <c r="E563">
        <f>VLOOKUP(D563, raw_data!F723:P4836, 11, FALSE)</f>
        <v>0</v>
      </c>
    </row>
    <row r="564" spans="1:5" x14ac:dyDescent="0.2">
      <c r="A564" t="s">
        <v>8218</v>
      </c>
      <c r="B564">
        <f>VLOOKUP(A564, raw_data!F564:P4677, 11, FALSE)</f>
        <v>2</v>
      </c>
      <c r="D564" t="s">
        <v>8220</v>
      </c>
      <c r="E564">
        <f>VLOOKUP(D564, raw_data!F724:P4837, 11, FALSE)</f>
        <v>0</v>
      </c>
    </row>
    <row r="565" spans="1:5" x14ac:dyDescent="0.2">
      <c r="A565" t="s">
        <v>8218</v>
      </c>
      <c r="B565">
        <f>VLOOKUP(A565, raw_data!F565:P4678, 11, FALSE)</f>
        <v>2</v>
      </c>
      <c r="D565" t="s">
        <v>8220</v>
      </c>
      <c r="E565">
        <f>VLOOKUP(D565, raw_data!F725:P4838, 11, FALSE)</f>
        <v>0</v>
      </c>
    </row>
    <row r="566" spans="1:5" x14ac:dyDescent="0.2">
      <c r="A566" t="s">
        <v>8218</v>
      </c>
      <c r="B566">
        <f>VLOOKUP(A566, raw_data!F566:P4679, 11, FALSE)</f>
        <v>2</v>
      </c>
      <c r="D566" t="s">
        <v>8220</v>
      </c>
      <c r="E566">
        <f>VLOOKUP(D566, raw_data!F726:P4839, 11, FALSE)</f>
        <v>0</v>
      </c>
    </row>
    <row r="567" spans="1:5" x14ac:dyDescent="0.2">
      <c r="A567" t="s">
        <v>8218</v>
      </c>
      <c r="B567">
        <f>VLOOKUP(A567, raw_data!F567:P4680, 11, FALSE)</f>
        <v>2</v>
      </c>
      <c r="D567" t="s">
        <v>8220</v>
      </c>
      <c r="E567">
        <f>VLOOKUP(D567, raw_data!F727:P4840, 11, FALSE)</f>
        <v>0</v>
      </c>
    </row>
    <row r="568" spans="1:5" x14ac:dyDescent="0.2">
      <c r="A568" t="s">
        <v>8218</v>
      </c>
      <c r="B568">
        <f>VLOOKUP(A568, raw_data!F568:P4681, 11, FALSE)</f>
        <v>2</v>
      </c>
      <c r="D568" t="s">
        <v>8220</v>
      </c>
      <c r="E568">
        <f>VLOOKUP(D568, raw_data!F728:P4841, 11, FALSE)</f>
        <v>0</v>
      </c>
    </row>
    <row r="569" spans="1:5" x14ac:dyDescent="0.2">
      <c r="A569" t="s">
        <v>8218</v>
      </c>
      <c r="B569">
        <f>VLOOKUP(A569, raw_data!F569:P4682, 11, FALSE)</f>
        <v>2</v>
      </c>
      <c r="D569" t="s">
        <v>8220</v>
      </c>
      <c r="E569">
        <f>VLOOKUP(D569, raw_data!F729:P4842, 11, FALSE)</f>
        <v>0</v>
      </c>
    </row>
    <row r="570" spans="1:5" x14ac:dyDescent="0.2">
      <c r="A570" t="s">
        <v>8218</v>
      </c>
      <c r="B570">
        <f>VLOOKUP(A570, raw_data!F570:P4683, 11, FALSE)</f>
        <v>2</v>
      </c>
      <c r="D570" t="s">
        <v>8220</v>
      </c>
      <c r="E570">
        <f>VLOOKUP(D570, raw_data!F730:P4843, 11, FALSE)</f>
        <v>0</v>
      </c>
    </row>
    <row r="571" spans="1:5" x14ac:dyDescent="0.2">
      <c r="A571" t="s">
        <v>8218</v>
      </c>
      <c r="B571">
        <f>VLOOKUP(A571, raw_data!F571:P4684, 11, FALSE)</f>
        <v>2</v>
      </c>
      <c r="D571" t="s">
        <v>8220</v>
      </c>
      <c r="E571">
        <f>VLOOKUP(D571, raw_data!F731:P4844, 11, FALSE)</f>
        <v>0</v>
      </c>
    </row>
    <row r="572" spans="1:5" x14ac:dyDescent="0.2">
      <c r="A572" t="s">
        <v>8218</v>
      </c>
      <c r="B572">
        <f>VLOOKUP(A572, raw_data!F572:P4685, 11, FALSE)</f>
        <v>2</v>
      </c>
      <c r="D572" t="s">
        <v>8220</v>
      </c>
      <c r="E572">
        <f>VLOOKUP(D572, raw_data!F732:P4845, 11, FALSE)</f>
        <v>0</v>
      </c>
    </row>
    <row r="573" spans="1:5" x14ac:dyDescent="0.2">
      <c r="A573" t="s">
        <v>8218</v>
      </c>
      <c r="B573">
        <f>VLOOKUP(A573, raw_data!F573:P4686, 11, FALSE)</f>
        <v>2</v>
      </c>
      <c r="D573" t="s">
        <v>8220</v>
      </c>
      <c r="E573">
        <f>VLOOKUP(D573, raw_data!F733:P4846, 11, FALSE)</f>
        <v>0</v>
      </c>
    </row>
    <row r="574" spans="1:5" x14ac:dyDescent="0.2">
      <c r="A574" t="s">
        <v>8218</v>
      </c>
      <c r="B574">
        <f>VLOOKUP(A574, raw_data!F574:P4687, 11, FALSE)</f>
        <v>2</v>
      </c>
      <c r="D574" t="s">
        <v>8220</v>
      </c>
      <c r="E574">
        <f>VLOOKUP(D574, raw_data!F734:P4847, 11, FALSE)</f>
        <v>0</v>
      </c>
    </row>
    <row r="575" spans="1:5" x14ac:dyDescent="0.2">
      <c r="A575" t="s">
        <v>8218</v>
      </c>
      <c r="B575">
        <f>VLOOKUP(A575, raw_data!F575:P4688, 11, FALSE)</f>
        <v>2</v>
      </c>
      <c r="D575" t="s">
        <v>8220</v>
      </c>
      <c r="E575">
        <f>VLOOKUP(D575, raw_data!F735:P4848, 11, FALSE)</f>
        <v>0</v>
      </c>
    </row>
    <row r="576" spans="1:5" x14ac:dyDescent="0.2">
      <c r="A576" t="s">
        <v>8218</v>
      </c>
      <c r="B576">
        <f>VLOOKUP(A576, raw_data!F576:P4689, 11, FALSE)</f>
        <v>2</v>
      </c>
      <c r="D576" t="s">
        <v>8220</v>
      </c>
      <c r="E576">
        <f>VLOOKUP(D576, raw_data!F736:P4849, 11, FALSE)</f>
        <v>0</v>
      </c>
    </row>
    <row r="577" spans="1:5" x14ac:dyDescent="0.2">
      <c r="A577" t="s">
        <v>8218</v>
      </c>
      <c r="B577">
        <f>VLOOKUP(A577, raw_data!F577:P4690, 11, FALSE)</f>
        <v>2</v>
      </c>
      <c r="D577" t="s">
        <v>8220</v>
      </c>
      <c r="E577">
        <f>VLOOKUP(D577, raw_data!F737:P4850, 11, FALSE)</f>
        <v>0</v>
      </c>
    </row>
    <row r="578" spans="1:5" x14ac:dyDescent="0.2">
      <c r="A578" t="s">
        <v>8218</v>
      </c>
      <c r="B578">
        <f>VLOOKUP(A578, raw_data!F578:P4691, 11, FALSE)</f>
        <v>2</v>
      </c>
      <c r="D578" t="s">
        <v>8220</v>
      </c>
      <c r="E578">
        <f>VLOOKUP(D578, raw_data!F738:P4851, 11, FALSE)</f>
        <v>0</v>
      </c>
    </row>
    <row r="579" spans="1:5" x14ac:dyDescent="0.2">
      <c r="A579" t="s">
        <v>8218</v>
      </c>
      <c r="B579">
        <f>VLOOKUP(A579, raw_data!F579:P4692, 11, FALSE)</f>
        <v>2</v>
      </c>
      <c r="D579" t="s">
        <v>8220</v>
      </c>
      <c r="E579">
        <f>VLOOKUP(D579, raw_data!F739:P4852, 11, FALSE)</f>
        <v>0</v>
      </c>
    </row>
    <row r="580" spans="1:5" x14ac:dyDescent="0.2">
      <c r="A580" t="s">
        <v>8218</v>
      </c>
      <c r="B580">
        <f>VLOOKUP(A580, raw_data!F580:P4693, 11, FALSE)</f>
        <v>2</v>
      </c>
      <c r="D580" t="s">
        <v>8220</v>
      </c>
      <c r="E580">
        <f>VLOOKUP(D580, raw_data!F740:P4853, 11, FALSE)</f>
        <v>0</v>
      </c>
    </row>
    <row r="581" spans="1:5" x14ac:dyDescent="0.2">
      <c r="A581" t="s">
        <v>8218</v>
      </c>
      <c r="B581">
        <f>VLOOKUP(A581, raw_data!F581:P4694, 11, FALSE)</f>
        <v>2</v>
      </c>
      <c r="D581" t="s">
        <v>8220</v>
      </c>
      <c r="E581">
        <f>VLOOKUP(D581, raw_data!F741:P4854, 11, FALSE)</f>
        <v>0</v>
      </c>
    </row>
    <row r="582" spans="1:5" x14ac:dyDescent="0.2">
      <c r="A582" t="s">
        <v>8218</v>
      </c>
      <c r="B582">
        <f>VLOOKUP(A582, raw_data!F582:P4695, 11, FALSE)</f>
        <v>2</v>
      </c>
      <c r="D582" t="s">
        <v>8220</v>
      </c>
      <c r="E582">
        <f>VLOOKUP(D582, raw_data!F742:P4855, 11, FALSE)</f>
        <v>0</v>
      </c>
    </row>
    <row r="583" spans="1:5" x14ac:dyDescent="0.2">
      <c r="A583" t="s">
        <v>8218</v>
      </c>
      <c r="B583">
        <f>VLOOKUP(A583, raw_data!F583:P4696, 11, FALSE)</f>
        <v>2</v>
      </c>
      <c r="D583" t="s">
        <v>8220</v>
      </c>
      <c r="E583">
        <f>VLOOKUP(D583, raw_data!F743:P4856, 11, FALSE)</f>
        <v>0</v>
      </c>
    </row>
    <row r="584" spans="1:5" x14ac:dyDescent="0.2">
      <c r="A584" t="s">
        <v>8218</v>
      </c>
      <c r="B584">
        <f>VLOOKUP(A584, raw_data!F584:P4697, 11, FALSE)</f>
        <v>2</v>
      </c>
      <c r="D584" t="s">
        <v>8220</v>
      </c>
      <c r="E584">
        <f>VLOOKUP(D584, raw_data!F744:P4857, 11, FALSE)</f>
        <v>0</v>
      </c>
    </row>
    <row r="585" spans="1:5" x14ac:dyDescent="0.2">
      <c r="A585" t="s">
        <v>8218</v>
      </c>
      <c r="B585">
        <f>VLOOKUP(A585, raw_data!F585:P4698, 11, FALSE)</f>
        <v>2</v>
      </c>
      <c r="D585" t="s">
        <v>8220</v>
      </c>
      <c r="E585">
        <f>VLOOKUP(D585, raw_data!F745:P4858, 11, FALSE)</f>
        <v>0</v>
      </c>
    </row>
    <row r="586" spans="1:5" x14ac:dyDescent="0.2">
      <c r="A586" t="s">
        <v>8218</v>
      </c>
      <c r="B586">
        <f>VLOOKUP(A586, raw_data!F586:P4699, 11, FALSE)</f>
        <v>2</v>
      </c>
      <c r="D586" t="s">
        <v>8220</v>
      </c>
      <c r="E586">
        <f>VLOOKUP(D586, raw_data!F746:P4859, 11, FALSE)</f>
        <v>0</v>
      </c>
    </row>
    <row r="587" spans="1:5" x14ac:dyDescent="0.2">
      <c r="A587" t="s">
        <v>8218</v>
      </c>
      <c r="B587">
        <f>VLOOKUP(A587, raw_data!F587:P4700, 11, FALSE)</f>
        <v>2</v>
      </c>
      <c r="D587" t="s">
        <v>8220</v>
      </c>
      <c r="E587">
        <f>VLOOKUP(D587, raw_data!F747:P4860, 11, FALSE)</f>
        <v>0</v>
      </c>
    </row>
    <row r="588" spans="1:5" x14ac:dyDescent="0.2">
      <c r="A588" t="s">
        <v>8218</v>
      </c>
      <c r="B588">
        <f>VLOOKUP(A588, raw_data!F588:P4701, 11, FALSE)</f>
        <v>2</v>
      </c>
      <c r="D588" t="s">
        <v>8220</v>
      </c>
      <c r="E588">
        <f>VLOOKUP(D588, raw_data!F748:P4861, 11, FALSE)</f>
        <v>0</v>
      </c>
    </row>
    <row r="589" spans="1:5" x14ac:dyDescent="0.2">
      <c r="A589" t="s">
        <v>8218</v>
      </c>
      <c r="B589">
        <f>VLOOKUP(A589, raw_data!F589:P4702, 11, FALSE)</f>
        <v>2</v>
      </c>
      <c r="D589" t="s">
        <v>8220</v>
      </c>
      <c r="E589">
        <f>VLOOKUP(D589, raw_data!F749:P4862, 11, FALSE)</f>
        <v>0</v>
      </c>
    </row>
    <row r="590" spans="1:5" x14ac:dyDescent="0.2">
      <c r="A590" t="s">
        <v>8218</v>
      </c>
      <c r="B590">
        <f>VLOOKUP(A590, raw_data!F590:P4703, 11, FALSE)</f>
        <v>2</v>
      </c>
      <c r="D590" t="s">
        <v>8220</v>
      </c>
      <c r="E590">
        <f>VLOOKUP(D590, raw_data!F750:P4863, 11, FALSE)</f>
        <v>0</v>
      </c>
    </row>
    <row r="591" spans="1:5" x14ac:dyDescent="0.2">
      <c r="A591" t="s">
        <v>8218</v>
      </c>
      <c r="B591">
        <f>VLOOKUP(A591, raw_data!F591:P4704, 11, FALSE)</f>
        <v>2</v>
      </c>
      <c r="D591" t="s">
        <v>8220</v>
      </c>
      <c r="E591">
        <f>VLOOKUP(D591, raw_data!F751:P4864, 11, FALSE)</f>
        <v>0</v>
      </c>
    </row>
    <row r="592" spans="1:5" x14ac:dyDescent="0.2">
      <c r="A592" t="s">
        <v>8218</v>
      </c>
      <c r="B592">
        <f>VLOOKUP(A592, raw_data!F592:P4705, 11, FALSE)</f>
        <v>2</v>
      </c>
      <c r="D592" t="s">
        <v>8220</v>
      </c>
      <c r="E592">
        <f>VLOOKUP(D592, raw_data!F752:P4865, 11, FALSE)</f>
        <v>0</v>
      </c>
    </row>
    <row r="593" spans="1:5" x14ac:dyDescent="0.2">
      <c r="A593" t="s">
        <v>8218</v>
      </c>
      <c r="B593">
        <f>VLOOKUP(A593, raw_data!F593:P4706, 11, FALSE)</f>
        <v>2</v>
      </c>
      <c r="D593" t="s">
        <v>8220</v>
      </c>
      <c r="E593">
        <f>VLOOKUP(D593, raw_data!F753:P4866, 11, FALSE)</f>
        <v>0</v>
      </c>
    </row>
    <row r="594" spans="1:5" x14ac:dyDescent="0.2">
      <c r="A594" t="s">
        <v>8218</v>
      </c>
      <c r="B594">
        <f>VLOOKUP(A594, raw_data!F594:P4707, 11, FALSE)</f>
        <v>2</v>
      </c>
      <c r="D594" t="s">
        <v>8220</v>
      </c>
      <c r="E594">
        <f>VLOOKUP(D594, raw_data!F754:P4867, 11, FALSE)</f>
        <v>0</v>
      </c>
    </row>
    <row r="595" spans="1:5" x14ac:dyDescent="0.2">
      <c r="A595" t="s">
        <v>8218</v>
      </c>
      <c r="B595">
        <f>VLOOKUP(A595, raw_data!F595:P4708, 11, FALSE)</f>
        <v>2</v>
      </c>
      <c r="D595" t="s">
        <v>8220</v>
      </c>
      <c r="E595">
        <f>VLOOKUP(D595, raw_data!F755:P4868, 11, FALSE)</f>
        <v>0</v>
      </c>
    </row>
    <row r="596" spans="1:5" x14ac:dyDescent="0.2">
      <c r="A596" t="s">
        <v>8218</v>
      </c>
      <c r="B596">
        <f>VLOOKUP(A596, raw_data!F596:P4709, 11, FALSE)</f>
        <v>2</v>
      </c>
      <c r="D596" t="s">
        <v>8220</v>
      </c>
      <c r="E596">
        <f>VLOOKUP(D596, raw_data!F756:P4869, 11, FALSE)</f>
        <v>0</v>
      </c>
    </row>
    <row r="597" spans="1:5" x14ac:dyDescent="0.2">
      <c r="A597" t="s">
        <v>8218</v>
      </c>
      <c r="B597">
        <f>VLOOKUP(A597, raw_data!F597:P4710, 11, FALSE)</f>
        <v>2</v>
      </c>
      <c r="D597" t="s">
        <v>8220</v>
      </c>
      <c r="E597">
        <f>VLOOKUP(D597, raw_data!F757:P4870, 11, FALSE)</f>
        <v>0</v>
      </c>
    </row>
    <row r="598" spans="1:5" x14ac:dyDescent="0.2">
      <c r="A598" t="s">
        <v>8218</v>
      </c>
      <c r="B598">
        <f>VLOOKUP(A598, raw_data!F598:P4711, 11, FALSE)</f>
        <v>2</v>
      </c>
      <c r="D598" t="s">
        <v>8220</v>
      </c>
      <c r="E598">
        <f>VLOOKUP(D598, raw_data!F758:P4871, 11, FALSE)</f>
        <v>0</v>
      </c>
    </row>
    <row r="599" spans="1:5" x14ac:dyDescent="0.2">
      <c r="A599" t="s">
        <v>8218</v>
      </c>
      <c r="B599">
        <f>VLOOKUP(A599, raw_data!F599:P4712, 11, FALSE)</f>
        <v>2</v>
      </c>
      <c r="D599" t="s">
        <v>8220</v>
      </c>
      <c r="E599">
        <f>VLOOKUP(D599, raw_data!F759:P4872, 11, FALSE)</f>
        <v>0</v>
      </c>
    </row>
    <row r="600" spans="1:5" x14ac:dyDescent="0.2">
      <c r="A600" t="s">
        <v>8218</v>
      </c>
      <c r="B600">
        <f>VLOOKUP(A600, raw_data!F600:P4713, 11, FALSE)</f>
        <v>2</v>
      </c>
      <c r="D600" t="s">
        <v>8220</v>
      </c>
      <c r="E600">
        <f>VLOOKUP(D600, raw_data!F760:P4873, 11, FALSE)</f>
        <v>0</v>
      </c>
    </row>
    <row r="601" spans="1:5" x14ac:dyDescent="0.2">
      <c r="A601" t="s">
        <v>8218</v>
      </c>
      <c r="B601">
        <f>VLOOKUP(A601, raw_data!F601:P4714, 11, FALSE)</f>
        <v>2</v>
      </c>
      <c r="D601" t="s">
        <v>8220</v>
      </c>
      <c r="E601">
        <f>VLOOKUP(D601, raw_data!F761:P4874, 11, FALSE)</f>
        <v>0</v>
      </c>
    </row>
    <row r="602" spans="1:5" x14ac:dyDescent="0.2">
      <c r="A602" t="s">
        <v>8218</v>
      </c>
      <c r="B602">
        <f>VLOOKUP(A602, raw_data!F602:P4715, 11, FALSE)</f>
        <v>2</v>
      </c>
      <c r="D602" t="s">
        <v>8220</v>
      </c>
      <c r="E602">
        <f>VLOOKUP(D602, raw_data!F762:P4875, 11, FALSE)</f>
        <v>0</v>
      </c>
    </row>
    <row r="603" spans="1:5" x14ac:dyDescent="0.2">
      <c r="A603" t="s">
        <v>8218</v>
      </c>
      <c r="B603">
        <f>VLOOKUP(A603, raw_data!F603:P4716, 11, FALSE)</f>
        <v>2</v>
      </c>
      <c r="D603" t="s">
        <v>8220</v>
      </c>
      <c r="E603">
        <f>VLOOKUP(D603, raw_data!F763:P4876, 11, FALSE)</f>
        <v>6</v>
      </c>
    </row>
    <row r="604" spans="1:5" x14ac:dyDescent="0.2">
      <c r="A604" t="s">
        <v>8218</v>
      </c>
      <c r="B604">
        <f>VLOOKUP(A604, raw_data!F604:P4717, 11, FALSE)</f>
        <v>2</v>
      </c>
      <c r="D604" t="s">
        <v>8220</v>
      </c>
      <c r="E604">
        <f>VLOOKUP(D604, raw_data!F764:P4877, 11, FALSE)</f>
        <v>0</v>
      </c>
    </row>
    <row r="605" spans="1:5" x14ac:dyDescent="0.2">
      <c r="A605" t="s">
        <v>8218</v>
      </c>
      <c r="B605">
        <f>VLOOKUP(A605, raw_data!F605:P4718, 11, FALSE)</f>
        <v>2</v>
      </c>
      <c r="D605" t="s">
        <v>8220</v>
      </c>
      <c r="E605">
        <f>VLOOKUP(D605, raw_data!F765:P4878, 11, FALSE)</f>
        <v>1</v>
      </c>
    </row>
    <row r="606" spans="1:5" x14ac:dyDescent="0.2">
      <c r="A606" t="s">
        <v>8218</v>
      </c>
      <c r="B606">
        <f>VLOOKUP(A606, raw_data!F606:P4719, 11, FALSE)</f>
        <v>2</v>
      </c>
      <c r="D606" t="s">
        <v>8220</v>
      </c>
      <c r="E606">
        <f>VLOOKUP(D606, raw_data!F766:P4879, 11, FALSE)</f>
        <v>0</v>
      </c>
    </row>
    <row r="607" spans="1:5" x14ac:dyDescent="0.2">
      <c r="A607" t="s">
        <v>8218</v>
      </c>
      <c r="B607">
        <f>VLOOKUP(A607, raw_data!F607:P4720, 11, FALSE)</f>
        <v>2</v>
      </c>
      <c r="D607" t="s">
        <v>8220</v>
      </c>
      <c r="E607">
        <f>VLOOKUP(D607, raw_data!F767:P4880, 11, FALSE)</f>
        <v>44</v>
      </c>
    </row>
    <row r="608" spans="1:5" x14ac:dyDescent="0.2">
      <c r="A608" t="s">
        <v>8218</v>
      </c>
      <c r="B608">
        <f>VLOOKUP(A608, raw_data!F608:P4721, 11, FALSE)</f>
        <v>2</v>
      </c>
      <c r="D608" t="s">
        <v>8220</v>
      </c>
      <c r="E608">
        <f>VLOOKUP(D608, raw_data!F768:P4881, 11, FALSE)</f>
        <v>0</v>
      </c>
    </row>
    <row r="609" spans="1:5" x14ac:dyDescent="0.2">
      <c r="A609" t="s">
        <v>8218</v>
      </c>
      <c r="B609">
        <f>VLOOKUP(A609, raw_data!F609:P4722, 11, FALSE)</f>
        <v>2</v>
      </c>
      <c r="D609" t="s">
        <v>8220</v>
      </c>
      <c r="E609">
        <f>VLOOKUP(D609, raw_data!F769:P4882, 11, FALSE)</f>
        <v>3</v>
      </c>
    </row>
    <row r="610" spans="1:5" x14ac:dyDescent="0.2">
      <c r="A610" t="s">
        <v>8218</v>
      </c>
      <c r="B610">
        <f>VLOOKUP(A610, raw_data!F610:P4723, 11, FALSE)</f>
        <v>2</v>
      </c>
      <c r="D610" t="s">
        <v>8220</v>
      </c>
      <c r="E610">
        <f>VLOOKUP(D610, raw_data!F770:P4883, 11, FALSE)</f>
        <v>0</v>
      </c>
    </row>
    <row r="611" spans="1:5" x14ac:dyDescent="0.2">
      <c r="A611" t="s">
        <v>8218</v>
      </c>
      <c r="B611">
        <f>VLOOKUP(A611, raw_data!F611:P4724, 11, FALSE)</f>
        <v>2</v>
      </c>
      <c r="D611" t="s">
        <v>8220</v>
      </c>
      <c r="E611">
        <f>VLOOKUP(D611, raw_data!F771:P4884, 11, FALSE)</f>
        <v>52</v>
      </c>
    </row>
    <row r="612" spans="1:5" x14ac:dyDescent="0.2">
      <c r="A612" t="s">
        <v>8218</v>
      </c>
      <c r="B612">
        <f>VLOOKUP(A612, raw_data!F612:P4725, 11, FALSE)</f>
        <v>2</v>
      </c>
      <c r="D612" t="s">
        <v>8220</v>
      </c>
      <c r="E612">
        <f>VLOOKUP(D612, raw_data!F772:P4885, 11, FALSE)</f>
        <v>0</v>
      </c>
    </row>
    <row r="613" spans="1:5" x14ac:dyDescent="0.2">
      <c r="A613" t="s">
        <v>8218</v>
      </c>
      <c r="B613">
        <f>VLOOKUP(A613, raw_data!F613:P4726, 11, FALSE)</f>
        <v>2</v>
      </c>
      <c r="D613" t="s">
        <v>8220</v>
      </c>
      <c r="E613">
        <f>VLOOKUP(D613, raw_data!F773:P4886, 11, FALSE)</f>
        <v>1</v>
      </c>
    </row>
    <row r="614" spans="1:5" x14ac:dyDescent="0.2">
      <c r="A614" t="s">
        <v>8218</v>
      </c>
      <c r="B614">
        <f>VLOOKUP(A614, raw_data!F614:P4727, 11, FALSE)</f>
        <v>2</v>
      </c>
      <c r="D614" t="s">
        <v>8220</v>
      </c>
      <c r="E614">
        <f>VLOOKUP(D614, raw_data!F774:P4887, 11, FALSE)</f>
        <v>1</v>
      </c>
    </row>
    <row r="615" spans="1:5" x14ac:dyDescent="0.2">
      <c r="A615" t="s">
        <v>8218</v>
      </c>
      <c r="B615">
        <f>VLOOKUP(A615, raw_data!F615:P4728, 11, FALSE)</f>
        <v>2</v>
      </c>
      <c r="D615" t="s">
        <v>8220</v>
      </c>
      <c r="E615">
        <f>VLOOKUP(D615, raw_data!F775:P4888, 11, FALSE)</f>
        <v>2</v>
      </c>
    </row>
    <row r="616" spans="1:5" x14ac:dyDescent="0.2">
      <c r="A616" t="s">
        <v>8218</v>
      </c>
      <c r="B616">
        <f>VLOOKUP(A616, raw_data!F616:P4729, 11, FALSE)</f>
        <v>2</v>
      </c>
      <c r="D616" t="s">
        <v>8220</v>
      </c>
      <c r="E616">
        <f>VLOOKUP(D616, raw_data!F776:P4889, 11, FALSE)</f>
        <v>9</v>
      </c>
    </row>
    <row r="617" spans="1:5" x14ac:dyDescent="0.2">
      <c r="A617" t="s">
        <v>8218</v>
      </c>
      <c r="B617">
        <f>VLOOKUP(A617, raw_data!F617:P4730, 11, FALSE)</f>
        <v>2</v>
      </c>
      <c r="D617" t="s">
        <v>8220</v>
      </c>
      <c r="E617">
        <f>VLOOKUP(D617, raw_data!F777:P4890, 11, FALSE)</f>
        <v>5</v>
      </c>
    </row>
    <row r="618" spans="1:5" x14ac:dyDescent="0.2">
      <c r="A618" t="s">
        <v>8218</v>
      </c>
      <c r="B618">
        <f>VLOOKUP(A618, raw_data!F618:P4731, 11, FALSE)</f>
        <v>2</v>
      </c>
      <c r="D618" t="s">
        <v>8220</v>
      </c>
      <c r="E618">
        <f>VLOOKUP(D618, raw_data!F778:P4891, 11, FALSE)</f>
        <v>57</v>
      </c>
    </row>
    <row r="619" spans="1:5" x14ac:dyDescent="0.2">
      <c r="A619" t="s">
        <v>8218</v>
      </c>
      <c r="B619">
        <f>VLOOKUP(A619, raw_data!F619:P4732, 11, FALSE)</f>
        <v>2</v>
      </c>
      <c r="D619" t="s">
        <v>8220</v>
      </c>
      <c r="E619">
        <f>VLOOKUP(D619, raw_data!F779:P4892, 11, FALSE)</f>
        <v>3</v>
      </c>
    </row>
    <row r="620" spans="1:5" x14ac:dyDescent="0.2">
      <c r="A620" t="s">
        <v>8218</v>
      </c>
      <c r="B620">
        <f>VLOOKUP(A620, raw_data!F620:P4733, 11, FALSE)</f>
        <v>2</v>
      </c>
      <c r="D620" t="s">
        <v>8220</v>
      </c>
      <c r="E620">
        <f>VLOOKUP(D620, raw_data!F780:P4893, 11, FALSE)</f>
        <v>1</v>
      </c>
    </row>
    <row r="621" spans="1:5" x14ac:dyDescent="0.2">
      <c r="A621" t="s">
        <v>8218</v>
      </c>
      <c r="B621">
        <f>VLOOKUP(A621, raw_data!F621:P4734, 11, FALSE)</f>
        <v>2</v>
      </c>
      <c r="D621" t="s">
        <v>8220</v>
      </c>
      <c r="E621">
        <f>VLOOKUP(D621, raw_data!F781:P4894, 11, FALSE)</f>
        <v>6</v>
      </c>
    </row>
    <row r="622" spans="1:5" x14ac:dyDescent="0.2">
      <c r="A622" t="s">
        <v>8218</v>
      </c>
      <c r="B622">
        <f>VLOOKUP(A622, raw_data!F622:P4735, 11, FALSE)</f>
        <v>2</v>
      </c>
      <c r="D622" t="s">
        <v>8220</v>
      </c>
      <c r="E622">
        <f>VLOOKUP(D622, raw_data!F782:P4895, 11, FALSE)</f>
        <v>48</v>
      </c>
    </row>
    <row r="623" spans="1:5" x14ac:dyDescent="0.2">
      <c r="A623" t="s">
        <v>8218</v>
      </c>
      <c r="B623">
        <f>VLOOKUP(A623, raw_data!F623:P4736, 11, FALSE)</f>
        <v>2</v>
      </c>
      <c r="D623" t="s">
        <v>8220</v>
      </c>
      <c r="E623">
        <f>VLOOKUP(D623, raw_data!F783:P4896, 11, FALSE)</f>
        <v>48</v>
      </c>
    </row>
    <row r="624" spans="1:5" x14ac:dyDescent="0.2">
      <c r="A624" t="s">
        <v>8218</v>
      </c>
      <c r="B624">
        <f>VLOOKUP(A624, raw_data!F624:P4737, 11, FALSE)</f>
        <v>2</v>
      </c>
      <c r="D624" t="s">
        <v>8220</v>
      </c>
      <c r="E624">
        <f>VLOOKUP(D624, raw_data!F784:P4897, 11, FALSE)</f>
        <v>48</v>
      </c>
    </row>
    <row r="625" spans="1:5" x14ac:dyDescent="0.2">
      <c r="A625" t="s">
        <v>8218</v>
      </c>
      <c r="B625">
        <f>VLOOKUP(A625, raw_data!F625:P4738, 11, FALSE)</f>
        <v>2</v>
      </c>
      <c r="D625" t="s">
        <v>8220</v>
      </c>
      <c r="E625">
        <f>VLOOKUP(D625, raw_data!F785:P4898, 11, FALSE)</f>
        <v>48</v>
      </c>
    </row>
    <row r="626" spans="1:5" x14ac:dyDescent="0.2">
      <c r="A626" t="s">
        <v>8218</v>
      </c>
      <c r="B626">
        <f>VLOOKUP(A626, raw_data!F626:P4739, 11, FALSE)</f>
        <v>2</v>
      </c>
      <c r="D626" t="s">
        <v>8220</v>
      </c>
      <c r="E626">
        <f>VLOOKUP(D626, raw_data!F786:P4899, 11, FALSE)</f>
        <v>48</v>
      </c>
    </row>
    <row r="627" spans="1:5" x14ac:dyDescent="0.2">
      <c r="A627" t="s">
        <v>8218</v>
      </c>
      <c r="B627">
        <f>VLOOKUP(A627, raw_data!F627:P4740, 11, FALSE)</f>
        <v>2</v>
      </c>
      <c r="D627" t="s">
        <v>8220</v>
      </c>
      <c r="E627">
        <f>VLOOKUP(D627, raw_data!F787:P4900, 11, FALSE)</f>
        <v>48</v>
      </c>
    </row>
    <row r="628" spans="1:5" x14ac:dyDescent="0.2">
      <c r="A628" t="s">
        <v>8218</v>
      </c>
      <c r="B628">
        <f>VLOOKUP(A628, raw_data!F628:P4741, 11, FALSE)</f>
        <v>2</v>
      </c>
      <c r="D628" t="s">
        <v>8220</v>
      </c>
      <c r="E628">
        <f>VLOOKUP(D628, raw_data!F788:P4901, 11, FALSE)</f>
        <v>48</v>
      </c>
    </row>
    <row r="629" spans="1:5" x14ac:dyDescent="0.2">
      <c r="A629" t="s">
        <v>8218</v>
      </c>
      <c r="B629">
        <f>VLOOKUP(A629, raw_data!F629:P4742, 11, FALSE)</f>
        <v>2</v>
      </c>
      <c r="D629" t="s">
        <v>8220</v>
      </c>
      <c r="E629">
        <f>VLOOKUP(D629, raw_data!F789:P4902, 11, FALSE)</f>
        <v>48</v>
      </c>
    </row>
    <row r="630" spans="1:5" x14ac:dyDescent="0.2">
      <c r="A630" t="s">
        <v>8218</v>
      </c>
      <c r="B630">
        <f>VLOOKUP(A630, raw_data!F630:P4743, 11, FALSE)</f>
        <v>2</v>
      </c>
      <c r="D630" t="s">
        <v>8220</v>
      </c>
      <c r="E630">
        <f>VLOOKUP(D630, raw_data!F790:P4903, 11, FALSE)</f>
        <v>48</v>
      </c>
    </row>
    <row r="631" spans="1:5" x14ac:dyDescent="0.2">
      <c r="A631" t="s">
        <v>8218</v>
      </c>
      <c r="B631">
        <f>VLOOKUP(A631, raw_data!F631:P4744, 11, FALSE)</f>
        <v>2</v>
      </c>
      <c r="D631" t="s">
        <v>8220</v>
      </c>
      <c r="E631">
        <f>VLOOKUP(D631, raw_data!F791:P4904, 11, FALSE)</f>
        <v>48</v>
      </c>
    </row>
    <row r="632" spans="1:5" x14ac:dyDescent="0.2">
      <c r="A632" t="s">
        <v>8218</v>
      </c>
      <c r="B632">
        <f>VLOOKUP(A632, raw_data!F632:P4745, 11, FALSE)</f>
        <v>2</v>
      </c>
      <c r="D632" t="s">
        <v>8220</v>
      </c>
      <c r="E632">
        <f>VLOOKUP(D632, raw_data!F792:P4905, 11, FALSE)</f>
        <v>48</v>
      </c>
    </row>
    <row r="633" spans="1:5" x14ac:dyDescent="0.2">
      <c r="A633" t="s">
        <v>8218</v>
      </c>
      <c r="B633">
        <f>VLOOKUP(A633, raw_data!F633:P4746, 11, FALSE)</f>
        <v>2</v>
      </c>
      <c r="D633" t="s">
        <v>8220</v>
      </c>
      <c r="E633">
        <f>VLOOKUP(D633, raw_data!F793:P4906, 11, FALSE)</f>
        <v>48</v>
      </c>
    </row>
    <row r="634" spans="1:5" x14ac:dyDescent="0.2">
      <c r="A634" t="s">
        <v>8218</v>
      </c>
      <c r="B634">
        <f>VLOOKUP(A634, raw_data!F634:P4747, 11, FALSE)</f>
        <v>2</v>
      </c>
      <c r="D634" t="s">
        <v>8220</v>
      </c>
      <c r="E634">
        <f>VLOOKUP(D634, raw_data!F794:P4907, 11, FALSE)</f>
        <v>48</v>
      </c>
    </row>
    <row r="635" spans="1:5" x14ac:dyDescent="0.2">
      <c r="A635" t="s">
        <v>8218</v>
      </c>
      <c r="B635">
        <f>VLOOKUP(A635, raw_data!F635:P4748, 11, FALSE)</f>
        <v>2</v>
      </c>
      <c r="D635" t="s">
        <v>8220</v>
      </c>
      <c r="E635">
        <f>VLOOKUP(D635, raw_data!F795:P4908, 11, FALSE)</f>
        <v>48</v>
      </c>
    </row>
    <row r="636" spans="1:5" x14ac:dyDescent="0.2">
      <c r="A636" t="s">
        <v>8218</v>
      </c>
      <c r="B636">
        <f>VLOOKUP(A636, raw_data!F636:P4749, 11, FALSE)</f>
        <v>2</v>
      </c>
      <c r="D636" t="s">
        <v>8220</v>
      </c>
      <c r="E636">
        <f>VLOOKUP(D636, raw_data!F796:P4909, 11, FALSE)</f>
        <v>48</v>
      </c>
    </row>
    <row r="637" spans="1:5" x14ac:dyDescent="0.2">
      <c r="A637" t="s">
        <v>8218</v>
      </c>
      <c r="B637">
        <f>VLOOKUP(A637, raw_data!F637:P4750, 11, FALSE)</f>
        <v>2</v>
      </c>
      <c r="D637" t="s">
        <v>8220</v>
      </c>
      <c r="E637">
        <f>VLOOKUP(D637, raw_data!F797:P4910, 11, FALSE)</f>
        <v>48</v>
      </c>
    </row>
    <row r="638" spans="1:5" x14ac:dyDescent="0.2">
      <c r="A638" t="s">
        <v>8218</v>
      </c>
      <c r="B638">
        <f>VLOOKUP(A638, raw_data!F638:P4751, 11, FALSE)</f>
        <v>2</v>
      </c>
      <c r="D638" t="s">
        <v>8220</v>
      </c>
      <c r="E638">
        <f>VLOOKUP(D638, raw_data!F798:P4911, 11, FALSE)</f>
        <v>48</v>
      </c>
    </row>
    <row r="639" spans="1:5" x14ac:dyDescent="0.2">
      <c r="A639" t="s">
        <v>8218</v>
      </c>
      <c r="B639">
        <f>VLOOKUP(A639, raw_data!F639:P4752, 11, FALSE)</f>
        <v>2</v>
      </c>
      <c r="D639" t="s">
        <v>8220</v>
      </c>
      <c r="E639">
        <f>VLOOKUP(D639, raw_data!F799:P4912, 11, FALSE)</f>
        <v>48</v>
      </c>
    </row>
    <row r="640" spans="1:5" x14ac:dyDescent="0.2">
      <c r="A640" t="s">
        <v>8218</v>
      </c>
      <c r="B640">
        <f>VLOOKUP(A640, raw_data!F640:P4753, 11, FALSE)</f>
        <v>2</v>
      </c>
      <c r="D640" t="s">
        <v>8220</v>
      </c>
      <c r="E640">
        <f>VLOOKUP(D640, raw_data!F800:P4913, 11, FALSE)</f>
        <v>48</v>
      </c>
    </row>
    <row r="641" spans="1:5" x14ac:dyDescent="0.2">
      <c r="A641" t="s">
        <v>8218</v>
      </c>
      <c r="B641">
        <f>VLOOKUP(A641, raw_data!F641:P4754, 11, FALSE)</f>
        <v>2</v>
      </c>
      <c r="D641" t="s">
        <v>8220</v>
      </c>
      <c r="E641">
        <f>VLOOKUP(D641, raw_data!F801:P4914, 11, FALSE)</f>
        <v>48</v>
      </c>
    </row>
    <row r="642" spans="1:5" x14ac:dyDescent="0.2">
      <c r="A642" t="s">
        <v>8218</v>
      </c>
      <c r="B642">
        <f>VLOOKUP(A642, raw_data!F642:P4755, 11, FALSE)</f>
        <v>2</v>
      </c>
      <c r="D642" t="s">
        <v>8220</v>
      </c>
      <c r="E642">
        <f>VLOOKUP(D642, raw_data!F802:P4915, 11, FALSE)</f>
        <v>48</v>
      </c>
    </row>
    <row r="643" spans="1:5" x14ac:dyDescent="0.2">
      <c r="A643" t="s">
        <v>8218</v>
      </c>
      <c r="B643">
        <f>VLOOKUP(A643, raw_data!F643:P4756, 11, FALSE)</f>
        <v>315</v>
      </c>
      <c r="D643" t="s">
        <v>8220</v>
      </c>
      <c r="E643">
        <f>VLOOKUP(D643, raw_data!F803:P4916, 11, FALSE)</f>
        <v>48</v>
      </c>
    </row>
    <row r="644" spans="1:5" x14ac:dyDescent="0.2">
      <c r="A644" t="s">
        <v>8218</v>
      </c>
      <c r="B644">
        <f>VLOOKUP(A644, raw_data!F644:P4757, 11, FALSE)</f>
        <v>2174</v>
      </c>
      <c r="D644" t="s">
        <v>8220</v>
      </c>
      <c r="E644">
        <f>VLOOKUP(D644, raw_data!F804:P4917, 11, FALSE)</f>
        <v>48</v>
      </c>
    </row>
    <row r="645" spans="1:5" x14ac:dyDescent="0.2">
      <c r="A645" t="s">
        <v>8218</v>
      </c>
      <c r="B645">
        <f>VLOOKUP(A645, raw_data!F645:P4758, 11, FALSE)</f>
        <v>152</v>
      </c>
      <c r="D645" t="s">
        <v>8220</v>
      </c>
      <c r="E645">
        <f>VLOOKUP(D645, raw_data!F805:P4918, 11, FALSE)</f>
        <v>48</v>
      </c>
    </row>
    <row r="646" spans="1:5" x14ac:dyDescent="0.2">
      <c r="A646" t="s">
        <v>8218</v>
      </c>
      <c r="B646">
        <f>VLOOKUP(A646, raw_data!F646:P4759, 11, FALSE)</f>
        <v>1021</v>
      </c>
      <c r="D646" t="s">
        <v>8220</v>
      </c>
      <c r="E646">
        <f>VLOOKUP(D646, raw_data!F806:P4919, 11, FALSE)</f>
        <v>48</v>
      </c>
    </row>
    <row r="647" spans="1:5" x14ac:dyDescent="0.2">
      <c r="A647" t="s">
        <v>8218</v>
      </c>
      <c r="B647">
        <f>VLOOKUP(A647, raw_data!F647:P4760, 11, FALSE)</f>
        <v>237</v>
      </c>
      <c r="D647" t="s">
        <v>8220</v>
      </c>
      <c r="E647">
        <f>VLOOKUP(D647, raw_data!F807:P4920, 11, FALSE)</f>
        <v>48</v>
      </c>
    </row>
    <row r="648" spans="1:5" x14ac:dyDescent="0.2">
      <c r="A648" t="s">
        <v>8218</v>
      </c>
      <c r="B648">
        <f>VLOOKUP(A648, raw_data!F648:P4761, 11, FALSE)</f>
        <v>27</v>
      </c>
      <c r="D648" t="s">
        <v>8220</v>
      </c>
      <c r="E648">
        <f>VLOOKUP(D648, raw_data!F808:P4921, 11, FALSE)</f>
        <v>48</v>
      </c>
    </row>
    <row r="649" spans="1:5" x14ac:dyDescent="0.2">
      <c r="A649" t="s">
        <v>8218</v>
      </c>
      <c r="B649">
        <f>VLOOKUP(A649, raw_data!F649:P4762, 11, FALSE)</f>
        <v>17</v>
      </c>
      <c r="D649" t="s">
        <v>8220</v>
      </c>
      <c r="E649">
        <f>VLOOKUP(D649, raw_data!F809:P4922, 11, FALSE)</f>
        <v>48</v>
      </c>
    </row>
    <row r="650" spans="1:5" x14ac:dyDescent="0.2">
      <c r="A650" t="s">
        <v>8218</v>
      </c>
      <c r="B650">
        <f>VLOOKUP(A650, raw_data!F650:P4763, 11, FALSE)</f>
        <v>27</v>
      </c>
      <c r="D650" t="s">
        <v>8220</v>
      </c>
      <c r="E650">
        <f>VLOOKUP(D650, raw_data!F810:P4923, 11, FALSE)</f>
        <v>48</v>
      </c>
    </row>
    <row r="651" spans="1:5" x14ac:dyDescent="0.2">
      <c r="A651" t="s">
        <v>8218</v>
      </c>
      <c r="B651">
        <f>VLOOKUP(A651, raw_data!F651:P4764, 11, FALSE)</f>
        <v>82</v>
      </c>
      <c r="D651" t="s">
        <v>8220</v>
      </c>
      <c r="E651">
        <f>VLOOKUP(D651, raw_data!F811:P4924, 11, FALSE)</f>
        <v>48</v>
      </c>
    </row>
    <row r="652" spans="1:5" x14ac:dyDescent="0.2">
      <c r="A652" t="s">
        <v>8218</v>
      </c>
      <c r="B652">
        <f>VLOOKUP(A652, raw_data!F652:P4765, 11, FALSE)</f>
        <v>48</v>
      </c>
      <c r="D652" t="s">
        <v>8220</v>
      </c>
      <c r="E652">
        <f>VLOOKUP(D652, raw_data!F812:P4925, 11, FALSE)</f>
        <v>48</v>
      </c>
    </row>
    <row r="653" spans="1:5" x14ac:dyDescent="0.2">
      <c r="A653" t="s">
        <v>8218</v>
      </c>
      <c r="B653">
        <f>VLOOKUP(A653, raw_data!F653:P4766, 11, FALSE)</f>
        <v>105</v>
      </c>
      <c r="D653" t="s">
        <v>8220</v>
      </c>
      <c r="E653">
        <f>VLOOKUP(D653, raw_data!F813:P4926, 11, FALSE)</f>
        <v>48</v>
      </c>
    </row>
    <row r="654" spans="1:5" x14ac:dyDescent="0.2">
      <c r="A654" t="s">
        <v>8218</v>
      </c>
      <c r="B654">
        <f>VLOOKUP(A654, raw_data!F654:P4767, 11, FALSE)</f>
        <v>28</v>
      </c>
      <c r="D654" t="s">
        <v>8220</v>
      </c>
      <c r="E654">
        <f>VLOOKUP(D654, raw_data!F814:P4927, 11, FALSE)</f>
        <v>48</v>
      </c>
    </row>
    <row r="655" spans="1:5" x14ac:dyDescent="0.2">
      <c r="A655" t="s">
        <v>8218</v>
      </c>
      <c r="B655">
        <f>VLOOKUP(A655, raw_data!F655:P4768, 11, FALSE)</f>
        <v>1107</v>
      </c>
      <c r="D655" t="s">
        <v>8220</v>
      </c>
      <c r="E655">
        <f>VLOOKUP(D655, raw_data!F815:P4928, 11, FALSE)</f>
        <v>48</v>
      </c>
    </row>
    <row r="656" spans="1:5" x14ac:dyDescent="0.2">
      <c r="A656" t="s">
        <v>8218</v>
      </c>
      <c r="B656">
        <f>VLOOKUP(A656, raw_data!F656:P4769, 11, FALSE)</f>
        <v>1013</v>
      </c>
      <c r="D656" t="s">
        <v>8220</v>
      </c>
      <c r="E656">
        <f>VLOOKUP(D656, raw_data!F816:P4929, 11, FALSE)</f>
        <v>48</v>
      </c>
    </row>
    <row r="657" spans="1:5" x14ac:dyDescent="0.2">
      <c r="A657" t="s">
        <v>8218</v>
      </c>
      <c r="B657">
        <f>VLOOKUP(A657, raw_data!F657:P4770, 11, FALSE)</f>
        <v>274</v>
      </c>
      <c r="D657" t="s">
        <v>8220</v>
      </c>
      <c r="E657">
        <f>VLOOKUP(D657, raw_data!F817:P4930, 11, FALSE)</f>
        <v>48</v>
      </c>
    </row>
    <row r="658" spans="1:5" x14ac:dyDescent="0.2">
      <c r="A658" t="s">
        <v>8218</v>
      </c>
      <c r="B658">
        <f>VLOOKUP(A658, raw_data!F658:P4771, 11, FALSE)</f>
        <v>87</v>
      </c>
      <c r="D658" t="s">
        <v>8220</v>
      </c>
      <c r="E658">
        <f>VLOOKUP(D658, raw_data!F818:P4931, 11, FALSE)</f>
        <v>48</v>
      </c>
    </row>
    <row r="659" spans="1:5" x14ac:dyDescent="0.2">
      <c r="A659" t="s">
        <v>8218</v>
      </c>
      <c r="B659">
        <f>VLOOKUP(A659, raw_data!F659:P4772, 11, FALSE)</f>
        <v>99</v>
      </c>
      <c r="D659" t="s">
        <v>8220</v>
      </c>
      <c r="E659">
        <f>VLOOKUP(D659, raw_data!F819:P4932, 11, FALSE)</f>
        <v>48</v>
      </c>
    </row>
    <row r="660" spans="1:5" x14ac:dyDescent="0.2">
      <c r="A660" t="s">
        <v>8218</v>
      </c>
      <c r="B660">
        <f>VLOOKUP(A660, raw_data!F660:P4773, 11, FALSE)</f>
        <v>276</v>
      </c>
      <c r="D660" t="s">
        <v>8220</v>
      </c>
      <c r="E660">
        <f>VLOOKUP(D660, raw_data!F820:P4933, 11, FALSE)</f>
        <v>48</v>
      </c>
    </row>
    <row r="661" spans="1:5" x14ac:dyDescent="0.2">
      <c r="A661" t="s">
        <v>8218</v>
      </c>
      <c r="B661">
        <f>VLOOKUP(A661, raw_data!F661:P4774, 11, FALSE)</f>
        <v>21</v>
      </c>
      <c r="D661" t="s">
        <v>8220</v>
      </c>
      <c r="E661">
        <f>VLOOKUP(D661, raw_data!F821:P4934, 11, FALSE)</f>
        <v>48</v>
      </c>
    </row>
    <row r="662" spans="1:5" x14ac:dyDescent="0.2">
      <c r="A662" t="s">
        <v>8218</v>
      </c>
      <c r="B662">
        <f>VLOOKUP(A662, raw_data!F662:P4775, 11, FALSE)</f>
        <v>41</v>
      </c>
      <c r="D662" t="s">
        <v>8220</v>
      </c>
      <c r="E662">
        <f>VLOOKUP(D662, raw_data!F822:P4935, 11, FALSE)</f>
        <v>48</v>
      </c>
    </row>
    <row r="663" spans="1:5" x14ac:dyDescent="0.2">
      <c r="A663" t="s">
        <v>8218</v>
      </c>
      <c r="B663">
        <f>VLOOKUP(A663, raw_data!F663:P4776, 11, FALSE)</f>
        <v>41</v>
      </c>
      <c r="D663" t="s">
        <v>8220</v>
      </c>
      <c r="E663">
        <f>VLOOKUP(D663, raw_data!F823:P4936, 11, FALSE)</f>
        <v>48</v>
      </c>
    </row>
    <row r="664" spans="1:5" x14ac:dyDescent="0.2">
      <c r="A664" t="s">
        <v>8218</v>
      </c>
      <c r="B664">
        <f>VLOOKUP(A664, raw_data!F664:P4777, 11, FALSE)</f>
        <v>41</v>
      </c>
      <c r="D664" t="s">
        <v>8220</v>
      </c>
      <c r="E664">
        <f>VLOOKUP(D664, raw_data!F824:P4937, 11, FALSE)</f>
        <v>48</v>
      </c>
    </row>
    <row r="665" spans="1:5" x14ac:dyDescent="0.2">
      <c r="A665" t="s">
        <v>8218</v>
      </c>
      <c r="B665">
        <f>VLOOKUP(A665, raw_data!F665:P4778, 11, FALSE)</f>
        <v>41</v>
      </c>
      <c r="D665" t="s">
        <v>8220</v>
      </c>
      <c r="E665">
        <f>VLOOKUP(D665, raw_data!F825:P4938, 11, FALSE)</f>
        <v>48</v>
      </c>
    </row>
    <row r="666" spans="1:5" x14ac:dyDescent="0.2">
      <c r="A666" t="s">
        <v>8218</v>
      </c>
      <c r="B666">
        <f>VLOOKUP(A666, raw_data!F666:P4779, 11, FALSE)</f>
        <v>41</v>
      </c>
      <c r="D666" t="s">
        <v>8220</v>
      </c>
      <c r="E666">
        <f>VLOOKUP(D666, raw_data!F826:P4939, 11, FALSE)</f>
        <v>48</v>
      </c>
    </row>
    <row r="667" spans="1:5" x14ac:dyDescent="0.2">
      <c r="A667" t="s">
        <v>8218</v>
      </c>
      <c r="B667">
        <f>VLOOKUP(A667, raw_data!F667:P4780, 11, FALSE)</f>
        <v>41</v>
      </c>
      <c r="D667" t="s">
        <v>8220</v>
      </c>
      <c r="E667">
        <f>VLOOKUP(D667, raw_data!F827:P4940, 11, FALSE)</f>
        <v>48</v>
      </c>
    </row>
    <row r="668" spans="1:5" x14ac:dyDescent="0.2">
      <c r="A668" t="s">
        <v>8218</v>
      </c>
      <c r="B668">
        <f>VLOOKUP(A668, raw_data!F668:P4781, 11, FALSE)</f>
        <v>41</v>
      </c>
      <c r="D668" t="s">
        <v>8220</v>
      </c>
      <c r="E668">
        <f>VLOOKUP(D668, raw_data!F828:P4941, 11, FALSE)</f>
        <v>48</v>
      </c>
    </row>
    <row r="669" spans="1:5" x14ac:dyDescent="0.2">
      <c r="A669" t="s">
        <v>8218</v>
      </c>
      <c r="B669">
        <f>VLOOKUP(A669, raw_data!F669:P4782, 11, FALSE)</f>
        <v>41</v>
      </c>
      <c r="D669" t="s">
        <v>8220</v>
      </c>
      <c r="E669">
        <f>VLOOKUP(D669, raw_data!F829:P4942, 11, FALSE)</f>
        <v>48</v>
      </c>
    </row>
    <row r="670" spans="1:5" x14ac:dyDescent="0.2">
      <c r="A670" t="s">
        <v>8218</v>
      </c>
      <c r="B670">
        <f>VLOOKUP(A670, raw_data!F670:P4783, 11, FALSE)</f>
        <v>41</v>
      </c>
      <c r="D670" t="s">
        <v>8220</v>
      </c>
      <c r="E670">
        <f>VLOOKUP(D670, raw_data!F830:P4943, 11, FALSE)</f>
        <v>48</v>
      </c>
    </row>
    <row r="671" spans="1:5" x14ac:dyDescent="0.2">
      <c r="A671" t="s">
        <v>8218</v>
      </c>
      <c r="B671">
        <f>VLOOKUP(A671, raw_data!F671:P4784, 11, FALSE)</f>
        <v>41</v>
      </c>
      <c r="D671" t="s">
        <v>8220</v>
      </c>
      <c r="E671">
        <f>VLOOKUP(D671, raw_data!F831:P4944, 11, FALSE)</f>
        <v>48</v>
      </c>
    </row>
    <row r="672" spans="1:5" x14ac:dyDescent="0.2">
      <c r="A672" t="s">
        <v>8218</v>
      </c>
      <c r="B672">
        <f>VLOOKUP(A672, raw_data!F672:P4785, 11, FALSE)</f>
        <v>41</v>
      </c>
      <c r="D672" t="s">
        <v>8220</v>
      </c>
      <c r="E672">
        <f>VLOOKUP(D672, raw_data!F832:P4945, 11, FALSE)</f>
        <v>48</v>
      </c>
    </row>
    <row r="673" spans="1:5" x14ac:dyDescent="0.2">
      <c r="A673" t="s">
        <v>8218</v>
      </c>
      <c r="B673">
        <f>VLOOKUP(A673, raw_data!F673:P4786, 11, FALSE)</f>
        <v>41</v>
      </c>
      <c r="D673" t="s">
        <v>8220</v>
      </c>
      <c r="E673">
        <f>VLOOKUP(D673, raw_data!F833:P4946, 11, FALSE)</f>
        <v>48</v>
      </c>
    </row>
    <row r="674" spans="1:5" x14ac:dyDescent="0.2">
      <c r="A674" t="s">
        <v>8218</v>
      </c>
      <c r="B674">
        <f>VLOOKUP(A674, raw_data!F674:P4787, 11, FALSE)</f>
        <v>41</v>
      </c>
      <c r="D674" t="s">
        <v>8220</v>
      </c>
      <c r="E674">
        <f>VLOOKUP(D674, raw_data!F834:P4947, 11, FALSE)</f>
        <v>48</v>
      </c>
    </row>
    <row r="675" spans="1:5" x14ac:dyDescent="0.2">
      <c r="A675" t="s">
        <v>8218</v>
      </c>
      <c r="B675">
        <f>VLOOKUP(A675, raw_data!F675:P4788, 11, FALSE)</f>
        <v>41</v>
      </c>
      <c r="D675" t="s">
        <v>8220</v>
      </c>
      <c r="E675">
        <f>VLOOKUP(D675, raw_data!F835:P4948, 11, FALSE)</f>
        <v>48</v>
      </c>
    </row>
    <row r="676" spans="1:5" x14ac:dyDescent="0.2">
      <c r="A676" t="s">
        <v>8218</v>
      </c>
      <c r="B676">
        <f>VLOOKUP(A676, raw_data!F676:P4789, 11, FALSE)</f>
        <v>41</v>
      </c>
      <c r="D676" t="s">
        <v>8220</v>
      </c>
      <c r="E676">
        <f>VLOOKUP(D676, raw_data!F836:P4949, 11, FALSE)</f>
        <v>48</v>
      </c>
    </row>
    <row r="677" spans="1:5" x14ac:dyDescent="0.2">
      <c r="A677" t="s">
        <v>8218</v>
      </c>
      <c r="B677">
        <f>VLOOKUP(A677, raw_data!F677:P4790, 11, FALSE)</f>
        <v>41</v>
      </c>
      <c r="D677" t="s">
        <v>8220</v>
      </c>
      <c r="E677">
        <f>VLOOKUP(D677, raw_data!F837:P4950, 11, FALSE)</f>
        <v>48</v>
      </c>
    </row>
    <row r="678" spans="1:5" x14ac:dyDescent="0.2">
      <c r="A678" t="s">
        <v>8218</v>
      </c>
      <c r="B678">
        <f>VLOOKUP(A678, raw_data!F678:P4791, 11, FALSE)</f>
        <v>41</v>
      </c>
      <c r="D678" t="s">
        <v>8220</v>
      </c>
      <c r="E678">
        <f>VLOOKUP(D678, raw_data!F838:P4951, 11, FALSE)</f>
        <v>48</v>
      </c>
    </row>
    <row r="679" spans="1:5" x14ac:dyDescent="0.2">
      <c r="A679" t="s">
        <v>8218</v>
      </c>
      <c r="B679">
        <f>VLOOKUP(A679, raw_data!F679:P4792, 11, FALSE)</f>
        <v>41</v>
      </c>
      <c r="D679" t="s">
        <v>8220</v>
      </c>
      <c r="E679">
        <f>VLOOKUP(D679, raw_data!F839:P4952, 11, FALSE)</f>
        <v>48</v>
      </c>
    </row>
    <row r="680" spans="1:5" x14ac:dyDescent="0.2">
      <c r="A680" t="s">
        <v>8218</v>
      </c>
      <c r="B680">
        <f>VLOOKUP(A680, raw_data!F680:P4793, 11, FALSE)</f>
        <v>41</v>
      </c>
      <c r="D680" t="s">
        <v>8220</v>
      </c>
      <c r="E680">
        <f>VLOOKUP(D680, raw_data!F840:P4953, 11, FALSE)</f>
        <v>48</v>
      </c>
    </row>
    <row r="681" spans="1:5" x14ac:dyDescent="0.2">
      <c r="A681" t="s">
        <v>8218</v>
      </c>
      <c r="B681">
        <f>VLOOKUP(A681, raw_data!F681:P4794, 11, FALSE)</f>
        <v>41</v>
      </c>
      <c r="D681" t="s">
        <v>8220</v>
      </c>
      <c r="E681">
        <f>VLOOKUP(D681, raw_data!F841:P4954, 11, FALSE)</f>
        <v>48</v>
      </c>
    </row>
    <row r="682" spans="1:5" x14ac:dyDescent="0.2">
      <c r="A682" t="s">
        <v>8218</v>
      </c>
      <c r="B682">
        <f>VLOOKUP(A682, raw_data!F682:P4795, 11, FALSE)</f>
        <v>41</v>
      </c>
      <c r="D682" t="s">
        <v>8220</v>
      </c>
      <c r="E682">
        <f>VLOOKUP(D682, raw_data!F842:P4955, 11, FALSE)</f>
        <v>48</v>
      </c>
    </row>
    <row r="683" spans="1:5" x14ac:dyDescent="0.2">
      <c r="A683" t="s">
        <v>8218</v>
      </c>
      <c r="B683">
        <f>VLOOKUP(A683, raw_data!F683:P4796, 11, FALSE)</f>
        <v>41</v>
      </c>
      <c r="D683" t="s">
        <v>8220</v>
      </c>
      <c r="E683">
        <f>VLOOKUP(D683, raw_data!F843:P4956, 11, FALSE)</f>
        <v>48</v>
      </c>
    </row>
    <row r="684" spans="1:5" x14ac:dyDescent="0.2">
      <c r="A684" t="s">
        <v>8218</v>
      </c>
      <c r="B684">
        <f>VLOOKUP(A684, raw_data!F684:P4797, 11, FALSE)</f>
        <v>41</v>
      </c>
      <c r="D684" t="s">
        <v>8220</v>
      </c>
      <c r="E684">
        <f>VLOOKUP(D684, raw_data!F844:P4957, 11, FALSE)</f>
        <v>48</v>
      </c>
    </row>
    <row r="685" spans="1:5" x14ac:dyDescent="0.2">
      <c r="A685" t="s">
        <v>8218</v>
      </c>
      <c r="B685">
        <f>VLOOKUP(A685, raw_data!F685:P4798, 11, FALSE)</f>
        <v>41</v>
      </c>
      <c r="D685" t="s">
        <v>8220</v>
      </c>
      <c r="E685">
        <f>VLOOKUP(D685, raw_data!F845:P4958, 11, FALSE)</f>
        <v>48</v>
      </c>
    </row>
    <row r="686" spans="1:5" x14ac:dyDescent="0.2">
      <c r="A686" t="s">
        <v>8218</v>
      </c>
      <c r="B686">
        <f>VLOOKUP(A686, raw_data!F686:P4799, 11, FALSE)</f>
        <v>41</v>
      </c>
      <c r="D686" t="s">
        <v>8220</v>
      </c>
      <c r="E686">
        <f>VLOOKUP(D686, raw_data!F846:P4959, 11, FALSE)</f>
        <v>48</v>
      </c>
    </row>
    <row r="687" spans="1:5" x14ac:dyDescent="0.2">
      <c r="A687" t="s">
        <v>8218</v>
      </c>
      <c r="B687">
        <f>VLOOKUP(A687, raw_data!F687:P4800, 11, FALSE)</f>
        <v>41</v>
      </c>
      <c r="D687" t="s">
        <v>8220</v>
      </c>
      <c r="E687">
        <f>VLOOKUP(D687, raw_data!F847:P4960, 11, FALSE)</f>
        <v>48</v>
      </c>
    </row>
    <row r="688" spans="1:5" x14ac:dyDescent="0.2">
      <c r="A688" t="s">
        <v>8218</v>
      </c>
      <c r="B688">
        <f>VLOOKUP(A688, raw_data!F688:P4801, 11, FALSE)</f>
        <v>41</v>
      </c>
      <c r="D688" t="s">
        <v>8220</v>
      </c>
      <c r="E688">
        <f>VLOOKUP(D688, raw_data!F848:P4961, 11, FALSE)</f>
        <v>48</v>
      </c>
    </row>
    <row r="689" spans="1:5" x14ac:dyDescent="0.2">
      <c r="A689" t="s">
        <v>8218</v>
      </c>
      <c r="B689">
        <f>VLOOKUP(A689, raw_data!F689:P4802, 11, FALSE)</f>
        <v>41</v>
      </c>
      <c r="D689" t="s">
        <v>8220</v>
      </c>
      <c r="E689">
        <f>VLOOKUP(D689, raw_data!F849:P4962, 11, FALSE)</f>
        <v>48</v>
      </c>
    </row>
    <row r="690" spans="1:5" x14ac:dyDescent="0.2">
      <c r="A690" t="s">
        <v>8218</v>
      </c>
      <c r="B690">
        <f>VLOOKUP(A690, raw_data!F690:P4803, 11, FALSE)</f>
        <v>41</v>
      </c>
      <c r="D690" t="s">
        <v>8220</v>
      </c>
      <c r="E690">
        <f>VLOOKUP(D690, raw_data!F850:P4963, 11, FALSE)</f>
        <v>48</v>
      </c>
    </row>
    <row r="691" spans="1:5" x14ac:dyDescent="0.2">
      <c r="A691" t="s">
        <v>8218</v>
      </c>
      <c r="B691">
        <f>VLOOKUP(A691, raw_data!F691:P4804, 11, FALSE)</f>
        <v>41</v>
      </c>
      <c r="D691" t="s">
        <v>8220</v>
      </c>
      <c r="E691">
        <f>VLOOKUP(D691, raw_data!F851:P4964, 11, FALSE)</f>
        <v>48</v>
      </c>
    </row>
    <row r="692" spans="1:5" x14ac:dyDescent="0.2">
      <c r="A692" t="s">
        <v>8218</v>
      </c>
      <c r="B692">
        <f>VLOOKUP(A692, raw_data!F692:P4805, 11, FALSE)</f>
        <v>41</v>
      </c>
      <c r="D692" t="s">
        <v>8220</v>
      </c>
      <c r="E692">
        <f>VLOOKUP(D692, raw_data!F852:P4965, 11, FALSE)</f>
        <v>48</v>
      </c>
    </row>
    <row r="693" spans="1:5" x14ac:dyDescent="0.2">
      <c r="A693" t="s">
        <v>8218</v>
      </c>
      <c r="B693">
        <f>VLOOKUP(A693, raw_data!F693:P4806, 11, FALSE)</f>
        <v>41</v>
      </c>
      <c r="D693" t="s">
        <v>8220</v>
      </c>
      <c r="E693">
        <f>VLOOKUP(D693, raw_data!F853:P4966, 11, FALSE)</f>
        <v>48</v>
      </c>
    </row>
    <row r="694" spans="1:5" x14ac:dyDescent="0.2">
      <c r="A694" t="s">
        <v>8218</v>
      </c>
      <c r="B694">
        <f>VLOOKUP(A694, raw_data!F694:P4807, 11, FALSE)</f>
        <v>41</v>
      </c>
      <c r="D694" t="s">
        <v>8220</v>
      </c>
      <c r="E694">
        <f>VLOOKUP(D694, raw_data!F854:P4967, 11, FALSE)</f>
        <v>48</v>
      </c>
    </row>
    <row r="695" spans="1:5" x14ac:dyDescent="0.2">
      <c r="A695" t="s">
        <v>8218</v>
      </c>
      <c r="B695">
        <f>VLOOKUP(A695, raw_data!F695:P4808, 11, FALSE)</f>
        <v>41</v>
      </c>
      <c r="D695" t="s">
        <v>8220</v>
      </c>
      <c r="E695">
        <f>VLOOKUP(D695, raw_data!F855:P4968, 11, FALSE)</f>
        <v>48</v>
      </c>
    </row>
    <row r="696" spans="1:5" x14ac:dyDescent="0.2">
      <c r="A696" t="s">
        <v>8218</v>
      </c>
      <c r="B696">
        <f>VLOOKUP(A696, raw_data!F696:P4809, 11, FALSE)</f>
        <v>41</v>
      </c>
      <c r="D696" t="s">
        <v>8220</v>
      </c>
      <c r="E696">
        <f>VLOOKUP(D696, raw_data!F856:P4969, 11, FALSE)</f>
        <v>48</v>
      </c>
    </row>
    <row r="697" spans="1:5" x14ac:dyDescent="0.2">
      <c r="A697" t="s">
        <v>8218</v>
      </c>
      <c r="B697">
        <f>VLOOKUP(A697, raw_data!F697:P4810, 11, FALSE)</f>
        <v>41</v>
      </c>
      <c r="D697" t="s">
        <v>8220</v>
      </c>
      <c r="E697">
        <f>VLOOKUP(D697, raw_data!F857:P4970, 11, FALSE)</f>
        <v>48</v>
      </c>
    </row>
    <row r="698" spans="1:5" x14ac:dyDescent="0.2">
      <c r="A698" t="s">
        <v>8218</v>
      </c>
      <c r="B698">
        <f>VLOOKUP(A698, raw_data!F698:P4811, 11, FALSE)</f>
        <v>41</v>
      </c>
      <c r="D698" t="s">
        <v>8220</v>
      </c>
      <c r="E698">
        <f>VLOOKUP(D698, raw_data!F858:P4971, 11, FALSE)</f>
        <v>48</v>
      </c>
    </row>
    <row r="699" spans="1:5" x14ac:dyDescent="0.2">
      <c r="A699" t="s">
        <v>8218</v>
      </c>
      <c r="B699">
        <f>VLOOKUP(A699, raw_data!F699:P4812, 11, FALSE)</f>
        <v>41</v>
      </c>
      <c r="D699" t="s">
        <v>8220</v>
      </c>
      <c r="E699">
        <f>VLOOKUP(D699, raw_data!F859:P4972, 11, FALSE)</f>
        <v>48</v>
      </c>
    </row>
    <row r="700" spans="1:5" x14ac:dyDescent="0.2">
      <c r="A700" t="s">
        <v>8218</v>
      </c>
      <c r="B700">
        <f>VLOOKUP(A700, raw_data!F700:P4813, 11, FALSE)</f>
        <v>41</v>
      </c>
      <c r="D700" t="s">
        <v>8220</v>
      </c>
      <c r="E700">
        <f>VLOOKUP(D700, raw_data!F860:P4973, 11, FALSE)</f>
        <v>48</v>
      </c>
    </row>
    <row r="701" spans="1:5" x14ac:dyDescent="0.2">
      <c r="A701" t="s">
        <v>8218</v>
      </c>
      <c r="B701">
        <f>VLOOKUP(A701, raw_data!F701:P4814, 11, FALSE)</f>
        <v>41</v>
      </c>
      <c r="D701" t="s">
        <v>8220</v>
      </c>
      <c r="E701">
        <f>VLOOKUP(D701, raw_data!F861:P4974, 11, FALSE)</f>
        <v>48</v>
      </c>
    </row>
    <row r="702" spans="1:5" x14ac:dyDescent="0.2">
      <c r="A702" t="s">
        <v>8218</v>
      </c>
      <c r="B702">
        <f>VLOOKUP(A702, raw_data!F702:P4815, 11, FALSE)</f>
        <v>41</v>
      </c>
      <c r="D702" t="s">
        <v>8220</v>
      </c>
      <c r="E702">
        <f>VLOOKUP(D702, raw_data!F862:P4975, 11, FALSE)</f>
        <v>48</v>
      </c>
    </row>
    <row r="703" spans="1:5" x14ac:dyDescent="0.2">
      <c r="A703" t="s">
        <v>8218</v>
      </c>
      <c r="B703">
        <f>VLOOKUP(A703, raw_data!F703:P4816, 11, FALSE)</f>
        <v>41</v>
      </c>
      <c r="D703" t="s">
        <v>8220</v>
      </c>
      <c r="E703">
        <f>VLOOKUP(D703, raw_data!F863:P4976, 11, FALSE)</f>
        <v>2</v>
      </c>
    </row>
    <row r="704" spans="1:5" x14ac:dyDescent="0.2">
      <c r="A704" t="s">
        <v>8218</v>
      </c>
      <c r="B704">
        <f>VLOOKUP(A704, raw_data!F704:P4817, 11, FALSE)</f>
        <v>41</v>
      </c>
      <c r="D704" t="s">
        <v>8220</v>
      </c>
      <c r="E704">
        <f>VLOOKUP(D704, raw_data!F864:P4977, 11, FALSE)</f>
        <v>4</v>
      </c>
    </row>
    <row r="705" spans="1:5" x14ac:dyDescent="0.2">
      <c r="A705" t="s">
        <v>8218</v>
      </c>
      <c r="B705">
        <f>VLOOKUP(A705, raw_data!F705:P4818, 11, FALSE)</f>
        <v>41</v>
      </c>
      <c r="D705" t="s">
        <v>8220</v>
      </c>
      <c r="E705">
        <f>VLOOKUP(D705, raw_data!F865:P4978, 11, FALSE)</f>
        <v>5</v>
      </c>
    </row>
    <row r="706" spans="1:5" x14ac:dyDescent="0.2">
      <c r="A706" t="s">
        <v>8218</v>
      </c>
      <c r="B706">
        <f>VLOOKUP(A706, raw_data!F706:P4819, 11, FALSE)</f>
        <v>41</v>
      </c>
      <c r="D706" t="s">
        <v>8220</v>
      </c>
      <c r="E706">
        <f>VLOOKUP(D706, raw_data!F866:P4979, 11, FALSE)</f>
        <v>79</v>
      </c>
    </row>
    <row r="707" spans="1:5" x14ac:dyDescent="0.2">
      <c r="A707" t="s">
        <v>8218</v>
      </c>
      <c r="B707">
        <f>VLOOKUP(A707, raw_data!F707:P4820, 11, FALSE)</f>
        <v>41</v>
      </c>
      <c r="D707" t="s">
        <v>8220</v>
      </c>
      <c r="E707">
        <f>VLOOKUP(D707, raw_data!F867:P4980, 11, FALSE)</f>
        <v>2</v>
      </c>
    </row>
    <row r="708" spans="1:5" x14ac:dyDescent="0.2">
      <c r="A708" t="s">
        <v>8218</v>
      </c>
      <c r="B708">
        <f>VLOOKUP(A708, raw_data!F708:P4821, 11, FALSE)</f>
        <v>41</v>
      </c>
      <c r="D708" t="s">
        <v>8220</v>
      </c>
      <c r="E708">
        <f>VLOOKUP(D708, raw_data!F868:P4981, 11, FALSE)</f>
        <v>11</v>
      </c>
    </row>
    <row r="709" spans="1:5" x14ac:dyDescent="0.2">
      <c r="A709" t="s">
        <v>8218</v>
      </c>
      <c r="B709">
        <f>VLOOKUP(A709, raw_data!F709:P4822, 11, FALSE)</f>
        <v>41</v>
      </c>
      <c r="D709" t="s">
        <v>8220</v>
      </c>
      <c r="E709">
        <f>VLOOKUP(D709, raw_data!F869:P4982, 11, FALSE)</f>
        <v>11</v>
      </c>
    </row>
    <row r="710" spans="1:5" x14ac:dyDescent="0.2">
      <c r="A710" t="s">
        <v>8218</v>
      </c>
      <c r="B710">
        <f>VLOOKUP(A710, raw_data!F710:P4823, 11, FALSE)</f>
        <v>41</v>
      </c>
      <c r="D710" t="s">
        <v>8220</v>
      </c>
      <c r="E710">
        <f>VLOOKUP(D710, raw_data!F870:P4983, 11, FALSE)</f>
        <v>1</v>
      </c>
    </row>
    <row r="711" spans="1:5" x14ac:dyDescent="0.2">
      <c r="A711" t="s">
        <v>8218</v>
      </c>
      <c r="B711">
        <f>VLOOKUP(A711, raw_data!F711:P4824, 11, FALSE)</f>
        <v>41</v>
      </c>
      <c r="D711" t="s">
        <v>8220</v>
      </c>
      <c r="E711">
        <f>VLOOKUP(D711, raw_data!F871:P4984, 11, FALSE)</f>
        <v>3</v>
      </c>
    </row>
    <row r="712" spans="1:5" x14ac:dyDescent="0.2">
      <c r="A712" t="s">
        <v>8218</v>
      </c>
      <c r="B712">
        <f>VLOOKUP(A712, raw_data!F712:P4825, 11, FALSE)</f>
        <v>41</v>
      </c>
      <c r="D712" t="s">
        <v>8220</v>
      </c>
      <c r="E712">
        <f>VLOOKUP(D712, raw_data!F872:P4985, 11, FALSE)</f>
        <v>5</v>
      </c>
    </row>
    <row r="713" spans="1:5" x14ac:dyDescent="0.2">
      <c r="A713" t="s">
        <v>8218</v>
      </c>
      <c r="B713">
        <f>VLOOKUP(A713, raw_data!F713:P4826, 11, FALSE)</f>
        <v>41</v>
      </c>
      <c r="D713" t="s">
        <v>8220</v>
      </c>
      <c r="E713">
        <f>VLOOKUP(D713, raw_data!F873:P4986, 11, FALSE)</f>
        <v>12</v>
      </c>
    </row>
    <row r="714" spans="1:5" x14ac:dyDescent="0.2">
      <c r="A714" t="s">
        <v>8218</v>
      </c>
      <c r="B714">
        <f>VLOOKUP(A714, raw_data!F714:P4827, 11, FALSE)</f>
        <v>41</v>
      </c>
      <c r="D714" t="s">
        <v>8220</v>
      </c>
      <c r="E714">
        <f>VLOOKUP(D714, raw_data!F874:P4987, 11, FALSE)</f>
        <v>2</v>
      </c>
    </row>
    <row r="715" spans="1:5" x14ac:dyDescent="0.2">
      <c r="A715" t="s">
        <v>8218</v>
      </c>
      <c r="B715">
        <f>VLOOKUP(A715, raw_data!F715:P4828, 11, FALSE)</f>
        <v>41</v>
      </c>
      <c r="D715" t="s">
        <v>8220</v>
      </c>
      <c r="E715">
        <f>VLOOKUP(D715, raw_data!F875:P4988, 11, FALSE)</f>
        <v>5</v>
      </c>
    </row>
    <row r="716" spans="1:5" x14ac:dyDescent="0.2">
      <c r="A716" t="s">
        <v>8218</v>
      </c>
      <c r="B716">
        <f>VLOOKUP(A716, raw_data!F716:P4829, 11, FALSE)</f>
        <v>41</v>
      </c>
      <c r="D716" t="s">
        <v>8220</v>
      </c>
      <c r="E716">
        <f>VLOOKUP(D716, raw_data!F876:P4989, 11, FALSE)</f>
        <v>21</v>
      </c>
    </row>
    <row r="717" spans="1:5" x14ac:dyDescent="0.2">
      <c r="A717" t="s">
        <v>8218</v>
      </c>
      <c r="B717">
        <f>VLOOKUP(A717, raw_data!F717:P4830, 11, FALSE)</f>
        <v>41</v>
      </c>
      <c r="D717" t="s">
        <v>8220</v>
      </c>
      <c r="E717">
        <f>VLOOKUP(D717, raw_data!F877:P4990, 11, FALSE)</f>
        <v>0</v>
      </c>
    </row>
    <row r="718" spans="1:5" x14ac:dyDescent="0.2">
      <c r="A718" t="s">
        <v>8218</v>
      </c>
      <c r="B718">
        <f>VLOOKUP(A718, raw_data!F718:P4831, 11, FALSE)</f>
        <v>41</v>
      </c>
      <c r="D718" t="s">
        <v>8220</v>
      </c>
      <c r="E718">
        <f>VLOOKUP(D718, raw_data!F878:P4991, 11, FALSE)</f>
        <v>45</v>
      </c>
    </row>
    <row r="719" spans="1:5" x14ac:dyDescent="0.2">
      <c r="A719" t="s">
        <v>8218</v>
      </c>
      <c r="B719">
        <f>VLOOKUP(A719, raw_data!F719:P4832, 11, FALSE)</f>
        <v>41</v>
      </c>
      <c r="D719" t="s">
        <v>8220</v>
      </c>
      <c r="E719">
        <f>VLOOKUP(D719, raw_data!F879:P4992, 11, FALSE)</f>
        <v>29</v>
      </c>
    </row>
    <row r="720" spans="1:5" x14ac:dyDescent="0.2">
      <c r="A720" t="s">
        <v>8218</v>
      </c>
      <c r="B720">
        <f>VLOOKUP(A720, raw_data!F720:P4833, 11, FALSE)</f>
        <v>41</v>
      </c>
      <c r="D720" t="s">
        <v>8220</v>
      </c>
      <c r="E720">
        <f>VLOOKUP(D720, raw_data!F880:P4993, 11, FALSE)</f>
        <v>2</v>
      </c>
    </row>
    <row r="721" spans="1:5" x14ac:dyDescent="0.2">
      <c r="A721" t="s">
        <v>8218</v>
      </c>
      <c r="B721">
        <f>VLOOKUP(A721, raw_data!F721:P4834, 11, FALSE)</f>
        <v>41</v>
      </c>
      <c r="D721" t="s">
        <v>8220</v>
      </c>
      <c r="E721">
        <f>VLOOKUP(D721, raw_data!F881:P4994, 11, FALSE)</f>
        <v>30</v>
      </c>
    </row>
    <row r="722" spans="1:5" x14ac:dyDescent="0.2">
      <c r="A722" t="s">
        <v>8218</v>
      </c>
      <c r="B722">
        <f>VLOOKUP(A722, raw_data!F722:P4835, 11, FALSE)</f>
        <v>41</v>
      </c>
      <c r="D722" t="s">
        <v>8220</v>
      </c>
      <c r="E722">
        <f>VLOOKUP(D722, raw_data!F882:P4995, 11, FALSE)</f>
        <v>8</v>
      </c>
    </row>
    <row r="723" spans="1:5" x14ac:dyDescent="0.2">
      <c r="A723" t="s">
        <v>8218</v>
      </c>
      <c r="B723">
        <f>VLOOKUP(A723, raw_data!F723:P4836, 11, FALSE)</f>
        <v>119</v>
      </c>
      <c r="D723" t="s">
        <v>8220</v>
      </c>
      <c r="E723">
        <f>VLOOKUP(D723, raw_data!F883:P4996, 11, FALSE)</f>
        <v>1</v>
      </c>
    </row>
    <row r="724" spans="1:5" x14ac:dyDescent="0.2">
      <c r="A724" t="s">
        <v>8218</v>
      </c>
      <c r="B724">
        <f>VLOOKUP(A724, raw_data!F724:P4837, 11, FALSE)</f>
        <v>153</v>
      </c>
      <c r="D724" t="s">
        <v>8220</v>
      </c>
      <c r="E724">
        <f>VLOOKUP(D724, raw_data!F884:P4997, 11, FALSE)</f>
        <v>14</v>
      </c>
    </row>
    <row r="725" spans="1:5" x14ac:dyDescent="0.2">
      <c r="A725" t="s">
        <v>8218</v>
      </c>
      <c r="B725">
        <f>VLOOKUP(A725, raw_data!F725:P4838, 11, FALSE)</f>
        <v>100</v>
      </c>
      <c r="D725" t="s">
        <v>8220</v>
      </c>
      <c r="E725">
        <f>VLOOKUP(D725, raw_data!F885:P4998, 11, FALSE)</f>
        <v>24</v>
      </c>
    </row>
    <row r="726" spans="1:5" x14ac:dyDescent="0.2">
      <c r="A726" t="s">
        <v>8218</v>
      </c>
      <c r="B726">
        <f>VLOOKUP(A726, raw_data!F726:P4839, 11, FALSE)</f>
        <v>143</v>
      </c>
      <c r="D726" t="s">
        <v>8220</v>
      </c>
      <c r="E726">
        <f>VLOOKUP(D726, raw_data!F886:P4999, 11, FALSE)</f>
        <v>2</v>
      </c>
    </row>
    <row r="727" spans="1:5" x14ac:dyDescent="0.2">
      <c r="A727" t="s">
        <v>8218</v>
      </c>
      <c r="B727">
        <f>VLOOKUP(A727, raw_data!F727:P4840, 11, FALSE)</f>
        <v>140</v>
      </c>
      <c r="D727" t="s">
        <v>8220</v>
      </c>
      <c r="E727">
        <f>VLOOKUP(D727, raw_data!F887:P5000, 11, FALSE)</f>
        <v>21</v>
      </c>
    </row>
    <row r="728" spans="1:5" x14ac:dyDescent="0.2">
      <c r="A728" t="s">
        <v>8218</v>
      </c>
      <c r="B728">
        <f>VLOOKUP(A728, raw_data!F728:P4841, 11, FALSE)</f>
        <v>35</v>
      </c>
      <c r="D728" t="s">
        <v>8220</v>
      </c>
      <c r="E728">
        <f>VLOOKUP(D728, raw_data!F888:P5001, 11, FALSE)</f>
        <v>7</v>
      </c>
    </row>
    <row r="729" spans="1:5" x14ac:dyDescent="0.2">
      <c r="A729" t="s">
        <v>8218</v>
      </c>
      <c r="B729">
        <f>VLOOKUP(A729, raw_data!F729:P4842, 11, FALSE)</f>
        <v>149</v>
      </c>
      <c r="D729" t="s">
        <v>8220</v>
      </c>
      <c r="E729">
        <f>VLOOKUP(D729, raw_data!F889:P5002, 11, FALSE)</f>
        <v>0</v>
      </c>
    </row>
    <row r="730" spans="1:5" x14ac:dyDescent="0.2">
      <c r="A730" t="s">
        <v>8218</v>
      </c>
      <c r="B730">
        <f>VLOOKUP(A730, raw_data!F730:P4843, 11, FALSE)</f>
        <v>130</v>
      </c>
      <c r="D730" t="s">
        <v>8220</v>
      </c>
      <c r="E730">
        <f>VLOOKUP(D730, raw_data!F890:P5003, 11, FALSE)</f>
        <v>4</v>
      </c>
    </row>
    <row r="731" spans="1:5" x14ac:dyDescent="0.2">
      <c r="A731" t="s">
        <v>8218</v>
      </c>
      <c r="B731">
        <f>VLOOKUP(A731, raw_data!F731:P4844, 11, FALSE)</f>
        <v>120</v>
      </c>
      <c r="D731" t="s">
        <v>8220</v>
      </c>
      <c r="E731">
        <f>VLOOKUP(D731, raw_data!F891:P5004, 11, FALSE)</f>
        <v>32</v>
      </c>
    </row>
    <row r="732" spans="1:5" x14ac:dyDescent="0.2">
      <c r="A732" t="s">
        <v>8218</v>
      </c>
      <c r="B732">
        <f>VLOOKUP(A732, raw_data!F732:P4845, 11, FALSE)</f>
        <v>265</v>
      </c>
      <c r="D732" t="s">
        <v>8220</v>
      </c>
      <c r="E732">
        <f>VLOOKUP(D732, raw_data!F892:P5005, 11, FALSE)</f>
        <v>4</v>
      </c>
    </row>
    <row r="733" spans="1:5" x14ac:dyDescent="0.2">
      <c r="A733" t="s">
        <v>8218</v>
      </c>
      <c r="B733">
        <f>VLOOKUP(A733, raw_data!F733:P4846, 11, FALSE)</f>
        <v>71</v>
      </c>
      <c r="D733" t="s">
        <v>8220</v>
      </c>
      <c r="E733">
        <f>VLOOKUP(D733, raw_data!F893:P5006, 11, FALSE)</f>
        <v>9</v>
      </c>
    </row>
    <row r="734" spans="1:5" x14ac:dyDescent="0.2">
      <c r="A734" t="s">
        <v>8218</v>
      </c>
      <c r="B734">
        <f>VLOOKUP(A734, raw_data!F734:P4847, 11, FALSE)</f>
        <v>13</v>
      </c>
      <c r="D734" t="s">
        <v>8220</v>
      </c>
      <c r="E734">
        <f>VLOOKUP(D734, raw_data!F894:P5007, 11, FALSE)</f>
        <v>17</v>
      </c>
    </row>
    <row r="735" spans="1:5" x14ac:dyDescent="0.2">
      <c r="A735" t="s">
        <v>8218</v>
      </c>
      <c r="B735">
        <f>VLOOKUP(A735, raw_data!F735:P4848, 11, FALSE)</f>
        <v>169</v>
      </c>
      <c r="D735" t="s">
        <v>8220</v>
      </c>
      <c r="E735">
        <f>VLOOKUP(D735, raw_data!F895:P5008, 11, FALSE)</f>
        <v>5</v>
      </c>
    </row>
    <row r="736" spans="1:5" x14ac:dyDescent="0.2">
      <c r="A736" t="s">
        <v>8218</v>
      </c>
      <c r="B736">
        <f>VLOOKUP(A736, raw_data!F736:P4849, 11, FALSE)</f>
        <v>57</v>
      </c>
      <c r="D736" t="s">
        <v>8220</v>
      </c>
      <c r="E736">
        <f>VLOOKUP(D736, raw_data!F896:P5009, 11, FALSE)</f>
        <v>53</v>
      </c>
    </row>
    <row r="737" spans="1:5" x14ac:dyDescent="0.2">
      <c r="A737" t="s">
        <v>8218</v>
      </c>
      <c r="B737">
        <f>VLOOKUP(A737, raw_data!F737:P4850, 11, FALSE)</f>
        <v>229</v>
      </c>
      <c r="D737" t="s">
        <v>8220</v>
      </c>
      <c r="E737">
        <f>VLOOKUP(D737, raw_data!F897:P5010, 11, FALSE)</f>
        <v>7</v>
      </c>
    </row>
    <row r="738" spans="1:5" x14ac:dyDescent="0.2">
      <c r="A738" t="s">
        <v>8218</v>
      </c>
      <c r="B738">
        <f>VLOOKUP(A738, raw_data!F738:P4851, 11, FALSE)</f>
        <v>108</v>
      </c>
      <c r="D738" t="s">
        <v>8220</v>
      </c>
      <c r="E738">
        <f>VLOOKUP(D738, raw_data!F898:P5011, 11, FALSE)</f>
        <v>72</v>
      </c>
    </row>
    <row r="739" spans="1:5" x14ac:dyDescent="0.2">
      <c r="A739" t="s">
        <v>8218</v>
      </c>
      <c r="B739">
        <f>VLOOKUP(A739, raw_data!F739:P4852, 11, FALSE)</f>
        <v>108</v>
      </c>
      <c r="D739" t="s">
        <v>8220</v>
      </c>
      <c r="E739">
        <f>VLOOKUP(D739, raw_data!F899:P5012, 11, FALSE)</f>
        <v>0</v>
      </c>
    </row>
    <row r="740" spans="1:5" x14ac:dyDescent="0.2">
      <c r="A740" t="s">
        <v>8218</v>
      </c>
      <c r="B740">
        <f>VLOOKUP(A740, raw_data!F740:P4853, 11, FALSE)</f>
        <v>41</v>
      </c>
      <c r="D740" t="s">
        <v>8220</v>
      </c>
      <c r="E740">
        <f>VLOOKUP(D740, raw_data!F900:P5013, 11, FALSE)</f>
        <v>2</v>
      </c>
    </row>
    <row r="741" spans="1:5" x14ac:dyDescent="0.2">
      <c r="A741" t="s">
        <v>8218</v>
      </c>
      <c r="B741">
        <f>VLOOKUP(A741, raw_data!F741:P4854, 11, FALSE)</f>
        <v>139</v>
      </c>
      <c r="D741" t="s">
        <v>8220</v>
      </c>
      <c r="E741">
        <f>VLOOKUP(D741, raw_data!F901:P5014, 11, FALSE)</f>
        <v>8</v>
      </c>
    </row>
    <row r="742" spans="1:5" x14ac:dyDescent="0.2">
      <c r="A742" t="s">
        <v>8218</v>
      </c>
      <c r="B742">
        <f>VLOOKUP(A742, raw_data!F742:P4855, 11, FALSE)</f>
        <v>19</v>
      </c>
      <c r="D742" t="s">
        <v>8220</v>
      </c>
      <c r="E742">
        <f>VLOOKUP(D742, raw_data!F902:P5015, 11, FALSE)</f>
        <v>2</v>
      </c>
    </row>
    <row r="743" spans="1:5" x14ac:dyDescent="0.2">
      <c r="A743" t="s">
        <v>8218</v>
      </c>
      <c r="B743">
        <f>VLOOKUP(A743, raw_data!F743:P4856, 11, FALSE)</f>
        <v>94</v>
      </c>
      <c r="D743" t="s">
        <v>8220</v>
      </c>
      <c r="E743">
        <f>VLOOKUP(D743, raw_data!F903:P5016, 11, FALSE)</f>
        <v>0</v>
      </c>
    </row>
    <row r="744" spans="1:5" x14ac:dyDescent="0.2">
      <c r="A744" t="s">
        <v>8218</v>
      </c>
      <c r="B744">
        <f>VLOOKUP(A744, raw_data!F744:P4857, 11, FALSE)</f>
        <v>23</v>
      </c>
      <c r="D744" t="s">
        <v>8220</v>
      </c>
      <c r="E744">
        <f>VLOOKUP(D744, raw_data!F904:P5017, 11, FALSE)</f>
        <v>3</v>
      </c>
    </row>
    <row r="745" spans="1:5" x14ac:dyDescent="0.2">
      <c r="A745" t="s">
        <v>8218</v>
      </c>
      <c r="B745">
        <f>VLOOKUP(A745, raw_data!F745:P4858, 11, FALSE)</f>
        <v>15</v>
      </c>
      <c r="D745" t="s">
        <v>8220</v>
      </c>
      <c r="E745">
        <f>VLOOKUP(D745, raw_data!F905:P5018, 11, FALSE)</f>
        <v>4</v>
      </c>
    </row>
    <row r="746" spans="1:5" x14ac:dyDescent="0.2">
      <c r="A746" t="s">
        <v>8218</v>
      </c>
      <c r="B746">
        <f>VLOOKUP(A746, raw_data!F746:P4859, 11, FALSE)</f>
        <v>62</v>
      </c>
      <c r="D746" t="s">
        <v>8220</v>
      </c>
      <c r="E746">
        <f>VLOOKUP(D746, raw_data!F906:P5019, 11, FALSE)</f>
        <v>3</v>
      </c>
    </row>
    <row r="747" spans="1:5" x14ac:dyDescent="0.2">
      <c r="A747" t="s">
        <v>8218</v>
      </c>
      <c r="B747">
        <f>VLOOKUP(A747, raw_data!F747:P4860, 11, FALSE)</f>
        <v>74</v>
      </c>
      <c r="D747" t="s">
        <v>8220</v>
      </c>
      <c r="E747">
        <f>VLOOKUP(D747, raw_data!F907:P5020, 11, FALSE)</f>
        <v>6</v>
      </c>
    </row>
    <row r="748" spans="1:5" x14ac:dyDescent="0.2">
      <c r="A748" t="s">
        <v>8218</v>
      </c>
      <c r="B748">
        <f>VLOOKUP(A748, raw_data!F748:P4861, 11, FALSE)</f>
        <v>97</v>
      </c>
      <c r="D748" t="s">
        <v>8220</v>
      </c>
      <c r="E748">
        <f>VLOOKUP(D748, raw_data!F908:P5021, 11, FALSE)</f>
        <v>0</v>
      </c>
    </row>
    <row r="749" spans="1:5" x14ac:dyDescent="0.2">
      <c r="A749" t="s">
        <v>8218</v>
      </c>
      <c r="B749">
        <f>VLOOKUP(A749, raw_data!F749:P4862, 11, FALSE)</f>
        <v>55</v>
      </c>
      <c r="D749" t="s">
        <v>8220</v>
      </c>
      <c r="E749">
        <f>VLOOKUP(D749, raw_data!F909:P5022, 11, FALSE)</f>
        <v>0</v>
      </c>
    </row>
    <row r="750" spans="1:5" x14ac:dyDescent="0.2">
      <c r="A750" t="s">
        <v>8218</v>
      </c>
      <c r="B750">
        <f>VLOOKUP(A750, raw_data!F750:P4863, 11, FALSE)</f>
        <v>44</v>
      </c>
      <c r="D750" t="s">
        <v>8220</v>
      </c>
      <c r="E750">
        <f>VLOOKUP(D750, raw_data!F910:P5023, 11, FALSE)</f>
        <v>0</v>
      </c>
    </row>
    <row r="751" spans="1:5" x14ac:dyDescent="0.2">
      <c r="A751" t="s">
        <v>8218</v>
      </c>
      <c r="B751">
        <f>VLOOKUP(A751, raw_data!F751:P4864, 11, FALSE)</f>
        <v>110</v>
      </c>
      <c r="D751" t="s">
        <v>8220</v>
      </c>
      <c r="E751">
        <f>VLOOKUP(D751, raw_data!F911:P5024, 11, FALSE)</f>
        <v>8</v>
      </c>
    </row>
    <row r="752" spans="1:5" x14ac:dyDescent="0.2">
      <c r="A752" t="s">
        <v>8218</v>
      </c>
      <c r="B752">
        <f>VLOOKUP(A752, raw_data!F752:P4865, 11, FALSE)</f>
        <v>59</v>
      </c>
      <c r="D752" t="s">
        <v>8220</v>
      </c>
      <c r="E752">
        <f>VLOOKUP(D752, raw_data!F912:P5025, 11, FALSE)</f>
        <v>5</v>
      </c>
    </row>
    <row r="753" spans="1:5" x14ac:dyDescent="0.2">
      <c r="A753" t="s">
        <v>8218</v>
      </c>
      <c r="B753">
        <f>VLOOKUP(A753, raw_data!F753:P4866, 11, FALSE)</f>
        <v>62</v>
      </c>
      <c r="D753" t="s">
        <v>8220</v>
      </c>
      <c r="E753">
        <f>VLOOKUP(D753, raw_data!F913:P5026, 11, FALSE)</f>
        <v>0</v>
      </c>
    </row>
    <row r="754" spans="1:5" x14ac:dyDescent="0.2">
      <c r="A754" t="s">
        <v>8218</v>
      </c>
      <c r="B754">
        <f>VLOOKUP(A754, raw_data!F754:P4867, 11, FALSE)</f>
        <v>105</v>
      </c>
      <c r="D754" t="s">
        <v>8220</v>
      </c>
      <c r="E754">
        <f>VLOOKUP(D754, raw_data!F914:P5027, 11, FALSE)</f>
        <v>2</v>
      </c>
    </row>
    <row r="755" spans="1:5" x14ac:dyDescent="0.2">
      <c r="A755" t="s">
        <v>8218</v>
      </c>
      <c r="B755">
        <f>VLOOKUP(A755, raw_data!F755:P4868, 11, FALSE)</f>
        <v>26</v>
      </c>
      <c r="D755" t="s">
        <v>8220</v>
      </c>
      <c r="E755">
        <f>VLOOKUP(D755, raw_data!F915:P5028, 11, FALSE)</f>
        <v>24</v>
      </c>
    </row>
    <row r="756" spans="1:5" x14ac:dyDescent="0.2">
      <c r="A756" t="s">
        <v>8218</v>
      </c>
      <c r="B756">
        <f>VLOOKUP(A756, raw_data!F756:P4869, 11, FALSE)</f>
        <v>49</v>
      </c>
      <c r="D756" t="s">
        <v>8220</v>
      </c>
      <c r="E756">
        <f>VLOOKUP(D756, raw_data!F916:P5029, 11, FALSE)</f>
        <v>0</v>
      </c>
    </row>
    <row r="757" spans="1:5" x14ac:dyDescent="0.2">
      <c r="A757" t="s">
        <v>8218</v>
      </c>
      <c r="B757">
        <f>VLOOKUP(A757, raw_data!F757:P4870, 11, FALSE)</f>
        <v>68</v>
      </c>
      <c r="D757" t="s">
        <v>8220</v>
      </c>
      <c r="E757">
        <f>VLOOKUP(D757, raw_data!F917:P5030, 11, FALSE)</f>
        <v>9</v>
      </c>
    </row>
    <row r="758" spans="1:5" x14ac:dyDescent="0.2">
      <c r="A758" t="s">
        <v>8218</v>
      </c>
      <c r="B758">
        <f>VLOOKUP(A758, raw_data!F758:P4871, 11, FALSE)</f>
        <v>22</v>
      </c>
      <c r="D758" t="s">
        <v>8220</v>
      </c>
      <c r="E758">
        <f>VLOOKUP(D758, raw_data!F918:P5031, 11, FALSE)</f>
        <v>0</v>
      </c>
    </row>
    <row r="759" spans="1:5" x14ac:dyDescent="0.2">
      <c r="A759" t="s">
        <v>8218</v>
      </c>
      <c r="B759">
        <f>VLOOKUP(A759, raw_data!F759:P4872, 11, FALSE)</f>
        <v>18</v>
      </c>
      <c r="D759" t="s">
        <v>8220</v>
      </c>
      <c r="E759">
        <f>VLOOKUP(D759, raw_data!F919:P5032, 11, FALSE)</f>
        <v>1</v>
      </c>
    </row>
    <row r="760" spans="1:5" x14ac:dyDescent="0.2">
      <c r="A760" t="s">
        <v>8218</v>
      </c>
      <c r="B760">
        <f>VLOOKUP(A760, raw_data!F760:P4873, 11, FALSE)</f>
        <v>19</v>
      </c>
      <c r="D760" t="s">
        <v>8220</v>
      </c>
      <c r="E760">
        <f>VLOOKUP(D760, raw_data!F920:P5033, 11, FALSE)</f>
        <v>10</v>
      </c>
    </row>
    <row r="761" spans="1:5" x14ac:dyDescent="0.2">
      <c r="A761" t="s">
        <v>8218</v>
      </c>
      <c r="B761">
        <f>VLOOKUP(A761, raw_data!F761:P4874, 11, FALSE)</f>
        <v>99</v>
      </c>
      <c r="D761" t="s">
        <v>8220</v>
      </c>
      <c r="E761">
        <f>VLOOKUP(D761, raw_data!F921:P5034, 11, FALSE)</f>
        <v>1</v>
      </c>
    </row>
    <row r="762" spans="1:5" x14ac:dyDescent="0.2">
      <c r="A762" t="s">
        <v>8218</v>
      </c>
      <c r="B762">
        <f>VLOOKUP(A762, raw_data!F762:P4875, 11, FALSE)</f>
        <v>27</v>
      </c>
      <c r="D762" t="s">
        <v>8220</v>
      </c>
      <c r="E762">
        <f>VLOOKUP(D762, raw_data!F922:P5035, 11, FALSE)</f>
        <v>0</v>
      </c>
    </row>
    <row r="763" spans="1:5" x14ac:dyDescent="0.2">
      <c r="A763" t="s">
        <v>8218</v>
      </c>
      <c r="B763">
        <f>VLOOKUP(A763, raw_data!F763:P4876, 11, FALSE)</f>
        <v>27</v>
      </c>
      <c r="D763" t="s">
        <v>8220</v>
      </c>
      <c r="E763">
        <f>VLOOKUP(D763, raw_data!F923:P5036, 11, FALSE)</f>
        <v>20</v>
      </c>
    </row>
    <row r="764" spans="1:5" x14ac:dyDescent="0.2">
      <c r="A764" t="s">
        <v>8218</v>
      </c>
      <c r="B764">
        <f>VLOOKUP(A764, raw_data!F764:P4877, 11, FALSE)</f>
        <v>27</v>
      </c>
      <c r="D764" t="s">
        <v>8220</v>
      </c>
      <c r="E764">
        <f>VLOOKUP(D764, raw_data!F924:P5037, 11, FALSE)</f>
        <v>30</v>
      </c>
    </row>
    <row r="765" spans="1:5" x14ac:dyDescent="0.2">
      <c r="A765" t="s">
        <v>8218</v>
      </c>
      <c r="B765">
        <f>VLOOKUP(A765, raw_data!F765:P4878, 11, FALSE)</f>
        <v>27</v>
      </c>
      <c r="D765" t="s">
        <v>8220</v>
      </c>
      <c r="E765">
        <f>VLOOKUP(D765, raw_data!F925:P5038, 11, FALSE)</f>
        <v>6</v>
      </c>
    </row>
    <row r="766" spans="1:5" x14ac:dyDescent="0.2">
      <c r="A766" t="s">
        <v>8218</v>
      </c>
      <c r="B766">
        <f>VLOOKUP(A766, raw_data!F766:P4879, 11, FALSE)</f>
        <v>27</v>
      </c>
      <c r="D766" t="s">
        <v>8220</v>
      </c>
      <c r="E766">
        <f>VLOOKUP(D766, raw_data!F926:P5039, 11, FALSE)</f>
        <v>15</v>
      </c>
    </row>
    <row r="767" spans="1:5" x14ac:dyDescent="0.2">
      <c r="A767" t="s">
        <v>8218</v>
      </c>
      <c r="B767">
        <f>VLOOKUP(A767, raw_data!F767:P4880, 11, FALSE)</f>
        <v>27</v>
      </c>
      <c r="D767" t="s">
        <v>8220</v>
      </c>
      <c r="E767">
        <f>VLOOKUP(D767, raw_data!F927:P5040, 11, FALSE)</f>
        <v>5</v>
      </c>
    </row>
    <row r="768" spans="1:5" x14ac:dyDescent="0.2">
      <c r="A768" t="s">
        <v>8218</v>
      </c>
      <c r="B768">
        <f>VLOOKUP(A768, raw_data!F768:P4881, 11, FALSE)</f>
        <v>27</v>
      </c>
      <c r="D768" t="s">
        <v>8220</v>
      </c>
      <c r="E768">
        <f>VLOOKUP(D768, raw_data!F928:P5041, 11, FALSE)</f>
        <v>0</v>
      </c>
    </row>
    <row r="769" spans="1:5" x14ac:dyDescent="0.2">
      <c r="A769" t="s">
        <v>8218</v>
      </c>
      <c r="B769">
        <f>VLOOKUP(A769, raw_data!F769:P4882, 11, FALSE)</f>
        <v>27</v>
      </c>
      <c r="D769" t="s">
        <v>8220</v>
      </c>
      <c r="E769">
        <f>VLOOKUP(D769, raw_data!F929:P5042, 11, FALSE)</f>
        <v>0</v>
      </c>
    </row>
    <row r="770" spans="1:5" x14ac:dyDescent="0.2">
      <c r="A770" t="s">
        <v>8218</v>
      </c>
      <c r="B770">
        <f>VLOOKUP(A770, raw_data!F770:P4883, 11, FALSE)</f>
        <v>27</v>
      </c>
      <c r="D770" t="s">
        <v>8220</v>
      </c>
      <c r="E770">
        <f>VLOOKUP(D770, raw_data!F930:P5043, 11, FALSE)</f>
        <v>28</v>
      </c>
    </row>
    <row r="771" spans="1:5" x14ac:dyDescent="0.2">
      <c r="A771" t="s">
        <v>8218</v>
      </c>
      <c r="B771">
        <f>VLOOKUP(A771, raw_data!F771:P4884, 11, FALSE)</f>
        <v>27</v>
      </c>
      <c r="D771" t="s">
        <v>8220</v>
      </c>
      <c r="E771">
        <f>VLOOKUP(D771, raw_data!F931:P5044, 11, FALSE)</f>
        <v>0</v>
      </c>
    </row>
    <row r="772" spans="1:5" x14ac:dyDescent="0.2">
      <c r="A772" t="s">
        <v>8218</v>
      </c>
      <c r="B772">
        <f>VLOOKUP(A772, raw_data!F772:P4885, 11, FALSE)</f>
        <v>27</v>
      </c>
      <c r="D772" t="s">
        <v>8220</v>
      </c>
      <c r="E772">
        <f>VLOOKUP(D772, raw_data!F932:P5045, 11, FALSE)</f>
        <v>5</v>
      </c>
    </row>
    <row r="773" spans="1:5" x14ac:dyDescent="0.2">
      <c r="A773" t="s">
        <v>8218</v>
      </c>
      <c r="B773">
        <f>VLOOKUP(A773, raw_data!F773:P4886, 11, FALSE)</f>
        <v>27</v>
      </c>
      <c r="D773" t="s">
        <v>8220</v>
      </c>
      <c r="E773">
        <f>VLOOKUP(D773, raw_data!F933:P5046, 11, FALSE)</f>
        <v>7</v>
      </c>
    </row>
    <row r="774" spans="1:5" x14ac:dyDescent="0.2">
      <c r="A774" t="s">
        <v>8218</v>
      </c>
      <c r="B774">
        <f>VLOOKUP(A774, raw_data!F774:P4887, 11, FALSE)</f>
        <v>27</v>
      </c>
      <c r="D774" t="s">
        <v>8220</v>
      </c>
      <c r="E774">
        <f>VLOOKUP(D774, raw_data!F934:P5047, 11, FALSE)</f>
        <v>30</v>
      </c>
    </row>
    <row r="775" spans="1:5" x14ac:dyDescent="0.2">
      <c r="A775" t="s">
        <v>8218</v>
      </c>
      <c r="B775">
        <f>VLOOKUP(A775, raw_data!F775:P4888, 11, FALSE)</f>
        <v>27</v>
      </c>
      <c r="D775" t="s">
        <v>8220</v>
      </c>
      <c r="E775">
        <f>VLOOKUP(D775, raw_data!F935:P5048, 11, FALSE)</f>
        <v>2</v>
      </c>
    </row>
    <row r="776" spans="1:5" x14ac:dyDescent="0.2">
      <c r="A776" t="s">
        <v>8218</v>
      </c>
      <c r="B776">
        <f>VLOOKUP(A776, raw_data!F776:P4889, 11, FALSE)</f>
        <v>27</v>
      </c>
      <c r="D776" t="s">
        <v>8220</v>
      </c>
      <c r="E776">
        <f>VLOOKUP(D776, raw_data!F936:P5049, 11, FALSE)</f>
        <v>30</v>
      </c>
    </row>
    <row r="777" spans="1:5" x14ac:dyDescent="0.2">
      <c r="A777" t="s">
        <v>8218</v>
      </c>
      <c r="B777">
        <f>VLOOKUP(A777, raw_data!F777:P4890, 11, FALSE)</f>
        <v>27</v>
      </c>
      <c r="D777" t="s">
        <v>8220</v>
      </c>
      <c r="E777">
        <f>VLOOKUP(D777, raw_data!F937:P5050, 11, FALSE)</f>
        <v>2</v>
      </c>
    </row>
    <row r="778" spans="1:5" x14ac:dyDescent="0.2">
      <c r="A778" t="s">
        <v>8218</v>
      </c>
      <c r="B778">
        <f>VLOOKUP(A778, raw_data!F778:P4891, 11, FALSE)</f>
        <v>27</v>
      </c>
      <c r="D778" t="s">
        <v>8220</v>
      </c>
      <c r="E778">
        <f>VLOOKUP(D778, raw_data!F938:P5051, 11, FALSE)</f>
        <v>0</v>
      </c>
    </row>
    <row r="779" spans="1:5" x14ac:dyDescent="0.2">
      <c r="A779" t="s">
        <v>8218</v>
      </c>
      <c r="B779">
        <f>VLOOKUP(A779, raw_data!F779:P4892, 11, FALSE)</f>
        <v>27</v>
      </c>
      <c r="D779" t="s">
        <v>8220</v>
      </c>
      <c r="E779">
        <f>VLOOKUP(D779, raw_data!F939:P5052, 11, FALSE)</f>
        <v>2</v>
      </c>
    </row>
    <row r="780" spans="1:5" x14ac:dyDescent="0.2">
      <c r="A780" t="s">
        <v>8218</v>
      </c>
      <c r="B780">
        <f>VLOOKUP(A780, raw_data!F780:P4893, 11, FALSE)</f>
        <v>27</v>
      </c>
      <c r="D780" t="s">
        <v>8220</v>
      </c>
      <c r="E780">
        <f>VLOOKUP(D780, raw_data!F940:P5053, 11, FALSE)</f>
        <v>1</v>
      </c>
    </row>
    <row r="781" spans="1:5" x14ac:dyDescent="0.2">
      <c r="A781" t="s">
        <v>8218</v>
      </c>
      <c r="B781">
        <f>VLOOKUP(A781, raw_data!F781:P4894, 11, FALSE)</f>
        <v>27</v>
      </c>
      <c r="D781" t="s">
        <v>8220</v>
      </c>
      <c r="E781">
        <f>VLOOKUP(D781, raw_data!F941:P5054, 11, FALSE)</f>
        <v>2</v>
      </c>
    </row>
    <row r="782" spans="1:5" x14ac:dyDescent="0.2">
      <c r="A782" t="s">
        <v>8218</v>
      </c>
      <c r="B782">
        <f>VLOOKUP(A782, raw_data!F782:P4895, 11, FALSE)</f>
        <v>27</v>
      </c>
      <c r="D782" t="s">
        <v>8220</v>
      </c>
      <c r="E782">
        <f>VLOOKUP(D782, raw_data!F942:P5055, 11, FALSE)</f>
        <v>14</v>
      </c>
    </row>
    <row r="783" spans="1:5" x14ac:dyDescent="0.2">
      <c r="A783" t="s">
        <v>8218</v>
      </c>
      <c r="B783">
        <f>VLOOKUP(A783, raw_data!F783:P4896, 11, FALSE)</f>
        <v>25</v>
      </c>
      <c r="D783" t="s">
        <v>8220</v>
      </c>
      <c r="E783">
        <f>VLOOKUP(D783, raw_data!F943:P5056, 11, FALSE)</f>
        <v>31</v>
      </c>
    </row>
    <row r="784" spans="1:5" x14ac:dyDescent="0.2">
      <c r="A784" t="s">
        <v>8218</v>
      </c>
      <c r="B784">
        <f>VLOOKUP(A784, raw_data!F784:P4897, 11, FALSE)</f>
        <v>14</v>
      </c>
      <c r="D784" t="s">
        <v>8220</v>
      </c>
      <c r="E784">
        <f>VLOOKUP(D784, raw_data!F944:P5057, 11, FALSE)</f>
        <v>16</v>
      </c>
    </row>
    <row r="785" spans="1:5" x14ac:dyDescent="0.2">
      <c r="A785" t="s">
        <v>8218</v>
      </c>
      <c r="B785">
        <f>VLOOKUP(A785, raw_data!F785:P4898, 11, FALSE)</f>
        <v>35</v>
      </c>
      <c r="D785" t="s">
        <v>8220</v>
      </c>
      <c r="E785">
        <f>VLOOKUP(D785, raw_data!F945:P5058, 11, FALSE)</f>
        <v>12</v>
      </c>
    </row>
    <row r="786" spans="1:5" x14ac:dyDescent="0.2">
      <c r="A786" t="s">
        <v>8218</v>
      </c>
      <c r="B786">
        <f>VLOOKUP(A786, raw_data!F786:P4899, 11, FALSE)</f>
        <v>10</v>
      </c>
      <c r="D786" t="s">
        <v>8220</v>
      </c>
      <c r="E786">
        <f>VLOOKUP(D786, raw_data!F946:P5059, 11, FALSE)</f>
        <v>96</v>
      </c>
    </row>
    <row r="787" spans="1:5" x14ac:dyDescent="0.2">
      <c r="A787" t="s">
        <v>8218</v>
      </c>
      <c r="B787">
        <f>VLOOKUP(A787, raw_data!F787:P4900, 11, FALSE)</f>
        <v>29</v>
      </c>
      <c r="D787" t="s">
        <v>8220</v>
      </c>
      <c r="E787">
        <f>VLOOKUP(D787, raw_data!F947:P5060, 11, FALSE)</f>
        <v>16</v>
      </c>
    </row>
    <row r="788" spans="1:5" x14ac:dyDescent="0.2">
      <c r="A788" t="s">
        <v>8218</v>
      </c>
      <c r="B788">
        <f>VLOOKUP(A788, raw_data!F788:P4901, 11, FALSE)</f>
        <v>44</v>
      </c>
      <c r="D788" t="s">
        <v>8220</v>
      </c>
      <c r="E788">
        <f>VLOOKUP(D788, raw_data!F948:P5061, 11, FALSE)</f>
        <v>5</v>
      </c>
    </row>
    <row r="789" spans="1:5" x14ac:dyDescent="0.2">
      <c r="A789" t="s">
        <v>8218</v>
      </c>
      <c r="B789">
        <f>VLOOKUP(A789, raw_data!F789:P4902, 11, FALSE)</f>
        <v>17</v>
      </c>
      <c r="D789" t="s">
        <v>8220</v>
      </c>
      <c r="E789">
        <f>VLOOKUP(D789, raw_data!F949:P5062, 11, FALSE)</f>
        <v>0</v>
      </c>
    </row>
    <row r="790" spans="1:5" x14ac:dyDescent="0.2">
      <c r="A790" t="s">
        <v>8218</v>
      </c>
      <c r="B790">
        <f>VLOOKUP(A790, raw_data!F790:P4903, 11, FALSE)</f>
        <v>34</v>
      </c>
      <c r="D790" t="s">
        <v>8220</v>
      </c>
      <c r="E790">
        <f>VLOOKUP(D790, raw_data!F950:P5063, 11, FALSE)</f>
        <v>8</v>
      </c>
    </row>
    <row r="791" spans="1:5" x14ac:dyDescent="0.2">
      <c r="A791" t="s">
        <v>8218</v>
      </c>
      <c r="B791">
        <f>VLOOKUP(A791, raw_data!F791:P4904, 11, FALSE)</f>
        <v>14</v>
      </c>
      <c r="D791" t="s">
        <v>8220</v>
      </c>
      <c r="E791">
        <f>VLOOKUP(D791, raw_data!F951:P5064, 11, FALSE)</f>
        <v>7</v>
      </c>
    </row>
    <row r="792" spans="1:5" x14ac:dyDescent="0.2">
      <c r="A792" t="s">
        <v>8218</v>
      </c>
      <c r="B792">
        <f>VLOOKUP(A792, raw_data!F792:P4905, 11, FALSE)</f>
        <v>156</v>
      </c>
      <c r="D792" t="s">
        <v>8220</v>
      </c>
      <c r="E792">
        <f>VLOOKUP(D792, raw_data!F952:P5065, 11, FALSE)</f>
        <v>24</v>
      </c>
    </row>
    <row r="793" spans="1:5" x14ac:dyDescent="0.2">
      <c r="A793" t="s">
        <v>8218</v>
      </c>
      <c r="B793">
        <f>VLOOKUP(A793, raw_data!F793:P4906, 11, FALSE)</f>
        <v>128</v>
      </c>
      <c r="D793" t="s">
        <v>8220</v>
      </c>
      <c r="E793">
        <f>VLOOKUP(D793, raw_data!F953:P5066, 11, FALSE)</f>
        <v>121</v>
      </c>
    </row>
    <row r="794" spans="1:5" x14ac:dyDescent="0.2">
      <c r="A794" t="s">
        <v>8218</v>
      </c>
      <c r="B794">
        <f>VLOOKUP(A794, raw_data!F794:P4907, 11, FALSE)</f>
        <v>60</v>
      </c>
      <c r="D794" t="s">
        <v>8220</v>
      </c>
      <c r="E794">
        <f>VLOOKUP(D794, raw_data!F954:P5067, 11, FALSE)</f>
        <v>196</v>
      </c>
    </row>
    <row r="795" spans="1:5" x14ac:dyDescent="0.2">
      <c r="A795" t="s">
        <v>8218</v>
      </c>
      <c r="B795">
        <f>VLOOKUP(A795, raw_data!F795:P4908, 11, FALSE)</f>
        <v>32</v>
      </c>
      <c r="D795" t="s">
        <v>8220</v>
      </c>
      <c r="E795">
        <f>VLOOKUP(D795, raw_data!F955:P5068, 11, FALSE)</f>
        <v>5</v>
      </c>
    </row>
    <row r="796" spans="1:5" x14ac:dyDescent="0.2">
      <c r="A796" t="s">
        <v>8218</v>
      </c>
      <c r="B796">
        <f>VLOOKUP(A796, raw_data!F796:P4909, 11, FALSE)</f>
        <v>53</v>
      </c>
      <c r="D796" t="s">
        <v>8220</v>
      </c>
      <c r="E796">
        <f>VLOOKUP(D796, raw_data!F956:P5069, 11, FALSE)</f>
        <v>73</v>
      </c>
    </row>
    <row r="797" spans="1:5" x14ac:dyDescent="0.2">
      <c r="A797" t="s">
        <v>8218</v>
      </c>
      <c r="B797">
        <f>VLOOKUP(A797, raw_data!F797:P4910, 11, FALSE)</f>
        <v>184</v>
      </c>
      <c r="D797" t="s">
        <v>8220</v>
      </c>
      <c r="E797">
        <f>VLOOKUP(D797, raw_data!F957:P5070, 11, FALSE)</f>
        <v>93</v>
      </c>
    </row>
    <row r="798" spans="1:5" x14ac:dyDescent="0.2">
      <c r="A798" t="s">
        <v>8218</v>
      </c>
      <c r="B798">
        <f>VLOOKUP(A798, raw_data!F798:P4911, 11, FALSE)</f>
        <v>90</v>
      </c>
      <c r="D798" t="s">
        <v>8220</v>
      </c>
      <c r="E798">
        <f>VLOOKUP(D798, raw_data!F958:P5071, 11, FALSE)</f>
        <v>17</v>
      </c>
    </row>
    <row r="799" spans="1:5" x14ac:dyDescent="0.2">
      <c r="A799" t="s">
        <v>8218</v>
      </c>
      <c r="B799">
        <f>VLOOKUP(A799, raw_data!F799:P4912, 11, FALSE)</f>
        <v>71</v>
      </c>
      <c r="D799" t="s">
        <v>8220</v>
      </c>
      <c r="E799">
        <f>VLOOKUP(D799, raw_data!F959:P5072, 11, FALSE)</f>
        <v>7</v>
      </c>
    </row>
    <row r="800" spans="1:5" x14ac:dyDescent="0.2">
      <c r="A800" t="s">
        <v>8218</v>
      </c>
      <c r="B800">
        <f>VLOOKUP(A800, raw_data!F800:P4913, 11, FALSE)</f>
        <v>87</v>
      </c>
      <c r="D800" t="s">
        <v>8220</v>
      </c>
      <c r="E800">
        <f>VLOOKUP(D800, raw_data!F960:P5073, 11, FALSE)</f>
        <v>17</v>
      </c>
    </row>
    <row r="801" spans="1:5" x14ac:dyDescent="0.2">
      <c r="A801" t="s">
        <v>8218</v>
      </c>
      <c r="B801">
        <f>VLOOKUP(A801, raw_data!F801:P4914, 11, FALSE)</f>
        <v>28</v>
      </c>
      <c r="D801" t="s">
        <v>8220</v>
      </c>
      <c r="E801">
        <f>VLOOKUP(D801, raw_data!F961:P5074, 11, FALSE)</f>
        <v>171</v>
      </c>
    </row>
    <row r="802" spans="1:5" x14ac:dyDescent="0.2">
      <c r="A802" t="s">
        <v>8218</v>
      </c>
      <c r="B802">
        <f>VLOOKUP(A802, raw_data!F802:P4915, 11, FALSE)</f>
        <v>56</v>
      </c>
      <c r="D802" t="s">
        <v>8220</v>
      </c>
      <c r="E802">
        <f>VLOOKUP(D802, raw_data!F962:P5075, 11, FALSE)</f>
        <v>188</v>
      </c>
    </row>
    <row r="803" spans="1:5" x14ac:dyDescent="0.2">
      <c r="A803" t="s">
        <v>8218</v>
      </c>
      <c r="B803">
        <f>VLOOKUP(A803, raw_data!F803:P4916, 11, FALSE)</f>
        <v>51</v>
      </c>
      <c r="D803" t="s">
        <v>8220</v>
      </c>
      <c r="E803">
        <f>VLOOKUP(D803, raw_data!F963:P5076, 11, FALSE)</f>
        <v>110</v>
      </c>
    </row>
    <row r="804" spans="1:5" x14ac:dyDescent="0.2">
      <c r="A804" t="s">
        <v>8218</v>
      </c>
      <c r="B804">
        <f>VLOOKUP(A804, raw_data!F804:P4917, 11, FALSE)</f>
        <v>75</v>
      </c>
      <c r="D804" t="s">
        <v>8220</v>
      </c>
      <c r="E804">
        <f>VLOOKUP(D804, raw_data!F964:P5077, 11, FALSE)</f>
        <v>37</v>
      </c>
    </row>
    <row r="805" spans="1:5" x14ac:dyDescent="0.2">
      <c r="A805" t="s">
        <v>8218</v>
      </c>
      <c r="B805">
        <f>VLOOKUP(A805, raw_data!F805:P4918, 11, FALSE)</f>
        <v>38</v>
      </c>
      <c r="D805" t="s">
        <v>8220</v>
      </c>
      <c r="E805">
        <f>VLOOKUP(D805, raw_data!F965:P5078, 11, FALSE)</f>
        <v>9</v>
      </c>
    </row>
    <row r="806" spans="1:5" x14ac:dyDescent="0.2">
      <c r="A806" t="s">
        <v>8218</v>
      </c>
      <c r="B806">
        <f>VLOOKUP(A806, raw_data!F806:P4919, 11, FALSE)</f>
        <v>18</v>
      </c>
      <c r="D806" t="s">
        <v>8220</v>
      </c>
      <c r="E806">
        <f>VLOOKUP(D806, raw_data!F966:P5079, 11, FALSE)</f>
        <v>29</v>
      </c>
    </row>
    <row r="807" spans="1:5" x14ac:dyDescent="0.2">
      <c r="A807" t="s">
        <v>8218</v>
      </c>
      <c r="B807">
        <f>VLOOKUP(A807, raw_data!F807:P4920, 11, FALSE)</f>
        <v>54</v>
      </c>
      <c r="D807" t="s">
        <v>8220</v>
      </c>
      <c r="E807">
        <f>VLOOKUP(D807, raw_data!F967:P5080, 11, FALSE)</f>
        <v>6</v>
      </c>
    </row>
    <row r="808" spans="1:5" x14ac:dyDescent="0.2">
      <c r="A808" t="s">
        <v>8218</v>
      </c>
      <c r="B808">
        <f>VLOOKUP(A808, raw_data!F808:P4921, 11, FALSE)</f>
        <v>71</v>
      </c>
      <c r="D808" t="s">
        <v>8220</v>
      </c>
      <c r="E808">
        <f>VLOOKUP(D808, raw_data!F968:P5081, 11, FALSE)</f>
        <v>30</v>
      </c>
    </row>
    <row r="809" spans="1:5" x14ac:dyDescent="0.2">
      <c r="A809" t="s">
        <v>8218</v>
      </c>
      <c r="B809">
        <f>VLOOKUP(A809, raw_data!F809:P4922, 11, FALSE)</f>
        <v>57</v>
      </c>
      <c r="D809" t="s">
        <v>8220</v>
      </c>
      <c r="E809">
        <f>VLOOKUP(D809, raw_data!F969:P5082, 11, FALSE)</f>
        <v>81</v>
      </c>
    </row>
    <row r="810" spans="1:5" x14ac:dyDescent="0.2">
      <c r="A810" t="s">
        <v>8218</v>
      </c>
      <c r="B810">
        <f>VLOOKUP(A810, raw_data!F810:P4923, 11, FALSE)</f>
        <v>43</v>
      </c>
      <c r="D810" t="s">
        <v>8220</v>
      </c>
      <c r="E810">
        <f>VLOOKUP(D810, raw_data!F970:P5083, 11, FALSE)</f>
        <v>4</v>
      </c>
    </row>
    <row r="811" spans="1:5" x14ac:dyDescent="0.2">
      <c r="A811" t="s">
        <v>8218</v>
      </c>
      <c r="B811">
        <f>VLOOKUP(A811, raw_data!F811:P4924, 11, FALSE)</f>
        <v>52</v>
      </c>
      <c r="D811" t="s">
        <v>8220</v>
      </c>
      <c r="E811">
        <f>VLOOKUP(D811, raw_data!F971:P5084, 11, FALSE)</f>
        <v>11</v>
      </c>
    </row>
    <row r="812" spans="1:5" x14ac:dyDescent="0.2">
      <c r="A812" t="s">
        <v>8218</v>
      </c>
      <c r="B812">
        <f>VLOOKUP(A812, raw_data!F812:P4925, 11, FALSE)</f>
        <v>27</v>
      </c>
      <c r="D812" t="s">
        <v>8220</v>
      </c>
      <c r="E812">
        <f>VLOOKUP(D812, raw_data!F972:P5085, 11, FALSE)</f>
        <v>14</v>
      </c>
    </row>
    <row r="813" spans="1:5" x14ac:dyDescent="0.2">
      <c r="A813" t="s">
        <v>8218</v>
      </c>
      <c r="B813">
        <f>VLOOKUP(A813, raw_data!F813:P4926, 11, FALSE)</f>
        <v>12</v>
      </c>
      <c r="D813" t="s">
        <v>8220</v>
      </c>
      <c r="E813">
        <f>VLOOKUP(D813, raw_data!F973:P5086, 11, FALSE)</f>
        <v>5</v>
      </c>
    </row>
    <row r="814" spans="1:5" x14ac:dyDescent="0.2">
      <c r="A814" t="s">
        <v>8218</v>
      </c>
      <c r="B814">
        <f>VLOOKUP(A814, raw_data!F814:P4927, 11, FALSE)</f>
        <v>33</v>
      </c>
      <c r="D814" t="s">
        <v>8220</v>
      </c>
      <c r="E814">
        <f>VLOOKUP(D814, raw_data!F974:P5087, 11, FALSE)</f>
        <v>45</v>
      </c>
    </row>
    <row r="815" spans="1:5" x14ac:dyDescent="0.2">
      <c r="A815" t="s">
        <v>8218</v>
      </c>
      <c r="B815">
        <f>VLOOKUP(A815, raw_data!F815:P4928, 11, FALSE)</f>
        <v>96</v>
      </c>
      <c r="D815" t="s">
        <v>8220</v>
      </c>
      <c r="E815">
        <f>VLOOKUP(D815, raw_data!F975:P5088, 11, FALSE)</f>
        <v>8</v>
      </c>
    </row>
    <row r="816" spans="1:5" x14ac:dyDescent="0.2">
      <c r="A816" t="s">
        <v>8218</v>
      </c>
      <c r="B816">
        <f>VLOOKUP(A816, raw_data!F816:P4929, 11, FALSE)</f>
        <v>28</v>
      </c>
      <c r="D816" t="s">
        <v>8220</v>
      </c>
      <c r="E816">
        <f>VLOOKUP(D816, raw_data!F976:P5089, 11, FALSE)</f>
        <v>3</v>
      </c>
    </row>
    <row r="817" spans="1:5" x14ac:dyDescent="0.2">
      <c r="A817" t="s">
        <v>8218</v>
      </c>
      <c r="B817">
        <f>VLOOKUP(A817, raw_data!F817:P4930, 11, FALSE)</f>
        <v>43</v>
      </c>
      <c r="D817" t="s">
        <v>8220</v>
      </c>
      <c r="E817">
        <f>VLOOKUP(D817, raw_data!F977:P5090, 11, FALSE)</f>
        <v>24</v>
      </c>
    </row>
    <row r="818" spans="1:5" x14ac:dyDescent="0.2">
      <c r="A818" t="s">
        <v>8218</v>
      </c>
      <c r="B818">
        <f>VLOOKUP(A818, raw_data!F818:P4931, 11, FALSE)</f>
        <v>205</v>
      </c>
      <c r="D818" t="s">
        <v>8220</v>
      </c>
      <c r="E818">
        <f>VLOOKUP(D818, raw_data!F978:P5091, 11, FALSE)</f>
        <v>18</v>
      </c>
    </row>
    <row r="819" spans="1:5" x14ac:dyDescent="0.2">
      <c r="A819" t="s">
        <v>8218</v>
      </c>
      <c r="B819">
        <f>VLOOKUP(A819, raw_data!F819:P4932, 11, FALSE)</f>
        <v>23</v>
      </c>
      <c r="D819" t="s">
        <v>8220</v>
      </c>
      <c r="E819">
        <f>VLOOKUP(D819, raw_data!F979:P5092, 11, FALSE)</f>
        <v>12</v>
      </c>
    </row>
    <row r="820" spans="1:5" x14ac:dyDescent="0.2">
      <c r="A820" t="s">
        <v>8218</v>
      </c>
      <c r="B820">
        <f>VLOOKUP(A820, raw_data!F820:P4933, 11, FALSE)</f>
        <v>19</v>
      </c>
      <c r="D820" t="s">
        <v>8220</v>
      </c>
      <c r="E820">
        <f>VLOOKUP(D820, raw_data!F980:P5093, 11, FALSE)</f>
        <v>123</v>
      </c>
    </row>
    <row r="821" spans="1:5" x14ac:dyDescent="0.2">
      <c r="A821" t="s">
        <v>8218</v>
      </c>
      <c r="B821">
        <f>VLOOKUP(A821, raw_data!F821:P4934, 11, FALSE)</f>
        <v>14</v>
      </c>
      <c r="D821" t="s">
        <v>8220</v>
      </c>
      <c r="E821">
        <f>VLOOKUP(D821, raw_data!F981:P5094, 11, FALSE)</f>
        <v>96</v>
      </c>
    </row>
    <row r="822" spans="1:5" x14ac:dyDescent="0.2">
      <c r="A822" t="s">
        <v>8218</v>
      </c>
      <c r="B822">
        <f>VLOOKUP(A822, raw_data!F822:P4935, 11, FALSE)</f>
        <v>38</v>
      </c>
      <c r="D822" t="s">
        <v>8220</v>
      </c>
      <c r="E822">
        <f>VLOOKUP(D822, raw_data!F982:P5095, 11, FALSE)</f>
        <v>31</v>
      </c>
    </row>
    <row r="823" spans="1:5" x14ac:dyDescent="0.2">
      <c r="A823" t="s">
        <v>8218</v>
      </c>
      <c r="B823">
        <f>VLOOKUP(A823, raw_data!F823:P4936, 11, FALSE)</f>
        <v>78</v>
      </c>
      <c r="D823" t="s">
        <v>8220</v>
      </c>
      <c r="E823">
        <f>VLOOKUP(D823, raw_data!F983:P5096, 11, FALSE)</f>
        <v>4</v>
      </c>
    </row>
    <row r="824" spans="1:5" x14ac:dyDescent="0.2">
      <c r="A824" t="s">
        <v>8218</v>
      </c>
      <c r="B824">
        <f>VLOOKUP(A824, raw_data!F824:P4937, 11, FALSE)</f>
        <v>69</v>
      </c>
      <c r="D824" t="s">
        <v>8220</v>
      </c>
      <c r="E824">
        <f>VLOOKUP(D824, raw_data!F984:P5097, 11, FALSE)</f>
        <v>3</v>
      </c>
    </row>
    <row r="825" spans="1:5" x14ac:dyDescent="0.2">
      <c r="A825" t="s">
        <v>8218</v>
      </c>
      <c r="B825">
        <f>VLOOKUP(A825, raw_data!F825:P4938, 11, FALSE)</f>
        <v>33</v>
      </c>
      <c r="D825" t="s">
        <v>8220</v>
      </c>
      <c r="E825">
        <f>VLOOKUP(D825, raw_data!F985:P5098, 11, FALSE)</f>
        <v>179</v>
      </c>
    </row>
    <row r="826" spans="1:5" x14ac:dyDescent="0.2">
      <c r="A826" t="s">
        <v>8218</v>
      </c>
      <c r="B826">
        <f>VLOOKUP(A826, raw_data!F826:P4939, 11, FALSE)</f>
        <v>54</v>
      </c>
      <c r="D826" t="s">
        <v>8220</v>
      </c>
      <c r="E826">
        <f>VLOOKUP(D826, raw_data!F986:P5099, 11, FALSE)</f>
        <v>3</v>
      </c>
    </row>
    <row r="827" spans="1:5" x14ac:dyDescent="0.2">
      <c r="A827" t="s">
        <v>8218</v>
      </c>
      <c r="B827">
        <f>VLOOKUP(A827, raw_data!F827:P4940, 11, FALSE)</f>
        <v>99</v>
      </c>
      <c r="D827" t="s">
        <v>8220</v>
      </c>
      <c r="E827">
        <f>VLOOKUP(D827, raw_data!F987:P5100, 11, FALSE)</f>
        <v>23</v>
      </c>
    </row>
    <row r="828" spans="1:5" x14ac:dyDescent="0.2">
      <c r="A828" t="s">
        <v>8218</v>
      </c>
      <c r="B828">
        <f>VLOOKUP(A828, raw_data!F828:P4941, 11, FALSE)</f>
        <v>49</v>
      </c>
      <c r="D828" t="s">
        <v>8220</v>
      </c>
      <c r="E828">
        <f>VLOOKUP(D828, raw_data!F988:P5101, 11, FALSE)</f>
        <v>23</v>
      </c>
    </row>
    <row r="829" spans="1:5" x14ac:dyDescent="0.2">
      <c r="A829" t="s">
        <v>8218</v>
      </c>
      <c r="B829">
        <f>VLOOKUP(A829, raw_data!F829:P4942, 11, FALSE)</f>
        <v>11</v>
      </c>
      <c r="D829" t="s">
        <v>8220</v>
      </c>
      <c r="E829">
        <f>VLOOKUP(D829, raw_data!F989:P5102, 11, FALSE)</f>
        <v>41</v>
      </c>
    </row>
    <row r="830" spans="1:5" x14ac:dyDescent="0.2">
      <c r="A830" t="s">
        <v>8218</v>
      </c>
      <c r="B830">
        <f>VLOOKUP(A830, raw_data!F830:P4943, 11, FALSE)</f>
        <v>38</v>
      </c>
      <c r="D830" t="s">
        <v>8220</v>
      </c>
      <c r="E830">
        <f>VLOOKUP(D830, raw_data!F990:P5103, 11, FALSE)</f>
        <v>0</v>
      </c>
    </row>
    <row r="831" spans="1:5" x14ac:dyDescent="0.2">
      <c r="A831" t="s">
        <v>8218</v>
      </c>
      <c r="B831">
        <f>VLOOKUP(A831, raw_data!F831:P4944, 11, FALSE)</f>
        <v>16</v>
      </c>
      <c r="D831" t="s">
        <v>8220</v>
      </c>
      <c r="E831">
        <f>VLOOKUP(D831, raw_data!F991:P5104, 11, FALSE)</f>
        <v>32</v>
      </c>
    </row>
    <row r="832" spans="1:5" x14ac:dyDescent="0.2">
      <c r="A832" t="s">
        <v>8218</v>
      </c>
      <c r="B832">
        <f>VLOOKUP(A832, raw_data!F832:P4945, 11, FALSE)</f>
        <v>32</v>
      </c>
      <c r="D832" t="s">
        <v>8220</v>
      </c>
      <c r="E832">
        <f>VLOOKUP(D832, raw_data!F992:P5105, 11, FALSE)</f>
        <v>2</v>
      </c>
    </row>
    <row r="833" spans="1:5" x14ac:dyDescent="0.2">
      <c r="A833" t="s">
        <v>8218</v>
      </c>
      <c r="B833">
        <f>VLOOKUP(A833, raw_data!F833:P4946, 11, FALSE)</f>
        <v>20</v>
      </c>
      <c r="D833" t="s">
        <v>8220</v>
      </c>
      <c r="E833">
        <f>VLOOKUP(D833, raw_data!F993:P5106, 11, FALSE)</f>
        <v>7</v>
      </c>
    </row>
    <row r="834" spans="1:5" x14ac:dyDescent="0.2">
      <c r="A834" t="s">
        <v>8218</v>
      </c>
      <c r="B834">
        <f>VLOOKUP(A834, raw_data!F834:P4947, 11, FALSE)</f>
        <v>154</v>
      </c>
      <c r="D834" t="s">
        <v>8220</v>
      </c>
      <c r="E834">
        <f>VLOOKUP(D834, raw_data!F994:P5107, 11, FALSE)</f>
        <v>4</v>
      </c>
    </row>
    <row r="835" spans="1:5" x14ac:dyDescent="0.2">
      <c r="A835" t="s">
        <v>8218</v>
      </c>
      <c r="B835">
        <f>VLOOKUP(A835, raw_data!F835:P4948, 11, FALSE)</f>
        <v>41</v>
      </c>
      <c r="D835" t="s">
        <v>8220</v>
      </c>
      <c r="E835">
        <f>VLOOKUP(D835, raw_data!F995:P5108, 11, FALSE)</f>
        <v>196</v>
      </c>
    </row>
    <row r="836" spans="1:5" x14ac:dyDescent="0.2">
      <c r="A836" t="s">
        <v>8218</v>
      </c>
      <c r="B836">
        <f>VLOOKUP(A836, raw_data!F836:P4949, 11, FALSE)</f>
        <v>75</v>
      </c>
      <c r="D836" t="s">
        <v>8220</v>
      </c>
      <c r="E836">
        <f>VLOOKUP(D836, raw_data!F996:P5109, 11, FALSE)</f>
        <v>11</v>
      </c>
    </row>
    <row r="837" spans="1:5" x14ac:dyDescent="0.2">
      <c r="A837" t="s">
        <v>8218</v>
      </c>
      <c r="B837">
        <f>VLOOKUP(A837, raw_data!F837:P4950, 11, FALSE)</f>
        <v>40</v>
      </c>
      <c r="D837" t="s">
        <v>8220</v>
      </c>
      <c r="E837">
        <f>VLOOKUP(D837, raw_data!F997:P5110, 11, FALSE)</f>
        <v>9</v>
      </c>
    </row>
    <row r="838" spans="1:5" x14ac:dyDescent="0.2">
      <c r="A838" t="s">
        <v>8218</v>
      </c>
      <c r="B838">
        <f>VLOOKUP(A838, raw_data!F838:P4951, 11, FALSE)</f>
        <v>46</v>
      </c>
      <c r="D838" t="s">
        <v>8220</v>
      </c>
      <c r="E838">
        <f>VLOOKUP(D838, raw_data!F998:P5111, 11, FALSE)</f>
        <v>5</v>
      </c>
    </row>
    <row r="839" spans="1:5" x14ac:dyDescent="0.2">
      <c r="A839" t="s">
        <v>8218</v>
      </c>
      <c r="B839">
        <f>VLOOKUP(A839, raw_data!F839:P4952, 11, FALSE)</f>
        <v>62</v>
      </c>
      <c r="D839" t="s">
        <v>8220</v>
      </c>
      <c r="E839">
        <f>VLOOKUP(D839, raw_data!F999:P5112, 11, FALSE)</f>
        <v>8</v>
      </c>
    </row>
    <row r="840" spans="1:5" x14ac:dyDescent="0.2">
      <c r="A840" t="s">
        <v>8218</v>
      </c>
      <c r="B840">
        <f>VLOOKUP(A840, raw_data!F840:P4953, 11, FALSE)</f>
        <v>61</v>
      </c>
      <c r="D840" t="s">
        <v>8220</v>
      </c>
      <c r="E840">
        <f>VLOOKUP(D840, raw_data!F1000:P5113, 11, FALSE)</f>
        <v>229</v>
      </c>
    </row>
    <row r="841" spans="1:5" x14ac:dyDescent="0.2">
      <c r="A841" t="s">
        <v>8218</v>
      </c>
      <c r="B841">
        <f>VLOOKUP(A841, raw_data!F841:P4954, 11, FALSE)</f>
        <v>96</v>
      </c>
      <c r="D841" t="s">
        <v>8220</v>
      </c>
      <c r="E841">
        <f>VLOOKUP(D841, raw_data!F1001:P5114, 11, FALSE)</f>
        <v>40</v>
      </c>
    </row>
    <row r="842" spans="1:5" x14ac:dyDescent="0.2">
      <c r="A842" t="s">
        <v>8218</v>
      </c>
      <c r="B842">
        <f>VLOOKUP(A842, raw_data!F842:P4955, 11, FALSE)</f>
        <v>190</v>
      </c>
      <c r="D842" t="s">
        <v>8220</v>
      </c>
      <c r="E842">
        <f>VLOOKUP(D842, raw_data!F1002:P5115, 11, FALSE)</f>
        <v>123</v>
      </c>
    </row>
    <row r="843" spans="1:5" x14ac:dyDescent="0.2">
      <c r="A843" t="s">
        <v>8218</v>
      </c>
      <c r="B843">
        <f>VLOOKUP(A843, raw_data!F843:P4956, 11, FALSE)</f>
        <v>94</v>
      </c>
      <c r="D843" t="s">
        <v>8220</v>
      </c>
      <c r="E843">
        <f>VLOOKUP(D843, raw_data!F1003:P5116, 11, FALSE)</f>
        <v>123</v>
      </c>
    </row>
    <row r="844" spans="1:5" x14ac:dyDescent="0.2">
      <c r="A844" t="s">
        <v>8218</v>
      </c>
      <c r="B844">
        <f>VLOOKUP(A844, raw_data!F844:P4957, 11, FALSE)</f>
        <v>39</v>
      </c>
      <c r="D844" t="s">
        <v>8220</v>
      </c>
      <c r="E844">
        <f>VLOOKUP(D844, raw_data!F1004:P5117, 11, FALSE)</f>
        <v>123</v>
      </c>
    </row>
    <row r="845" spans="1:5" x14ac:dyDescent="0.2">
      <c r="A845" t="s">
        <v>8218</v>
      </c>
      <c r="B845">
        <f>VLOOKUP(A845, raw_data!F845:P4958, 11, FALSE)</f>
        <v>127</v>
      </c>
      <c r="D845" t="s">
        <v>8220</v>
      </c>
      <c r="E845">
        <f>VLOOKUP(D845, raw_data!F1005:P5118, 11, FALSE)</f>
        <v>123</v>
      </c>
    </row>
    <row r="846" spans="1:5" x14ac:dyDescent="0.2">
      <c r="A846" t="s">
        <v>8218</v>
      </c>
      <c r="B846">
        <f>VLOOKUP(A846, raw_data!F846:P4959, 11, FALSE)</f>
        <v>159</v>
      </c>
      <c r="D846" t="s">
        <v>8220</v>
      </c>
      <c r="E846">
        <f>VLOOKUP(D846, raw_data!F1006:P5119, 11, FALSE)</f>
        <v>123</v>
      </c>
    </row>
    <row r="847" spans="1:5" x14ac:dyDescent="0.2">
      <c r="A847" t="s">
        <v>8218</v>
      </c>
      <c r="B847">
        <f>VLOOKUP(A847, raw_data!F847:P4960, 11, FALSE)</f>
        <v>177</v>
      </c>
      <c r="D847" t="s">
        <v>8220</v>
      </c>
      <c r="E847">
        <f>VLOOKUP(D847, raw_data!F1007:P5120, 11, FALSE)</f>
        <v>123</v>
      </c>
    </row>
    <row r="848" spans="1:5" x14ac:dyDescent="0.2">
      <c r="A848" t="s">
        <v>8218</v>
      </c>
      <c r="B848">
        <f>VLOOKUP(A848, raw_data!F848:P4961, 11, FALSE)</f>
        <v>47</v>
      </c>
      <c r="D848" t="s">
        <v>8220</v>
      </c>
      <c r="E848">
        <f>VLOOKUP(D848, raw_data!F1008:P5121, 11, FALSE)</f>
        <v>123</v>
      </c>
    </row>
    <row r="849" spans="1:5" x14ac:dyDescent="0.2">
      <c r="A849" t="s">
        <v>8218</v>
      </c>
      <c r="B849">
        <f>VLOOKUP(A849, raw_data!F849:P4962, 11, FALSE)</f>
        <v>1</v>
      </c>
      <c r="D849" t="s">
        <v>8220</v>
      </c>
      <c r="E849">
        <f>VLOOKUP(D849, raw_data!F1009:P5122, 11, FALSE)</f>
        <v>123</v>
      </c>
    </row>
    <row r="850" spans="1:5" x14ac:dyDescent="0.2">
      <c r="A850" t="s">
        <v>8218</v>
      </c>
      <c r="B850">
        <f>VLOOKUP(A850, raw_data!F850:P4963, 11, FALSE)</f>
        <v>16</v>
      </c>
      <c r="D850" t="s">
        <v>8220</v>
      </c>
      <c r="E850">
        <f>VLOOKUP(D850, raw_data!F1010:P5123, 11, FALSE)</f>
        <v>123</v>
      </c>
    </row>
    <row r="851" spans="1:5" x14ac:dyDescent="0.2">
      <c r="A851" t="s">
        <v>8218</v>
      </c>
      <c r="B851">
        <f>VLOOKUP(A851, raw_data!F851:P4964, 11, FALSE)</f>
        <v>115</v>
      </c>
      <c r="D851" t="s">
        <v>8220</v>
      </c>
      <c r="E851">
        <f>VLOOKUP(D851, raw_data!F1011:P5124, 11, FALSE)</f>
        <v>123</v>
      </c>
    </row>
    <row r="852" spans="1:5" x14ac:dyDescent="0.2">
      <c r="A852" t="s">
        <v>8218</v>
      </c>
      <c r="B852">
        <f>VLOOKUP(A852, raw_data!F852:P4965, 11, FALSE)</f>
        <v>133</v>
      </c>
      <c r="D852" t="s">
        <v>8220</v>
      </c>
      <c r="E852">
        <f>VLOOKUP(D852, raw_data!F1012:P5125, 11, FALSE)</f>
        <v>123</v>
      </c>
    </row>
    <row r="853" spans="1:5" x14ac:dyDescent="0.2">
      <c r="A853" t="s">
        <v>8218</v>
      </c>
      <c r="B853">
        <f>VLOOKUP(A853, raw_data!F853:P4966, 11, FALSE)</f>
        <v>70</v>
      </c>
      <c r="D853" t="s">
        <v>8220</v>
      </c>
      <c r="E853">
        <f>VLOOKUP(D853, raw_data!F1013:P5126, 11, FALSE)</f>
        <v>123</v>
      </c>
    </row>
    <row r="854" spans="1:5" x14ac:dyDescent="0.2">
      <c r="A854" t="s">
        <v>8218</v>
      </c>
      <c r="B854">
        <f>VLOOKUP(A854, raw_data!F854:P4967, 11, FALSE)</f>
        <v>62</v>
      </c>
      <c r="D854" t="s">
        <v>8220</v>
      </c>
      <c r="E854">
        <f>VLOOKUP(D854, raw_data!F1014:P5127, 11, FALSE)</f>
        <v>123</v>
      </c>
    </row>
    <row r="855" spans="1:5" x14ac:dyDescent="0.2">
      <c r="A855" t="s">
        <v>8218</v>
      </c>
      <c r="B855">
        <f>VLOOKUP(A855, raw_data!F855:P4968, 11, FALSE)</f>
        <v>10</v>
      </c>
      <c r="D855" t="s">
        <v>8220</v>
      </c>
      <c r="E855">
        <f>VLOOKUP(D855, raw_data!F1015:P5128, 11, FALSE)</f>
        <v>123</v>
      </c>
    </row>
    <row r="856" spans="1:5" x14ac:dyDescent="0.2">
      <c r="A856" t="s">
        <v>8218</v>
      </c>
      <c r="B856">
        <f>VLOOKUP(A856, raw_data!F856:P4969, 11, FALSE)</f>
        <v>499</v>
      </c>
      <c r="D856" t="s">
        <v>8220</v>
      </c>
      <c r="E856">
        <f>VLOOKUP(D856, raw_data!F1016:P5129, 11, FALSE)</f>
        <v>123</v>
      </c>
    </row>
    <row r="857" spans="1:5" x14ac:dyDescent="0.2">
      <c r="A857" t="s">
        <v>8218</v>
      </c>
      <c r="B857">
        <f>VLOOKUP(A857, raw_data!F857:P4970, 11, FALSE)</f>
        <v>47</v>
      </c>
      <c r="D857" t="s">
        <v>8220</v>
      </c>
      <c r="E857">
        <f>VLOOKUP(D857, raw_data!F1017:P5130, 11, FALSE)</f>
        <v>123</v>
      </c>
    </row>
    <row r="858" spans="1:5" x14ac:dyDescent="0.2">
      <c r="A858" t="s">
        <v>8218</v>
      </c>
      <c r="B858">
        <f>VLOOKUP(A858, raw_data!F858:P4971, 11, FALSE)</f>
        <v>28</v>
      </c>
      <c r="D858" t="s">
        <v>8220</v>
      </c>
      <c r="E858">
        <f>VLOOKUP(D858, raw_data!F1018:P5131, 11, FALSE)</f>
        <v>123</v>
      </c>
    </row>
    <row r="859" spans="1:5" x14ac:dyDescent="0.2">
      <c r="A859" t="s">
        <v>8218</v>
      </c>
      <c r="B859">
        <f>VLOOKUP(A859, raw_data!F859:P4972, 11, FALSE)</f>
        <v>24</v>
      </c>
      <c r="D859" t="s">
        <v>8220</v>
      </c>
      <c r="E859">
        <f>VLOOKUP(D859, raw_data!F1019:P5132, 11, FALSE)</f>
        <v>123</v>
      </c>
    </row>
    <row r="860" spans="1:5" x14ac:dyDescent="0.2">
      <c r="A860" t="s">
        <v>8218</v>
      </c>
      <c r="B860">
        <f>VLOOKUP(A860, raw_data!F860:P4973, 11, FALSE)</f>
        <v>76</v>
      </c>
      <c r="D860" t="s">
        <v>8220</v>
      </c>
      <c r="E860">
        <f>VLOOKUP(D860, raw_data!F1020:P5133, 11, FALSE)</f>
        <v>123</v>
      </c>
    </row>
    <row r="861" spans="1:5" x14ac:dyDescent="0.2">
      <c r="A861" t="s">
        <v>8218</v>
      </c>
      <c r="B861">
        <f>VLOOKUP(A861, raw_data!F861:P4974, 11, FALSE)</f>
        <v>98</v>
      </c>
      <c r="D861" t="s">
        <v>8220</v>
      </c>
      <c r="E861">
        <f>VLOOKUP(D861, raw_data!F1021:P5134, 11, FALSE)</f>
        <v>123</v>
      </c>
    </row>
    <row r="862" spans="1:5" x14ac:dyDescent="0.2">
      <c r="A862" t="s">
        <v>8218</v>
      </c>
      <c r="B862">
        <f>VLOOKUP(A862, raw_data!F862:P4975, 11, FALSE)</f>
        <v>30</v>
      </c>
      <c r="D862" t="s">
        <v>8220</v>
      </c>
      <c r="E862">
        <f>VLOOKUP(D862, raw_data!F1022:P5135, 11, FALSE)</f>
        <v>123</v>
      </c>
    </row>
    <row r="863" spans="1:5" x14ac:dyDescent="0.2">
      <c r="A863" t="s">
        <v>8218</v>
      </c>
      <c r="B863">
        <f>VLOOKUP(A863, raw_data!F863:P4976, 11, FALSE)</f>
        <v>30</v>
      </c>
      <c r="D863" t="s">
        <v>8220</v>
      </c>
      <c r="E863">
        <f>VLOOKUP(D863, raw_data!F1023:P5136, 11, FALSE)</f>
        <v>123</v>
      </c>
    </row>
    <row r="864" spans="1:5" x14ac:dyDescent="0.2">
      <c r="A864" t="s">
        <v>8218</v>
      </c>
      <c r="B864">
        <f>VLOOKUP(A864, raw_data!F864:P4977, 11, FALSE)</f>
        <v>30</v>
      </c>
      <c r="D864" t="s">
        <v>8220</v>
      </c>
      <c r="E864">
        <f>VLOOKUP(D864, raw_data!F1024:P5137, 11, FALSE)</f>
        <v>123</v>
      </c>
    </row>
    <row r="865" spans="1:5" x14ac:dyDescent="0.2">
      <c r="A865" t="s">
        <v>8218</v>
      </c>
      <c r="B865">
        <f>VLOOKUP(A865, raw_data!F865:P4978, 11, FALSE)</f>
        <v>30</v>
      </c>
      <c r="D865" t="s">
        <v>8220</v>
      </c>
      <c r="E865">
        <f>VLOOKUP(D865, raw_data!F1025:P5138, 11, FALSE)</f>
        <v>123</v>
      </c>
    </row>
    <row r="866" spans="1:5" x14ac:dyDescent="0.2">
      <c r="A866" t="s">
        <v>8218</v>
      </c>
      <c r="B866">
        <f>VLOOKUP(A866, raw_data!F866:P4979, 11, FALSE)</f>
        <v>30</v>
      </c>
      <c r="D866" t="s">
        <v>8220</v>
      </c>
      <c r="E866">
        <f>VLOOKUP(D866, raw_data!F1026:P5139, 11, FALSE)</f>
        <v>123</v>
      </c>
    </row>
    <row r="867" spans="1:5" x14ac:dyDescent="0.2">
      <c r="A867" t="s">
        <v>8218</v>
      </c>
      <c r="B867">
        <f>VLOOKUP(A867, raw_data!F867:P4980, 11, FALSE)</f>
        <v>30</v>
      </c>
      <c r="D867" t="s">
        <v>8220</v>
      </c>
      <c r="E867">
        <f>VLOOKUP(D867, raw_data!F1027:P5140, 11, FALSE)</f>
        <v>123</v>
      </c>
    </row>
    <row r="868" spans="1:5" x14ac:dyDescent="0.2">
      <c r="A868" t="s">
        <v>8218</v>
      </c>
      <c r="B868">
        <f>VLOOKUP(A868, raw_data!F868:P4981, 11, FALSE)</f>
        <v>30</v>
      </c>
      <c r="D868" t="s">
        <v>8220</v>
      </c>
      <c r="E868">
        <f>VLOOKUP(D868, raw_data!F1028:P5141, 11, FALSE)</f>
        <v>123</v>
      </c>
    </row>
    <row r="869" spans="1:5" x14ac:dyDescent="0.2">
      <c r="A869" t="s">
        <v>8218</v>
      </c>
      <c r="B869">
        <f>VLOOKUP(A869, raw_data!F869:P4982, 11, FALSE)</f>
        <v>30</v>
      </c>
      <c r="D869" t="s">
        <v>8220</v>
      </c>
      <c r="E869">
        <f>VLOOKUP(D869, raw_data!F1029:P5142, 11, FALSE)</f>
        <v>123</v>
      </c>
    </row>
    <row r="870" spans="1:5" x14ac:dyDescent="0.2">
      <c r="A870" t="s">
        <v>8218</v>
      </c>
      <c r="B870">
        <f>VLOOKUP(A870, raw_data!F870:P4983, 11, FALSE)</f>
        <v>30</v>
      </c>
      <c r="D870" t="s">
        <v>8220</v>
      </c>
      <c r="E870">
        <f>VLOOKUP(D870, raw_data!F1030:P5143, 11, FALSE)</f>
        <v>123</v>
      </c>
    </row>
    <row r="871" spans="1:5" x14ac:dyDescent="0.2">
      <c r="A871" t="s">
        <v>8218</v>
      </c>
      <c r="B871">
        <f>VLOOKUP(A871, raw_data!F871:P4984, 11, FALSE)</f>
        <v>30</v>
      </c>
      <c r="D871" t="s">
        <v>8220</v>
      </c>
      <c r="E871">
        <f>VLOOKUP(D871, raw_data!F1031:P5144, 11, FALSE)</f>
        <v>123</v>
      </c>
    </row>
    <row r="872" spans="1:5" x14ac:dyDescent="0.2">
      <c r="A872" t="s">
        <v>8218</v>
      </c>
      <c r="B872">
        <f>VLOOKUP(A872, raw_data!F872:P4985, 11, FALSE)</f>
        <v>30</v>
      </c>
      <c r="D872" t="s">
        <v>8220</v>
      </c>
      <c r="E872">
        <f>VLOOKUP(D872, raw_data!F1032:P5145, 11, FALSE)</f>
        <v>123</v>
      </c>
    </row>
    <row r="873" spans="1:5" x14ac:dyDescent="0.2">
      <c r="A873" t="s">
        <v>8218</v>
      </c>
      <c r="B873">
        <f>VLOOKUP(A873, raw_data!F873:P4986, 11, FALSE)</f>
        <v>30</v>
      </c>
      <c r="D873" t="s">
        <v>8220</v>
      </c>
      <c r="E873">
        <f>VLOOKUP(D873, raw_data!F1033:P5146, 11, FALSE)</f>
        <v>123</v>
      </c>
    </row>
    <row r="874" spans="1:5" x14ac:dyDescent="0.2">
      <c r="A874" t="s">
        <v>8218</v>
      </c>
      <c r="B874">
        <f>VLOOKUP(A874, raw_data!F874:P4987, 11, FALSE)</f>
        <v>30</v>
      </c>
      <c r="D874" t="s">
        <v>8220</v>
      </c>
      <c r="E874">
        <f>VLOOKUP(D874, raw_data!F1034:P5147, 11, FALSE)</f>
        <v>123</v>
      </c>
    </row>
    <row r="875" spans="1:5" x14ac:dyDescent="0.2">
      <c r="A875" t="s">
        <v>8218</v>
      </c>
      <c r="B875">
        <f>VLOOKUP(A875, raw_data!F875:P4988, 11, FALSE)</f>
        <v>30</v>
      </c>
      <c r="D875" t="s">
        <v>8220</v>
      </c>
      <c r="E875">
        <f>VLOOKUP(D875, raw_data!F1035:P5148, 11, FALSE)</f>
        <v>123</v>
      </c>
    </row>
    <row r="876" spans="1:5" x14ac:dyDescent="0.2">
      <c r="A876" t="s">
        <v>8218</v>
      </c>
      <c r="B876">
        <f>VLOOKUP(A876, raw_data!F876:P4989, 11, FALSE)</f>
        <v>30</v>
      </c>
      <c r="D876" t="s">
        <v>8220</v>
      </c>
      <c r="E876">
        <f>VLOOKUP(D876, raw_data!F1036:P5149, 11, FALSE)</f>
        <v>123</v>
      </c>
    </row>
    <row r="877" spans="1:5" x14ac:dyDescent="0.2">
      <c r="A877" t="s">
        <v>8218</v>
      </c>
      <c r="B877">
        <f>VLOOKUP(A877, raw_data!F877:P4990, 11, FALSE)</f>
        <v>30</v>
      </c>
      <c r="D877" t="s">
        <v>8220</v>
      </c>
      <c r="E877">
        <f>VLOOKUP(D877, raw_data!F1037:P5150, 11, FALSE)</f>
        <v>123</v>
      </c>
    </row>
    <row r="878" spans="1:5" x14ac:dyDescent="0.2">
      <c r="A878" t="s">
        <v>8218</v>
      </c>
      <c r="B878">
        <f>VLOOKUP(A878, raw_data!F878:P4991, 11, FALSE)</f>
        <v>30</v>
      </c>
      <c r="D878" t="s">
        <v>8220</v>
      </c>
      <c r="E878">
        <f>VLOOKUP(D878, raw_data!F1038:P5151, 11, FALSE)</f>
        <v>123</v>
      </c>
    </row>
    <row r="879" spans="1:5" x14ac:dyDescent="0.2">
      <c r="A879" t="s">
        <v>8218</v>
      </c>
      <c r="B879">
        <f>VLOOKUP(A879, raw_data!F879:P4992, 11, FALSE)</f>
        <v>30</v>
      </c>
      <c r="D879" t="s">
        <v>8220</v>
      </c>
      <c r="E879">
        <f>VLOOKUP(D879, raw_data!F1039:P5152, 11, FALSE)</f>
        <v>123</v>
      </c>
    </row>
    <row r="880" spans="1:5" x14ac:dyDescent="0.2">
      <c r="A880" t="s">
        <v>8218</v>
      </c>
      <c r="B880">
        <f>VLOOKUP(A880, raw_data!F880:P4993, 11, FALSE)</f>
        <v>30</v>
      </c>
      <c r="D880" t="s">
        <v>8220</v>
      </c>
      <c r="E880">
        <f>VLOOKUP(D880, raw_data!F1040:P5153, 11, FALSE)</f>
        <v>123</v>
      </c>
    </row>
    <row r="881" spans="1:5" x14ac:dyDescent="0.2">
      <c r="A881" t="s">
        <v>8218</v>
      </c>
      <c r="B881">
        <f>VLOOKUP(A881, raw_data!F881:P4994, 11, FALSE)</f>
        <v>30</v>
      </c>
      <c r="D881" t="s">
        <v>8220</v>
      </c>
      <c r="E881">
        <f>VLOOKUP(D881, raw_data!F1041:P5154, 11, FALSE)</f>
        <v>123</v>
      </c>
    </row>
    <row r="882" spans="1:5" x14ac:dyDescent="0.2">
      <c r="A882" t="s">
        <v>8218</v>
      </c>
      <c r="B882">
        <f>VLOOKUP(A882, raw_data!F882:P4995, 11, FALSE)</f>
        <v>30</v>
      </c>
      <c r="D882" t="s">
        <v>8220</v>
      </c>
      <c r="E882">
        <f>VLOOKUP(D882, raw_data!F1042:P5155, 11, FALSE)</f>
        <v>123</v>
      </c>
    </row>
    <row r="883" spans="1:5" x14ac:dyDescent="0.2">
      <c r="A883" t="s">
        <v>8218</v>
      </c>
      <c r="B883">
        <f>VLOOKUP(A883, raw_data!F883:P4996, 11, FALSE)</f>
        <v>30</v>
      </c>
      <c r="D883" t="s">
        <v>8220</v>
      </c>
      <c r="E883">
        <f>VLOOKUP(D883, raw_data!F1043:P5156, 11, FALSE)</f>
        <v>123</v>
      </c>
    </row>
    <row r="884" spans="1:5" x14ac:dyDescent="0.2">
      <c r="A884" t="s">
        <v>8218</v>
      </c>
      <c r="B884">
        <f>VLOOKUP(A884, raw_data!F884:P4997, 11, FALSE)</f>
        <v>30</v>
      </c>
      <c r="D884" t="s">
        <v>8220</v>
      </c>
      <c r="E884">
        <f>VLOOKUP(D884, raw_data!F1044:P5157, 11, FALSE)</f>
        <v>123</v>
      </c>
    </row>
    <row r="885" spans="1:5" x14ac:dyDescent="0.2">
      <c r="A885" t="s">
        <v>8218</v>
      </c>
      <c r="B885">
        <f>VLOOKUP(A885, raw_data!F885:P4998, 11, FALSE)</f>
        <v>30</v>
      </c>
      <c r="D885" t="s">
        <v>8220</v>
      </c>
      <c r="E885">
        <f>VLOOKUP(D885, raw_data!F1045:P5158, 11, FALSE)</f>
        <v>123</v>
      </c>
    </row>
    <row r="886" spans="1:5" x14ac:dyDescent="0.2">
      <c r="A886" t="s">
        <v>8218</v>
      </c>
      <c r="B886">
        <f>VLOOKUP(A886, raw_data!F886:P4999, 11, FALSE)</f>
        <v>30</v>
      </c>
      <c r="D886" t="s">
        <v>8220</v>
      </c>
      <c r="E886">
        <f>VLOOKUP(D886, raw_data!F1046:P5159, 11, FALSE)</f>
        <v>123</v>
      </c>
    </row>
    <row r="887" spans="1:5" x14ac:dyDescent="0.2">
      <c r="A887" t="s">
        <v>8218</v>
      </c>
      <c r="B887">
        <f>VLOOKUP(A887, raw_data!F887:P5000, 11, FALSE)</f>
        <v>30</v>
      </c>
      <c r="D887" t="s">
        <v>8220</v>
      </c>
      <c r="E887">
        <f>VLOOKUP(D887, raw_data!F1047:P5160, 11, FALSE)</f>
        <v>123</v>
      </c>
    </row>
    <row r="888" spans="1:5" x14ac:dyDescent="0.2">
      <c r="A888" t="s">
        <v>8218</v>
      </c>
      <c r="B888">
        <f>VLOOKUP(A888, raw_data!F888:P5001, 11, FALSE)</f>
        <v>30</v>
      </c>
      <c r="D888" t="s">
        <v>8220</v>
      </c>
      <c r="E888">
        <f>VLOOKUP(D888, raw_data!F1048:P5161, 11, FALSE)</f>
        <v>123</v>
      </c>
    </row>
    <row r="889" spans="1:5" x14ac:dyDescent="0.2">
      <c r="A889" t="s">
        <v>8218</v>
      </c>
      <c r="B889">
        <f>VLOOKUP(A889, raw_data!F889:P5002, 11, FALSE)</f>
        <v>30</v>
      </c>
      <c r="D889" t="s">
        <v>8220</v>
      </c>
      <c r="E889">
        <f>VLOOKUP(D889, raw_data!F1049:P5162, 11, FALSE)</f>
        <v>123</v>
      </c>
    </row>
    <row r="890" spans="1:5" x14ac:dyDescent="0.2">
      <c r="A890" t="s">
        <v>8218</v>
      </c>
      <c r="B890">
        <f>VLOOKUP(A890, raw_data!F890:P5003, 11, FALSE)</f>
        <v>30</v>
      </c>
      <c r="D890" t="s">
        <v>8220</v>
      </c>
      <c r="E890">
        <f>VLOOKUP(D890, raw_data!F1050:P5163, 11, FALSE)</f>
        <v>123</v>
      </c>
    </row>
    <row r="891" spans="1:5" x14ac:dyDescent="0.2">
      <c r="A891" t="s">
        <v>8218</v>
      </c>
      <c r="B891">
        <f>VLOOKUP(A891, raw_data!F891:P5004, 11, FALSE)</f>
        <v>30</v>
      </c>
      <c r="D891" t="s">
        <v>8220</v>
      </c>
      <c r="E891">
        <f>VLOOKUP(D891, raw_data!F1051:P5164, 11, FALSE)</f>
        <v>123</v>
      </c>
    </row>
    <row r="892" spans="1:5" x14ac:dyDescent="0.2">
      <c r="A892" t="s">
        <v>8218</v>
      </c>
      <c r="B892">
        <f>VLOOKUP(A892, raw_data!F892:P5005, 11, FALSE)</f>
        <v>30</v>
      </c>
      <c r="D892" t="s">
        <v>8220</v>
      </c>
      <c r="E892">
        <f>VLOOKUP(D892, raw_data!F1052:P5165, 11, FALSE)</f>
        <v>123</v>
      </c>
    </row>
    <row r="893" spans="1:5" x14ac:dyDescent="0.2">
      <c r="A893" t="s">
        <v>8218</v>
      </c>
      <c r="B893">
        <f>VLOOKUP(A893, raw_data!F893:P5006, 11, FALSE)</f>
        <v>30</v>
      </c>
      <c r="D893" t="s">
        <v>8220</v>
      </c>
      <c r="E893">
        <f>VLOOKUP(D893, raw_data!F1053:P5166, 11, FALSE)</f>
        <v>123</v>
      </c>
    </row>
    <row r="894" spans="1:5" x14ac:dyDescent="0.2">
      <c r="A894" t="s">
        <v>8218</v>
      </c>
      <c r="B894">
        <f>VLOOKUP(A894, raw_data!F894:P5007, 11, FALSE)</f>
        <v>30</v>
      </c>
      <c r="D894" t="s">
        <v>8220</v>
      </c>
      <c r="E894">
        <f>VLOOKUP(D894, raw_data!F1054:P5167, 11, FALSE)</f>
        <v>123</v>
      </c>
    </row>
    <row r="895" spans="1:5" x14ac:dyDescent="0.2">
      <c r="A895" t="s">
        <v>8218</v>
      </c>
      <c r="B895">
        <f>VLOOKUP(A895, raw_data!F895:P5008, 11, FALSE)</f>
        <v>30</v>
      </c>
      <c r="D895" t="s">
        <v>8220</v>
      </c>
      <c r="E895">
        <f>VLOOKUP(D895, raw_data!F1055:P5168, 11, FALSE)</f>
        <v>123</v>
      </c>
    </row>
    <row r="896" spans="1:5" x14ac:dyDescent="0.2">
      <c r="A896" t="s">
        <v>8218</v>
      </c>
      <c r="B896">
        <f>VLOOKUP(A896, raw_data!F896:P5009, 11, FALSE)</f>
        <v>30</v>
      </c>
      <c r="D896" t="s">
        <v>8220</v>
      </c>
      <c r="E896">
        <f>VLOOKUP(D896, raw_data!F1056:P5169, 11, FALSE)</f>
        <v>123</v>
      </c>
    </row>
    <row r="897" spans="1:5" x14ac:dyDescent="0.2">
      <c r="A897" t="s">
        <v>8218</v>
      </c>
      <c r="B897">
        <f>VLOOKUP(A897, raw_data!F897:P5010, 11, FALSE)</f>
        <v>30</v>
      </c>
      <c r="D897" t="s">
        <v>8220</v>
      </c>
      <c r="E897">
        <f>VLOOKUP(D897, raw_data!F1057:P5170, 11, FALSE)</f>
        <v>123</v>
      </c>
    </row>
    <row r="898" spans="1:5" x14ac:dyDescent="0.2">
      <c r="A898" t="s">
        <v>8218</v>
      </c>
      <c r="B898">
        <f>VLOOKUP(A898, raw_data!F898:P5011, 11, FALSE)</f>
        <v>30</v>
      </c>
      <c r="D898" t="s">
        <v>8220</v>
      </c>
      <c r="E898">
        <f>VLOOKUP(D898, raw_data!F1058:P5171, 11, FALSE)</f>
        <v>123</v>
      </c>
    </row>
    <row r="899" spans="1:5" x14ac:dyDescent="0.2">
      <c r="A899" t="s">
        <v>8218</v>
      </c>
      <c r="B899">
        <f>VLOOKUP(A899, raw_data!F899:P5012, 11, FALSE)</f>
        <v>30</v>
      </c>
      <c r="D899" t="s">
        <v>8220</v>
      </c>
      <c r="E899">
        <f>VLOOKUP(D899, raw_data!F1059:P5172, 11, FALSE)</f>
        <v>123</v>
      </c>
    </row>
    <row r="900" spans="1:5" x14ac:dyDescent="0.2">
      <c r="A900" t="s">
        <v>8218</v>
      </c>
      <c r="B900">
        <f>VLOOKUP(A900, raw_data!F900:P5013, 11, FALSE)</f>
        <v>30</v>
      </c>
      <c r="D900" t="s">
        <v>8220</v>
      </c>
      <c r="E900">
        <f>VLOOKUP(D900, raw_data!F1060:P5173, 11, FALSE)</f>
        <v>123</v>
      </c>
    </row>
    <row r="901" spans="1:5" x14ac:dyDescent="0.2">
      <c r="A901" t="s">
        <v>8218</v>
      </c>
      <c r="B901">
        <f>VLOOKUP(A901, raw_data!F901:P5014, 11, FALSE)</f>
        <v>30</v>
      </c>
      <c r="D901" t="s">
        <v>8220</v>
      </c>
      <c r="E901">
        <f>VLOOKUP(D901, raw_data!F1061:P5174, 11, FALSE)</f>
        <v>123</v>
      </c>
    </row>
    <row r="902" spans="1:5" x14ac:dyDescent="0.2">
      <c r="A902" t="s">
        <v>8218</v>
      </c>
      <c r="B902">
        <f>VLOOKUP(A902, raw_data!F902:P5015, 11, FALSE)</f>
        <v>30</v>
      </c>
      <c r="D902" t="s">
        <v>8220</v>
      </c>
      <c r="E902">
        <f>VLOOKUP(D902, raw_data!F1062:P5175, 11, FALSE)</f>
        <v>123</v>
      </c>
    </row>
    <row r="903" spans="1:5" x14ac:dyDescent="0.2">
      <c r="A903" t="s">
        <v>8218</v>
      </c>
      <c r="B903">
        <f>VLOOKUP(A903, raw_data!F903:P5016, 11, FALSE)</f>
        <v>30</v>
      </c>
      <c r="D903" t="s">
        <v>8220</v>
      </c>
      <c r="E903">
        <f>VLOOKUP(D903, raw_data!F1063:P5176, 11, FALSE)</f>
        <v>123</v>
      </c>
    </row>
    <row r="904" spans="1:5" x14ac:dyDescent="0.2">
      <c r="A904" t="s">
        <v>8218</v>
      </c>
      <c r="B904">
        <f>VLOOKUP(A904, raw_data!F904:P5017, 11, FALSE)</f>
        <v>30</v>
      </c>
      <c r="D904" t="s">
        <v>8220</v>
      </c>
      <c r="E904">
        <f>VLOOKUP(D904, raw_data!F1064:P5177, 11, FALSE)</f>
        <v>123</v>
      </c>
    </row>
    <row r="905" spans="1:5" x14ac:dyDescent="0.2">
      <c r="A905" t="s">
        <v>8218</v>
      </c>
      <c r="B905">
        <f>VLOOKUP(A905, raw_data!F905:P5018, 11, FALSE)</f>
        <v>30</v>
      </c>
      <c r="D905" t="s">
        <v>8220</v>
      </c>
      <c r="E905">
        <f>VLOOKUP(D905, raw_data!F1065:P5178, 11, FALSE)</f>
        <v>123</v>
      </c>
    </row>
    <row r="906" spans="1:5" x14ac:dyDescent="0.2">
      <c r="A906" t="s">
        <v>8218</v>
      </c>
      <c r="B906">
        <f>VLOOKUP(A906, raw_data!F906:P5019, 11, FALSE)</f>
        <v>30</v>
      </c>
      <c r="D906" t="s">
        <v>8220</v>
      </c>
      <c r="E906">
        <f>VLOOKUP(D906, raw_data!F1066:P5179, 11, FALSE)</f>
        <v>123</v>
      </c>
    </row>
    <row r="907" spans="1:5" x14ac:dyDescent="0.2">
      <c r="A907" t="s">
        <v>8218</v>
      </c>
      <c r="B907">
        <f>VLOOKUP(A907, raw_data!F907:P5020, 11, FALSE)</f>
        <v>30</v>
      </c>
      <c r="D907" t="s">
        <v>8220</v>
      </c>
      <c r="E907">
        <f>VLOOKUP(D907, raw_data!F1067:P5180, 11, FALSE)</f>
        <v>5</v>
      </c>
    </row>
    <row r="908" spans="1:5" x14ac:dyDescent="0.2">
      <c r="A908" t="s">
        <v>8218</v>
      </c>
      <c r="B908">
        <f>VLOOKUP(A908, raw_data!F908:P5021, 11, FALSE)</f>
        <v>30</v>
      </c>
      <c r="D908" t="s">
        <v>8220</v>
      </c>
      <c r="E908">
        <f>VLOOKUP(D908, raw_data!F1068:P5181, 11, FALSE)</f>
        <v>148</v>
      </c>
    </row>
    <row r="909" spans="1:5" x14ac:dyDescent="0.2">
      <c r="A909" t="s">
        <v>8218</v>
      </c>
      <c r="B909">
        <f>VLOOKUP(A909, raw_data!F909:P5022, 11, FALSE)</f>
        <v>30</v>
      </c>
      <c r="D909" t="s">
        <v>8220</v>
      </c>
      <c r="E909">
        <f>VLOOKUP(D909, raw_data!F1069:P5182, 11, FALSE)</f>
        <v>10</v>
      </c>
    </row>
    <row r="910" spans="1:5" x14ac:dyDescent="0.2">
      <c r="A910" t="s">
        <v>8218</v>
      </c>
      <c r="B910">
        <f>VLOOKUP(A910, raw_data!F910:P5023, 11, FALSE)</f>
        <v>30</v>
      </c>
      <c r="D910" t="s">
        <v>8220</v>
      </c>
      <c r="E910">
        <f>VLOOKUP(D910, raw_data!F1070:P5183, 11, FALSE)</f>
        <v>4</v>
      </c>
    </row>
    <row r="911" spans="1:5" x14ac:dyDescent="0.2">
      <c r="A911" t="s">
        <v>8218</v>
      </c>
      <c r="B911">
        <f>VLOOKUP(A911, raw_data!F911:P5024, 11, FALSE)</f>
        <v>30</v>
      </c>
      <c r="D911" t="s">
        <v>8220</v>
      </c>
      <c r="E911">
        <f>VLOOKUP(D911, raw_data!F1071:P5184, 11, FALSE)</f>
        <v>21</v>
      </c>
    </row>
    <row r="912" spans="1:5" x14ac:dyDescent="0.2">
      <c r="A912" t="s">
        <v>8218</v>
      </c>
      <c r="B912">
        <f>VLOOKUP(A912, raw_data!F912:P5025, 11, FALSE)</f>
        <v>30</v>
      </c>
      <c r="D912" t="s">
        <v>8220</v>
      </c>
      <c r="E912">
        <f>VLOOKUP(D912, raw_data!F1072:P5185, 11, FALSE)</f>
        <v>2</v>
      </c>
    </row>
    <row r="913" spans="1:5" x14ac:dyDescent="0.2">
      <c r="A913" t="s">
        <v>8218</v>
      </c>
      <c r="B913">
        <f>VLOOKUP(A913, raw_data!F913:P5026, 11, FALSE)</f>
        <v>30</v>
      </c>
      <c r="D913" t="s">
        <v>8220</v>
      </c>
      <c r="E913">
        <f>VLOOKUP(D913, raw_data!F1073:P5186, 11, FALSE)</f>
        <v>0</v>
      </c>
    </row>
    <row r="914" spans="1:5" x14ac:dyDescent="0.2">
      <c r="A914" t="s">
        <v>8218</v>
      </c>
      <c r="B914">
        <f>VLOOKUP(A914, raw_data!F914:P5027, 11, FALSE)</f>
        <v>30</v>
      </c>
      <c r="D914" t="s">
        <v>8220</v>
      </c>
      <c r="E914">
        <f>VLOOKUP(D914, raw_data!F1074:P5187, 11, FALSE)</f>
        <v>4</v>
      </c>
    </row>
    <row r="915" spans="1:5" x14ac:dyDescent="0.2">
      <c r="A915" t="s">
        <v>8218</v>
      </c>
      <c r="B915">
        <f>VLOOKUP(A915, raw_data!F915:P5028, 11, FALSE)</f>
        <v>30</v>
      </c>
      <c r="D915" t="s">
        <v>8220</v>
      </c>
      <c r="E915">
        <f>VLOOKUP(D915, raw_data!F1075:P5188, 11, FALSE)</f>
        <v>1</v>
      </c>
    </row>
    <row r="916" spans="1:5" x14ac:dyDescent="0.2">
      <c r="A916" t="s">
        <v>8218</v>
      </c>
      <c r="B916">
        <f>VLOOKUP(A916, raw_data!F916:P5029, 11, FALSE)</f>
        <v>30</v>
      </c>
      <c r="D916" t="s">
        <v>8220</v>
      </c>
      <c r="E916">
        <f>VLOOKUP(D916, raw_data!F1076:P5189, 11, FALSE)</f>
        <v>30</v>
      </c>
    </row>
    <row r="917" spans="1:5" x14ac:dyDescent="0.2">
      <c r="A917" t="s">
        <v>8218</v>
      </c>
      <c r="B917">
        <f>VLOOKUP(A917, raw_data!F917:P5030, 11, FALSE)</f>
        <v>30</v>
      </c>
      <c r="D917" t="s">
        <v>8220</v>
      </c>
      <c r="E917">
        <f>VLOOKUP(D917, raw_data!F1077:P5190, 11, FALSE)</f>
        <v>3</v>
      </c>
    </row>
    <row r="918" spans="1:5" x14ac:dyDescent="0.2">
      <c r="A918" t="s">
        <v>8218</v>
      </c>
      <c r="B918">
        <f>VLOOKUP(A918, raw_data!F918:P5031, 11, FALSE)</f>
        <v>30</v>
      </c>
      <c r="D918" t="s">
        <v>8220</v>
      </c>
      <c r="E918">
        <f>VLOOKUP(D918, raw_data!F1078:P5191, 11, FALSE)</f>
        <v>975</v>
      </c>
    </row>
    <row r="919" spans="1:5" x14ac:dyDescent="0.2">
      <c r="A919" t="s">
        <v>8218</v>
      </c>
      <c r="B919">
        <f>VLOOKUP(A919, raw_data!F919:P5032, 11, FALSE)</f>
        <v>30</v>
      </c>
      <c r="D919" t="s">
        <v>8220</v>
      </c>
      <c r="E919">
        <f>VLOOKUP(D919, raw_data!F1079:P5192, 11, FALSE)</f>
        <v>167</v>
      </c>
    </row>
    <row r="920" spans="1:5" x14ac:dyDescent="0.2">
      <c r="A920" t="s">
        <v>8218</v>
      </c>
      <c r="B920">
        <f>VLOOKUP(A920, raw_data!F920:P5033, 11, FALSE)</f>
        <v>30</v>
      </c>
      <c r="D920" t="s">
        <v>8220</v>
      </c>
      <c r="E920">
        <f>VLOOKUP(D920, raw_data!F1080:P5193, 11, FALSE)</f>
        <v>5</v>
      </c>
    </row>
    <row r="921" spans="1:5" x14ac:dyDescent="0.2">
      <c r="A921" t="s">
        <v>8218</v>
      </c>
      <c r="B921">
        <f>VLOOKUP(A921, raw_data!F921:P5034, 11, FALSE)</f>
        <v>30</v>
      </c>
      <c r="D921" t="s">
        <v>8220</v>
      </c>
      <c r="E921">
        <f>VLOOKUP(D921, raw_data!F1081:P5194, 11, FALSE)</f>
        <v>18</v>
      </c>
    </row>
    <row r="922" spans="1:5" x14ac:dyDescent="0.2">
      <c r="A922" t="s">
        <v>8218</v>
      </c>
      <c r="B922">
        <f>VLOOKUP(A922, raw_data!F922:P5035, 11, FALSE)</f>
        <v>30</v>
      </c>
      <c r="D922" t="s">
        <v>8220</v>
      </c>
      <c r="E922">
        <f>VLOOKUP(D922, raw_data!F1082:P5195, 11, FALSE)</f>
        <v>98</v>
      </c>
    </row>
    <row r="923" spans="1:5" x14ac:dyDescent="0.2">
      <c r="A923" t="s">
        <v>8218</v>
      </c>
      <c r="B923">
        <f>VLOOKUP(A923, raw_data!F923:P5036, 11, FALSE)</f>
        <v>30</v>
      </c>
      <c r="D923" t="s">
        <v>8220</v>
      </c>
      <c r="E923">
        <f>VLOOKUP(D923, raw_data!F1083:P5196, 11, FALSE)</f>
        <v>4</v>
      </c>
    </row>
    <row r="924" spans="1:5" x14ac:dyDescent="0.2">
      <c r="A924" t="s">
        <v>8218</v>
      </c>
      <c r="B924">
        <f>VLOOKUP(A924, raw_data!F924:P5037, 11, FALSE)</f>
        <v>30</v>
      </c>
      <c r="D924" t="s">
        <v>8220</v>
      </c>
      <c r="E924">
        <f>VLOOKUP(D924, raw_data!F1084:P5197, 11, FALSE)</f>
        <v>3</v>
      </c>
    </row>
    <row r="925" spans="1:5" x14ac:dyDescent="0.2">
      <c r="A925" t="s">
        <v>8218</v>
      </c>
      <c r="B925">
        <f>VLOOKUP(A925, raw_data!F925:P5038, 11, FALSE)</f>
        <v>30</v>
      </c>
      <c r="D925" t="s">
        <v>8220</v>
      </c>
      <c r="E925">
        <f>VLOOKUP(D925, raw_data!F1085:P5198, 11, FALSE)</f>
        <v>1</v>
      </c>
    </row>
    <row r="926" spans="1:5" x14ac:dyDescent="0.2">
      <c r="A926" t="s">
        <v>8218</v>
      </c>
      <c r="B926">
        <f>VLOOKUP(A926, raw_data!F926:P5039, 11, FALSE)</f>
        <v>30</v>
      </c>
      <c r="D926" t="s">
        <v>8220</v>
      </c>
      <c r="E926">
        <f>VLOOKUP(D926, raw_data!F1086:P5199, 11, FALSE)</f>
        <v>0</v>
      </c>
    </row>
    <row r="927" spans="1:5" x14ac:dyDescent="0.2">
      <c r="A927" t="s">
        <v>8218</v>
      </c>
      <c r="B927">
        <f>VLOOKUP(A927, raw_data!F927:P5040, 11, FALSE)</f>
        <v>30</v>
      </c>
      <c r="D927" t="s">
        <v>8220</v>
      </c>
      <c r="E927">
        <f>VLOOKUP(D927, raw_data!F1087:P5200, 11, FALSE)</f>
        <v>9</v>
      </c>
    </row>
    <row r="928" spans="1:5" x14ac:dyDescent="0.2">
      <c r="A928" t="s">
        <v>8218</v>
      </c>
      <c r="B928">
        <f>VLOOKUP(A928, raw_data!F928:P5041, 11, FALSE)</f>
        <v>30</v>
      </c>
      <c r="D928" t="s">
        <v>8220</v>
      </c>
      <c r="E928">
        <f>VLOOKUP(D928, raw_data!F1088:P5201, 11, FALSE)</f>
        <v>2</v>
      </c>
    </row>
    <row r="929" spans="1:5" x14ac:dyDescent="0.2">
      <c r="A929" t="s">
        <v>8218</v>
      </c>
      <c r="B929">
        <f>VLOOKUP(A929, raw_data!F929:P5042, 11, FALSE)</f>
        <v>30</v>
      </c>
      <c r="D929" t="s">
        <v>8220</v>
      </c>
      <c r="E929">
        <f>VLOOKUP(D929, raw_data!F1089:P5202, 11, FALSE)</f>
        <v>0</v>
      </c>
    </row>
    <row r="930" spans="1:5" x14ac:dyDescent="0.2">
      <c r="A930" t="s">
        <v>8218</v>
      </c>
      <c r="B930">
        <f>VLOOKUP(A930, raw_data!F930:P5043, 11, FALSE)</f>
        <v>30</v>
      </c>
      <c r="D930" t="s">
        <v>8220</v>
      </c>
      <c r="E930">
        <f>VLOOKUP(D930, raw_data!F1090:P5203, 11, FALSE)</f>
        <v>147</v>
      </c>
    </row>
    <row r="931" spans="1:5" x14ac:dyDescent="0.2">
      <c r="A931" t="s">
        <v>8218</v>
      </c>
      <c r="B931">
        <f>VLOOKUP(A931, raw_data!F931:P5044, 11, FALSE)</f>
        <v>30</v>
      </c>
      <c r="D931" t="s">
        <v>8220</v>
      </c>
      <c r="E931">
        <f>VLOOKUP(D931, raw_data!F1091:P5204, 11, FALSE)</f>
        <v>49</v>
      </c>
    </row>
    <row r="932" spans="1:5" x14ac:dyDescent="0.2">
      <c r="A932" t="s">
        <v>8218</v>
      </c>
      <c r="B932">
        <f>VLOOKUP(A932, raw_data!F932:P5045, 11, FALSE)</f>
        <v>30</v>
      </c>
      <c r="D932" t="s">
        <v>8220</v>
      </c>
      <c r="E932">
        <f>VLOOKUP(D932, raw_data!F1092:P5205, 11, FALSE)</f>
        <v>1</v>
      </c>
    </row>
    <row r="933" spans="1:5" x14ac:dyDescent="0.2">
      <c r="A933" t="s">
        <v>8218</v>
      </c>
      <c r="B933">
        <f>VLOOKUP(A933, raw_data!F933:P5046, 11, FALSE)</f>
        <v>30</v>
      </c>
      <c r="D933" t="s">
        <v>8220</v>
      </c>
      <c r="E933">
        <f>VLOOKUP(D933, raw_data!F1093:P5206, 11, FALSE)</f>
        <v>2</v>
      </c>
    </row>
    <row r="934" spans="1:5" x14ac:dyDescent="0.2">
      <c r="A934" t="s">
        <v>8218</v>
      </c>
      <c r="B934">
        <f>VLOOKUP(A934, raw_data!F934:P5047, 11, FALSE)</f>
        <v>30</v>
      </c>
      <c r="D934" t="s">
        <v>8220</v>
      </c>
      <c r="E934">
        <f>VLOOKUP(D934, raw_data!F1094:P5207, 11, FALSE)</f>
        <v>7</v>
      </c>
    </row>
    <row r="935" spans="1:5" x14ac:dyDescent="0.2">
      <c r="A935" t="s">
        <v>8218</v>
      </c>
      <c r="B935">
        <f>VLOOKUP(A935, raw_data!F935:P5048, 11, FALSE)</f>
        <v>30</v>
      </c>
      <c r="D935" t="s">
        <v>8220</v>
      </c>
      <c r="E935">
        <f>VLOOKUP(D935, raw_data!F1095:P5208, 11, FALSE)</f>
        <v>4</v>
      </c>
    </row>
    <row r="936" spans="1:5" x14ac:dyDescent="0.2">
      <c r="A936" t="s">
        <v>8218</v>
      </c>
      <c r="B936">
        <f>VLOOKUP(A936, raw_data!F936:P5049, 11, FALSE)</f>
        <v>30</v>
      </c>
      <c r="D936" t="s">
        <v>8220</v>
      </c>
      <c r="E936">
        <f>VLOOKUP(D936, raw_data!F1096:P5209, 11, FALSE)</f>
        <v>27</v>
      </c>
    </row>
    <row r="937" spans="1:5" x14ac:dyDescent="0.2">
      <c r="A937" t="s">
        <v>8218</v>
      </c>
      <c r="B937">
        <f>VLOOKUP(A937, raw_data!F937:P5050, 11, FALSE)</f>
        <v>30</v>
      </c>
      <c r="D937" t="s">
        <v>8220</v>
      </c>
      <c r="E937">
        <f>VLOOKUP(D937, raw_data!F1097:P5210, 11, FALSE)</f>
        <v>94</v>
      </c>
    </row>
    <row r="938" spans="1:5" x14ac:dyDescent="0.2">
      <c r="A938" t="s">
        <v>8218</v>
      </c>
      <c r="B938">
        <f>VLOOKUP(A938, raw_data!F938:P5051, 11, FALSE)</f>
        <v>30</v>
      </c>
      <c r="D938" t="s">
        <v>8220</v>
      </c>
      <c r="E938">
        <f>VLOOKUP(D938, raw_data!F1098:P5211, 11, FALSE)</f>
        <v>29</v>
      </c>
    </row>
    <row r="939" spans="1:5" x14ac:dyDescent="0.2">
      <c r="A939" t="s">
        <v>8218</v>
      </c>
      <c r="B939">
        <f>VLOOKUP(A939, raw_data!F939:P5052, 11, FALSE)</f>
        <v>30</v>
      </c>
      <c r="D939" t="s">
        <v>8220</v>
      </c>
      <c r="E939">
        <f>VLOOKUP(D939, raw_data!F1099:P5212, 11, FALSE)</f>
        <v>7</v>
      </c>
    </row>
    <row r="940" spans="1:5" x14ac:dyDescent="0.2">
      <c r="A940" t="s">
        <v>8218</v>
      </c>
      <c r="B940">
        <f>VLOOKUP(A940, raw_data!F940:P5053, 11, FALSE)</f>
        <v>30</v>
      </c>
      <c r="D940" t="s">
        <v>8220</v>
      </c>
      <c r="E940">
        <f>VLOOKUP(D940, raw_data!F1100:P5213, 11, FALSE)</f>
        <v>22</v>
      </c>
    </row>
    <row r="941" spans="1:5" x14ac:dyDescent="0.2">
      <c r="A941" t="s">
        <v>8218</v>
      </c>
      <c r="B941">
        <f>VLOOKUP(A941, raw_data!F941:P5054, 11, FALSE)</f>
        <v>30</v>
      </c>
      <c r="D941" t="s">
        <v>8220</v>
      </c>
      <c r="E941">
        <f>VLOOKUP(D941, raw_data!F1101:P5214, 11, FALSE)</f>
        <v>1</v>
      </c>
    </row>
    <row r="942" spans="1:5" x14ac:dyDescent="0.2">
      <c r="A942" t="s">
        <v>8218</v>
      </c>
      <c r="B942">
        <f>VLOOKUP(A942, raw_data!F942:P5055, 11, FALSE)</f>
        <v>30</v>
      </c>
      <c r="D942" t="s">
        <v>8220</v>
      </c>
      <c r="E942">
        <f>VLOOKUP(D942, raw_data!F1102:P5215, 11, FALSE)</f>
        <v>10</v>
      </c>
    </row>
    <row r="943" spans="1:5" x14ac:dyDescent="0.2">
      <c r="A943" t="s">
        <v>8218</v>
      </c>
      <c r="B943">
        <f>VLOOKUP(A943, raw_data!F943:P5056, 11, FALSE)</f>
        <v>30</v>
      </c>
      <c r="D943" t="s">
        <v>8220</v>
      </c>
      <c r="E943">
        <f>VLOOKUP(D943, raw_data!F1103:P5216, 11, FALSE)</f>
        <v>6</v>
      </c>
    </row>
    <row r="944" spans="1:5" x14ac:dyDescent="0.2">
      <c r="A944" t="s">
        <v>8218</v>
      </c>
      <c r="B944">
        <f>VLOOKUP(A944, raw_data!F944:P5057, 11, FALSE)</f>
        <v>30</v>
      </c>
      <c r="D944" t="s">
        <v>8220</v>
      </c>
      <c r="E944">
        <f>VLOOKUP(D944, raw_data!F1104:P5217, 11, FALSE)</f>
        <v>24</v>
      </c>
    </row>
    <row r="945" spans="1:5" x14ac:dyDescent="0.2">
      <c r="A945" t="s">
        <v>8218</v>
      </c>
      <c r="B945">
        <f>VLOOKUP(A945, raw_data!F945:P5058, 11, FALSE)</f>
        <v>30</v>
      </c>
      <c r="D945" t="s">
        <v>8220</v>
      </c>
      <c r="E945">
        <f>VLOOKUP(D945, raw_data!F1105:P5218, 11, FALSE)</f>
        <v>15</v>
      </c>
    </row>
    <row r="946" spans="1:5" x14ac:dyDescent="0.2">
      <c r="A946" t="s">
        <v>8218</v>
      </c>
      <c r="B946">
        <f>VLOOKUP(A946, raw_data!F946:P5059, 11, FALSE)</f>
        <v>30</v>
      </c>
      <c r="D946" t="s">
        <v>8220</v>
      </c>
      <c r="E946">
        <f>VLOOKUP(D946, raw_data!F1106:P5219, 11, FALSE)</f>
        <v>37</v>
      </c>
    </row>
    <row r="947" spans="1:5" x14ac:dyDescent="0.2">
      <c r="A947" t="s">
        <v>8218</v>
      </c>
      <c r="B947">
        <f>VLOOKUP(A947, raw_data!F947:P5060, 11, FALSE)</f>
        <v>30</v>
      </c>
      <c r="D947" t="s">
        <v>8220</v>
      </c>
      <c r="E947">
        <f>VLOOKUP(D947, raw_data!F1107:P5220, 11, FALSE)</f>
        <v>20</v>
      </c>
    </row>
    <row r="948" spans="1:5" x14ac:dyDescent="0.2">
      <c r="A948" t="s">
        <v>8218</v>
      </c>
      <c r="B948">
        <f>VLOOKUP(A948, raw_data!F948:P5061, 11, FALSE)</f>
        <v>30</v>
      </c>
      <c r="D948" t="s">
        <v>8220</v>
      </c>
      <c r="E948">
        <f>VLOOKUP(D948, raw_data!F1108:P5221, 11, FALSE)</f>
        <v>7</v>
      </c>
    </row>
    <row r="949" spans="1:5" x14ac:dyDescent="0.2">
      <c r="A949" t="s">
        <v>8218</v>
      </c>
      <c r="B949">
        <f>VLOOKUP(A949, raw_data!F949:P5062, 11, FALSE)</f>
        <v>30</v>
      </c>
      <c r="D949" t="s">
        <v>8220</v>
      </c>
      <c r="E949">
        <f>VLOOKUP(D949, raw_data!F1109:P5222, 11, FALSE)</f>
        <v>0</v>
      </c>
    </row>
    <row r="950" spans="1:5" x14ac:dyDescent="0.2">
      <c r="A950" t="s">
        <v>8218</v>
      </c>
      <c r="B950">
        <f>VLOOKUP(A950, raw_data!F950:P5063, 11, FALSE)</f>
        <v>30</v>
      </c>
      <c r="D950" t="s">
        <v>8220</v>
      </c>
      <c r="E950">
        <f>VLOOKUP(D950, raw_data!F1110:P5223, 11, FALSE)</f>
        <v>21</v>
      </c>
    </row>
    <row r="951" spans="1:5" x14ac:dyDescent="0.2">
      <c r="A951" t="s">
        <v>8218</v>
      </c>
      <c r="B951">
        <f>VLOOKUP(A951, raw_data!F951:P5064, 11, FALSE)</f>
        <v>30</v>
      </c>
      <c r="D951" t="s">
        <v>8220</v>
      </c>
      <c r="E951">
        <f>VLOOKUP(D951, raw_data!F1111:P5224, 11, FALSE)</f>
        <v>3</v>
      </c>
    </row>
    <row r="952" spans="1:5" x14ac:dyDescent="0.2">
      <c r="A952" t="s">
        <v>8218</v>
      </c>
      <c r="B952">
        <f>VLOOKUP(A952, raw_data!F952:P5065, 11, FALSE)</f>
        <v>30</v>
      </c>
      <c r="D952" t="s">
        <v>8220</v>
      </c>
      <c r="E952">
        <f>VLOOKUP(D952, raw_data!F1112:P5225, 11, FALSE)</f>
        <v>11</v>
      </c>
    </row>
    <row r="953" spans="1:5" x14ac:dyDescent="0.2">
      <c r="A953" t="s">
        <v>8218</v>
      </c>
      <c r="B953">
        <f>VLOOKUP(A953, raw_data!F953:P5066, 11, FALSE)</f>
        <v>30</v>
      </c>
      <c r="D953" t="s">
        <v>8220</v>
      </c>
      <c r="E953">
        <f>VLOOKUP(D953, raw_data!F1113:P5226, 11, FALSE)</f>
        <v>1</v>
      </c>
    </row>
    <row r="954" spans="1:5" x14ac:dyDescent="0.2">
      <c r="A954" t="s">
        <v>8218</v>
      </c>
      <c r="B954">
        <f>VLOOKUP(A954, raw_data!F954:P5067, 11, FALSE)</f>
        <v>30</v>
      </c>
      <c r="D954" t="s">
        <v>8220</v>
      </c>
      <c r="E954">
        <f>VLOOKUP(D954, raw_data!F1114:P5227, 11, FALSE)</f>
        <v>312</v>
      </c>
    </row>
    <row r="955" spans="1:5" x14ac:dyDescent="0.2">
      <c r="A955" t="s">
        <v>8218</v>
      </c>
      <c r="B955">
        <f>VLOOKUP(A955, raw_data!F955:P5068, 11, FALSE)</f>
        <v>30</v>
      </c>
      <c r="D955" t="s">
        <v>8220</v>
      </c>
      <c r="E955">
        <f>VLOOKUP(D955, raw_data!F1115:P5228, 11, FALSE)</f>
        <v>1</v>
      </c>
    </row>
    <row r="956" spans="1:5" x14ac:dyDescent="0.2">
      <c r="A956" t="s">
        <v>8218</v>
      </c>
      <c r="B956">
        <f>VLOOKUP(A956, raw_data!F956:P5069, 11, FALSE)</f>
        <v>30</v>
      </c>
      <c r="D956" t="s">
        <v>8220</v>
      </c>
      <c r="E956">
        <f>VLOOKUP(D956, raw_data!F1116:P5229, 11, FALSE)</f>
        <v>3</v>
      </c>
    </row>
    <row r="957" spans="1:5" x14ac:dyDescent="0.2">
      <c r="A957" t="s">
        <v>8218</v>
      </c>
      <c r="B957">
        <f>VLOOKUP(A957, raw_data!F957:P5070, 11, FALSE)</f>
        <v>30</v>
      </c>
      <c r="D957" t="s">
        <v>8220</v>
      </c>
      <c r="E957">
        <f>VLOOKUP(D957, raw_data!F1117:P5230, 11, FALSE)</f>
        <v>4</v>
      </c>
    </row>
    <row r="958" spans="1:5" x14ac:dyDescent="0.2">
      <c r="A958" t="s">
        <v>8218</v>
      </c>
      <c r="B958">
        <f>VLOOKUP(A958, raw_data!F958:P5071, 11, FALSE)</f>
        <v>30</v>
      </c>
      <c r="D958" t="s">
        <v>8220</v>
      </c>
      <c r="E958">
        <f>VLOOKUP(D958, raw_data!F1118:P5231, 11, FALSE)</f>
        <v>10</v>
      </c>
    </row>
    <row r="959" spans="1:5" x14ac:dyDescent="0.2">
      <c r="A959" t="s">
        <v>8218</v>
      </c>
      <c r="B959">
        <f>VLOOKUP(A959, raw_data!F959:P5072, 11, FALSE)</f>
        <v>30</v>
      </c>
      <c r="D959" t="s">
        <v>8220</v>
      </c>
      <c r="E959">
        <f>VLOOKUP(D959, raw_data!F1119:P5232, 11, FALSE)</f>
        <v>8</v>
      </c>
    </row>
    <row r="960" spans="1:5" x14ac:dyDescent="0.2">
      <c r="A960" t="s">
        <v>8218</v>
      </c>
      <c r="B960">
        <f>VLOOKUP(A960, raw_data!F960:P5073, 11, FALSE)</f>
        <v>30</v>
      </c>
      <c r="D960" t="s">
        <v>8220</v>
      </c>
      <c r="E960">
        <f>VLOOKUP(D960, raw_data!F1120:P5233, 11, FALSE)</f>
        <v>3</v>
      </c>
    </row>
    <row r="961" spans="1:5" x14ac:dyDescent="0.2">
      <c r="A961" t="s">
        <v>8218</v>
      </c>
      <c r="B961">
        <f>VLOOKUP(A961, raw_data!F961:P5074, 11, FALSE)</f>
        <v>30</v>
      </c>
      <c r="D961" t="s">
        <v>8220</v>
      </c>
      <c r="E961">
        <f>VLOOKUP(D961, raw_data!F1121:P5234, 11, FALSE)</f>
        <v>1</v>
      </c>
    </row>
    <row r="962" spans="1:5" x14ac:dyDescent="0.2">
      <c r="A962" t="s">
        <v>8218</v>
      </c>
      <c r="B962">
        <f>VLOOKUP(A962, raw_data!F962:P5075, 11, FALSE)</f>
        <v>30</v>
      </c>
      <c r="D962" t="s">
        <v>8220</v>
      </c>
      <c r="E962">
        <f>VLOOKUP(D962, raw_data!F1122:P5235, 11, FALSE)</f>
        <v>0</v>
      </c>
    </row>
    <row r="963" spans="1:5" x14ac:dyDescent="0.2">
      <c r="A963" t="s">
        <v>8218</v>
      </c>
      <c r="B963">
        <f>VLOOKUP(A963, raw_data!F963:P5076, 11, FALSE)</f>
        <v>30</v>
      </c>
      <c r="D963" t="s">
        <v>8220</v>
      </c>
      <c r="E963">
        <f>VLOOKUP(D963, raw_data!F1123:P5236, 11, FALSE)</f>
        <v>5</v>
      </c>
    </row>
    <row r="964" spans="1:5" x14ac:dyDescent="0.2">
      <c r="A964" t="s">
        <v>8218</v>
      </c>
      <c r="B964">
        <f>VLOOKUP(A964, raw_data!F964:P5077, 11, FALSE)</f>
        <v>30</v>
      </c>
      <c r="D964" t="s">
        <v>8220</v>
      </c>
      <c r="E964">
        <f>VLOOKUP(D964, raw_data!F1124:P5237, 11, FALSE)</f>
        <v>0</v>
      </c>
    </row>
    <row r="965" spans="1:5" x14ac:dyDescent="0.2">
      <c r="A965" t="s">
        <v>8218</v>
      </c>
      <c r="B965">
        <f>VLOOKUP(A965, raw_data!F965:P5078, 11, FALSE)</f>
        <v>30</v>
      </c>
      <c r="D965" t="s">
        <v>8220</v>
      </c>
      <c r="E965">
        <f>VLOOKUP(D965, raw_data!F1125:P5238, 11, FALSE)</f>
        <v>3</v>
      </c>
    </row>
    <row r="966" spans="1:5" x14ac:dyDescent="0.2">
      <c r="A966" t="s">
        <v>8218</v>
      </c>
      <c r="B966">
        <f>VLOOKUP(A966, raw_data!F966:P5079, 11, FALSE)</f>
        <v>30</v>
      </c>
      <c r="D966" t="s">
        <v>8220</v>
      </c>
      <c r="E966">
        <f>VLOOKUP(D966, raw_data!F1126:P5239, 11, FALSE)</f>
        <v>7</v>
      </c>
    </row>
    <row r="967" spans="1:5" x14ac:dyDescent="0.2">
      <c r="A967" t="s">
        <v>8218</v>
      </c>
      <c r="B967">
        <f>VLOOKUP(A967, raw_data!F967:P5080, 11, FALSE)</f>
        <v>30</v>
      </c>
      <c r="D967" t="s">
        <v>8220</v>
      </c>
      <c r="E967">
        <f>VLOOKUP(D967, raw_data!F1127:P5240, 11, FALSE)</f>
        <v>0</v>
      </c>
    </row>
    <row r="968" spans="1:5" x14ac:dyDescent="0.2">
      <c r="A968" t="s">
        <v>8218</v>
      </c>
      <c r="B968">
        <f>VLOOKUP(A968, raw_data!F968:P5081, 11, FALSE)</f>
        <v>30</v>
      </c>
      <c r="D968" t="s">
        <v>8220</v>
      </c>
      <c r="E968">
        <f>VLOOKUP(D968, raw_data!F1128:P5241, 11, FALSE)</f>
        <v>2</v>
      </c>
    </row>
    <row r="969" spans="1:5" x14ac:dyDescent="0.2">
      <c r="A969" t="s">
        <v>8218</v>
      </c>
      <c r="B969">
        <f>VLOOKUP(A969, raw_data!F969:P5082, 11, FALSE)</f>
        <v>30</v>
      </c>
      <c r="D969" t="s">
        <v>8220</v>
      </c>
      <c r="E969">
        <f>VLOOKUP(D969, raw_data!F1129:P5242, 11, FALSE)</f>
        <v>23</v>
      </c>
    </row>
    <row r="970" spans="1:5" x14ac:dyDescent="0.2">
      <c r="A970" t="s">
        <v>8218</v>
      </c>
      <c r="B970">
        <f>VLOOKUP(A970, raw_data!F970:P5083, 11, FALSE)</f>
        <v>30</v>
      </c>
      <c r="D970" t="s">
        <v>8220</v>
      </c>
      <c r="E970">
        <f>VLOOKUP(D970, raw_data!F1130:P5243, 11, FALSE)</f>
        <v>1</v>
      </c>
    </row>
    <row r="971" spans="1:5" x14ac:dyDescent="0.2">
      <c r="A971" t="s">
        <v>8218</v>
      </c>
      <c r="B971">
        <f>VLOOKUP(A971, raw_data!F971:P5084, 11, FALSE)</f>
        <v>30</v>
      </c>
      <c r="D971" t="s">
        <v>8220</v>
      </c>
      <c r="E971">
        <f>VLOOKUP(D971, raw_data!F1131:P5244, 11, FALSE)</f>
        <v>2</v>
      </c>
    </row>
    <row r="972" spans="1:5" x14ac:dyDescent="0.2">
      <c r="A972" t="s">
        <v>8218</v>
      </c>
      <c r="B972">
        <f>VLOOKUP(A972, raw_data!F972:P5085, 11, FALSE)</f>
        <v>30</v>
      </c>
      <c r="D972" t="s">
        <v>8220</v>
      </c>
      <c r="E972">
        <f>VLOOKUP(D972, raw_data!F1132:P5245, 11, FALSE)</f>
        <v>3</v>
      </c>
    </row>
    <row r="973" spans="1:5" x14ac:dyDescent="0.2">
      <c r="A973" t="s">
        <v>8218</v>
      </c>
      <c r="B973">
        <f>VLOOKUP(A973, raw_data!F973:P5086, 11, FALSE)</f>
        <v>30</v>
      </c>
      <c r="D973" t="s">
        <v>8220</v>
      </c>
      <c r="E973">
        <f>VLOOKUP(D973, raw_data!F1133:P5246, 11, FALSE)</f>
        <v>0</v>
      </c>
    </row>
    <row r="974" spans="1:5" x14ac:dyDescent="0.2">
      <c r="A974" t="s">
        <v>8218</v>
      </c>
      <c r="B974">
        <f>VLOOKUP(A974, raw_data!F974:P5087, 11, FALSE)</f>
        <v>30</v>
      </c>
      <c r="D974" t="s">
        <v>8220</v>
      </c>
      <c r="E974">
        <f>VLOOKUP(D974, raw_data!F1134:P5247, 11, FALSE)</f>
        <v>13</v>
      </c>
    </row>
    <row r="975" spans="1:5" x14ac:dyDescent="0.2">
      <c r="A975" t="s">
        <v>8218</v>
      </c>
      <c r="B975">
        <f>VLOOKUP(A975, raw_data!F975:P5088, 11, FALSE)</f>
        <v>30</v>
      </c>
      <c r="D975" t="s">
        <v>8220</v>
      </c>
      <c r="E975">
        <f>VLOOKUP(D975, raw_data!F1135:P5248, 11, FALSE)</f>
        <v>1</v>
      </c>
    </row>
    <row r="976" spans="1:5" x14ac:dyDescent="0.2">
      <c r="A976" t="s">
        <v>8218</v>
      </c>
      <c r="B976">
        <f>VLOOKUP(A976, raw_data!F976:P5089, 11, FALSE)</f>
        <v>30</v>
      </c>
      <c r="D976" t="s">
        <v>8220</v>
      </c>
      <c r="E976">
        <f>VLOOKUP(D976, raw_data!F1136:P5249, 11, FALSE)</f>
        <v>1</v>
      </c>
    </row>
    <row r="977" spans="1:5" x14ac:dyDescent="0.2">
      <c r="A977" t="s">
        <v>8218</v>
      </c>
      <c r="B977">
        <f>VLOOKUP(A977, raw_data!F977:P5090, 11, FALSE)</f>
        <v>30</v>
      </c>
      <c r="D977" t="s">
        <v>8220</v>
      </c>
      <c r="E977">
        <f>VLOOKUP(D977, raw_data!F1137:P5250, 11, FALSE)</f>
        <v>1</v>
      </c>
    </row>
    <row r="978" spans="1:5" x14ac:dyDescent="0.2">
      <c r="A978" t="s">
        <v>8218</v>
      </c>
      <c r="B978">
        <f>VLOOKUP(A978, raw_data!F978:P5091, 11, FALSE)</f>
        <v>30</v>
      </c>
      <c r="D978" t="s">
        <v>8220</v>
      </c>
      <c r="E978">
        <f>VLOOKUP(D978, raw_data!F1138:P5251, 11, FALSE)</f>
        <v>6</v>
      </c>
    </row>
    <row r="979" spans="1:5" x14ac:dyDescent="0.2">
      <c r="A979" t="s">
        <v>8218</v>
      </c>
      <c r="B979">
        <f>VLOOKUP(A979, raw_data!F979:P5092, 11, FALSE)</f>
        <v>30</v>
      </c>
      <c r="D979" t="s">
        <v>8220</v>
      </c>
      <c r="E979">
        <f>VLOOKUP(D979, raw_data!F1139:P5252, 11, FALSE)</f>
        <v>39</v>
      </c>
    </row>
    <row r="980" spans="1:5" x14ac:dyDescent="0.2">
      <c r="A980" t="s">
        <v>8218</v>
      </c>
      <c r="B980">
        <f>VLOOKUP(A980, raw_data!F980:P5093, 11, FALSE)</f>
        <v>30</v>
      </c>
      <c r="D980" t="s">
        <v>8220</v>
      </c>
      <c r="E980">
        <f>VLOOKUP(D980, raw_data!F1140:P5253, 11, FALSE)</f>
        <v>4</v>
      </c>
    </row>
    <row r="981" spans="1:5" x14ac:dyDescent="0.2">
      <c r="A981" t="s">
        <v>8218</v>
      </c>
      <c r="B981">
        <f>VLOOKUP(A981, raw_data!F981:P5094, 11, FALSE)</f>
        <v>30</v>
      </c>
      <c r="D981" t="s">
        <v>8220</v>
      </c>
      <c r="E981">
        <f>VLOOKUP(D981, raw_data!F1141:P5254, 11, FALSE)</f>
        <v>1</v>
      </c>
    </row>
    <row r="982" spans="1:5" x14ac:dyDescent="0.2">
      <c r="A982" t="s">
        <v>8218</v>
      </c>
      <c r="B982">
        <f>VLOOKUP(A982, raw_data!F982:P5095, 11, FALSE)</f>
        <v>30</v>
      </c>
      <c r="D982" t="s">
        <v>8220</v>
      </c>
      <c r="E982">
        <f>VLOOKUP(D982, raw_data!F1142:P5255, 11, FALSE)</f>
        <v>0</v>
      </c>
    </row>
    <row r="983" spans="1:5" x14ac:dyDescent="0.2">
      <c r="A983" t="s">
        <v>8218</v>
      </c>
      <c r="B983">
        <f>VLOOKUP(A983, raw_data!F983:P5096, 11, FALSE)</f>
        <v>30</v>
      </c>
      <c r="D983" t="s">
        <v>8220</v>
      </c>
      <c r="E983">
        <f>VLOOKUP(D983, raw_data!F1143:P5256, 11, FALSE)</f>
        <v>0</v>
      </c>
    </row>
    <row r="984" spans="1:5" x14ac:dyDescent="0.2">
      <c r="A984" t="s">
        <v>8218</v>
      </c>
      <c r="B984">
        <f>VLOOKUP(A984, raw_data!F984:P5097, 11, FALSE)</f>
        <v>30</v>
      </c>
      <c r="D984" t="s">
        <v>8220</v>
      </c>
      <c r="E984">
        <f>VLOOKUP(D984, raw_data!F1144:P5257, 11, FALSE)</f>
        <v>0</v>
      </c>
    </row>
    <row r="985" spans="1:5" x14ac:dyDescent="0.2">
      <c r="A985" t="s">
        <v>8218</v>
      </c>
      <c r="B985">
        <f>VLOOKUP(A985, raw_data!F985:P5098, 11, FALSE)</f>
        <v>30</v>
      </c>
      <c r="D985" t="s">
        <v>8220</v>
      </c>
      <c r="E985">
        <f>VLOOKUP(D985, raw_data!F1145:P5258, 11, FALSE)</f>
        <v>8</v>
      </c>
    </row>
    <row r="986" spans="1:5" x14ac:dyDescent="0.2">
      <c r="A986" t="s">
        <v>8218</v>
      </c>
      <c r="B986">
        <f>VLOOKUP(A986, raw_data!F986:P5099, 11, FALSE)</f>
        <v>30</v>
      </c>
      <c r="D986" t="s">
        <v>8220</v>
      </c>
      <c r="E986">
        <f>VLOOKUP(D986, raw_data!F1146:P5259, 11, FALSE)</f>
        <v>0</v>
      </c>
    </row>
    <row r="987" spans="1:5" x14ac:dyDescent="0.2">
      <c r="A987" t="s">
        <v>8218</v>
      </c>
      <c r="B987">
        <f>VLOOKUP(A987, raw_data!F987:P5100, 11, FALSE)</f>
        <v>30</v>
      </c>
      <c r="D987" t="s">
        <v>8220</v>
      </c>
      <c r="E987">
        <f>VLOOKUP(D987, raw_data!F1147:P5260, 11, FALSE)</f>
        <v>1</v>
      </c>
    </row>
    <row r="988" spans="1:5" x14ac:dyDescent="0.2">
      <c r="A988" t="s">
        <v>8218</v>
      </c>
      <c r="B988">
        <f>VLOOKUP(A988, raw_data!F988:P5101, 11, FALSE)</f>
        <v>30</v>
      </c>
      <c r="D988" t="s">
        <v>8220</v>
      </c>
      <c r="E988">
        <f>VLOOKUP(D988, raw_data!F1148:P5261, 11, FALSE)</f>
        <v>12</v>
      </c>
    </row>
    <row r="989" spans="1:5" x14ac:dyDescent="0.2">
      <c r="A989" t="s">
        <v>8218</v>
      </c>
      <c r="B989">
        <f>VLOOKUP(A989, raw_data!F989:P5102, 11, FALSE)</f>
        <v>30</v>
      </c>
      <c r="D989" t="s">
        <v>8220</v>
      </c>
      <c r="E989">
        <f>VLOOKUP(D989, raw_data!F1149:P5262, 11, FALSE)</f>
        <v>0</v>
      </c>
    </row>
    <row r="990" spans="1:5" x14ac:dyDescent="0.2">
      <c r="A990" t="s">
        <v>8218</v>
      </c>
      <c r="B990">
        <f>VLOOKUP(A990, raw_data!F990:P5103, 11, FALSE)</f>
        <v>30</v>
      </c>
      <c r="D990" t="s">
        <v>8220</v>
      </c>
      <c r="E990">
        <f>VLOOKUP(D990, raw_data!F1150:P5263, 11, FALSE)</f>
        <v>3</v>
      </c>
    </row>
    <row r="991" spans="1:5" x14ac:dyDescent="0.2">
      <c r="A991" t="s">
        <v>8218</v>
      </c>
      <c r="B991">
        <f>VLOOKUP(A991, raw_data!F991:P5104, 11, FALSE)</f>
        <v>30</v>
      </c>
      <c r="D991" t="s">
        <v>8220</v>
      </c>
      <c r="E991">
        <f>VLOOKUP(D991, raw_data!F1151:P5264, 11, FALSE)</f>
        <v>2</v>
      </c>
    </row>
    <row r="992" spans="1:5" x14ac:dyDescent="0.2">
      <c r="A992" t="s">
        <v>8218</v>
      </c>
      <c r="B992">
        <f>VLOOKUP(A992, raw_data!F992:P5105, 11, FALSE)</f>
        <v>30</v>
      </c>
      <c r="D992" t="s">
        <v>8220</v>
      </c>
      <c r="E992">
        <f>VLOOKUP(D992, raw_data!F1152:P5265, 11, FALSE)</f>
        <v>6</v>
      </c>
    </row>
    <row r="993" spans="1:5" x14ac:dyDescent="0.2">
      <c r="A993" t="s">
        <v>8218</v>
      </c>
      <c r="B993">
        <f>VLOOKUP(A993, raw_data!F993:P5106, 11, FALSE)</f>
        <v>30</v>
      </c>
      <c r="D993" t="s">
        <v>8220</v>
      </c>
      <c r="E993">
        <f>VLOOKUP(D993, raw_data!F1153:P5266, 11, FALSE)</f>
        <v>0</v>
      </c>
    </row>
    <row r="994" spans="1:5" x14ac:dyDescent="0.2">
      <c r="A994" t="s">
        <v>8218</v>
      </c>
      <c r="B994">
        <f>VLOOKUP(A994, raw_data!F994:P5107, 11, FALSE)</f>
        <v>30</v>
      </c>
      <c r="D994" t="s">
        <v>8220</v>
      </c>
      <c r="E994">
        <f>VLOOKUP(D994, raw_data!F1154:P5267, 11, FALSE)</f>
        <v>15</v>
      </c>
    </row>
    <row r="995" spans="1:5" x14ac:dyDescent="0.2">
      <c r="A995" t="s">
        <v>8218</v>
      </c>
      <c r="B995">
        <f>VLOOKUP(A995, raw_data!F995:P5108, 11, FALSE)</f>
        <v>30</v>
      </c>
      <c r="D995" t="s">
        <v>8220</v>
      </c>
      <c r="E995">
        <f>VLOOKUP(D995, raw_data!F1155:P5268, 11, FALSE)</f>
        <v>1</v>
      </c>
    </row>
    <row r="996" spans="1:5" x14ac:dyDescent="0.2">
      <c r="A996" t="s">
        <v>8218</v>
      </c>
      <c r="B996">
        <f>VLOOKUP(A996, raw_data!F996:P5109, 11, FALSE)</f>
        <v>30</v>
      </c>
      <c r="D996" t="s">
        <v>8220</v>
      </c>
      <c r="E996">
        <f>VLOOKUP(D996, raw_data!F1156:P5269, 11, FALSE)</f>
        <v>3</v>
      </c>
    </row>
    <row r="997" spans="1:5" x14ac:dyDescent="0.2">
      <c r="A997" t="s">
        <v>8218</v>
      </c>
      <c r="B997">
        <f>VLOOKUP(A997, raw_data!F997:P5110, 11, FALSE)</f>
        <v>30</v>
      </c>
      <c r="D997" t="s">
        <v>8220</v>
      </c>
      <c r="E997">
        <f>VLOOKUP(D997, raw_data!F1157:P5270, 11, FALSE)</f>
        <v>8</v>
      </c>
    </row>
    <row r="998" spans="1:5" x14ac:dyDescent="0.2">
      <c r="A998" t="s">
        <v>8218</v>
      </c>
      <c r="B998">
        <f>VLOOKUP(A998, raw_data!F998:P5111, 11, FALSE)</f>
        <v>30</v>
      </c>
      <c r="D998" t="s">
        <v>8220</v>
      </c>
      <c r="E998">
        <f>VLOOKUP(D998, raw_data!F1158:P5271, 11, FALSE)</f>
        <v>0</v>
      </c>
    </row>
    <row r="999" spans="1:5" x14ac:dyDescent="0.2">
      <c r="A999" t="s">
        <v>8218</v>
      </c>
      <c r="B999">
        <f>VLOOKUP(A999, raw_data!F999:P5112, 11, FALSE)</f>
        <v>30</v>
      </c>
      <c r="D999" t="s">
        <v>8220</v>
      </c>
      <c r="E999">
        <f>VLOOKUP(D999, raw_data!F1159:P5272, 11, FALSE)</f>
        <v>3</v>
      </c>
    </row>
    <row r="1000" spans="1:5" x14ac:dyDescent="0.2">
      <c r="A1000" t="s">
        <v>8218</v>
      </c>
      <c r="B1000">
        <f>VLOOKUP(A1000, raw_data!F1000:P5113, 11, FALSE)</f>
        <v>30</v>
      </c>
      <c r="D1000" t="s">
        <v>8220</v>
      </c>
      <c r="E1000">
        <f>VLOOKUP(D1000, raw_data!F1160:P5273, 11, FALSE)</f>
        <v>3</v>
      </c>
    </row>
    <row r="1001" spans="1:5" x14ac:dyDescent="0.2">
      <c r="A1001" t="s">
        <v>8218</v>
      </c>
      <c r="B1001">
        <f>VLOOKUP(A1001, raw_data!F1001:P5114, 11, FALSE)</f>
        <v>30</v>
      </c>
      <c r="D1001" t="s">
        <v>8220</v>
      </c>
      <c r="E1001">
        <f>VLOOKUP(D1001, raw_data!F1161:P5274, 11, FALSE)</f>
        <v>0</v>
      </c>
    </row>
    <row r="1002" spans="1:5" x14ac:dyDescent="0.2">
      <c r="A1002" t="s">
        <v>8218</v>
      </c>
      <c r="B1002">
        <f>VLOOKUP(A1002, raw_data!F1002:P5115, 11, FALSE)</f>
        <v>30</v>
      </c>
      <c r="D1002" t="s">
        <v>8220</v>
      </c>
      <c r="E1002">
        <f>VLOOKUP(D1002, raw_data!F1162:P5275, 11, FALSE)</f>
        <v>19</v>
      </c>
    </row>
    <row r="1003" spans="1:5" x14ac:dyDescent="0.2">
      <c r="A1003" t="s">
        <v>8218</v>
      </c>
      <c r="B1003">
        <f>VLOOKUP(A1003, raw_data!F1003:P5116, 11, FALSE)</f>
        <v>30</v>
      </c>
      <c r="D1003" t="s">
        <v>8220</v>
      </c>
      <c r="E1003">
        <f>VLOOKUP(D1003, raw_data!F1163:P5276, 11, FALSE)</f>
        <v>0</v>
      </c>
    </row>
    <row r="1004" spans="1:5" x14ac:dyDescent="0.2">
      <c r="A1004" t="s">
        <v>8218</v>
      </c>
      <c r="B1004">
        <f>VLOOKUP(A1004, raw_data!F1004:P5117, 11, FALSE)</f>
        <v>30</v>
      </c>
      <c r="D1004" t="s">
        <v>8220</v>
      </c>
      <c r="E1004">
        <f>VLOOKUP(D1004, raw_data!F1164:P5277, 11, FALSE)</f>
        <v>2</v>
      </c>
    </row>
    <row r="1005" spans="1:5" x14ac:dyDescent="0.2">
      <c r="A1005" t="s">
        <v>8218</v>
      </c>
      <c r="B1005">
        <f>VLOOKUP(A1005, raw_data!F1005:P5118, 11, FALSE)</f>
        <v>30</v>
      </c>
      <c r="D1005" t="s">
        <v>8220</v>
      </c>
      <c r="E1005">
        <f>VLOOKUP(D1005, raw_data!F1165:P5278, 11, FALSE)</f>
        <v>0</v>
      </c>
    </row>
    <row r="1006" spans="1:5" x14ac:dyDescent="0.2">
      <c r="A1006" t="s">
        <v>8218</v>
      </c>
      <c r="B1006">
        <f>VLOOKUP(A1006, raw_data!F1006:P5119, 11, FALSE)</f>
        <v>30</v>
      </c>
      <c r="D1006" t="s">
        <v>8220</v>
      </c>
      <c r="E1006">
        <f>VLOOKUP(D1006, raw_data!F1166:P5279, 11, FALSE)</f>
        <v>0</v>
      </c>
    </row>
    <row r="1007" spans="1:5" x14ac:dyDescent="0.2">
      <c r="A1007" t="s">
        <v>8218</v>
      </c>
      <c r="B1007">
        <f>VLOOKUP(A1007, raw_data!F1007:P5120, 11, FALSE)</f>
        <v>30</v>
      </c>
      <c r="D1007" t="s">
        <v>8220</v>
      </c>
      <c r="E1007">
        <f>VLOOKUP(D1007, raw_data!F1167:P5280, 11, FALSE)</f>
        <v>25</v>
      </c>
    </row>
    <row r="1008" spans="1:5" x14ac:dyDescent="0.2">
      <c r="A1008" t="s">
        <v>8218</v>
      </c>
      <c r="B1008">
        <f>VLOOKUP(A1008, raw_data!F1008:P5121, 11, FALSE)</f>
        <v>30</v>
      </c>
      <c r="D1008" t="s">
        <v>8220</v>
      </c>
      <c r="E1008">
        <f>VLOOKUP(D1008, raw_data!F1168:P5281, 11, FALSE)</f>
        <v>8</v>
      </c>
    </row>
    <row r="1009" spans="1:5" x14ac:dyDescent="0.2">
      <c r="A1009" t="s">
        <v>8218</v>
      </c>
      <c r="B1009">
        <f>VLOOKUP(A1009, raw_data!F1009:P5122, 11, FALSE)</f>
        <v>30</v>
      </c>
      <c r="D1009" t="s">
        <v>8220</v>
      </c>
      <c r="E1009">
        <f>VLOOKUP(D1009, raw_data!F1169:P5282, 11, FALSE)</f>
        <v>16</v>
      </c>
    </row>
    <row r="1010" spans="1:5" x14ac:dyDescent="0.2">
      <c r="A1010" t="s">
        <v>8218</v>
      </c>
      <c r="B1010">
        <f>VLOOKUP(A1010, raw_data!F1010:P5123, 11, FALSE)</f>
        <v>30</v>
      </c>
      <c r="D1010" t="s">
        <v>8220</v>
      </c>
      <c r="E1010">
        <f>VLOOKUP(D1010, raw_data!F1170:P5283, 11, FALSE)</f>
        <v>3</v>
      </c>
    </row>
    <row r="1011" spans="1:5" x14ac:dyDescent="0.2">
      <c r="A1011" t="s">
        <v>8218</v>
      </c>
      <c r="B1011">
        <f>VLOOKUP(A1011, raw_data!F1011:P5124, 11, FALSE)</f>
        <v>30</v>
      </c>
      <c r="D1011" t="s">
        <v>8220</v>
      </c>
      <c r="E1011">
        <f>VLOOKUP(D1011, raw_data!F1171:P5284, 11, FALSE)</f>
        <v>3</v>
      </c>
    </row>
    <row r="1012" spans="1:5" x14ac:dyDescent="0.2">
      <c r="A1012" t="s">
        <v>8218</v>
      </c>
      <c r="B1012">
        <f>VLOOKUP(A1012, raw_data!F1012:P5125, 11, FALSE)</f>
        <v>30</v>
      </c>
      <c r="D1012" t="s">
        <v>8220</v>
      </c>
      <c r="E1012">
        <f>VLOOKUP(D1012, raw_data!F1172:P5285, 11, FALSE)</f>
        <v>2</v>
      </c>
    </row>
    <row r="1013" spans="1:5" x14ac:dyDescent="0.2">
      <c r="A1013" t="s">
        <v>8218</v>
      </c>
      <c r="B1013">
        <f>VLOOKUP(A1013, raw_data!F1013:P5126, 11, FALSE)</f>
        <v>30</v>
      </c>
      <c r="D1013" t="s">
        <v>8220</v>
      </c>
      <c r="E1013">
        <f>VLOOKUP(D1013, raw_data!F1173:P5286, 11, FALSE)</f>
        <v>1</v>
      </c>
    </row>
    <row r="1014" spans="1:5" x14ac:dyDescent="0.2">
      <c r="A1014" t="s">
        <v>8218</v>
      </c>
      <c r="B1014">
        <f>VLOOKUP(A1014, raw_data!F1014:P5127, 11, FALSE)</f>
        <v>30</v>
      </c>
      <c r="D1014" t="s">
        <v>8220</v>
      </c>
      <c r="E1014">
        <f>VLOOKUP(D1014, raw_data!F1174:P5287, 11, FALSE)</f>
        <v>0</v>
      </c>
    </row>
    <row r="1015" spans="1:5" x14ac:dyDescent="0.2">
      <c r="A1015" t="s">
        <v>8218</v>
      </c>
      <c r="B1015">
        <f>VLOOKUP(A1015, raw_data!F1015:P5128, 11, FALSE)</f>
        <v>30</v>
      </c>
      <c r="D1015" t="s">
        <v>8220</v>
      </c>
      <c r="E1015">
        <f>VLOOKUP(D1015, raw_data!F1175:P5288, 11, FALSE)</f>
        <v>1</v>
      </c>
    </row>
    <row r="1016" spans="1:5" x14ac:dyDescent="0.2">
      <c r="A1016" t="s">
        <v>8218</v>
      </c>
      <c r="B1016">
        <f>VLOOKUP(A1016, raw_data!F1016:P5129, 11, FALSE)</f>
        <v>30</v>
      </c>
      <c r="D1016" t="s">
        <v>8220</v>
      </c>
      <c r="E1016">
        <f>VLOOKUP(D1016, raw_data!F1176:P5289, 11, FALSE)</f>
        <v>19</v>
      </c>
    </row>
    <row r="1017" spans="1:5" x14ac:dyDescent="0.2">
      <c r="A1017" t="s">
        <v>8218</v>
      </c>
      <c r="B1017">
        <f>VLOOKUP(A1017, raw_data!F1017:P5130, 11, FALSE)</f>
        <v>30</v>
      </c>
      <c r="D1017" t="s">
        <v>8220</v>
      </c>
      <c r="E1017">
        <f>VLOOKUP(D1017, raw_data!F1177:P5290, 11, FALSE)</f>
        <v>9</v>
      </c>
    </row>
    <row r="1018" spans="1:5" x14ac:dyDescent="0.2">
      <c r="A1018" t="s">
        <v>8218</v>
      </c>
      <c r="B1018">
        <f>VLOOKUP(A1018, raw_data!F1018:P5131, 11, FALSE)</f>
        <v>30</v>
      </c>
      <c r="D1018" t="s">
        <v>8220</v>
      </c>
      <c r="E1018">
        <f>VLOOKUP(D1018, raw_data!F1178:P5291, 11, FALSE)</f>
        <v>1</v>
      </c>
    </row>
    <row r="1019" spans="1:5" x14ac:dyDescent="0.2">
      <c r="A1019" t="s">
        <v>8218</v>
      </c>
      <c r="B1019">
        <f>VLOOKUP(A1019, raw_data!F1019:P5132, 11, FALSE)</f>
        <v>30</v>
      </c>
      <c r="D1019" t="s">
        <v>8220</v>
      </c>
      <c r="E1019">
        <f>VLOOKUP(D1019, raw_data!F1179:P5292, 11, FALSE)</f>
        <v>0</v>
      </c>
    </row>
    <row r="1020" spans="1:5" x14ac:dyDescent="0.2">
      <c r="A1020" t="s">
        <v>8218</v>
      </c>
      <c r="B1020">
        <f>VLOOKUP(A1020, raw_data!F1020:P5133, 11, FALSE)</f>
        <v>30</v>
      </c>
      <c r="D1020" t="s">
        <v>8220</v>
      </c>
      <c r="E1020">
        <f>VLOOKUP(D1020, raw_data!F1180:P5293, 11, FALSE)</f>
        <v>1</v>
      </c>
    </row>
    <row r="1021" spans="1:5" x14ac:dyDescent="0.2">
      <c r="A1021" t="s">
        <v>8218</v>
      </c>
      <c r="B1021">
        <f>VLOOKUP(A1021, raw_data!F1021:P5134, 11, FALSE)</f>
        <v>30</v>
      </c>
      <c r="D1021" t="s">
        <v>8220</v>
      </c>
      <c r="E1021">
        <f>VLOOKUP(D1021, raw_data!F1181:P5294, 11, FALSE)</f>
        <v>5</v>
      </c>
    </row>
    <row r="1022" spans="1:5" x14ac:dyDescent="0.2">
      <c r="A1022" t="s">
        <v>8218</v>
      </c>
      <c r="B1022">
        <f>VLOOKUP(A1022, raw_data!F1022:P5135, 11, FALSE)</f>
        <v>30</v>
      </c>
      <c r="D1022" t="s">
        <v>8220</v>
      </c>
      <c r="E1022">
        <f>VLOOKUP(D1022, raw_data!F1182:P5295, 11, FALSE)</f>
        <v>85</v>
      </c>
    </row>
    <row r="1023" spans="1:5" x14ac:dyDescent="0.2">
      <c r="A1023" t="s">
        <v>8218</v>
      </c>
      <c r="B1023">
        <f>VLOOKUP(A1023, raw_data!F1023:P5136, 11, FALSE)</f>
        <v>478</v>
      </c>
      <c r="D1023" t="s">
        <v>8220</v>
      </c>
      <c r="E1023">
        <f>VLOOKUP(D1023, raw_data!F1183:P5296, 11, FALSE)</f>
        <v>3</v>
      </c>
    </row>
    <row r="1024" spans="1:5" x14ac:dyDescent="0.2">
      <c r="A1024" t="s">
        <v>8218</v>
      </c>
      <c r="B1024">
        <f>VLOOKUP(A1024, raw_data!F1024:P5137, 11, FALSE)</f>
        <v>74</v>
      </c>
      <c r="D1024" t="s">
        <v>8220</v>
      </c>
      <c r="E1024">
        <f>VLOOKUP(D1024, raw_data!F1184:P5297, 11, FALSE)</f>
        <v>4</v>
      </c>
    </row>
    <row r="1025" spans="1:5" x14ac:dyDescent="0.2">
      <c r="A1025" t="s">
        <v>8218</v>
      </c>
      <c r="B1025">
        <f>VLOOKUP(A1025, raw_data!F1025:P5138, 11, FALSE)</f>
        <v>131</v>
      </c>
      <c r="D1025" t="s">
        <v>8220</v>
      </c>
      <c r="E1025">
        <f>VLOOKUP(D1025, raw_data!F1185:P5298, 11, FALSE)</f>
        <v>3</v>
      </c>
    </row>
    <row r="1026" spans="1:5" x14ac:dyDescent="0.2">
      <c r="A1026" t="s">
        <v>8218</v>
      </c>
      <c r="B1026">
        <f>VLOOKUP(A1026, raw_data!F1026:P5139, 11, FALSE)</f>
        <v>61</v>
      </c>
      <c r="D1026" t="s">
        <v>8220</v>
      </c>
      <c r="E1026">
        <f>VLOOKUP(D1026, raw_data!F1186:P5299, 11, FALSE)</f>
        <v>5</v>
      </c>
    </row>
    <row r="1027" spans="1:5" x14ac:dyDescent="0.2">
      <c r="A1027" t="s">
        <v>8218</v>
      </c>
      <c r="B1027">
        <f>VLOOKUP(A1027, raw_data!F1027:P5140, 11, FALSE)</f>
        <v>1071</v>
      </c>
      <c r="D1027" t="s">
        <v>8220</v>
      </c>
      <c r="E1027">
        <f>VLOOKUP(D1027, raw_data!F1187:P5300, 11, FALSE)</f>
        <v>5</v>
      </c>
    </row>
    <row r="1028" spans="1:5" x14ac:dyDescent="0.2">
      <c r="A1028" t="s">
        <v>8218</v>
      </c>
      <c r="B1028">
        <f>VLOOKUP(A1028, raw_data!F1028:P5141, 11, FALSE)</f>
        <v>122</v>
      </c>
      <c r="D1028" t="s">
        <v>8220</v>
      </c>
      <c r="E1028">
        <f>VLOOKUP(D1028, raw_data!F1188:P5301, 11, FALSE)</f>
        <v>5</v>
      </c>
    </row>
    <row r="1029" spans="1:5" x14ac:dyDescent="0.2">
      <c r="A1029" t="s">
        <v>8218</v>
      </c>
      <c r="B1029">
        <f>VLOOKUP(A1029, raw_data!F1029:P5142, 11, FALSE)</f>
        <v>111</v>
      </c>
      <c r="D1029" t="s">
        <v>8220</v>
      </c>
      <c r="E1029">
        <f>VLOOKUP(D1029, raw_data!F1189:P5302, 11, FALSE)</f>
        <v>5</v>
      </c>
    </row>
    <row r="1030" spans="1:5" x14ac:dyDescent="0.2">
      <c r="A1030" t="s">
        <v>8218</v>
      </c>
      <c r="B1030">
        <f>VLOOKUP(A1030, raw_data!F1030:P5143, 11, FALSE)</f>
        <v>255</v>
      </c>
      <c r="D1030" t="s">
        <v>8220</v>
      </c>
      <c r="E1030">
        <f>VLOOKUP(D1030, raw_data!F1190:P5303, 11, FALSE)</f>
        <v>5</v>
      </c>
    </row>
    <row r="1031" spans="1:5" x14ac:dyDescent="0.2">
      <c r="A1031" t="s">
        <v>8218</v>
      </c>
      <c r="B1031">
        <f>VLOOKUP(A1031, raw_data!F1031:P5144, 11, FALSE)</f>
        <v>141</v>
      </c>
      <c r="D1031" t="s">
        <v>8220</v>
      </c>
      <c r="E1031">
        <f>VLOOKUP(D1031, raw_data!F1191:P5304, 11, FALSE)</f>
        <v>5</v>
      </c>
    </row>
    <row r="1032" spans="1:5" x14ac:dyDescent="0.2">
      <c r="A1032" t="s">
        <v>8218</v>
      </c>
      <c r="B1032">
        <f>VLOOKUP(A1032, raw_data!F1032:P5145, 11, FALSE)</f>
        <v>159</v>
      </c>
      <c r="D1032" t="s">
        <v>8220</v>
      </c>
      <c r="E1032">
        <f>VLOOKUP(D1032, raw_data!F1192:P5305, 11, FALSE)</f>
        <v>5</v>
      </c>
    </row>
    <row r="1033" spans="1:5" x14ac:dyDescent="0.2">
      <c r="A1033" t="s">
        <v>8218</v>
      </c>
      <c r="B1033">
        <f>VLOOKUP(A1033, raw_data!F1033:P5146, 11, FALSE)</f>
        <v>99</v>
      </c>
      <c r="D1033" t="s">
        <v>8220</v>
      </c>
      <c r="E1033">
        <f>VLOOKUP(D1033, raw_data!F1193:P5306, 11, FALSE)</f>
        <v>5</v>
      </c>
    </row>
    <row r="1034" spans="1:5" x14ac:dyDescent="0.2">
      <c r="A1034" t="s">
        <v>8218</v>
      </c>
      <c r="B1034">
        <f>VLOOKUP(A1034, raw_data!F1034:P5147, 11, FALSE)</f>
        <v>96</v>
      </c>
      <c r="D1034" t="s">
        <v>8220</v>
      </c>
      <c r="E1034">
        <f>VLOOKUP(D1034, raw_data!F1194:P5307, 11, FALSE)</f>
        <v>5</v>
      </c>
    </row>
    <row r="1035" spans="1:5" x14ac:dyDescent="0.2">
      <c r="A1035" t="s">
        <v>8218</v>
      </c>
      <c r="B1035">
        <f>VLOOKUP(A1035, raw_data!F1035:P5148, 11, FALSE)</f>
        <v>27</v>
      </c>
      <c r="D1035" t="s">
        <v>8220</v>
      </c>
      <c r="E1035">
        <f>VLOOKUP(D1035, raw_data!F1195:P5308, 11, FALSE)</f>
        <v>5</v>
      </c>
    </row>
    <row r="1036" spans="1:5" x14ac:dyDescent="0.2">
      <c r="A1036" t="s">
        <v>8218</v>
      </c>
      <c r="B1036">
        <f>VLOOKUP(A1036, raw_data!F1036:P5149, 11, FALSE)</f>
        <v>166</v>
      </c>
      <c r="D1036" t="s">
        <v>8220</v>
      </c>
      <c r="E1036">
        <f>VLOOKUP(D1036, raw_data!F1196:P5309, 11, FALSE)</f>
        <v>5</v>
      </c>
    </row>
    <row r="1037" spans="1:5" x14ac:dyDescent="0.2">
      <c r="A1037" t="s">
        <v>8218</v>
      </c>
      <c r="B1037">
        <f>VLOOKUP(A1037, raw_data!F1037:P5150, 11, FALSE)</f>
        <v>76</v>
      </c>
      <c r="D1037" t="s">
        <v>8220</v>
      </c>
      <c r="E1037">
        <f>VLOOKUP(D1037, raw_data!F1197:P5310, 11, FALSE)</f>
        <v>5</v>
      </c>
    </row>
    <row r="1038" spans="1:5" x14ac:dyDescent="0.2">
      <c r="A1038" t="s">
        <v>8218</v>
      </c>
      <c r="B1038">
        <f>VLOOKUP(A1038, raw_data!F1038:P5151, 11, FALSE)</f>
        <v>211</v>
      </c>
      <c r="D1038" t="s">
        <v>8220</v>
      </c>
      <c r="E1038">
        <f>VLOOKUP(D1038, raw_data!F1198:P5311, 11, FALSE)</f>
        <v>5</v>
      </c>
    </row>
    <row r="1039" spans="1:5" x14ac:dyDescent="0.2">
      <c r="A1039" t="s">
        <v>8218</v>
      </c>
      <c r="B1039">
        <f>VLOOKUP(A1039, raw_data!F1039:P5152, 11, FALSE)</f>
        <v>21</v>
      </c>
      <c r="D1039" t="s">
        <v>8220</v>
      </c>
      <c r="E1039">
        <f>VLOOKUP(D1039, raw_data!F1199:P5312, 11, FALSE)</f>
        <v>5</v>
      </c>
    </row>
    <row r="1040" spans="1:5" x14ac:dyDescent="0.2">
      <c r="A1040" t="s">
        <v>8218</v>
      </c>
      <c r="B1040">
        <f>VLOOKUP(A1040, raw_data!F1040:P5153, 11, FALSE)</f>
        <v>61</v>
      </c>
      <c r="D1040" t="s">
        <v>8220</v>
      </c>
      <c r="E1040">
        <f>VLOOKUP(D1040, raw_data!F1200:P5313, 11, FALSE)</f>
        <v>5</v>
      </c>
    </row>
    <row r="1041" spans="1:5" x14ac:dyDescent="0.2">
      <c r="A1041" t="s">
        <v>8218</v>
      </c>
      <c r="B1041">
        <f>VLOOKUP(A1041, raw_data!F1041:P5154, 11, FALSE)</f>
        <v>30</v>
      </c>
      <c r="D1041" t="s">
        <v>8220</v>
      </c>
      <c r="E1041">
        <f>VLOOKUP(D1041, raw_data!F1201:P5314, 11, FALSE)</f>
        <v>5</v>
      </c>
    </row>
    <row r="1042" spans="1:5" x14ac:dyDescent="0.2">
      <c r="A1042" t="s">
        <v>8218</v>
      </c>
      <c r="B1042">
        <f>VLOOKUP(A1042, raw_data!F1042:P5155, 11, FALSE)</f>
        <v>375</v>
      </c>
      <c r="D1042" t="s">
        <v>8220</v>
      </c>
      <c r="E1042">
        <f>VLOOKUP(D1042, raw_data!F1202:P5315, 11, FALSE)</f>
        <v>5</v>
      </c>
    </row>
    <row r="1043" spans="1:5" x14ac:dyDescent="0.2">
      <c r="A1043" t="s">
        <v>8218</v>
      </c>
      <c r="B1043">
        <f>VLOOKUP(A1043, raw_data!F1043:P5156, 11, FALSE)</f>
        <v>375</v>
      </c>
      <c r="D1043" t="s">
        <v>8220</v>
      </c>
      <c r="E1043">
        <f>VLOOKUP(D1043, raw_data!F1203:P5316, 11, FALSE)</f>
        <v>5</v>
      </c>
    </row>
    <row r="1044" spans="1:5" x14ac:dyDescent="0.2">
      <c r="A1044" t="s">
        <v>8218</v>
      </c>
      <c r="B1044">
        <f>VLOOKUP(A1044, raw_data!F1044:P5157, 11, FALSE)</f>
        <v>375</v>
      </c>
      <c r="D1044" t="s">
        <v>8220</v>
      </c>
      <c r="E1044">
        <f>VLOOKUP(D1044, raw_data!F1204:P5317, 11, FALSE)</f>
        <v>5</v>
      </c>
    </row>
    <row r="1045" spans="1:5" x14ac:dyDescent="0.2">
      <c r="A1045" t="s">
        <v>8218</v>
      </c>
      <c r="B1045">
        <f>VLOOKUP(A1045, raw_data!F1045:P5158, 11, FALSE)</f>
        <v>375</v>
      </c>
      <c r="D1045" t="s">
        <v>8220</v>
      </c>
      <c r="E1045">
        <f>VLOOKUP(D1045, raw_data!F1205:P5318, 11, FALSE)</f>
        <v>5</v>
      </c>
    </row>
    <row r="1046" spans="1:5" x14ac:dyDescent="0.2">
      <c r="A1046" t="s">
        <v>8218</v>
      </c>
      <c r="B1046">
        <f>VLOOKUP(A1046, raw_data!F1046:P5159, 11, FALSE)</f>
        <v>375</v>
      </c>
      <c r="D1046" t="s">
        <v>8220</v>
      </c>
      <c r="E1046">
        <f>VLOOKUP(D1046, raw_data!F1206:P5319, 11, FALSE)</f>
        <v>5</v>
      </c>
    </row>
    <row r="1047" spans="1:5" x14ac:dyDescent="0.2">
      <c r="A1047" t="s">
        <v>8218</v>
      </c>
      <c r="B1047">
        <f>VLOOKUP(A1047, raw_data!F1047:P5160, 11, FALSE)</f>
        <v>375</v>
      </c>
      <c r="D1047" t="s">
        <v>8220</v>
      </c>
      <c r="E1047">
        <f>VLOOKUP(D1047, raw_data!F1207:P5320, 11, FALSE)</f>
        <v>5</v>
      </c>
    </row>
    <row r="1048" spans="1:5" x14ac:dyDescent="0.2">
      <c r="A1048" t="s">
        <v>8218</v>
      </c>
      <c r="B1048">
        <f>VLOOKUP(A1048, raw_data!F1048:P5161, 11, FALSE)</f>
        <v>375</v>
      </c>
      <c r="D1048" t="s">
        <v>8220</v>
      </c>
      <c r="E1048">
        <f>VLOOKUP(D1048, raw_data!F1208:P5321, 11, FALSE)</f>
        <v>5</v>
      </c>
    </row>
    <row r="1049" spans="1:5" x14ac:dyDescent="0.2">
      <c r="A1049" t="s">
        <v>8218</v>
      </c>
      <c r="B1049">
        <f>VLOOKUP(A1049, raw_data!F1049:P5162, 11, FALSE)</f>
        <v>375</v>
      </c>
      <c r="D1049" t="s">
        <v>8220</v>
      </c>
      <c r="E1049">
        <f>VLOOKUP(D1049, raw_data!F1209:P5322, 11, FALSE)</f>
        <v>5</v>
      </c>
    </row>
    <row r="1050" spans="1:5" x14ac:dyDescent="0.2">
      <c r="A1050" t="s">
        <v>8218</v>
      </c>
      <c r="B1050">
        <f>VLOOKUP(A1050, raw_data!F1050:P5163, 11, FALSE)</f>
        <v>375</v>
      </c>
      <c r="D1050" t="s">
        <v>8220</v>
      </c>
      <c r="E1050">
        <f>VLOOKUP(D1050, raw_data!F1210:P5323, 11, FALSE)</f>
        <v>5</v>
      </c>
    </row>
    <row r="1051" spans="1:5" x14ac:dyDescent="0.2">
      <c r="A1051" t="s">
        <v>8218</v>
      </c>
      <c r="B1051">
        <f>VLOOKUP(A1051, raw_data!F1051:P5164, 11, FALSE)</f>
        <v>375</v>
      </c>
      <c r="D1051" t="s">
        <v>8220</v>
      </c>
      <c r="E1051">
        <f>VLOOKUP(D1051, raw_data!F1211:P5324, 11, FALSE)</f>
        <v>5</v>
      </c>
    </row>
    <row r="1052" spans="1:5" x14ac:dyDescent="0.2">
      <c r="A1052" t="s">
        <v>8218</v>
      </c>
      <c r="B1052">
        <f>VLOOKUP(A1052, raw_data!F1052:P5165, 11, FALSE)</f>
        <v>375</v>
      </c>
      <c r="D1052" t="s">
        <v>8220</v>
      </c>
      <c r="E1052">
        <f>VLOOKUP(D1052, raw_data!F1212:P5325, 11, FALSE)</f>
        <v>5</v>
      </c>
    </row>
    <row r="1053" spans="1:5" x14ac:dyDescent="0.2">
      <c r="A1053" t="s">
        <v>8218</v>
      </c>
      <c r="B1053">
        <f>VLOOKUP(A1053, raw_data!F1053:P5166, 11, FALSE)</f>
        <v>375</v>
      </c>
      <c r="D1053" t="s">
        <v>8220</v>
      </c>
      <c r="E1053">
        <f>VLOOKUP(D1053, raw_data!F1213:P5326, 11, FALSE)</f>
        <v>5</v>
      </c>
    </row>
    <row r="1054" spans="1:5" x14ac:dyDescent="0.2">
      <c r="A1054" t="s">
        <v>8218</v>
      </c>
      <c r="B1054">
        <f>VLOOKUP(A1054, raw_data!F1054:P5167, 11, FALSE)</f>
        <v>375</v>
      </c>
      <c r="D1054" t="s">
        <v>8220</v>
      </c>
      <c r="E1054">
        <f>VLOOKUP(D1054, raw_data!F1214:P5327, 11, FALSE)</f>
        <v>5</v>
      </c>
    </row>
    <row r="1055" spans="1:5" x14ac:dyDescent="0.2">
      <c r="A1055" t="s">
        <v>8218</v>
      </c>
      <c r="B1055">
        <f>VLOOKUP(A1055, raw_data!F1055:P5168, 11, FALSE)</f>
        <v>375</v>
      </c>
      <c r="D1055" t="s">
        <v>8220</v>
      </c>
      <c r="E1055">
        <f>VLOOKUP(D1055, raw_data!F1215:P5328, 11, FALSE)</f>
        <v>5</v>
      </c>
    </row>
    <row r="1056" spans="1:5" x14ac:dyDescent="0.2">
      <c r="A1056" t="s">
        <v>8218</v>
      </c>
      <c r="B1056">
        <f>VLOOKUP(A1056, raw_data!F1056:P5169, 11, FALSE)</f>
        <v>375</v>
      </c>
      <c r="D1056" t="s">
        <v>8220</v>
      </c>
      <c r="E1056">
        <f>VLOOKUP(D1056, raw_data!F1216:P5329, 11, FALSE)</f>
        <v>5</v>
      </c>
    </row>
    <row r="1057" spans="1:5" x14ac:dyDescent="0.2">
      <c r="A1057" t="s">
        <v>8218</v>
      </c>
      <c r="B1057">
        <f>VLOOKUP(A1057, raw_data!F1057:P5170, 11, FALSE)</f>
        <v>375</v>
      </c>
      <c r="D1057" t="s">
        <v>8220</v>
      </c>
      <c r="E1057">
        <f>VLOOKUP(D1057, raw_data!F1217:P5330, 11, FALSE)</f>
        <v>5</v>
      </c>
    </row>
    <row r="1058" spans="1:5" x14ac:dyDescent="0.2">
      <c r="A1058" t="s">
        <v>8218</v>
      </c>
      <c r="B1058">
        <f>VLOOKUP(A1058, raw_data!F1058:P5171, 11, FALSE)</f>
        <v>375</v>
      </c>
      <c r="D1058" t="s">
        <v>8220</v>
      </c>
      <c r="E1058">
        <f>VLOOKUP(D1058, raw_data!F1218:P5331, 11, FALSE)</f>
        <v>5</v>
      </c>
    </row>
    <row r="1059" spans="1:5" x14ac:dyDescent="0.2">
      <c r="A1059" t="s">
        <v>8218</v>
      </c>
      <c r="B1059">
        <f>VLOOKUP(A1059, raw_data!F1059:P5172, 11, FALSE)</f>
        <v>375</v>
      </c>
      <c r="D1059" t="s">
        <v>8220</v>
      </c>
      <c r="E1059">
        <f>VLOOKUP(D1059, raw_data!F1219:P5332, 11, FALSE)</f>
        <v>5</v>
      </c>
    </row>
    <row r="1060" spans="1:5" x14ac:dyDescent="0.2">
      <c r="A1060" t="s">
        <v>8218</v>
      </c>
      <c r="B1060">
        <f>VLOOKUP(A1060, raw_data!F1060:P5173, 11, FALSE)</f>
        <v>375</v>
      </c>
      <c r="D1060" t="s">
        <v>8220</v>
      </c>
      <c r="E1060">
        <f>VLOOKUP(D1060, raw_data!F1220:P5333, 11, FALSE)</f>
        <v>5</v>
      </c>
    </row>
    <row r="1061" spans="1:5" x14ac:dyDescent="0.2">
      <c r="A1061" t="s">
        <v>8218</v>
      </c>
      <c r="B1061">
        <f>VLOOKUP(A1061, raw_data!F1061:P5174, 11, FALSE)</f>
        <v>375</v>
      </c>
      <c r="D1061" t="s">
        <v>8220</v>
      </c>
      <c r="E1061">
        <f>VLOOKUP(D1061, raw_data!F1221:P5334, 11, FALSE)</f>
        <v>5</v>
      </c>
    </row>
    <row r="1062" spans="1:5" x14ac:dyDescent="0.2">
      <c r="A1062" t="s">
        <v>8218</v>
      </c>
      <c r="B1062">
        <f>VLOOKUP(A1062, raw_data!F1062:P5175, 11, FALSE)</f>
        <v>375</v>
      </c>
      <c r="D1062" t="s">
        <v>8220</v>
      </c>
      <c r="E1062">
        <f>VLOOKUP(D1062, raw_data!F1222:P5335, 11, FALSE)</f>
        <v>5</v>
      </c>
    </row>
    <row r="1063" spans="1:5" x14ac:dyDescent="0.2">
      <c r="A1063" t="s">
        <v>8218</v>
      </c>
      <c r="B1063">
        <f>VLOOKUP(A1063, raw_data!F1063:P5176, 11, FALSE)</f>
        <v>375</v>
      </c>
      <c r="D1063" t="s">
        <v>8220</v>
      </c>
      <c r="E1063">
        <f>VLOOKUP(D1063, raw_data!F1223:P5336, 11, FALSE)</f>
        <v>5</v>
      </c>
    </row>
    <row r="1064" spans="1:5" x14ac:dyDescent="0.2">
      <c r="A1064" t="s">
        <v>8218</v>
      </c>
      <c r="B1064">
        <f>VLOOKUP(A1064, raw_data!F1064:P5177, 11, FALSE)</f>
        <v>375</v>
      </c>
      <c r="D1064" t="s">
        <v>8220</v>
      </c>
      <c r="E1064">
        <f>VLOOKUP(D1064, raw_data!F1224:P5337, 11, FALSE)</f>
        <v>5</v>
      </c>
    </row>
    <row r="1065" spans="1:5" x14ac:dyDescent="0.2">
      <c r="A1065" t="s">
        <v>8218</v>
      </c>
      <c r="B1065">
        <f>VLOOKUP(A1065, raw_data!F1065:P5178, 11, FALSE)</f>
        <v>375</v>
      </c>
      <c r="D1065" t="s">
        <v>8220</v>
      </c>
      <c r="E1065">
        <f>VLOOKUP(D1065, raw_data!F1225:P5338, 11, FALSE)</f>
        <v>5</v>
      </c>
    </row>
    <row r="1066" spans="1:5" x14ac:dyDescent="0.2">
      <c r="A1066" t="s">
        <v>8218</v>
      </c>
      <c r="B1066">
        <f>VLOOKUP(A1066, raw_data!F1066:P5179, 11, FALSE)</f>
        <v>375</v>
      </c>
      <c r="D1066" t="s">
        <v>8220</v>
      </c>
      <c r="E1066">
        <f>VLOOKUP(D1066, raw_data!F1226:P5339, 11, FALSE)</f>
        <v>5</v>
      </c>
    </row>
    <row r="1067" spans="1:5" x14ac:dyDescent="0.2">
      <c r="A1067" t="s">
        <v>8218</v>
      </c>
      <c r="B1067">
        <f>VLOOKUP(A1067, raw_data!F1067:P5180, 11, FALSE)</f>
        <v>375</v>
      </c>
      <c r="D1067" t="s">
        <v>8220</v>
      </c>
      <c r="E1067">
        <f>VLOOKUP(D1067, raw_data!F1227:P5340, 11, FALSE)</f>
        <v>5</v>
      </c>
    </row>
    <row r="1068" spans="1:5" x14ac:dyDescent="0.2">
      <c r="A1068" t="s">
        <v>8218</v>
      </c>
      <c r="B1068">
        <f>VLOOKUP(A1068, raw_data!F1068:P5181, 11, FALSE)</f>
        <v>375</v>
      </c>
      <c r="D1068" t="s">
        <v>8220</v>
      </c>
      <c r="E1068">
        <f>VLOOKUP(D1068, raw_data!F1228:P5341, 11, FALSE)</f>
        <v>5</v>
      </c>
    </row>
    <row r="1069" spans="1:5" x14ac:dyDescent="0.2">
      <c r="A1069" t="s">
        <v>8218</v>
      </c>
      <c r="B1069">
        <f>VLOOKUP(A1069, raw_data!F1069:P5182, 11, FALSE)</f>
        <v>375</v>
      </c>
      <c r="D1069" t="s">
        <v>8220</v>
      </c>
      <c r="E1069">
        <f>VLOOKUP(D1069, raw_data!F1229:P5342, 11, FALSE)</f>
        <v>5</v>
      </c>
    </row>
    <row r="1070" spans="1:5" x14ac:dyDescent="0.2">
      <c r="A1070" t="s">
        <v>8218</v>
      </c>
      <c r="B1070">
        <f>VLOOKUP(A1070, raw_data!F1070:P5183, 11, FALSE)</f>
        <v>375</v>
      </c>
      <c r="D1070" t="s">
        <v>8220</v>
      </c>
      <c r="E1070">
        <f>VLOOKUP(D1070, raw_data!F1230:P5343, 11, FALSE)</f>
        <v>5</v>
      </c>
    </row>
    <row r="1071" spans="1:5" x14ac:dyDescent="0.2">
      <c r="A1071" t="s">
        <v>8218</v>
      </c>
      <c r="B1071">
        <f>VLOOKUP(A1071, raw_data!F1071:P5184, 11, FALSE)</f>
        <v>375</v>
      </c>
      <c r="D1071" t="s">
        <v>8220</v>
      </c>
      <c r="E1071">
        <f>VLOOKUP(D1071, raw_data!F1231:P5344, 11, FALSE)</f>
        <v>5</v>
      </c>
    </row>
    <row r="1072" spans="1:5" x14ac:dyDescent="0.2">
      <c r="A1072" t="s">
        <v>8218</v>
      </c>
      <c r="B1072">
        <f>VLOOKUP(A1072, raw_data!F1072:P5185, 11, FALSE)</f>
        <v>375</v>
      </c>
      <c r="D1072" t="s">
        <v>8220</v>
      </c>
      <c r="E1072">
        <f>VLOOKUP(D1072, raw_data!F1232:P5345, 11, FALSE)</f>
        <v>5</v>
      </c>
    </row>
    <row r="1073" spans="1:5" x14ac:dyDescent="0.2">
      <c r="A1073" t="s">
        <v>8218</v>
      </c>
      <c r="B1073">
        <f>VLOOKUP(A1073, raw_data!F1073:P5186, 11, FALSE)</f>
        <v>375</v>
      </c>
      <c r="D1073" t="s">
        <v>8220</v>
      </c>
      <c r="E1073">
        <f>VLOOKUP(D1073, raw_data!F1233:P5346, 11, FALSE)</f>
        <v>5</v>
      </c>
    </row>
    <row r="1074" spans="1:5" x14ac:dyDescent="0.2">
      <c r="A1074" t="s">
        <v>8218</v>
      </c>
      <c r="B1074">
        <f>VLOOKUP(A1074, raw_data!F1074:P5187, 11, FALSE)</f>
        <v>375</v>
      </c>
      <c r="D1074" t="s">
        <v>8220</v>
      </c>
      <c r="E1074">
        <f>VLOOKUP(D1074, raw_data!F1234:P5347, 11, FALSE)</f>
        <v>5</v>
      </c>
    </row>
    <row r="1075" spans="1:5" x14ac:dyDescent="0.2">
      <c r="A1075" t="s">
        <v>8218</v>
      </c>
      <c r="B1075">
        <f>VLOOKUP(A1075, raw_data!F1075:P5188, 11, FALSE)</f>
        <v>375</v>
      </c>
      <c r="D1075" t="s">
        <v>8220</v>
      </c>
      <c r="E1075">
        <f>VLOOKUP(D1075, raw_data!F1235:P5348, 11, FALSE)</f>
        <v>5</v>
      </c>
    </row>
    <row r="1076" spans="1:5" x14ac:dyDescent="0.2">
      <c r="A1076" t="s">
        <v>8218</v>
      </c>
      <c r="B1076">
        <f>VLOOKUP(A1076, raw_data!F1076:P5189, 11, FALSE)</f>
        <v>375</v>
      </c>
      <c r="D1076" t="s">
        <v>8220</v>
      </c>
      <c r="E1076">
        <f>VLOOKUP(D1076, raw_data!F1236:P5349, 11, FALSE)</f>
        <v>5</v>
      </c>
    </row>
    <row r="1077" spans="1:5" x14ac:dyDescent="0.2">
      <c r="A1077" t="s">
        <v>8218</v>
      </c>
      <c r="B1077">
        <f>VLOOKUP(A1077, raw_data!F1077:P5190, 11, FALSE)</f>
        <v>375</v>
      </c>
      <c r="D1077" t="s">
        <v>8220</v>
      </c>
      <c r="E1077">
        <f>VLOOKUP(D1077, raw_data!F1237:P5350, 11, FALSE)</f>
        <v>5</v>
      </c>
    </row>
    <row r="1078" spans="1:5" x14ac:dyDescent="0.2">
      <c r="A1078" t="s">
        <v>8218</v>
      </c>
      <c r="B1078">
        <f>VLOOKUP(A1078, raw_data!F1078:P5191, 11, FALSE)</f>
        <v>375</v>
      </c>
      <c r="D1078" t="s">
        <v>8220</v>
      </c>
      <c r="E1078">
        <f>VLOOKUP(D1078, raw_data!F1238:P5351, 11, FALSE)</f>
        <v>5</v>
      </c>
    </row>
    <row r="1079" spans="1:5" x14ac:dyDescent="0.2">
      <c r="A1079" t="s">
        <v>8218</v>
      </c>
      <c r="B1079">
        <f>VLOOKUP(A1079, raw_data!F1079:P5192, 11, FALSE)</f>
        <v>375</v>
      </c>
      <c r="D1079" t="s">
        <v>8220</v>
      </c>
      <c r="E1079">
        <f>VLOOKUP(D1079, raw_data!F1239:P5352, 11, FALSE)</f>
        <v>5</v>
      </c>
    </row>
    <row r="1080" spans="1:5" x14ac:dyDescent="0.2">
      <c r="A1080" t="s">
        <v>8218</v>
      </c>
      <c r="B1080">
        <f>VLOOKUP(A1080, raw_data!F1080:P5193, 11, FALSE)</f>
        <v>375</v>
      </c>
      <c r="D1080" t="s">
        <v>8220</v>
      </c>
      <c r="E1080">
        <f>VLOOKUP(D1080, raw_data!F1240:P5353, 11, FALSE)</f>
        <v>5</v>
      </c>
    </row>
    <row r="1081" spans="1:5" x14ac:dyDescent="0.2">
      <c r="A1081" t="s">
        <v>8218</v>
      </c>
      <c r="B1081">
        <f>VLOOKUP(A1081, raw_data!F1081:P5194, 11, FALSE)</f>
        <v>375</v>
      </c>
      <c r="D1081" t="s">
        <v>8220</v>
      </c>
      <c r="E1081">
        <f>VLOOKUP(D1081, raw_data!F1241:P5354, 11, FALSE)</f>
        <v>5</v>
      </c>
    </row>
    <row r="1082" spans="1:5" x14ac:dyDescent="0.2">
      <c r="A1082" t="s">
        <v>8218</v>
      </c>
      <c r="B1082">
        <f>VLOOKUP(A1082, raw_data!F1082:P5195, 11, FALSE)</f>
        <v>375</v>
      </c>
      <c r="D1082" t="s">
        <v>8220</v>
      </c>
      <c r="E1082">
        <f>VLOOKUP(D1082, raw_data!F1242:P5355, 11, FALSE)</f>
        <v>5</v>
      </c>
    </row>
    <row r="1083" spans="1:5" x14ac:dyDescent="0.2">
      <c r="A1083" t="s">
        <v>8218</v>
      </c>
      <c r="B1083">
        <f>VLOOKUP(A1083, raw_data!F1083:P5196, 11, FALSE)</f>
        <v>375</v>
      </c>
      <c r="D1083" t="s">
        <v>8220</v>
      </c>
      <c r="E1083">
        <f>VLOOKUP(D1083, raw_data!F1243:P5356, 11, FALSE)</f>
        <v>5</v>
      </c>
    </row>
    <row r="1084" spans="1:5" x14ac:dyDescent="0.2">
      <c r="A1084" t="s">
        <v>8218</v>
      </c>
      <c r="B1084">
        <f>VLOOKUP(A1084, raw_data!F1084:P5197, 11, FALSE)</f>
        <v>375</v>
      </c>
      <c r="D1084" t="s">
        <v>8220</v>
      </c>
      <c r="E1084">
        <f>VLOOKUP(D1084, raw_data!F1244:P5357, 11, FALSE)</f>
        <v>5</v>
      </c>
    </row>
    <row r="1085" spans="1:5" x14ac:dyDescent="0.2">
      <c r="A1085" t="s">
        <v>8218</v>
      </c>
      <c r="B1085">
        <f>VLOOKUP(A1085, raw_data!F1085:P5198, 11, FALSE)</f>
        <v>375</v>
      </c>
      <c r="D1085" t="s">
        <v>8220</v>
      </c>
      <c r="E1085">
        <f>VLOOKUP(D1085, raw_data!F1245:P5358, 11, FALSE)</f>
        <v>5</v>
      </c>
    </row>
    <row r="1086" spans="1:5" x14ac:dyDescent="0.2">
      <c r="A1086" t="s">
        <v>8218</v>
      </c>
      <c r="B1086">
        <f>VLOOKUP(A1086, raw_data!F1086:P5199, 11, FALSE)</f>
        <v>375</v>
      </c>
      <c r="D1086" t="s">
        <v>8220</v>
      </c>
      <c r="E1086">
        <f>VLOOKUP(D1086, raw_data!F1246:P5359, 11, FALSE)</f>
        <v>5</v>
      </c>
    </row>
    <row r="1087" spans="1:5" x14ac:dyDescent="0.2">
      <c r="A1087" t="s">
        <v>8218</v>
      </c>
      <c r="B1087">
        <f>VLOOKUP(A1087, raw_data!F1087:P5200, 11, FALSE)</f>
        <v>375</v>
      </c>
      <c r="D1087" t="s">
        <v>8220</v>
      </c>
      <c r="E1087">
        <f>VLOOKUP(D1087, raw_data!F1247:P5360, 11, FALSE)</f>
        <v>5</v>
      </c>
    </row>
    <row r="1088" spans="1:5" x14ac:dyDescent="0.2">
      <c r="A1088" t="s">
        <v>8218</v>
      </c>
      <c r="B1088">
        <f>VLOOKUP(A1088, raw_data!F1088:P5201, 11, FALSE)</f>
        <v>375</v>
      </c>
      <c r="D1088" t="s">
        <v>8220</v>
      </c>
      <c r="E1088">
        <f>VLOOKUP(D1088, raw_data!F1248:P5361, 11, FALSE)</f>
        <v>5</v>
      </c>
    </row>
    <row r="1089" spans="1:5" x14ac:dyDescent="0.2">
      <c r="A1089" t="s">
        <v>8218</v>
      </c>
      <c r="B1089">
        <f>VLOOKUP(A1089, raw_data!F1089:P5202, 11, FALSE)</f>
        <v>375</v>
      </c>
      <c r="D1089" t="s">
        <v>8220</v>
      </c>
      <c r="E1089">
        <f>VLOOKUP(D1089, raw_data!F1249:P5362, 11, FALSE)</f>
        <v>5</v>
      </c>
    </row>
    <row r="1090" spans="1:5" x14ac:dyDescent="0.2">
      <c r="A1090" t="s">
        <v>8218</v>
      </c>
      <c r="B1090">
        <f>VLOOKUP(A1090, raw_data!F1090:P5203, 11, FALSE)</f>
        <v>375</v>
      </c>
      <c r="D1090" t="s">
        <v>8220</v>
      </c>
      <c r="E1090">
        <f>VLOOKUP(D1090, raw_data!F1250:P5363, 11, FALSE)</f>
        <v>5</v>
      </c>
    </row>
    <row r="1091" spans="1:5" x14ac:dyDescent="0.2">
      <c r="A1091" t="s">
        <v>8218</v>
      </c>
      <c r="B1091">
        <f>VLOOKUP(A1091, raw_data!F1091:P5204, 11, FALSE)</f>
        <v>375</v>
      </c>
      <c r="D1091" t="s">
        <v>8220</v>
      </c>
      <c r="E1091">
        <f>VLOOKUP(D1091, raw_data!F1251:P5364, 11, FALSE)</f>
        <v>5</v>
      </c>
    </row>
    <row r="1092" spans="1:5" x14ac:dyDescent="0.2">
      <c r="A1092" t="s">
        <v>8218</v>
      </c>
      <c r="B1092">
        <f>VLOOKUP(A1092, raw_data!F1092:P5205, 11, FALSE)</f>
        <v>375</v>
      </c>
      <c r="D1092" t="s">
        <v>8220</v>
      </c>
      <c r="E1092">
        <f>VLOOKUP(D1092, raw_data!F1252:P5365, 11, FALSE)</f>
        <v>5</v>
      </c>
    </row>
    <row r="1093" spans="1:5" x14ac:dyDescent="0.2">
      <c r="A1093" t="s">
        <v>8218</v>
      </c>
      <c r="B1093">
        <f>VLOOKUP(A1093, raw_data!F1093:P5206, 11, FALSE)</f>
        <v>375</v>
      </c>
      <c r="D1093" t="s">
        <v>8220</v>
      </c>
      <c r="E1093">
        <f>VLOOKUP(D1093, raw_data!F1253:P5366, 11, FALSE)</f>
        <v>5</v>
      </c>
    </row>
    <row r="1094" spans="1:5" x14ac:dyDescent="0.2">
      <c r="A1094" t="s">
        <v>8218</v>
      </c>
      <c r="B1094">
        <f>VLOOKUP(A1094, raw_data!F1094:P5207, 11, FALSE)</f>
        <v>375</v>
      </c>
      <c r="D1094" t="s">
        <v>8220</v>
      </c>
      <c r="E1094">
        <f>VLOOKUP(D1094, raw_data!F1254:P5367, 11, FALSE)</f>
        <v>5</v>
      </c>
    </row>
    <row r="1095" spans="1:5" x14ac:dyDescent="0.2">
      <c r="A1095" t="s">
        <v>8218</v>
      </c>
      <c r="B1095">
        <f>VLOOKUP(A1095, raw_data!F1095:P5208, 11, FALSE)</f>
        <v>375</v>
      </c>
      <c r="D1095" t="s">
        <v>8220</v>
      </c>
      <c r="E1095">
        <f>VLOOKUP(D1095, raw_data!F1255:P5368, 11, FALSE)</f>
        <v>5</v>
      </c>
    </row>
    <row r="1096" spans="1:5" x14ac:dyDescent="0.2">
      <c r="A1096" t="s">
        <v>8218</v>
      </c>
      <c r="B1096">
        <f>VLOOKUP(A1096, raw_data!F1096:P5209, 11, FALSE)</f>
        <v>375</v>
      </c>
      <c r="D1096" t="s">
        <v>8220</v>
      </c>
      <c r="E1096">
        <f>VLOOKUP(D1096, raw_data!F1256:P5369, 11, FALSE)</f>
        <v>5</v>
      </c>
    </row>
    <row r="1097" spans="1:5" x14ac:dyDescent="0.2">
      <c r="A1097" t="s">
        <v>8218</v>
      </c>
      <c r="B1097">
        <f>VLOOKUP(A1097, raw_data!F1097:P5210, 11, FALSE)</f>
        <v>375</v>
      </c>
      <c r="D1097" t="s">
        <v>8220</v>
      </c>
      <c r="E1097">
        <f>VLOOKUP(D1097, raw_data!F1257:P5370, 11, FALSE)</f>
        <v>5</v>
      </c>
    </row>
    <row r="1098" spans="1:5" x14ac:dyDescent="0.2">
      <c r="A1098" t="s">
        <v>8218</v>
      </c>
      <c r="B1098">
        <f>VLOOKUP(A1098, raw_data!F1098:P5211, 11, FALSE)</f>
        <v>375</v>
      </c>
      <c r="D1098" t="s">
        <v>8220</v>
      </c>
      <c r="E1098">
        <f>VLOOKUP(D1098, raw_data!F1258:P5371, 11, FALSE)</f>
        <v>5</v>
      </c>
    </row>
    <row r="1099" spans="1:5" x14ac:dyDescent="0.2">
      <c r="A1099" t="s">
        <v>8218</v>
      </c>
      <c r="B1099">
        <f>VLOOKUP(A1099, raw_data!F1099:P5212, 11, FALSE)</f>
        <v>375</v>
      </c>
      <c r="D1099" t="s">
        <v>8220</v>
      </c>
      <c r="E1099">
        <f>VLOOKUP(D1099, raw_data!F1259:P5372, 11, FALSE)</f>
        <v>5</v>
      </c>
    </row>
    <row r="1100" spans="1:5" x14ac:dyDescent="0.2">
      <c r="A1100" t="s">
        <v>8218</v>
      </c>
      <c r="B1100">
        <f>VLOOKUP(A1100, raw_data!F1100:P5213, 11, FALSE)</f>
        <v>375</v>
      </c>
      <c r="D1100" t="s">
        <v>8220</v>
      </c>
      <c r="E1100">
        <f>VLOOKUP(D1100, raw_data!F1260:P5373, 11, FALSE)</f>
        <v>5</v>
      </c>
    </row>
    <row r="1101" spans="1:5" x14ac:dyDescent="0.2">
      <c r="A1101" t="s">
        <v>8218</v>
      </c>
      <c r="B1101">
        <f>VLOOKUP(A1101, raw_data!F1101:P5214, 11, FALSE)</f>
        <v>375</v>
      </c>
      <c r="D1101" t="s">
        <v>8220</v>
      </c>
      <c r="E1101">
        <f>VLOOKUP(D1101, raw_data!F1261:P5374, 11, FALSE)</f>
        <v>5</v>
      </c>
    </row>
    <row r="1102" spans="1:5" x14ac:dyDescent="0.2">
      <c r="A1102" t="s">
        <v>8218</v>
      </c>
      <c r="B1102">
        <f>VLOOKUP(A1102, raw_data!F1102:P5215, 11, FALSE)</f>
        <v>375</v>
      </c>
      <c r="D1102" t="s">
        <v>8220</v>
      </c>
      <c r="E1102">
        <f>VLOOKUP(D1102, raw_data!F1262:P5375, 11, FALSE)</f>
        <v>5</v>
      </c>
    </row>
    <row r="1103" spans="1:5" x14ac:dyDescent="0.2">
      <c r="A1103" t="s">
        <v>8218</v>
      </c>
      <c r="B1103">
        <f>VLOOKUP(A1103, raw_data!F1103:P5216, 11, FALSE)</f>
        <v>375</v>
      </c>
      <c r="D1103" t="s">
        <v>8220</v>
      </c>
      <c r="E1103">
        <f>VLOOKUP(D1103, raw_data!F1263:P5376, 11, FALSE)</f>
        <v>5</v>
      </c>
    </row>
    <row r="1104" spans="1:5" x14ac:dyDescent="0.2">
      <c r="A1104" t="s">
        <v>8218</v>
      </c>
      <c r="B1104">
        <f>VLOOKUP(A1104, raw_data!F1104:P5217, 11, FALSE)</f>
        <v>375</v>
      </c>
      <c r="D1104" t="s">
        <v>8220</v>
      </c>
      <c r="E1104">
        <f>VLOOKUP(D1104, raw_data!F1264:P5377, 11, FALSE)</f>
        <v>5</v>
      </c>
    </row>
    <row r="1105" spans="1:5" x14ac:dyDescent="0.2">
      <c r="A1105" t="s">
        <v>8218</v>
      </c>
      <c r="B1105">
        <f>VLOOKUP(A1105, raw_data!F1105:P5218, 11, FALSE)</f>
        <v>375</v>
      </c>
      <c r="D1105" t="s">
        <v>8220</v>
      </c>
      <c r="E1105">
        <f>VLOOKUP(D1105, raw_data!F1265:P5378, 11, FALSE)</f>
        <v>5</v>
      </c>
    </row>
    <row r="1106" spans="1:5" x14ac:dyDescent="0.2">
      <c r="A1106" t="s">
        <v>8218</v>
      </c>
      <c r="B1106">
        <f>VLOOKUP(A1106, raw_data!F1106:P5219, 11, FALSE)</f>
        <v>375</v>
      </c>
      <c r="D1106" t="s">
        <v>8220</v>
      </c>
      <c r="E1106">
        <f>VLOOKUP(D1106, raw_data!F1266:P5379, 11, FALSE)</f>
        <v>5</v>
      </c>
    </row>
    <row r="1107" spans="1:5" x14ac:dyDescent="0.2">
      <c r="A1107" t="s">
        <v>8218</v>
      </c>
      <c r="B1107">
        <f>VLOOKUP(A1107, raw_data!F1107:P5220, 11, FALSE)</f>
        <v>375</v>
      </c>
      <c r="D1107" t="s">
        <v>8220</v>
      </c>
      <c r="E1107">
        <f>VLOOKUP(D1107, raw_data!F1267:P5380, 11, FALSE)</f>
        <v>5</v>
      </c>
    </row>
    <row r="1108" spans="1:5" x14ac:dyDescent="0.2">
      <c r="A1108" t="s">
        <v>8218</v>
      </c>
      <c r="B1108">
        <f>VLOOKUP(A1108, raw_data!F1108:P5221, 11, FALSE)</f>
        <v>375</v>
      </c>
      <c r="D1108" t="s">
        <v>8220</v>
      </c>
      <c r="E1108">
        <f>VLOOKUP(D1108, raw_data!F1268:P5381, 11, FALSE)</f>
        <v>5</v>
      </c>
    </row>
    <row r="1109" spans="1:5" x14ac:dyDescent="0.2">
      <c r="A1109" t="s">
        <v>8218</v>
      </c>
      <c r="B1109">
        <f>VLOOKUP(A1109, raw_data!F1109:P5222, 11, FALSE)</f>
        <v>375</v>
      </c>
      <c r="D1109" t="s">
        <v>8220</v>
      </c>
      <c r="E1109">
        <f>VLOOKUP(D1109, raw_data!F1269:P5382, 11, FALSE)</f>
        <v>5</v>
      </c>
    </row>
    <row r="1110" spans="1:5" x14ac:dyDescent="0.2">
      <c r="A1110" t="s">
        <v>8218</v>
      </c>
      <c r="B1110">
        <f>VLOOKUP(A1110, raw_data!F1110:P5223, 11, FALSE)</f>
        <v>375</v>
      </c>
      <c r="D1110" t="s">
        <v>8220</v>
      </c>
      <c r="E1110">
        <f>VLOOKUP(D1110, raw_data!F1270:P5383, 11, FALSE)</f>
        <v>5</v>
      </c>
    </row>
    <row r="1111" spans="1:5" x14ac:dyDescent="0.2">
      <c r="A1111" t="s">
        <v>8218</v>
      </c>
      <c r="B1111">
        <f>VLOOKUP(A1111, raw_data!F1111:P5224, 11, FALSE)</f>
        <v>375</v>
      </c>
      <c r="D1111" t="s">
        <v>8220</v>
      </c>
      <c r="E1111">
        <f>VLOOKUP(D1111, raw_data!F1271:P5384, 11, FALSE)</f>
        <v>5</v>
      </c>
    </row>
    <row r="1112" spans="1:5" x14ac:dyDescent="0.2">
      <c r="A1112" t="s">
        <v>8218</v>
      </c>
      <c r="B1112">
        <f>VLOOKUP(A1112, raw_data!F1112:P5225, 11, FALSE)</f>
        <v>375</v>
      </c>
      <c r="D1112" t="s">
        <v>8220</v>
      </c>
      <c r="E1112">
        <f>VLOOKUP(D1112, raw_data!F1272:P5385, 11, FALSE)</f>
        <v>5</v>
      </c>
    </row>
    <row r="1113" spans="1:5" x14ac:dyDescent="0.2">
      <c r="A1113" t="s">
        <v>8218</v>
      </c>
      <c r="B1113">
        <f>VLOOKUP(A1113, raw_data!F1113:P5226, 11, FALSE)</f>
        <v>375</v>
      </c>
      <c r="D1113" t="s">
        <v>8220</v>
      </c>
      <c r="E1113">
        <f>VLOOKUP(D1113, raw_data!F1273:P5386, 11, FALSE)</f>
        <v>5</v>
      </c>
    </row>
    <row r="1114" spans="1:5" x14ac:dyDescent="0.2">
      <c r="A1114" t="s">
        <v>8218</v>
      </c>
      <c r="B1114">
        <f>VLOOKUP(A1114, raw_data!F1114:P5227, 11, FALSE)</f>
        <v>375</v>
      </c>
      <c r="D1114" t="s">
        <v>8220</v>
      </c>
      <c r="E1114">
        <f>VLOOKUP(D1114, raw_data!F1274:P5387, 11, FALSE)</f>
        <v>5</v>
      </c>
    </row>
    <row r="1115" spans="1:5" x14ac:dyDescent="0.2">
      <c r="A1115" t="s">
        <v>8218</v>
      </c>
      <c r="B1115">
        <f>VLOOKUP(A1115, raw_data!F1115:P5228, 11, FALSE)</f>
        <v>375</v>
      </c>
      <c r="D1115" t="s">
        <v>8220</v>
      </c>
      <c r="E1115">
        <f>VLOOKUP(D1115, raw_data!F1275:P5388, 11, FALSE)</f>
        <v>5</v>
      </c>
    </row>
    <row r="1116" spans="1:5" x14ac:dyDescent="0.2">
      <c r="A1116" t="s">
        <v>8218</v>
      </c>
      <c r="B1116">
        <f>VLOOKUP(A1116, raw_data!F1116:P5229, 11, FALSE)</f>
        <v>375</v>
      </c>
      <c r="D1116" t="s">
        <v>8220</v>
      </c>
      <c r="E1116">
        <f>VLOOKUP(D1116, raw_data!F1276:P5389, 11, FALSE)</f>
        <v>5</v>
      </c>
    </row>
    <row r="1117" spans="1:5" x14ac:dyDescent="0.2">
      <c r="A1117" t="s">
        <v>8218</v>
      </c>
      <c r="B1117">
        <f>VLOOKUP(A1117, raw_data!F1117:P5230, 11, FALSE)</f>
        <v>375</v>
      </c>
      <c r="D1117" t="s">
        <v>8220</v>
      </c>
      <c r="E1117">
        <f>VLOOKUP(D1117, raw_data!F1277:P5390, 11, FALSE)</f>
        <v>5</v>
      </c>
    </row>
    <row r="1118" spans="1:5" x14ac:dyDescent="0.2">
      <c r="A1118" t="s">
        <v>8218</v>
      </c>
      <c r="B1118">
        <f>VLOOKUP(A1118, raw_data!F1118:P5231, 11, FALSE)</f>
        <v>375</v>
      </c>
      <c r="D1118" t="s">
        <v>8220</v>
      </c>
      <c r="E1118">
        <f>VLOOKUP(D1118, raw_data!F1278:P5391, 11, FALSE)</f>
        <v>5</v>
      </c>
    </row>
    <row r="1119" spans="1:5" x14ac:dyDescent="0.2">
      <c r="A1119" t="s">
        <v>8218</v>
      </c>
      <c r="B1119">
        <f>VLOOKUP(A1119, raw_data!F1119:P5232, 11, FALSE)</f>
        <v>375</v>
      </c>
      <c r="D1119" t="s">
        <v>8220</v>
      </c>
      <c r="E1119">
        <f>VLOOKUP(D1119, raw_data!F1279:P5392, 11, FALSE)</f>
        <v>5</v>
      </c>
    </row>
    <row r="1120" spans="1:5" x14ac:dyDescent="0.2">
      <c r="A1120" t="s">
        <v>8218</v>
      </c>
      <c r="B1120">
        <f>VLOOKUP(A1120, raw_data!F1120:P5233, 11, FALSE)</f>
        <v>375</v>
      </c>
      <c r="D1120" t="s">
        <v>8220</v>
      </c>
      <c r="E1120">
        <f>VLOOKUP(D1120, raw_data!F1280:P5393, 11, FALSE)</f>
        <v>5</v>
      </c>
    </row>
    <row r="1121" spans="1:5" x14ac:dyDescent="0.2">
      <c r="A1121" t="s">
        <v>8218</v>
      </c>
      <c r="B1121">
        <f>VLOOKUP(A1121, raw_data!F1121:P5234, 11, FALSE)</f>
        <v>375</v>
      </c>
      <c r="D1121" t="s">
        <v>8220</v>
      </c>
      <c r="E1121">
        <f>VLOOKUP(D1121, raw_data!F1281:P5394, 11, FALSE)</f>
        <v>5</v>
      </c>
    </row>
    <row r="1122" spans="1:5" x14ac:dyDescent="0.2">
      <c r="A1122" t="s">
        <v>8218</v>
      </c>
      <c r="B1122">
        <f>VLOOKUP(A1122, raw_data!F1122:P5235, 11, FALSE)</f>
        <v>375</v>
      </c>
      <c r="D1122" t="s">
        <v>8220</v>
      </c>
      <c r="E1122">
        <f>VLOOKUP(D1122, raw_data!F1282:P5395, 11, FALSE)</f>
        <v>5</v>
      </c>
    </row>
    <row r="1123" spans="1:5" x14ac:dyDescent="0.2">
      <c r="A1123" t="s">
        <v>8218</v>
      </c>
      <c r="B1123">
        <f>VLOOKUP(A1123, raw_data!F1123:P5236, 11, FALSE)</f>
        <v>375</v>
      </c>
      <c r="D1123" t="s">
        <v>8220</v>
      </c>
      <c r="E1123">
        <f>VLOOKUP(D1123, raw_data!F1283:P5396, 11, FALSE)</f>
        <v>5</v>
      </c>
    </row>
    <row r="1124" spans="1:5" x14ac:dyDescent="0.2">
      <c r="A1124" t="s">
        <v>8218</v>
      </c>
      <c r="B1124">
        <f>VLOOKUP(A1124, raw_data!F1124:P5237, 11, FALSE)</f>
        <v>375</v>
      </c>
      <c r="D1124" t="s">
        <v>8220</v>
      </c>
      <c r="E1124">
        <f>VLOOKUP(D1124, raw_data!F1284:P5397, 11, FALSE)</f>
        <v>5</v>
      </c>
    </row>
    <row r="1125" spans="1:5" x14ac:dyDescent="0.2">
      <c r="A1125" t="s">
        <v>8218</v>
      </c>
      <c r="B1125">
        <f>VLOOKUP(A1125, raw_data!F1125:P5238, 11, FALSE)</f>
        <v>375</v>
      </c>
      <c r="D1125" t="s">
        <v>8220</v>
      </c>
      <c r="E1125">
        <f>VLOOKUP(D1125, raw_data!F1285:P5398, 11, FALSE)</f>
        <v>5</v>
      </c>
    </row>
    <row r="1126" spans="1:5" x14ac:dyDescent="0.2">
      <c r="A1126" t="s">
        <v>8218</v>
      </c>
      <c r="B1126">
        <f>VLOOKUP(A1126, raw_data!F1126:P5239, 11, FALSE)</f>
        <v>375</v>
      </c>
      <c r="D1126" t="s">
        <v>8220</v>
      </c>
      <c r="E1126">
        <f>VLOOKUP(D1126, raw_data!F1286:P5399, 11, FALSE)</f>
        <v>5</v>
      </c>
    </row>
    <row r="1127" spans="1:5" x14ac:dyDescent="0.2">
      <c r="A1127" t="s">
        <v>8218</v>
      </c>
      <c r="B1127">
        <f>VLOOKUP(A1127, raw_data!F1127:P5240, 11, FALSE)</f>
        <v>375</v>
      </c>
      <c r="D1127" t="s">
        <v>8220</v>
      </c>
      <c r="E1127">
        <f>VLOOKUP(D1127, raw_data!F1287:P5400, 11, FALSE)</f>
        <v>5</v>
      </c>
    </row>
    <row r="1128" spans="1:5" x14ac:dyDescent="0.2">
      <c r="A1128" t="s">
        <v>8218</v>
      </c>
      <c r="B1128">
        <f>VLOOKUP(A1128, raw_data!F1128:P5241, 11, FALSE)</f>
        <v>375</v>
      </c>
      <c r="D1128" t="s">
        <v>8220</v>
      </c>
      <c r="E1128">
        <f>VLOOKUP(D1128, raw_data!F1288:P5401, 11, FALSE)</f>
        <v>5</v>
      </c>
    </row>
    <row r="1129" spans="1:5" x14ac:dyDescent="0.2">
      <c r="A1129" t="s">
        <v>8218</v>
      </c>
      <c r="B1129">
        <f>VLOOKUP(A1129, raw_data!F1129:P5242, 11, FALSE)</f>
        <v>375</v>
      </c>
      <c r="D1129" t="s">
        <v>8220</v>
      </c>
      <c r="E1129">
        <f>VLOOKUP(D1129, raw_data!F1289:P5402, 11, FALSE)</f>
        <v>5</v>
      </c>
    </row>
    <row r="1130" spans="1:5" x14ac:dyDescent="0.2">
      <c r="A1130" t="s">
        <v>8218</v>
      </c>
      <c r="B1130">
        <f>VLOOKUP(A1130, raw_data!F1130:P5243, 11, FALSE)</f>
        <v>375</v>
      </c>
      <c r="D1130" t="s">
        <v>8220</v>
      </c>
      <c r="E1130">
        <f>VLOOKUP(D1130, raw_data!F1290:P5403, 11, FALSE)</f>
        <v>5</v>
      </c>
    </row>
    <row r="1131" spans="1:5" x14ac:dyDescent="0.2">
      <c r="A1131" t="s">
        <v>8218</v>
      </c>
      <c r="B1131">
        <f>VLOOKUP(A1131, raw_data!F1131:P5244, 11, FALSE)</f>
        <v>375</v>
      </c>
      <c r="D1131" t="s">
        <v>8220</v>
      </c>
      <c r="E1131">
        <f>VLOOKUP(D1131, raw_data!F1291:P5404, 11, FALSE)</f>
        <v>5</v>
      </c>
    </row>
    <row r="1132" spans="1:5" x14ac:dyDescent="0.2">
      <c r="A1132" t="s">
        <v>8218</v>
      </c>
      <c r="B1132">
        <f>VLOOKUP(A1132, raw_data!F1132:P5245, 11, FALSE)</f>
        <v>375</v>
      </c>
      <c r="D1132" t="s">
        <v>8220</v>
      </c>
      <c r="E1132">
        <f>VLOOKUP(D1132, raw_data!F1292:P5405, 11, FALSE)</f>
        <v>5</v>
      </c>
    </row>
    <row r="1133" spans="1:5" x14ac:dyDescent="0.2">
      <c r="A1133" t="s">
        <v>8218</v>
      </c>
      <c r="B1133">
        <f>VLOOKUP(A1133, raw_data!F1133:P5246, 11, FALSE)</f>
        <v>375</v>
      </c>
      <c r="D1133" t="s">
        <v>8220</v>
      </c>
      <c r="E1133">
        <f>VLOOKUP(D1133, raw_data!F1293:P5406, 11, FALSE)</f>
        <v>5</v>
      </c>
    </row>
    <row r="1134" spans="1:5" x14ac:dyDescent="0.2">
      <c r="A1134" t="s">
        <v>8218</v>
      </c>
      <c r="B1134">
        <f>VLOOKUP(A1134, raw_data!F1134:P5247, 11, FALSE)</f>
        <v>375</v>
      </c>
      <c r="D1134" t="s">
        <v>8220</v>
      </c>
      <c r="E1134">
        <f>VLOOKUP(D1134, raw_data!F1294:P5407, 11, FALSE)</f>
        <v>5</v>
      </c>
    </row>
    <row r="1135" spans="1:5" x14ac:dyDescent="0.2">
      <c r="A1135" t="s">
        <v>8218</v>
      </c>
      <c r="B1135">
        <f>VLOOKUP(A1135, raw_data!F1135:P5248, 11, FALSE)</f>
        <v>375</v>
      </c>
      <c r="D1135" t="s">
        <v>8220</v>
      </c>
      <c r="E1135">
        <f>VLOOKUP(D1135, raw_data!F1295:P5408, 11, FALSE)</f>
        <v>5</v>
      </c>
    </row>
    <row r="1136" spans="1:5" x14ac:dyDescent="0.2">
      <c r="A1136" t="s">
        <v>8218</v>
      </c>
      <c r="B1136">
        <f>VLOOKUP(A1136, raw_data!F1136:P5249, 11, FALSE)</f>
        <v>375</v>
      </c>
      <c r="D1136" t="s">
        <v>8220</v>
      </c>
      <c r="E1136">
        <f>VLOOKUP(D1136, raw_data!F1296:P5409, 11, FALSE)</f>
        <v>5</v>
      </c>
    </row>
    <row r="1137" spans="1:5" x14ac:dyDescent="0.2">
      <c r="A1137" t="s">
        <v>8218</v>
      </c>
      <c r="B1137">
        <f>VLOOKUP(A1137, raw_data!F1137:P5250, 11, FALSE)</f>
        <v>375</v>
      </c>
      <c r="D1137" t="s">
        <v>8220</v>
      </c>
      <c r="E1137">
        <f>VLOOKUP(D1137, raw_data!F1297:P5410, 11, FALSE)</f>
        <v>5</v>
      </c>
    </row>
    <row r="1138" spans="1:5" x14ac:dyDescent="0.2">
      <c r="A1138" t="s">
        <v>8218</v>
      </c>
      <c r="B1138">
        <f>VLOOKUP(A1138, raw_data!F1138:P5251, 11, FALSE)</f>
        <v>375</v>
      </c>
      <c r="D1138" t="s">
        <v>8220</v>
      </c>
      <c r="E1138">
        <f>VLOOKUP(D1138, raw_data!F1298:P5411, 11, FALSE)</f>
        <v>5</v>
      </c>
    </row>
    <row r="1139" spans="1:5" x14ac:dyDescent="0.2">
      <c r="A1139" t="s">
        <v>8218</v>
      </c>
      <c r="B1139">
        <f>VLOOKUP(A1139, raw_data!F1139:P5252, 11, FALSE)</f>
        <v>375</v>
      </c>
      <c r="D1139" t="s">
        <v>8220</v>
      </c>
      <c r="E1139">
        <f>VLOOKUP(D1139, raw_data!F1299:P5412, 11, FALSE)</f>
        <v>5</v>
      </c>
    </row>
    <row r="1140" spans="1:5" x14ac:dyDescent="0.2">
      <c r="A1140" t="s">
        <v>8218</v>
      </c>
      <c r="B1140">
        <f>VLOOKUP(A1140, raw_data!F1140:P5253, 11, FALSE)</f>
        <v>375</v>
      </c>
      <c r="D1140" t="s">
        <v>8220</v>
      </c>
      <c r="E1140">
        <f>VLOOKUP(D1140, raw_data!F1300:P5413, 11, FALSE)</f>
        <v>5</v>
      </c>
    </row>
    <row r="1141" spans="1:5" x14ac:dyDescent="0.2">
      <c r="A1141" t="s">
        <v>8218</v>
      </c>
      <c r="B1141">
        <f>VLOOKUP(A1141, raw_data!F1141:P5254, 11, FALSE)</f>
        <v>375</v>
      </c>
      <c r="D1141" t="s">
        <v>8220</v>
      </c>
      <c r="E1141">
        <f>VLOOKUP(D1141, raw_data!F1301:P5414, 11, FALSE)</f>
        <v>5</v>
      </c>
    </row>
    <row r="1142" spans="1:5" x14ac:dyDescent="0.2">
      <c r="A1142" t="s">
        <v>8218</v>
      </c>
      <c r="B1142">
        <f>VLOOKUP(A1142, raw_data!F1142:P5255, 11, FALSE)</f>
        <v>375</v>
      </c>
      <c r="D1142" t="s">
        <v>8220</v>
      </c>
      <c r="E1142">
        <f>VLOOKUP(D1142, raw_data!F1302:P5415, 11, FALSE)</f>
        <v>5</v>
      </c>
    </row>
    <row r="1143" spans="1:5" x14ac:dyDescent="0.2">
      <c r="A1143" t="s">
        <v>8218</v>
      </c>
      <c r="B1143">
        <f>VLOOKUP(A1143, raw_data!F1143:P5256, 11, FALSE)</f>
        <v>375</v>
      </c>
      <c r="D1143" t="s">
        <v>8220</v>
      </c>
      <c r="E1143">
        <f>VLOOKUP(D1143, raw_data!F1303:P5416, 11, FALSE)</f>
        <v>5</v>
      </c>
    </row>
    <row r="1144" spans="1:5" x14ac:dyDescent="0.2">
      <c r="A1144" t="s">
        <v>8218</v>
      </c>
      <c r="B1144">
        <f>VLOOKUP(A1144, raw_data!F1144:P5257, 11, FALSE)</f>
        <v>375</v>
      </c>
      <c r="D1144" t="s">
        <v>8220</v>
      </c>
      <c r="E1144">
        <f>VLOOKUP(D1144, raw_data!F1304:P5417, 11, FALSE)</f>
        <v>5</v>
      </c>
    </row>
    <row r="1145" spans="1:5" x14ac:dyDescent="0.2">
      <c r="A1145" t="s">
        <v>8218</v>
      </c>
      <c r="B1145">
        <f>VLOOKUP(A1145, raw_data!F1145:P5258, 11, FALSE)</f>
        <v>375</v>
      </c>
      <c r="D1145" t="s">
        <v>8220</v>
      </c>
      <c r="E1145">
        <f>VLOOKUP(D1145, raw_data!F1305:P5418, 11, FALSE)</f>
        <v>5</v>
      </c>
    </row>
    <row r="1146" spans="1:5" x14ac:dyDescent="0.2">
      <c r="A1146" t="s">
        <v>8218</v>
      </c>
      <c r="B1146">
        <f>VLOOKUP(A1146, raw_data!F1146:P5259, 11, FALSE)</f>
        <v>375</v>
      </c>
      <c r="D1146" t="s">
        <v>8220</v>
      </c>
      <c r="E1146">
        <f>VLOOKUP(D1146, raw_data!F1306:P5419, 11, FALSE)</f>
        <v>5</v>
      </c>
    </row>
    <row r="1147" spans="1:5" x14ac:dyDescent="0.2">
      <c r="A1147" t="s">
        <v>8218</v>
      </c>
      <c r="B1147">
        <f>VLOOKUP(A1147, raw_data!F1147:P5260, 11, FALSE)</f>
        <v>375</v>
      </c>
      <c r="D1147" t="s">
        <v>8220</v>
      </c>
      <c r="E1147">
        <f>VLOOKUP(D1147, raw_data!F1307:P5420, 11, FALSE)</f>
        <v>5</v>
      </c>
    </row>
    <row r="1148" spans="1:5" x14ac:dyDescent="0.2">
      <c r="A1148" t="s">
        <v>8218</v>
      </c>
      <c r="B1148">
        <f>VLOOKUP(A1148, raw_data!F1148:P5261, 11, FALSE)</f>
        <v>375</v>
      </c>
      <c r="D1148" t="s">
        <v>8220</v>
      </c>
      <c r="E1148">
        <f>VLOOKUP(D1148, raw_data!F1308:P5421, 11, FALSE)</f>
        <v>5</v>
      </c>
    </row>
    <row r="1149" spans="1:5" x14ac:dyDescent="0.2">
      <c r="A1149" t="s">
        <v>8218</v>
      </c>
      <c r="B1149">
        <f>VLOOKUP(A1149, raw_data!F1149:P5262, 11, FALSE)</f>
        <v>375</v>
      </c>
      <c r="D1149" t="s">
        <v>8220</v>
      </c>
      <c r="E1149">
        <f>VLOOKUP(D1149, raw_data!F1309:P5422, 11, FALSE)</f>
        <v>5</v>
      </c>
    </row>
    <row r="1150" spans="1:5" x14ac:dyDescent="0.2">
      <c r="A1150" t="s">
        <v>8218</v>
      </c>
      <c r="B1150">
        <f>VLOOKUP(A1150, raw_data!F1150:P5263, 11, FALSE)</f>
        <v>375</v>
      </c>
      <c r="D1150" t="s">
        <v>8220</v>
      </c>
      <c r="E1150">
        <f>VLOOKUP(D1150, raw_data!F1310:P5423, 11, FALSE)</f>
        <v>5</v>
      </c>
    </row>
    <row r="1151" spans="1:5" x14ac:dyDescent="0.2">
      <c r="A1151" t="s">
        <v>8218</v>
      </c>
      <c r="B1151">
        <f>VLOOKUP(A1151, raw_data!F1151:P5264, 11, FALSE)</f>
        <v>375</v>
      </c>
      <c r="D1151" t="s">
        <v>8220</v>
      </c>
      <c r="E1151">
        <f>VLOOKUP(D1151, raw_data!F1311:P5424, 11, FALSE)</f>
        <v>5</v>
      </c>
    </row>
    <row r="1152" spans="1:5" x14ac:dyDescent="0.2">
      <c r="A1152" t="s">
        <v>8218</v>
      </c>
      <c r="B1152">
        <f>VLOOKUP(A1152, raw_data!F1152:P5265, 11, FALSE)</f>
        <v>375</v>
      </c>
      <c r="D1152" t="s">
        <v>8220</v>
      </c>
      <c r="E1152">
        <f>VLOOKUP(D1152, raw_data!F1312:P5425, 11, FALSE)</f>
        <v>5</v>
      </c>
    </row>
    <row r="1153" spans="1:5" x14ac:dyDescent="0.2">
      <c r="A1153" t="s">
        <v>8218</v>
      </c>
      <c r="B1153">
        <f>VLOOKUP(A1153, raw_data!F1153:P5266, 11, FALSE)</f>
        <v>375</v>
      </c>
      <c r="D1153" t="s">
        <v>8220</v>
      </c>
      <c r="E1153">
        <f>VLOOKUP(D1153, raw_data!F1313:P5426, 11, FALSE)</f>
        <v>5</v>
      </c>
    </row>
    <row r="1154" spans="1:5" x14ac:dyDescent="0.2">
      <c r="A1154" t="s">
        <v>8218</v>
      </c>
      <c r="B1154">
        <f>VLOOKUP(A1154, raw_data!F1154:P5267, 11, FALSE)</f>
        <v>375</v>
      </c>
      <c r="D1154" t="s">
        <v>8220</v>
      </c>
      <c r="E1154">
        <f>VLOOKUP(D1154, raw_data!F1314:P5427, 11, FALSE)</f>
        <v>5</v>
      </c>
    </row>
    <row r="1155" spans="1:5" x14ac:dyDescent="0.2">
      <c r="A1155" t="s">
        <v>8218</v>
      </c>
      <c r="B1155">
        <f>VLOOKUP(A1155, raw_data!F1155:P5268, 11, FALSE)</f>
        <v>375</v>
      </c>
      <c r="D1155" t="s">
        <v>8220</v>
      </c>
      <c r="E1155">
        <f>VLOOKUP(D1155, raw_data!F1315:P5428, 11, FALSE)</f>
        <v>5</v>
      </c>
    </row>
    <row r="1156" spans="1:5" x14ac:dyDescent="0.2">
      <c r="A1156" t="s">
        <v>8218</v>
      </c>
      <c r="B1156">
        <f>VLOOKUP(A1156, raw_data!F1156:P5269, 11, FALSE)</f>
        <v>375</v>
      </c>
      <c r="D1156" t="s">
        <v>8220</v>
      </c>
      <c r="E1156">
        <f>VLOOKUP(D1156, raw_data!F1316:P5429, 11, FALSE)</f>
        <v>5</v>
      </c>
    </row>
    <row r="1157" spans="1:5" x14ac:dyDescent="0.2">
      <c r="A1157" t="s">
        <v>8218</v>
      </c>
      <c r="B1157">
        <f>VLOOKUP(A1157, raw_data!F1157:P5270, 11, FALSE)</f>
        <v>375</v>
      </c>
      <c r="D1157" t="s">
        <v>8220</v>
      </c>
      <c r="E1157">
        <f>VLOOKUP(D1157, raw_data!F1317:P5430, 11, FALSE)</f>
        <v>5</v>
      </c>
    </row>
    <row r="1158" spans="1:5" x14ac:dyDescent="0.2">
      <c r="A1158" t="s">
        <v>8218</v>
      </c>
      <c r="B1158">
        <f>VLOOKUP(A1158, raw_data!F1158:P5271, 11, FALSE)</f>
        <v>375</v>
      </c>
      <c r="D1158" t="s">
        <v>8220</v>
      </c>
      <c r="E1158">
        <f>VLOOKUP(D1158, raw_data!F1318:P5431, 11, FALSE)</f>
        <v>5</v>
      </c>
    </row>
    <row r="1159" spans="1:5" x14ac:dyDescent="0.2">
      <c r="A1159" t="s">
        <v>8218</v>
      </c>
      <c r="B1159">
        <f>VLOOKUP(A1159, raw_data!F1159:P5272, 11, FALSE)</f>
        <v>375</v>
      </c>
      <c r="D1159" t="s">
        <v>8220</v>
      </c>
      <c r="E1159">
        <f>VLOOKUP(D1159, raw_data!F1319:P5432, 11, FALSE)</f>
        <v>5</v>
      </c>
    </row>
    <row r="1160" spans="1:5" x14ac:dyDescent="0.2">
      <c r="A1160" t="s">
        <v>8218</v>
      </c>
      <c r="B1160">
        <f>VLOOKUP(A1160, raw_data!F1160:P5273, 11, FALSE)</f>
        <v>375</v>
      </c>
      <c r="D1160" t="s">
        <v>8220</v>
      </c>
      <c r="E1160">
        <f>VLOOKUP(D1160, raw_data!F1320:P5433, 11, FALSE)</f>
        <v>5</v>
      </c>
    </row>
    <row r="1161" spans="1:5" x14ac:dyDescent="0.2">
      <c r="A1161" t="s">
        <v>8218</v>
      </c>
      <c r="B1161">
        <f>VLOOKUP(A1161, raw_data!F1161:P5274, 11, FALSE)</f>
        <v>375</v>
      </c>
      <c r="D1161" t="s">
        <v>8220</v>
      </c>
      <c r="E1161">
        <f>VLOOKUP(D1161, raw_data!F1321:P5434, 11, FALSE)</f>
        <v>5</v>
      </c>
    </row>
    <row r="1162" spans="1:5" x14ac:dyDescent="0.2">
      <c r="A1162" t="s">
        <v>8218</v>
      </c>
      <c r="B1162">
        <f>VLOOKUP(A1162, raw_data!F1162:P5275, 11, FALSE)</f>
        <v>375</v>
      </c>
      <c r="D1162" t="s">
        <v>8220</v>
      </c>
      <c r="E1162">
        <f>VLOOKUP(D1162, raw_data!F1322:P5435, 11, FALSE)</f>
        <v>5</v>
      </c>
    </row>
    <row r="1163" spans="1:5" x14ac:dyDescent="0.2">
      <c r="A1163" t="s">
        <v>8218</v>
      </c>
      <c r="B1163">
        <f>VLOOKUP(A1163, raw_data!F1163:P5276, 11, FALSE)</f>
        <v>375</v>
      </c>
      <c r="D1163" t="s">
        <v>8220</v>
      </c>
      <c r="E1163">
        <f>VLOOKUP(D1163, raw_data!F1323:P5436, 11, FALSE)</f>
        <v>5</v>
      </c>
    </row>
    <row r="1164" spans="1:5" x14ac:dyDescent="0.2">
      <c r="A1164" t="s">
        <v>8218</v>
      </c>
      <c r="B1164">
        <f>VLOOKUP(A1164, raw_data!F1164:P5277, 11, FALSE)</f>
        <v>375</v>
      </c>
      <c r="D1164" t="s">
        <v>8220</v>
      </c>
      <c r="E1164">
        <f>VLOOKUP(D1164, raw_data!F1324:P5437, 11, FALSE)</f>
        <v>5</v>
      </c>
    </row>
    <row r="1165" spans="1:5" x14ac:dyDescent="0.2">
      <c r="A1165" t="s">
        <v>8218</v>
      </c>
      <c r="B1165">
        <f>VLOOKUP(A1165, raw_data!F1165:P5278, 11, FALSE)</f>
        <v>375</v>
      </c>
      <c r="D1165" t="s">
        <v>8220</v>
      </c>
      <c r="E1165">
        <f>VLOOKUP(D1165, raw_data!F1325:P5438, 11, FALSE)</f>
        <v>5</v>
      </c>
    </row>
    <row r="1166" spans="1:5" x14ac:dyDescent="0.2">
      <c r="A1166" t="s">
        <v>8218</v>
      </c>
      <c r="B1166">
        <f>VLOOKUP(A1166, raw_data!F1166:P5279, 11, FALSE)</f>
        <v>375</v>
      </c>
      <c r="D1166" t="s">
        <v>8220</v>
      </c>
      <c r="E1166">
        <f>VLOOKUP(D1166, raw_data!F1326:P5439, 11, FALSE)</f>
        <v>5</v>
      </c>
    </row>
    <row r="1167" spans="1:5" x14ac:dyDescent="0.2">
      <c r="A1167" t="s">
        <v>8218</v>
      </c>
      <c r="B1167">
        <f>VLOOKUP(A1167, raw_data!F1167:P5280, 11, FALSE)</f>
        <v>375</v>
      </c>
      <c r="D1167" t="s">
        <v>8220</v>
      </c>
      <c r="E1167">
        <f>VLOOKUP(D1167, raw_data!F1327:P5440, 11, FALSE)</f>
        <v>5</v>
      </c>
    </row>
    <row r="1168" spans="1:5" x14ac:dyDescent="0.2">
      <c r="A1168" t="s">
        <v>8218</v>
      </c>
      <c r="B1168">
        <f>VLOOKUP(A1168, raw_data!F1168:P5281, 11, FALSE)</f>
        <v>375</v>
      </c>
      <c r="D1168" t="s">
        <v>8220</v>
      </c>
      <c r="E1168">
        <f>VLOOKUP(D1168, raw_data!F1328:P5441, 11, FALSE)</f>
        <v>5</v>
      </c>
    </row>
    <row r="1169" spans="1:5" x14ac:dyDescent="0.2">
      <c r="A1169" t="s">
        <v>8218</v>
      </c>
      <c r="B1169">
        <f>VLOOKUP(A1169, raw_data!F1169:P5282, 11, FALSE)</f>
        <v>375</v>
      </c>
      <c r="D1169" t="s">
        <v>8220</v>
      </c>
      <c r="E1169">
        <f>VLOOKUP(D1169, raw_data!F1329:P5442, 11, FALSE)</f>
        <v>5</v>
      </c>
    </row>
    <row r="1170" spans="1:5" x14ac:dyDescent="0.2">
      <c r="A1170" t="s">
        <v>8218</v>
      </c>
      <c r="B1170">
        <f>VLOOKUP(A1170, raw_data!F1170:P5283, 11, FALSE)</f>
        <v>375</v>
      </c>
      <c r="D1170" t="s">
        <v>8220</v>
      </c>
      <c r="E1170">
        <f>VLOOKUP(D1170, raw_data!F1330:P5443, 11, FALSE)</f>
        <v>5</v>
      </c>
    </row>
    <row r="1171" spans="1:5" x14ac:dyDescent="0.2">
      <c r="A1171" t="s">
        <v>8218</v>
      </c>
      <c r="B1171">
        <f>VLOOKUP(A1171, raw_data!F1171:P5284, 11, FALSE)</f>
        <v>375</v>
      </c>
      <c r="D1171" t="s">
        <v>8220</v>
      </c>
      <c r="E1171">
        <f>VLOOKUP(D1171, raw_data!F1331:P5444, 11, FALSE)</f>
        <v>5</v>
      </c>
    </row>
    <row r="1172" spans="1:5" x14ac:dyDescent="0.2">
      <c r="A1172" t="s">
        <v>8218</v>
      </c>
      <c r="B1172">
        <f>VLOOKUP(A1172, raw_data!F1172:P5285, 11, FALSE)</f>
        <v>375</v>
      </c>
      <c r="D1172" t="s">
        <v>8220</v>
      </c>
      <c r="E1172">
        <f>VLOOKUP(D1172, raw_data!F1332:P5445, 11, FALSE)</f>
        <v>5</v>
      </c>
    </row>
    <row r="1173" spans="1:5" x14ac:dyDescent="0.2">
      <c r="A1173" t="s">
        <v>8218</v>
      </c>
      <c r="B1173">
        <f>VLOOKUP(A1173, raw_data!F1173:P5286, 11, FALSE)</f>
        <v>375</v>
      </c>
      <c r="D1173" t="s">
        <v>8220</v>
      </c>
      <c r="E1173">
        <f>VLOOKUP(D1173, raw_data!F1333:P5446, 11, FALSE)</f>
        <v>5</v>
      </c>
    </row>
    <row r="1174" spans="1:5" x14ac:dyDescent="0.2">
      <c r="A1174" t="s">
        <v>8218</v>
      </c>
      <c r="B1174">
        <f>VLOOKUP(A1174, raw_data!F1174:P5287, 11, FALSE)</f>
        <v>375</v>
      </c>
      <c r="D1174" t="s">
        <v>8220</v>
      </c>
      <c r="E1174">
        <f>VLOOKUP(D1174, raw_data!F1334:P5447, 11, FALSE)</f>
        <v>5</v>
      </c>
    </row>
    <row r="1175" spans="1:5" x14ac:dyDescent="0.2">
      <c r="A1175" t="s">
        <v>8218</v>
      </c>
      <c r="B1175">
        <f>VLOOKUP(A1175, raw_data!F1175:P5288, 11, FALSE)</f>
        <v>375</v>
      </c>
      <c r="D1175" t="s">
        <v>8220</v>
      </c>
      <c r="E1175">
        <f>VLOOKUP(D1175, raw_data!F1335:P5448, 11, FALSE)</f>
        <v>5</v>
      </c>
    </row>
    <row r="1176" spans="1:5" x14ac:dyDescent="0.2">
      <c r="A1176" t="s">
        <v>8218</v>
      </c>
      <c r="B1176">
        <f>VLOOKUP(A1176, raw_data!F1176:P5289, 11, FALSE)</f>
        <v>375</v>
      </c>
      <c r="D1176" t="s">
        <v>8220</v>
      </c>
      <c r="E1176">
        <f>VLOOKUP(D1176, raw_data!F1336:P5449, 11, FALSE)</f>
        <v>5</v>
      </c>
    </row>
    <row r="1177" spans="1:5" x14ac:dyDescent="0.2">
      <c r="A1177" t="s">
        <v>8218</v>
      </c>
      <c r="B1177">
        <f>VLOOKUP(A1177, raw_data!F1177:P5290, 11, FALSE)</f>
        <v>375</v>
      </c>
      <c r="D1177" t="s">
        <v>8220</v>
      </c>
      <c r="E1177">
        <f>VLOOKUP(D1177, raw_data!F1337:P5450, 11, FALSE)</f>
        <v>5</v>
      </c>
    </row>
    <row r="1178" spans="1:5" x14ac:dyDescent="0.2">
      <c r="A1178" t="s">
        <v>8218</v>
      </c>
      <c r="B1178">
        <f>VLOOKUP(A1178, raw_data!F1178:P5291, 11, FALSE)</f>
        <v>375</v>
      </c>
      <c r="D1178" t="s">
        <v>8220</v>
      </c>
      <c r="E1178">
        <f>VLOOKUP(D1178, raw_data!F1338:P5451, 11, FALSE)</f>
        <v>5</v>
      </c>
    </row>
    <row r="1179" spans="1:5" x14ac:dyDescent="0.2">
      <c r="A1179" t="s">
        <v>8218</v>
      </c>
      <c r="B1179">
        <f>VLOOKUP(A1179, raw_data!F1179:P5292, 11, FALSE)</f>
        <v>375</v>
      </c>
      <c r="D1179" t="s">
        <v>8220</v>
      </c>
      <c r="E1179">
        <f>VLOOKUP(D1179, raw_data!F1339:P5452, 11, FALSE)</f>
        <v>5</v>
      </c>
    </row>
    <row r="1180" spans="1:5" x14ac:dyDescent="0.2">
      <c r="A1180" t="s">
        <v>8218</v>
      </c>
      <c r="B1180">
        <f>VLOOKUP(A1180, raw_data!F1180:P5293, 11, FALSE)</f>
        <v>375</v>
      </c>
      <c r="D1180" t="s">
        <v>8220</v>
      </c>
      <c r="E1180">
        <f>VLOOKUP(D1180, raw_data!F1340:P5453, 11, FALSE)</f>
        <v>5</v>
      </c>
    </row>
    <row r="1181" spans="1:5" x14ac:dyDescent="0.2">
      <c r="A1181" t="s">
        <v>8218</v>
      </c>
      <c r="B1181">
        <f>VLOOKUP(A1181, raw_data!F1181:P5294, 11, FALSE)</f>
        <v>375</v>
      </c>
      <c r="D1181" t="s">
        <v>8220</v>
      </c>
      <c r="E1181">
        <f>VLOOKUP(D1181, raw_data!F1341:P5454, 11, FALSE)</f>
        <v>5</v>
      </c>
    </row>
    <row r="1182" spans="1:5" x14ac:dyDescent="0.2">
      <c r="A1182" t="s">
        <v>8218</v>
      </c>
      <c r="B1182">
        <f>VLOOKUP(A1182, raw_data!F1182:P5295, 11, FALSE)</f>
        <v>375</v>
      </c>
      <c r="D1182" t="s">
        <v>8220</v>
      </c>
      <c r="E1182">
        <f>VLOOKUP(D1182, raw_data!F1342:P5455, 11, FALSE)</f>
        <v>5</v>
      </c>
    </row>
    <row r="1183" spans="1:5" x14ac:dyDescent="0.2">
      <c r="A1183" t="s">
        <v>8218</v>
      </c>
      <c r="B1183">
        <f>VLOOKUP(A1183, raw_data!F1183:P5296, 11, FALSE)</f>
        <v>375</v>
      </c>
      <c r="D1183" t="s">
        <v>8220</v>
      </c>
      <c r="E1183">
        <f>VLOOKUP(D1183, raw_data!F1343:P5456, 11, FALSE)</f>
        <v>5</v>
      </c>
    </row>
    <row r="1184" spans="1:5" x14ac:dyDescent="0.2">
      <c r="A1184" t="s">
        <v>8218</v>
      </c>
      <c r="B1184">
        <f>VLOOKUP(A1184, raw_data!F1184:P5297, 11, FALSE)</f>
        <v>375</v>
      </c>
      <c r="D1184" t="s">
        <v>8220</v>
      </c>
      <c r="E1184">
        <f>VLOOKUP(D1184, raw_data!F1344:P5457, 11, FALSE)</f>
        <v>5</v>
      </c>
    </row>
    <row r="1185" spans="1:5" x14ac:dyDescent="0.2">
      <c r="A1185" t="s">
        <v>8218</v>
      </c>
      <c r="B1185">
        <f>VLOOKUP(A1185, raw_data!F1185:P5298, 11, FALSE)</f>
        <v>375</v>
      </c>
      <c r="D1185" t="s">
        <v>8220</v>
      </c>
      <c r="E1185">
        <f>VLOOKUP(D1185, raw_data!F1345:P5458, 11, FALSE)</f>
        <v>5</v>
      </c>
    </row>
    <row r="1186" spans="1:5" x14ac:dyDescent="0.2">
      <c r="A1186" t="s">
        <v>8218</v>
      </c>
      <c r="B1186">
        <f>VLOOKUP(A1186, raw_data!F1186:P5299, 11, FALSE)</f>
        <v>375</v>
      </c>
      <c r="D1186" t="s">
        <v>8220</v>
      </c>
      <c r="E1186">
        <f>VLOOKUP(D1186, raw_data!F1346:P5459, 11, FALSE)</f>
        <v>5</v>
      </c>
    </row>
    <row r="1187" spans="1:5" x14ac:dyDescent="0.2">
      <c r="A1187" t="s">
        <v>8218</v>
      </c>
      <c r="B1187">
        <f>VLOOKUP(A1187, raw_data!F1187:P5300, 11, FALSE)</f>
        <v>111</v>
      </c>
      <c r="D1187" t="s">
        <v>8220</v>
      </c>
      <c r="E1187">
        <f>VLOOKUP(D1187, raw_data!F1347:P5460, 11, FALSE)</f>
        <v>5</v>
      </c>
    </row>
    <row r="1188" spans="1:5" x14ac:dyDescent="0.2">
      <c r="A1188" t="s">
        <v>8218</v>
      </c>
      <c r="B1188">
        <f>VLOOKUP(A1188, raw_data!F1188:P5301, 11, FALSE)</f>
        <v>123</v>
      </c>
      <c r="D1188" t="s">
        <v>8220</v>
      </c>
      <c r="E1188">
        <f>VLOOKUP(D1188, raw_data!F1348:P5461, 11, FALSE)</f>
        <v>5</v>
      </c>
    </row>
    <row r="1189" spans="1:5" x14ac:dyDescent="0.2">
      <c r="A1189" t="s">
        <v>8218</v>
      </c>
      <c r="B1189">
        <f>VLOOKUP(A1189, raw_data!F1189:P5302, 11, FALSE)</f>
        <v>70</v>
      </c>
      <c r="D1189" t="s">
        <v>8220</v>
      </c>
      <c r="E1189">
        <f>VLOOKUP(D1189, raw_data!F1349:P5462, 11, FALSE)</f>
        <v>5</v>
      </c>
    </row>
    <row r="1190" spans="1:5" x14ac:dyDescent="0.2">
      <c r="A1190" t="s">
        <v>8218</v>
      </c>
      <c r="B1190">
        <f>VLOOKUP(A1190, raw_data!F1190:P5303, 11, FALSE)</f>
        <v>85</v>
      </c>
      <c r="D1190" t="s">
        <v>8220</v>
      </c>
      <c r="E1190">
        <f>VLOOKUP(D1190, raw_data!F1350:P5463, 11, FALSE)</f>
        <v>5</v>
      </c>
    </row>
    <row r="1191" spans="1:5" x14ac:dyDescent="0.2">
      <c r="A1191" t="s">
        <v>8218</v>
      </c>
      <c r="B1191">
        <f>VLOOKUP(A1191, raw_data!F1191:P5304, 11, FALSE)</f>
        <v>86</v>
      </c>
      <c r="D1191" t="s">
        <v>8220</v>
      </c>
      <c r="E1191">
        <f>VLOOKUP(D1191, raw_data!F1351:P5464, 11, FALSE)</f>
        <v>5</v>
      </c>
    </row>
    <row r="1192" spans="1:5" x14ac:dyDescent="0.2">
      <c r="A1192" t="s">
        <v>8218</v>
      </c>
      <c r="B1192">
        <f>VLOOKUP(A1192, raw_data!F1192:P5305, 11, FALSE)</f>
        <v>13</v>
      </c>
      <c r="D1192" t="s">
        <v>8220</v>
      </c>
      <c r="E1192">
        <f>VLOOKUP(D1192, raw_data!F1352:P5465, 11, FALSE)</f>
        <v>5</v>
      </c>
    </row>
    <row r="1193" spans="1:5" x14ac:dyDescent="0.2">
      <c r="A1193" t="s">
        <v>8218</v>
      </c>
      <c r="B1193">
        <f>VLOOKUP(A1193, raw_data!F1193:P5306, 11, FALSE)</f>
        <v>33</v>
      </c>
      <c r="D1193" t="s">
        <v>8220</v>
      </c>
      <c r="E1193">
        <f>VLOOKUP(D1193, raw_data!F1353:P5466, 11, FALSE)</f>
        <v>5</v>
      </c>
    </row>
    <row r="1194" spans="1:5" x14ac:dyDescent="0.2">
      <c r="A1194" t="s">
        <v>8218</v>
      </c>
      <c r="B1194">
        <f>VLOOKUP(A1194, raw_data!F1194:P5307, 11, FALSE)</f>
        <v>15</v>
      </c>
      <c r="D1194" t="s">
        <v>8220</v>
      </c>
      <c r="E1194">
        <f>VLOOKUP(D1194, raw_data!F1354:P5467, 11, FALSE)</f>
        <v>5</v>
      </c>
    </row>
    <row r="1195" spans="1:5" x14ac:dyDescent="0.2">
      <c r="A1195" t="s">
        <v>8218</v>
      </c>
      <c r="B1195">
        <f>VLOOKUP(A1195, raw_data!F1195:P5308, 11, FALSE)</f>
        <v>273</v>
      </c>
      <c r="D1195" t="s">
        <v>8220</v>
      </c>
      <c r="E1195">
        <f>VLOOKUP(D1195, raw_data!F1355:P5468, 11, FALSE)</f>
        <v>5</v>
      </c>
    </row>
    <row r="1196" spans="1:5" x14ac:dyDescent="0.2">
      <c r="A1196" t="s">
        <v>8218</v>
      </c>
      <c r="B1196">
        <f>VLOOKUP(A1196, raw_data!F1196:P5309, 11, FALSE)</f>
        <v>714</v>
      </c>
      <c r="D1196" t="s">
        <v>8220</v>
      </c>
      <c r="E1196">
        <f>VLOOKUP(D1196, raw_data!F1356:P5469, 11, FALSE)</f>
        <v>5</v>
      </c>
    </row>
    <row r="1197" spans="1:5" x14ac:dyDescent="0.2">
      <c r="A1197" t="s">
        <v>8218</v>
      </c>
      <c r="B1197">
        <f>VLOOKUP(A1197, raw_data!F1197:P5310, 11, FALSE)</f>
        <v>170</v>
      </c>
      <c r="D1197" t="s">
        <v>8220</v>
      </c>
      <c r="E1197">
        <f>VLOOKUP(D1197, raw_data!F1357:P5470, 11, FALSE)</f>
        <v>5</v>
      </c>
    </row>
    <row r="1198" spans="1:5" x14ac:dyDescent="0.2">
      <c r="A1198" t="s">
        <v>8218</v>
      </c>
      <c r="B1198">
        <f>VLOOKUP(A1198, raw_data!F1198:P5311, 11, FALSE)</f>
        <v>512</v>
      </c>
      <c r="D1198" t="s">
        <v>8220</v>
      </c>
      <c r="E1198">
        <f>VLOOKUP(D1198, raw_data!F1358:P5471, 11, FALSE)</f>
        <v>5</v>
      </c>
    </row>
    <row r="1199" spans="1:5" x14ac:dyDescent="0.2">
      <c r="A1199" t="s">
        <v>8218</v>
      </c>
      <c r="B1199">
        <f>VLOOKUP(A1199, raw_data!F1199:P5312, 11, FALSE)</f>
        <v>314</v>
      </c>
      <c r="D1199" t="s">
        <v>8220</v>
      </c>
      <c r="E1199">
        <f>VLOOKUP(D1199, raw_data!F1359:P5472, 11, FALSE)</f>
        <v>5</v>
      </c>
    </row>
    <row r="1200" spans="1:5" x14ac:dyDescent="0.2">
      <c r="A1200" t="s">
        <v>8218</v>
      </c>
      <c r="B1200">
        <f>VLOOKUP(A1200, raw_data!F1200:P5313, 11, FALSE)</f>
        <v>167</v>
      </c>
      <c r="D1200" t="s">
        <v>8220</v>
      </c>
      <c r="E1200">
        <f>VLOOKUP(D1200, raw_data!F1360:P5473, 11, FALSE)</f>
        <v>5</v>
      </c>
    </row>
    <row r="1201" spans="1:5" x14ac:dyDescent="0.2">
      <c r="A1201" t="s">
        <v>8218</v>
      </c>
      <c r="B1201">
        <f>VLOOKUP(A1201, raw_data!F1201:P5314, 11, FALSE)</f>
        <v>9</v>
      </c>
      <c r="D1201" t="s">
        <v>8220</v>
      </c>
      <c r="E1201">
        <f>VLOOKUP(D1201, raw_data!F1361:P5474, 11, FALSE)</f>
        <v>5</v>
      </c>
    </row>
    <row r="1202" spans="1:5" x14ac:dyDescent="0.2">
      <c r="A1202" t="s">
        <v>8218</v>
      </c>
      <c r="B1202">
        <f>VLOOKUP(A1202, raw_data!F1202:P5315, 11, FALSE)</f>
        <v>103</v>
      </c>
      <c r="D1202" t="s">
        <v>8220</v>
      </c>
      <c r="E1202">
        <f>VLOOKUP(D1202, raw_data!F1362:P5475, 11, FALSE)</f>
        <v>5</v>
      </c>
    </row>
    <row r="1203" spans="1:5" x14ac:dyDescent="0.2">
      <c r="A1203" t="s">
        <v>8218</v>
      </c>
      <c r="B1203">
        <f>VLOOKUP(A1203, raw_data!F1203:P5316, 11, FALSE)</f>
        <v>111</v>
      </c>
      <c r="D1203" t="s">
        <v>8220</v>
      </c>
      <c r="E1203">
        <f>VLOOKUP(D1203, raw_data!F1363:P5476, 11, FALSE)</f>
        <v>5</v>
      </c>
    </row>
    <row r="1204" spans="1:5" x14ac:dyDescent="0.2">
      <c r="A1204" t="s">
        <v>8218</v>
      </c>
      <c r="B1204">
        <f>VLOOKUP(A1204, raw_data!F1204:P5317, 11, FALSE)</f>
        <v>271</v>
      </c>
      <c r="D1204" t="s">
        <v>8220</v>
      </c>
      <c r="E1204">
        <f>VLOOKUP(D1204, raw_data!F1364:P5477, 11, FALSE)</f>
        <v>5</v>
      </c>
    </row>
    <row r="1205" spans="1:5" x14ac:dyDescent="0.2">
      <c r="A1205" t="s">
        <v>8218</v>
      </c>
      <c r="B1205">
        <f>VLOOKUP(A1205, raw_data!F1205:P5318, 11, FALSE)</f>
        <v>101</v>
      </c>
      <c r="D1205" t="s">
        <v>8220</v>
      </c>
      <c r="E1205">
        <f>VLOOKUP(D1205, raw_data!F1365:P5478, 11, FALSE)</f>
        <v>5</v>
      </c>
    </row>
    <row r="1206" spans="1:5" x14ac:dyDescent="0.2">
      <c r="A1206" t="s">
        <v>8218</v>
      </c>
      <c r="B1206">
        <f>VLOOKUP(A1206, raw_data!F1206:P5319, 11, FALSE)</f>
        <v>57</v>
      </c>
      <c r="D1206" t="s">
        <v>8220</v>
      </c>
      <c r="E1206">
        <f>VLOOKUP(D1206, raw_data!F1366:P5479, 11, FALSE)</f>
        <v>5</v>
      </c>
    </row>
    <row r="1207" spans="1:5" x14ac:dyDescent="0.2">
      <c r="A1207" t="s">
        <v>8218</v>
      </c>
      <c r="B1207">
        <f>VLOOKUP(A1207, raw_data!F1207:P5320, 11, FALSE)</f>
        <v>62</v>
      </c>
      <c r="D1207" t="s">
        <v>8220</v>
      </c>
      <c r="E1207">
        <f>VLOOKUP(D1207, raw_data!F1367:P5480, 11, FALSE)</f>
        <v>5</v>
      </c>
    </row>
    <row r="1208" spans="1:5" x14ac:dyDescent="0.2">
      <c r="A1208" t="s">
        <v>8218</v>
      </c>
      <c r="B1208">
        <f>VLOOKUP(A1208, raw_data!F1208:P5321, 11, FALSE)</f>
        <v>32</v>
      </c>
      <c r="D1208" t="s">
        <v>8220</v>
      </c>
      <c r="E1208">
        <f>VLOOKUP(D1208, raw_data!F1368:P5481, 11, FALSE)</f>
        <v>5</v>
      </c>
    </row>
    <row r="1209" spans="1:5" x14ac:dyDescent="0.2">
      <c r="A1209" t="s">
        <v>8218</v>
      </c>
      <c r="B1209">
        <f>VLOOKUP(A1209, raw_data!F1209:P5322, 11, FALSE)</f>
        <v>141</v>
      </c>
      <c r="D1209" t="s">
        <v>8220</v>
      </c>
      <c r="E1209">
        <f>VLOOKUP(D1209, raw_data!F1369:P5482, 11, FALSE)</f>
        <v>5</v>
      </c>
    </row>
    <row r="1210" spans="1:5" x14ac:dyDescent="0.2">
      <c r="A1210" t="s">
        <v>8218</v>
      </c>
      <c r="B1210">
        <f>VLOOKUP(A1210, raw_data!F1210:P5323, 11, FALSE)</f>
        <v>75</v>
      </c>
      <c r="D1210" t="s">
        <v>8220</v>
      </c>
      <c r="E1210">
        <f>VLOOKUP(D1210, raw_data!F1370:P5483, 11, FALSE)</f>
        <v>5</v>
      </c>
    </row>
    <row r="1211" spans="1:5" x14ac:dyDescent="0.2">
      <c r="A1211" t="s">
        <v>8218</v>
      </c>
      <c r="B1211">
        <f>VLOOKUP(A1211, raw_data!F1211:P5324, 11, FALSE)</f>
        <v>46</v>
      </c>
      <c r="D1211" t="s">
        <v>8220</v>
      </c>
      <c r="E1211">
        <f>VLOOKUP(D1211, raw_data!F1371:P5484, 11, FALSE)</f>
        <v>5</v>
      </c>
    </row>
    <row r="1212" spans="1:5" x14ac:dyDescent="0.2">
      <c r="A1212" t="s">
        <v>8218</v>
      </c>
      <c r="B1212">
        <f>VLOOKUP(A1212, raw_data!F1212:P5325, 11, FALSE)</f>
        <v>103</v>
      </c>
      <c r="D1212" t="s">
        <v>8220</v>
      </c>
      <c r="E1212">
        <f>VLOOKUP(D1212, raw_data!F1372:P5485, 11, FALSE)</f>
        <v>5</v>
      </c>
    </row>
    <row r="1213" spans="1:5" x14ac:dyDescent="0.2">
      <c r="A1213" t="s">
        <v>8218</v>
      </c>
      <c r="B1213">
        <f>VLOOKUP(A1213, raw_data!F1213:P5326, 11, FALSE)</f>
        <v>6</v>
      </c>
      <c r="D1213" t="s">
        <v>8220</v>
      </c>
      <c r="E1213">
        <f>VLOOKUP(D1213, raw_data!F1373:P5486, 11, FALSE)</f>
        <v>5</v>
      </c>
    </row>
    <row r="1214" spans="1:5" x14ac:dyDescent="0.2">
      <c r="A1214" t="s">
        <v>8218</v>
      </c>
      <c r="B1214">
        <f>VLOOKUP(A1214, raw_data!F1214:P5327, 11, FALSE)</f>
        <v>83</v>
      </c>
      <c r="D1214" t="s">
        <v>8220</v>
      </c>
      <c r="E1214">
        <f>VLOOKUP(D1214, raw_data!F1374:P5487, 11, FALSE)</f>
        <v>5</v>
      </c>
    </row>
    <row r="1215" spans="1:5" x14ac:dyDescent="0.2">
      <c r="A1215" t="s">
        <v>8218</v>
      </c>
      <c r="B1215">
        <f>VLOOKUP(A1215, raw_data!F1215:P5328, 11, FALSE)</f>
        <v>108</v>
      </c>
      <c r="D1215" t="s">
        <v>8220</v>
      </c>
      <c r="E1215">
        <f>VLOOKUP(D1215, raw_data!F1375:P5488, 11, FALSE)</f>
        <v>5</v>
      </c>
    </row>
    <row r="1216" spans="1:5" x14ac:dyDescent="0.2">
      <c r="A1216" t="s">
        <v>8218</v>
      </c>
      <c r="B1216">
        <f>VLOOKUP(A1216, raw_data!F1216:P5329, 11, FALSE)</f>
        <v>25</v>
      </c>
      <c r="D1216" t="s">
        <v>8220</v>
      </c>
      <c r="E1216">
        <f>VLOOKUP(D1216, raw_data!F1376:P5489, 11, FALSE)</f>
        <v>5</v>
      </c>
    </row>
    <row r="1217" spans="1:5" x14ac:dyDescent="0.2">
      <c r="A1217" t="s">
        <v>8218</v>
      </c>
      <c r="B1217">
        <f>VLOOKUP(A1217, raw_data!F1217:P5330, 11, FALSE)</f>
        <v>549</v>
      </c>
      <c r="D1217" t="s">
        <v>8220</v>
      </c>
      <c r="E1217">
        <f>VLOOKUP(D1217, raw_data!F1377:P5490, 11, FALSE)</f>
        <v>5</v>
      </c>
    </row>
    <row r="1218" spans="1:5" x14ac:dyDescent="0.2">
      <c r="A1218" t="s">
        <v>8218</v>
      </c>
      <c r="B1218">
        <f>VLOOKUP(A1218, raw_data!F1218:P5331, 11, FALSE)</f>
        <v>222</v>
      </c>
      <c r="D1218" t="s">
        <v>8220</v>
      </c>
      <c r="E1218">
        <f>VLOOKUP(D1218, raw_data!F1378:P5491, 11, FALSE)</f>
        <v>5</v>
      </c>
    </row>
    <row r="1219" spans="1:5" x14ac:dyDescent="0.2">
      <c r="A1219" t="s">
        <v>8218</v>
      </c>
      <c r="B1219">
        <f>VLOOKUP(A1219, raw_data!F1219:P5332, 11, FALSE)</f>
        <v>183</v>
      </c>
      <c r="D1219" t="s">
        <v>8220</v>
      </c>
      <c r="E1219">
        <f>VLOOKUP(D1219, raw_data!F1379:P5492, 11, FALSE)</f>
        <v>5</v>
      </c>
    </row>
    <row r="1220" spans="1:5" x14ac:dyDescent="0.2">
      <c r="A1220" t="s">
        <v>8218</v>
      </c>
      <c r="B1220">
        <f>VLOOKUP(A1220, raw_data!F1220:P5333, 11, FALSE)</f>
        <v>89</v>
      </c>
      <c r="D1220" t="s">
        <v>8220</v>
      </c>
      <c r="E1220">
        <f>VLOOKUP(D1220, raw_data!F1380:P5493, 11, FALSE)</f>
        <v>5</v>
      </c>
    </row>
    <row r="1221" spans="1:5" x14ac:dyDescent="0.2">
      <c r="A1221" t="s">
        <v>8218</v>
      </c>
      <c r="B1221">
        <f>VLOOKUP(A1221, raw_data!F1221:P5334, 11, FALSE)</f>
        <v>253</v>
      </c>
      <c r="D1221" t="s">
        <v>8220</v>
      </c>
      <c r="E1221">
        <f>VLOOKUP(D1221, raw_data!F1381:P5494, 11, FALSE)</f>
        <v>5</v>
      </c>
    </row>
    <row r="1222" spans="1:5" x14ac:dyDescent="0.2">
      <c r="A1222" t="s">
        <v>8218</v>
      </c>
      <c r="B1222">
        <f>VLOOKUP(A1222, raw_data!F1222:P5335, 11, FALSE)</f>
        <v>140</v>
      </c>
      <c r="D1222" t="s">
        <v>8220</v>
      </c>
      <c r="E1222">
        <f>VLOOKUP(D1222, raw_data!F1382:P5495, 11, FALSE)</f>
        <v>5</v>
      </c>
    </row>
    <row r="1223" spans="1:5" x14ac:dyDescent="0.2">
      <c r="A1223" t="s">
        <v>8218</v>
      </c>
      <c r="B1223">
        <f>VLOOKUP(A1223, raw_data!F1223:P5336, 11, FALSE)</f>
        <v>103</v>
      </c>
      <c r="D1223" t="s">
        <v>8220</v>
      </c>
      <c r="E1223">
        <f>VLOOKUP(D1223, raw_data!F1383:P5496, 11, FALSE)</f>
        <v>5</v>
      </c>
    </row>
    <row r="1224" spans="1:5" x14ac:dyDescent="0.2">
      <c r="A1224" t="s">
        <v>8218</v>
      </c>
      <c r="B1224">
        <f>VLOOKUP(A1224, raw_data!F1224:P5337, 11, FALSE)</f>
        <v>138</v>
      </c>
      <c r="D1224" t="s">
        <v>8220</v>
      </c>
      <c r="E1224">
        <f>VLOOKUP(D1224, raw_data!F1384:P5497, 11, FALSE)</f>
        <v>5</v>
      </c>
    </row>
    <row r="1225" spans="1:5" x14ac:dyDescent="0.2">
      <c r="A1225" t="s">
        <v>8218</v>
      </c>
      <c r="B1225">
        <f>VLOOKUP(A1225, raw_data!F1225:P5338, 11, FALSE)</f>
        <v>191</v>
      </c>
      <c r="D1225" t="s">
        <v>8220</v>
      </c>
      <c r="E1225">
        <f>VLOOKUP(D1225, raw_data!F1385:P5498, 11, FALSE)</f>
        <v>5</v>
      </c>
    </row>
    <row r="1226" spans="1:5" x14ac:dyDescent="0.2">
      <c r="A1226" t="s">
        <v>8218</v>
      </c>
      <c r="B1226">
        <f>VLOOKUP(A1226, raw_data!F1226:P5339, 11, FALSE)</f>
        <v>45</v>
      </c>
      <c r="D1226" t="s">
        <v>8220</v>
      </c>
      <c r="E1226">
        <f>VLOOKUP(D1226, raw_data!F1386:P5499, 11, FALSE)</f>
        <v>5</v>
      </c>
    </row>
    <row r="1227" spans="1:5" x14ac:dyDescent="0.2">
      <c r="A1227" t="s">
        <v>8218</v>
      </c>
      <c r="B1227">
        <f>VLOOKUP(A1227, raw_data!F1227:P5340, 11, FALSE)</f>
        <v>45</v>
      </c>
      <c r="D1227" t="s">
        <v>8220</v>
      </c>
      <c r="E1227">
        <f>VLOOKUP(D1227, raw_data!F1387:P5500, 11, FALSE)</f>
        <v>5</v>
      </c>
    </row>
    <row r="1228" spans="1:5" x14ac:dyDescent="0.2">
      <c r="A1228" t="s">
        <v>8218</v>
      </c>
      <c r="B1228">
        <f>VLOOKUP(A1228, raw_data!F1228:P5341, 11, FALSE)</f>
        <v>45</v>
      </c>
      <c r="D1228" t="s">
        <v>8220</v>
      </c>
      <c r="E1228">
        <f>VLOOKUP(D1228, raw_data!F1388:P5501, 11, FALSE)</f>
        <v>5</v>
      </c>
    </row>
    <row r="1229" spans="1:5" x14ac:dyDescent="0.2">
      <c r="A1229" t="s">
        <v>8218</v>
      </c>
      <c r="B1229">
        <f>VLOOKUP(A1229, raw_data!F1229:P5342, 11, FALSE)</f>
        <v>45</v>
      </c>
      <c r="D1229" t="s">
        <v>8220</v>
      </c>
      <c r="E1229">
        <f>VLOOKUP(D1229, raw_data!F1389:P5502, 11, FALSE)</f>
        <v>5</v>
      </c>
    </row>
    <row r="1230" spans="1:5" x14ac:dyDescent="0.2">
      <c r="A1230" t="s">
        <v>8218</v>
      </c>
      <c r="B1230">
        <f>VLOOKUP(A1230, raw_data!F1230:P5343, 11, FALSE)</f>
        <v>45</v>
      </c>
      <c r="D1230" t="s">
        <v>8220</v>
      </c>
      <c r="E1230">
        <f>VLOOKUP(D1230, raw_data!F1390:P5503, 11, FALSE)</f>
        <v>5</v>
      </c>
    </row>
    <row r="1231" spans="1:5" x14ac:dyDescent="0.2">
      <c r="A1231" t="s">
        <v>8218</v>
      </c>
      <c r="B1231">
        <f>VLOOKUP(A1231, raw_data!F1231:P5344, 11, FALSE)</f>
        <v>45</v>
      </c>
      <c r="D1231" t="s">
        <v>8220</v>
      </c>
      <c r="E1231">
        <f>VLOOKUP(D1231, raw_data!F1391:P5504, 11, FALSE)</f>
        <v>5</v>
      </c>
    </row>
    <row r="1232" spans="1:5" x14ac:dyDescent="0.2">
      <c r="A1232" t="s">
        <v>8218</v>
      </c>
      <c r="B1232">
        <f>VLOOKUP(A1232, raw_data!F1232:P5345, 11, FALSE)</f>
        <v>45</v>
      </c>
      <c r="D1232" t="s">
        <v>8220</v>
      </c>
      <c r="E1232">
        <f>VLOOKUP(D1232, raw_data!F1392:P5505, 11, FALSE)</f>
        <v>5</v>
      </c>
    </row>
    <row r="1233" spans="1:5" x14ac:dyDescent="0.2">
      <c r="A1233" t="s">
        <v>8218</v>
      </c>
      <c r="B1233">
        <f>VLOOKUP(A1233, raw_data!F1233:P5346, 11, FALSE)</f>
        <v>45</v>
      </c>
      <c r="D1233" t="s">
        <v>8220</v>
      </c>
      <c r="E1233">
        <f>VLOOKUP(D1233, raw_data!F1393:P5506, 11, FALSE)</f>
        <v>5</v>
      </c>
    </row>
    <row r="1234" spans="1:5" x14ac:dyDescent="0.2">
      <c r="A1234" t="s">
        <v>8218</v>
      </c>
      <c r="B1234">
        <f>VLOOKUP(A1234, raw_data!F1234:P5347, 11, FALSE)</f>
        <v>45</v>
      </c>
      <c r="D1234" t="s">
        <v>8220</v>
      </c>
      <c r="E1234">
        <f>VLOOKUP(D1234, raw_data!F1394:P5507, 11, FALSE)</f>
        <v>5</v>
      </c>
    </row>
    <row r="1235" spans="1:5" x14ac:dyDescent="0.2">
      <c r="A1235" t="s">
        <v>8218</v>
      </c>
      <c r="B1235">
        <f>VLOOKUP(A1235, raw_data!F1235:P5348, 11, FALSE)</f>
        <v>45</v>
      </c>
      <c r="D1235" t="s">
        <v>8220</v>
      </c>
      <c r="E1235">
        <f>VLOOKUP(D1235, raw_data!F1395:P5508, 11, FALSE)</f>
        <v>5</v>
      </c>
    </row>
    <row r="1236" spans="1:5" x14ac:dyDescent="0.2">
      <c r="A1236" t="s">
        <v>8218</v>
      </c>
      <c r="B1236">
        <f>VLOOKUP(A1236, raw_data!F1236:P5349, 11, FALSE)</f>
        <v>45</v>
      </c>
      <c r="D1236" t="s">
        <v>8220</v>
      </c>
      <c r="E1236">
        <f>VLOOKUP(D1236, raw_data!F1396:P5509, 11, FALSE)</f>
        <v>5</v>
      </c>
    </row>
    <row r="1237" spans="1:5" x14ac:dyDescent="0.2">
      <c r="A1237" t="s">
        <v>8218</v>
      </c>
      <c r="B1237">
        <f>VLOOKUP(A1237, raw_data!F1237:P5350, 11, FALSE)</f>
        <v>45</v>
      </c>
      <c r="D1237" t="s">
        <v>8220</v>
      </c>
      <c r="E1237">
        <f>VLOOKUP(D1237, raw_data!F1397:P5510, 11, FALSE)</f>
        <v>5</v>
      </c>
    </row>
    <row r="1238" spans="1:5" x14ac:dyDescent="0.2">
      <c r="A1238" t="s">
        <v>8218</v>
      </c>
      <c r="B1238">
        <f>VLOOKUP(A1238, raw_data!F1238:P5351, 11, FALSE)</f>
        <v>45</v>
      </c>
      <c r="D1238" t="s">
        <v>8220</v>
      </c>
      <c r="E1238">
        <f>VLOOKUP(D1238, raw_data!F1398:P5511, 11, FALSE)</f>
        <v>5</v>
      </c>
    </row>
    <row r="1239" spans="1:5" x14ac:dyDescent="0.2">
      <c r="A1239" t="s">
        <v>8218</v>
      </c>
      <c r="B1239">
        <f>VLOOKUP(A1239, raw_data!F1239:P5352, 11, FALSE)</f>
        <v>45</v>
      </c>
      <c r="D1239" t="s">
        <v>8220</v>
      </c>
      <c r="E1239">
        <f>VLOOKUP(D1239, raw_data!F1399:P5512, 11, FALSE)</f>
        <v>5</v>
      </c>
    </row>
    <row r="1240" spans="1:5" x14ac:dyDescent="0.2">
      <c r="A1240" t="s">
        <v>8218</v>
      </c>
      <c r="B1240">
        <f>VLOOKUP(A1240, raw_data!F1240:P5353, 11, FALSE)</f>
        <v>45</v>
      </c>
      <c r="D1240" t="s">
        <v>8220</v>
      </c>
      <c r="E1240">
        <f>VLOOKUP(D1240, raw_data!F1400:P5513, 11, FALSE)</f>
        <v>5</v>
      </c>
    </row>
    <row r="1241" spans="1:5" x14ac:dyDescent="0.2">
      <c r="A1241" t="s">
        <v>8218</v>
      </c>
      <c r="B1241">
        <f>VLOOKUP(A1241, raw_data!F1241:P5354, 11, FALSE)</f>
        <v>45</v>
      </c>
      <c r="D1241" t="s">
        <v>8220</v>
      </c>
      <c r="E1241">
        <f>VLOOKUP(D1241, raw_data!F1401:P5514, 11, FALSE)</f>
        <v>5</v>
      </c>
    </row>
    <row r="1242" spans="1:5" x14ac:dyDescent="0.2">
      <c r="A1242" t="s">
        <v>8218</v>
      </c>
      <c r="B1242">
        <f>VLOOKUP(A1242, raw_data!F1242:P5355, 11, FALSE)</f>
        <v>45</v>
      </c>
      <c r="D1242" t="s">
        <v>8220</v>
      </c>
      <c r="E1242">
        <f>VLOOKUP(D1242, raw_data!F1402:P5515, 11, FALSE)</f>
        <v>5</v>
      </c>
    </row>
    <row r="1243" spans="1:5" x14ac:dyDescent="0.2">
      <c r="A1243" t="s">
        <v>8218</v>
      </c>
      <c r="B1243">
        <f>VLOOKUP(A1243, raw_data!F1243:P5356, 11, FALSE)</f>
        <v>45</v>
      </c>
      <c r="D1243" t="s">
        <v>8220</v>
      </c>
      <c r="E1243">
        <f>VLOOKUP(D1243, raw_data!F1403:P5516, 11, FALSE)</f>
        <v>5</v>
      </c>
    </row>
    <row r="1244" spans="1:5" x14ac:dyDescent="0.2">
      <c r="A1244" t="s">
        <v>8218</v>
      </c>
      <c r="B1244">
        <f>VLOOKUP(A1244, raw_data!F1244:P5357, 11, FALSE)</f>
        <v>45</v>
      </c>
      <c r="D1244" t="s">
        <v>8220</v>
      </c>
      <c r="E1244">
        <f>VLOOKUP(D1244, raw_data!F1404:P5517, 11, FALSE)</f>
        <v>5</v>
      </c>
    </row>
    <row r="1245" spans="1:5" x14ac:dyDescent="0.2">
      <c r="A1245" t="s">
        <v>8218</v>
      </c>
      <c r="B1245">
        <f>VLOOKUP(A1245, raw_data!F1245:P5358, 11, FALSE)</f>
        <v>45</v>
      </c>
      <c r="D1245" t="s">
        <v>8220</v>
      </c>
      <c r="E1245">
        <f>VLOOKUP(D1245, raw_data!F1405:P5518, 11, FALSE)</f>
        <v>5</v>
      </c>
    </row>
    <row r="1246" spans="1:5" x14ac:dyDescent="0.2">
      <c r="A1246" t="s">
        <v>8218</v>
      </c>
      <c r="B1246">
        <f>VLOOKUP(A1246, raw_data!F1246:P5359, 11, FALSE)</f>
        <v>45</v>
      </c>
      <c r="D1246" t="s">
        <v>8220</v>
      </c>
      <c r="E1246">
        <f>VLOOKUP(D1246, raw_data!F1406:P5519, 11, FALSE)</f>
        <v>5</v>
      </c>
    </row>
    <row r="1247" spans="1:5" x14ac:dyDescent="0.2">
      <c r="A1247" t="s">
        <v>8218</v>
      </c>
      <c r="B1247">
        <f>VLOOKUP(A1247, raw_data!F1247:P5360, 11, FALSE)</f>
        <v>17</v>
      </c>
      <c r="D1247" t="s">
        <v>8220</v>
      </c>
      <c r="E1247">
        <f>VLOOKUP(D1247, raw_data!F1407:P5520, 11, FALSE)</f>
        <v>17</v>
      </c>
    </row>
    <row r="1248" spans="1:5" x14ac:dyDescent="0.2">
      <c r="A1248" t="s">
        <v>8218</v>
      </c>
      <c r="B1248">
        <f>VLOOKUP(A1248, raw_data!F1248:P5361, 11, FALSE)</f>
        <v>31</v>
      </c>
      <c r="D1248" t="s">
        <v>8220</v>
      </c>
      <c r="E1248">
        <f>VLOOKUP(D1248, raw_data!F1408:P5521, 11, FALSE)</f>
        <v>3</v>
      </c>
    </row>
    <row r="1249" spans="1:5" x14ac:dyDescent="0.2">
      <c r="A1249" t="s">
        <v>8218</v>
      </c>
      <c r="B1249">
        <f>VLOOKUP(A1249, raw_data!F1249:P5362, 11, FALSE)</f>
        <v>50</v>
      </c>
      <c r="D1249" t="s">
        <v>8220</v>
      </c>
      <c r="E1249">
        <f>VLOOKUP(D1249, raw_data!F1409:P5522, 11, FALSE)</f>
        <v>2</v>
      </c>
    </row>
    <row r="1250" spans="1:5" x14ac:dyDescent="0.2">
      <c r="A1250" t="s">
        <v>8218</v>
      </c>
      <c r="B1250">
        <f>VLOOKUP(A1250, raw_data!F1250:P5363, 11, FALSE)</f>
        <v>59</v>
      </c>
      <c r="D1250" t="s">
        <v>8220</v>
      </c>
      <c r="E1250">
        <f>VLOOKUP(D1250, raw_data!F1410:P5523, 11, FALSE)</f>
        <v>6</v>
      </c>
    </row>
    <row r="1251" spans="1:5" x14ac:dyDescent="0.2">
      <c r="A1251" t="s">
        <v>8218</v>
      </c>
      <c r="B1251">
        <f>VLOOKUP(A1251, raw_data!F1251:P5364, 11, FALSE)</f>
        <v>81</v>
      </c>
      <c r="D1251" t="s">
        <v>8220</v>
      </c>
      <c r="E1251">
        <f>VLOOKUP(D1251, raw_data!F1411:P5524, 11, FALSE)</f>
        <v>0</v>
      </c>
    </row>
    <row r="1252" spans="1:5" x14ac:dyDescent="0.2">
      <c r="A1252" t="s">
        <v>8218</v>
      </c>
      <c r="B1252">
        <f>VLOOKUP(A1252, raw_data!F1252:P5365, 11, FALSE)</f>
        <v>508</v>
      </c>
      <c r="D1252" t="s">
        <v>8220</v>
      </c>
      <c r="E1252">
        <f>VLOOKUP(D1252, raw_data!F1412:P5525, 11, FALSE)</f>
        <v>1</v>
      </c>
    </row>
    <row r="1253" spans="1:5" x14ac:dyDescent="0.2">
      <c r="A1253" t="s">
        <v>8218</v>
      </c>
      <c r="B1253">
        <f>VLOOKUP(A1253, raw_data!F1253:P5366, 11, FALSE)</f>
        <v>74</v>
      </c>
      <c r="D1253" t="s">
        <v>8220</v>
      </c>
      <c r="E1253">
        <f>VLOOKUP(D1253, raw_data!F1413:P5526, 11, FALSE)</f>
        <v>3</v>
      </c>
    </row>
    <row r="1254" spans="1:5" x14ac:dyDescent="0.2">
      <c r="A1254" t="s">
        <v>8218</v>
      </c>
      <c r="B1254">
        <f>VLOOKUP(A1254, raw_data!F1254:P5367, 11, FALSE)</f>
        <v>141</v>
      </c>
      <c r="D1254" t="s">
        <v>8220</v>
      </c>
      <c r="E1254">
        <f>VLOOKUP(D1254, raw_data!F1414:P5527, 11, FALSE)</f>
        <v>13</v>
      </c>
    </row>
    <row r="1255" spans="1:5" x14ac:dyDescent="0.2">
      <c r="A1255" t="s">
        <v>8218</v>
      </c>
      <c r="B1255">
        <f>VLOOKUP(A1255, raw_data!F1255:P5368, 11, FALSE)</f>
        <v>711</v>
      </c>
      <c r="D1255" t="s">
        <v>8220</v>
      </c>
      <c r="E1255">
        <f>VLOOKUP(D1255, raw_data!F1415:P5528, 11, FALSE)</f>
        <v>1</v>
      </c>
    </row>
    <row r="1256" spans="1:5" x14ac:dyDescent="0.2">
      <c r="A1256" t="s">
        <v>8218</v>
      </c>
      <c r="B1256">
        <f>VLOOKUP(A1256, raw_data!F1256:P5369, 11, FALSE)</f>
        <v>141</v>
      </c>
      <c r="D1256" t="s">
        <v>8220</v>
      </c>
      <c r="E1256">
        <f>VLOOKUP(D1256, raw_data!F1416:P5529, 11, FALSE)</f>
        <v>1</v>
      </c>
    </row>
    <row r="1257" spans="1:5" x14ac:dyDescent="0.2">
      <c r="A1257" t="s">
        <v>8218</v>
      </c>
      <c r="B1257">
        <f>VLOOKUP(A1257, raw_data!F1257:P5370, 11, FALSE)</f>
        <v>109</v>
      </c>
      <c r="D1257" t="s">
        <v>8220</v>
      </c>
      <c r="E1257">
        <f>VLOOKUP(D1257, raw_data!F1417:P5530, 11, FALSE)</f>
        <v>9</v>
      </c>
    </row>
    <row r="1258" spans="1:5" x14ac:dyDescent="0.2">
      <c r="A1258" t="s">
        <v>8218</v>
      </c>
      <c r="B1258">
        <f>VLOOKUP(A1258, raw_data!F1258:P5371, 11, FALSE)</f>
        <v>361</v>
      </c>
      <c r="D1258" t="s">
        <v>8220</v>
      </c>
      <c r="E1258">
        <f>VLOOKUP(D1258, raw_data!F1418:P5531, 11, FALSE)</f>
        <v>0</v>
      </c>
    </row>
    <row r="1259" spans="1:5" x14ac:dyDescent="0.2">
      <c r="A1259" t="s">
        <v>8218</v>
      </c>
      <c r="B1259">
        <f>VLOOKUP(A1259, raw_data!F1259:P5372, 11, FALSE)</f>
        <v>176</v>
      </c>
      <c r="D1259" t="s">
        <v>8220</v>
      </c>
      <c r="E1259">
        <f>VLOOKUP(D1259, raw_data!F1419:P5532, 11, FALSE)</f>
        <v>2</v>
      </c>
    </row>
    <row r="1260" spans="1:5" x14ac:dyDescent="0.2">
      <c r="A1260" t="s">
        <v>8218</v>
      </c>
      <c r="B1260">
        <f>VLOOKUP(A1260, raw_data!F1260:P5373, 11, FALSE)</f>
        <v>670</v>
      </c>
      <c r="D1260" t="s">
        <v>8220</v>
      </c>
      <c r="E1260">
        <f>VLOOKUP(D1260, raw_data!F1420:P5533, 11, FALSE)</f>
        <v>1</v>
      </c>
    </row>
    <row r="1261" spans="1:5" x14ac:dyDescent="0.2">
      <c r="A1261" t="s">
        <v>8218</v>
      </c>
      <c r="B1261">
        <f>VLOOKUP(A1261, raw_data!F1261:P5374, 11, FALSE)</f>
        <v>96</v>
      </c>
      <c r="D1261" t="s">
        <v>8220</v>
      </c>
      <c r="E1261">
        <f>VLOOKUP(D1261, raw_data!F1421:P5534, 11, FALSE)</f>
        <v>10</v>
      </c>
    </row>
    <row r="1262" spans="1:5" x14ac:dyDescent="0.2">
      <c r="A1262" t="s">
        <v>8218</v>
      </c>
      <c r="B1262">
        <f>VLOOKUP(A1262, raw_data!F1262:P5375, 11, FALSE)</f>
        <v>74</v>
      </c>
      <c r="D1262" t="s">
        <v>8220</v>
      </c>
      <c r="E1262">
        <f>VLOOKUP(D1262, raw_data!F1422:P5535, 11, FALSE)</f>
        <v>3</v>
      </c>
    </row>
    <row r="1263" spans="1:5" x14ac:dyDescent="0.2">
      <c r="A1263" t="s">
        <v>8218</v>
      </c>
      <c r="B1263">
        <f>VLOOKUP(A1263, raw_data!F1263:P5376, 11, FALSE)</f>
        <v>52</v>
      </c>
      <c r="D1263" t="s">
        <v>8220</v>
      </c>
      <c r="E1263">
        <f>VLOOKUP(D1263, raw_data!F1423:P5536, 11, FALSE)</f>
        <v>2</v>
      </c>
    </row>
    <row r="1264" spans="1:5" x14ac:dyDescent="0.2">
      <c r="A1264" t="s">
        <v>8218</v>
      </c>
      <c r="B1264">
        <f>VLOOKUP(A1264, raw_data!F1264:P5377, 11, FALSE)</f>
        <v>105</v>
      </c>
      <c r="D1264" t="s">
        <v>8220</v>
      </c>
      <c r="E1264">
        <f>VLOOKUP(D1264, raw_data!F1424:P5537, 11, FALSE)</f>
        <v>2</v>
      </c>
    </row>
    <row r="1265" spans="1:5" x14ac:dyDescent="0.2">
      <c r="A1265" t="s">
        <v>8218</v>
      </c>
      <c r="B1265">
        <f>VLOOKUP(A1265, raw_data!F1265:P5378, 11, FALSE)</f>
        <v>41</v>
      </c>
      <c r="D1265" t="s">
        <v>8220</v>
      </c>
      <c r="E1265">
        <f>VLOOKUP(D1265, raw_data!F1425:P5538, 11, FALSE)</f>
        <v>1</v>
      </c>
    </row>
    <row r="1266" spans="1:5" x14ac:dyDescent="0.2">
      <c r="A1266" t="s">
        <v>8218</v>
      </c>
      <c r="B1266">
        <f>VLOOKUP(A1266, raw_data!F1266:P5379, 11, FALSE)</f>
        <v>34</v>
      </c>
      <c r="D1266" t="s">
        <v>8220</v>
      </c>
      <c r="E1266">
        <f>VLOOKUP(D1266, raw_data!F1426:P5539, 11, FALSE)</f>
        <v>14</v>
      </c>
    </row>
    <row r="1267" spans="1:5" x14ac:dyDescent="0.2">
      <c r="A1267" t="s">
        <v>8218</v>
      </c>
      <c r="B1267">
        <f>VLOOKUP(A1267, raw_data!F1267:P5380, 11, FALSE)</f>
        <v>66</v>
      </c>
      <c r="D1267" t="s">
        <v>8220</v>
      </c>
      <c r="E1267">
        <f>VLOOKUP(D1267, raw_data!F1427:P5540, 11, FALSE)</f>
        <v>0</v>
      </c>
    </row>
    <row r="1268" spans="1:5" x14ac:dyDescent="0.2">
      <c r="A1268" t="s">
        <v>8218</v>
      </c>
      <c r="B1268">
        <f>VLOOKUP(A1268, raw_data!F1268:P5381, 11, FALSE)</f>
        <v>50</v>
      </c>
      <c r="D1268" t="s">
        <v>8220</v>
      </c>
      <c r="E1268">
        <f>VLOOKUP(D1268, raw_data!F1428:P5541, 11, FALSE)</f>
        <v>0</v>
      </c>
    </row>
    <row r="1269" spans="1:5" x14ac:dyDescent="0.2">
      <c r="A1269" t="s">
        <v>8218</v>
      </c>
      <c r="B1269">
        <f>VLOOKUP(A1269, raw_data!F1269:P5382, 11, FALSE)</f>
        <v>159</v>
      </c>
      <c r="D1269" t="s">
        <v>8220</v>
      </c>
      <c r="E1269">
        <f>VLOOKUP(D1269, raw_data!F1429:P5542, 11, FALSE)</f>
        <v>4</v>
      </c>
    </row>
    <row r="1270" spans="1:5" x14ac:dyDescent="0.2">
      <c r="A1270" t="s">
        <v>8218</v>
      </c>
      <c r="B1270">
        <f>VLOOKUP(A1270, raw_data!F1270:P5383, 11, FALSE)</f>
        <v>182</v>
      </c>
      <c r="D1270" t="s">
        <v>8220</v>
      </c>
      <c r="E1270">
        <f>VLOOKUP(D1270, raw_data!F1430:P5543, 11, FALSE)</f>
        <v>3</v>
      </c>
    </row>
    <row r="1271" spans="1:5" x14ac:dyDescent="0.2">
      <c r="A1271" t="s">
        <v>8218</v>
      </c>
      <c r="B1271">
        <f>VLOOKUP(A1271, raw_data!F1271:P5384, 11, FALSE)</f>
        <v>206</v>
      </c>
      <c r="D1271" t="s">
        <v>8220</v>
      </c>
      <c r="E1271">
        <f>VLOOKUP(D1271, raw_data!F1431:P5544, 11, FALSE)</f>
        <v>0</v>
      </c>
    </row>
    <row r="1272" spans="1:5" x14ac:dyDescent="0.2">
      <c r="A1272" t="s">
        <v>8218</v>
      </c>
      <c r="B1272">
        <f>VLOOKUP(A1272, raw_data!F1272:P5385, 11, FALSE)</f>
        <v>169</v>
      </c>
      <c r="D1272" t="s">
        <v>8220</v>
      </c>
      <c r="E1272">
        <f>VLOOKUP(D1272, raw_data!F1432:P5545, 11, FALSE)</f>
        <v>5</v>
      </c>
    </row>
    <row r="1273" spans="1:5" x14ac:dyDescent="0.2">
      <c r="A1273" t="s">
        <v>8218</v>
      </c>
      <c r="B1273">
        <f>VLOOKUP(A1273, raw_data!F1273:P5386, 11, FALSE)</f>
        <v>31</v>
      </c>
      <c r="D1273" t="s">
        <v>8220</v>
      </c>
      <c r="E1273">
        <f>VLOOKUP(D1273, raw_data!F1433:P5546, 11, FALSE)</f>
        <v>47</v>
      </c>
    </row>
    <row r="1274" spans="1:5" x14ac:dyDescent="0.2">
      <c r="A1274" t="s">
        <v>8218</v>
      </c>
      <c r="B1274">
        <f>VLOOKUP(A1274, raw_data!F1274:P5387, 11, FALSE)</f>
        <v>28</v>
      </c>
      <c r="D1274" t="s">
        <v>8220</v>
      </c>
      <c r="E1274">
        <f>VLOOKUP(D1274, raw_data!F1434:P5547, 11, FALSE)</f>
        <v>0</v>
      </c>
    </row>
    <row r="1275" spans="1:5" x14ac:dyDescent="0.2">
      <c r="A1275" t="s">
        <v>8218</v>
      </c>
      <c r="B1275">
        <f>VLOOKUP(A1275, raw_data!F1275:P5388, 11, FALSE)</f>
        <v>54</v>
      </c>
      <c r="D1275" t="s">
        <v>8220</v>
      </c>
      <c r="E1275">
        <f>VLOOKUP(D1275, raw_data!F1435:P5548, 11, FALSE)</f>
        <v>10</v>
      </c>
    </row>
    <row r="1276" spans="1:5" x14ac:dyDescent="0.2">
      <c r="A1276" t="s">
        <v>8218</v>
      </c>
      <c r="B1276">
        <f>VLOOKUP(A1276, raw_data!F1276:P5389, 11, FALSE)</f>
        <v>467</v>
      </c>
      <c r="D1276" t="s">
        <v>8220</v>
      </c>
      <c r="E1276">
        <f>VLOOKUP(D1276, raw_data!F1436:P5549, 11, FALSE)</f>
        <v>11</v>
      </c>
    </row>
    <row r="1277" spans="1:5" x14ac:dyDescent="0.2">
      <c r="A1277" t="s">
        <v>8218</v>
      </c>
      <c r="B1277">
        <f>VLOOKUP(A1277, raw_data!F1277:P5390, 11, FALSE)</f>
        <v>389</v>
      </c>
      <c r="D1277" t="s">
        <v>8220</v>
      </c>
      <c r="E1277">
        <f>VLOOKUP(D1277, raw_data!F1437:P5550, 11, FALSE)</f>
        <v>2</v>
      </c>
    </row>
    <row r="1278" spans="1:5" x14ac:dyDescent="0.2">
      <c r="A1278" t="s">
        <v>8218</v>
      </c>
      <c r="B1278">
        <f>VLOOKUP(A1278, raw_data!F1278:P5391, 11, FALSE)</f>
        <v>68</v>
      </c>
      <c r="D1278" t="s">
        <v>8220</v>
      </c>
      <c r="E1278">
        <f>VLOOKUP(D1278, raw_data!F1438:P5551, 11, FALSE)</f>
        <v>2</v>
      </c>
    </row>
    <row r="1279" spans="1:5" x14ac:dyDescent="0.2">
      <c r="A1279" t="s">
        <v>8218</v>
      </c>
      <c r="B1279">
        <f>VLOOKUP(A1279, raw_data!F1279:P5392, 11, FALSE)</f>
        <v>413</v>
      </c>
      <c r="D1279" t="s">
        <v>8220</v>
      </c>
      <c r="E1279">
        <f>VLOOKUP(D1279, raw_data!F1439:P5552, 11, FALSE)</f>
        <v>22</v>
      </c>
    </row>
    <row r="1280" spans="1:5" x14ac:dyDescent="0.2">
      <c r="A1280" t="s">
        <v>8218</v>
      </c>
      <c r="B1280">
        <f>VLOOKUP(A1280, raw_data!F1280:P5393, 11, FALSE)</f>
        <v>190</v>
      </c>
      <c r="D1280" t="s">
        <v>8220</v>
      </c>
      <c r="E1280">
        <f>VLOOKUP(D1280, raw_data!F1440:P5553, 11, FALSE)</f>
        <v>8</v>
      </c>
    </row>
    <row r="1281" spans="1:5" x14ac:dyDescent="0.2">
      <c r="A1281" t="s">
        <v>8218</v>
      </c>
      <c r="B1281">
        <f>VLOOKUP(A1281, raw_data!F1281:P5394, 11, FALSE)</f>
        <v>189</v>
      </c>
      <c r="D1281" t="s">
        <v>8220</v>
      </c>
      <c r="E1281">
        <f>VLOOKUP(D1281, raw_data!F1441:P5554, 11, FALSE)</f>
        <v>6</v>
      </c>
    </row>
    <row r="1282" spans="1:5" x14ac:dyDescent="0.2">
      <c r="A1282" t="s">
        <v>8218</v>
      </c>
      <c r="B1282">
        <f>VLOOKUP(A1282, raw_data!F1282:P5395, 11, FALSE)</f>
        <v>130</v>
      </c>
      <c r="D1282" t="s">
        <v>8220</v>
      </c>
      <c r="E1282">
        <f>VLOOKUP(D1282, raw_data!F1442:P5555, 11, FALSE)</f>
        <v>1</v>
      </c>
    </row>
    <row r="1283" spans="1:5" x14ac:dyDescent="0.2">
      <c r="A1283" t="s">
        <v>8218</v>
      </c>
      <c r="B1283">
        <f>VLOOKUP(A1283, raw_data!F1283:P5396, 11, FALSE)</f>
        <v>74</v>
      </c>
      <c r="D1283" t="s">
        <v>8220</v>
      </c>
      <c r="E1283">
        <f>VLOOKUP(D1283, raw_data!F1443:P5556, 11, FALSE)</f>
        <v>3</v>
      </c>
    </row>
    <row r="1284" spans="1:5" x14ac:dyDescent="0.2">
      <c r="A1284" t="s">
        <v>8218</v>
      </c>
      <c r="B1284">
        <f>VLOOKUP(A1284, raw_data!F1284:P5397, 11, FALSE)</f>
        <v>274</v>
      </c>
      <c r="D1284" t="s">
        <v>8220</v>
      </c>
      <c r="E1284">
        <f>VLOOKUP(D1284, raw_data!F1444:P5557, 11, FALSE)</f>
        <v>0</v>
      </c>
    </row>
    <row r="1285" spans="1:5" x14ac:dyDescent="0.2">
      <c r="A1285" t="s">
        <v>8218</v>
      </c>
      <c r="B1285">
        <f>VLOOKUP(A1285, raw_data!F1285:P5398, 11, FALSE)</f>
        <v>22</v>
      </c>
      <c r="D1285" t="s">
        <v>8220</v>
      </c>
      <c r="E1285">
        <f>VLOOKUP(D1285, raw_data!F1445:P5558, 11, FALSE)</f>
        <v>0</v>
      </c>
    </row>
    <row r="1286" spans="1:5" x14ac:dyDescent="0.2">
      <c r="A1286" t="s">
        <v>8218</v>
      </c>
      <c r="B1286">
        <f>VLOOKUP(A1286, raw_data!F1286:P5399, 11, FALSE)</f>
        <v>31</v>
      </c>
      <c r="D1286" t="s">
        <v>8220</v>
      </c>
      <c r="E1286">
        <f>VLOOKUP(D1286, raw_data!F1446:P5559, 11, FALSE)</f>
        <v>0</v>
      </c>
    </row>
    <row r="1287" spans="1:5" x14ac:dyDescent="0.2">
      <c r="A1287" t="s">
        <v>8218</v>
      </c>
      <c r="B1287">
        <f>VLOOKUP(A1287, raw_data!F1287:P5400, 11, FALSE)</f>
        <v>63</v>
      </c>
      <c r="D1287" t="s">
        <v>8220</v>
      </c>
      <c r="E1287">
        <f>VLOOKUP(D1287, raw_data!F1447:P5560, 11, FALSE)</f>
        <v>0</v>
      </c>
    </row>
    <row r="1288" spans="1:5" x14ac:dyDescent="0.2">
      <c r="A1288" t="s">
        <v>8218</v>
      </c>
      <c r="B1288">
        <f>VLOOKUP(A1288, raw_data!F1288:P5401, 11, FALSE)</f>
        <v>20</v>
      </c>
      <c r="D1288" t="s">
        <v>8220</v>
      </c>
      <c r="E1288">
        <f>VLOOKUP(D1288, raw_data!F1448:P5561, 11, FALSE)</f>
        <v>0</v>
      </c>
    </row>
    <row r="1289" spans="1:5" x14ac:dyDescent="0.2">
      <c r="A1289" t="s">
        <v>8218</v>
      </c>
      <c r="B1289">
        <f>VLOOKUP(A1289, raw_data!F1289:P5402, 11, FALSE)</f>
        <v>25</v>
      </c>
      <c r="D1289" t="s">
        <v>8220</v>
      </c>
      <c r="E1289">
        <f>VLOOKUP(D1289, raw_data!F1449:P5562, 11, FALSE)</f>
        <v>3</v>
      </c>
    </row>
    <row r="1290" spans="1:5" x14ac:dyDescent="0.2">
      <c r="A1290" t="s">
        <v>8218</v>
      </c>
      <c r="B1290">
        <f>VLOOKUP(A1290, raw_data!F1290:P5403, 11, FALSE)</f>
        <v>61</v>
      </c>
      <c r="D1290" t="s">
        <v>8220</v>
      </c>
      <c r="E1290">
        <f>VLOOKUP(D1290, raw_data!F1450:P5563, 11, FALSE)</f>
        <v>0</v>
      </c>
    </row>
    <row r="1291" spans="1:5" x14ac:dyDescent="0.2">
      <c r="A1291" t="s">
        <v>8218</v>
      </c>
      <c r="B1291">
        <f>VLOOKUP(A1291, raw_data!F1291:P5404, 11, FALSE)</f>
        <v>52</v>
      </c>
      <c r="D1291" t="s">
        <v>8220</v>
      </c>
      <c r="E1291">
        <f>VLOOKUP(D1291, raw_data!F1451:P5564, 11, FALSE)</f>
        <v>0</v>
      </c>
    </row>
    <row r="1292" spans="1:5" x14ac:dyDescent="0.2">
      <c r="A1292" t="s">
        <v>8218</v>
      </c>
      <c r="B1292">
        <f>VLOOKUP(A1292, raw_data!F1292:P5405, 11, FALSE)</f>
        <v>86</v>
      </c>
      <c r="D1292" t="s">
        <v>8220</v>
      </c>
      <c r="E1292">
        <f>VLOOKUP(D1292, raw_data!F1452:P5565, 11, FALSE)</f>
        <v>1</v>
      </c>
    </row>
    <row r="1293" spans="1:5" x14ac:dyDescent="0.2">
      <c r="A1293" t="s">
        <v>8218</v>
      </c>
      <c r="B1293">
        <f>VLOOKUP(A1293, raw_data!F1293:P5406, 11, FALSE)</f>
        <v>42</v>
      </c>
      <c r="D1293" t="s">
        <v>8220</v>
      </c>
      <c r="E1293">
        <f>VLOOKUP(D1293, raw_data!F1453:P5566, 11, FALSE)</f>
        <v>6</v>
      </c>
    </row>
    <row r="1294" spans="1:5" x14ac:dyDescent="0.2">
      <c r="A1294" t="s">
        <v>8218</v>
      </c>
      <c r="B1294">
        <f>VLOOKUP(A1294, raw_data!F1294:P5407, 11, FALSE)</f>
        <v>52</v>
      </c>
      <c r="D1294" t="s">
        <v>8220</v>
      </c>
      <c r="E1294">
        <f>VLOOKUP(D1294, raw_data!F1454:P5567, 11, FALSE)</f>
        <v>6</v>
      </c>
    </row>
    <row r="1295" spans="1:5" x14ac:dyDescent="0.2">
      <c r="A1295" t="s">
        <v>8218</v>
      </c>
      <c r="B1295">
        <f>VLOOKUP(A1295, raw_data!F1295:P5408, 11, FALSE)</f>
        <v>120</v>
      </c>
      <c r="D1295" t="s">
        <v>8220</v>
      </c>
      <c r="E1295">
        <f>VLOOKUP(D1295, raw_data!F1455:P5568, 11, FALSE)</f>
        <v>6</v>
      </c>
    </row>
    <row r="1296" spans="1:5" x14ac:dyDescent="0.2">
      <c r="A1296" t="s">
        <v>8218</v>
      </c>
      <c r="B1296">
        <f>VLOOKUP(A1296, raw_data!F1296:P5409, 11, FALSE)</f>
        <v>22</v>
      </c>
      <c r="D1296" t="s">
        <v>8220</v>
      </c>
      <c r="E1296">
        <f>VLOOKUP(D1296, raw_data!F1456:P5569, 11, FALSE)</f>
        <v>6</v>
      </c>
    </row>
    <row r="1297" spans="1:5" x14ac:dyDescent="0.2">
      <c r="A1297" t="s">
        <v>8218</v>
      </c>
      <c r="B1297">
        <f>VLOOKUP(A1297, raw_data!F1297:P5410, 11, FALSE)</f>
        <v>64</v>
      </c>
      <c r="D1297" t="s">
        <v>8220</v>
      </c>
      <c r="E1297">
        <f>VLOOKUP(D1297, raw_data!F1457:P5570, 11, FALSE)</f>
        <v>6</v>
      </c>
    </row>
    <row r="1298" spans="1:5" x14ac:dyDescent="0.2">
      <c r="A1298" t="s">
        <v>8218</v>
      </c>
      <c r="B1298">
        <f>VLOOKUP(A1298, raw_data!F1298:P5411, 11, FALSE)</f>
        <v>23</v>
      </c>
      <c r="D1298" t="s">
        <v>8220</v>
      </c>
      <c r="E1298">
        <f>VLOOKUP(D1298, raw_data!F1458:P5571, 11, FALSE)</f>
        <v>6</v>
      </c>
    </row>
    <row r="1299" spans="1:5" x14ac:dyDescent="0.2">
      <c r="A1299" t="s">
        <v>8218</v>
      </c>
      <c r="B1299">
        <f>VLOOKUP(A1299, raw_data!F1299:P5412, 11, FALSE)</f>
        <v>238</v>
      </c>
      <c r="D1299" t="s">
        <v>8220</v>
      </c>
      <c r="E1299">
        <f>VLOOKUP(D1299, raw_data!F1459:P5572, 11, FALSE)</f>
        <v>6</v>
      </c>
    </row>
    <row r="1300" spans="1:5" x14ac:dyDescent="0.2">
      <c r="A1300" t="s">
        <v>8218</v>
      </c>
      <c r="B1300">
        <f>VLOOKUP(A1300, raw_data!F1300:P5413, 11, FALSE)</f>
        <v>33</v>
      </c>
      <c r="D1300" t="s">
        <v>8220</v>
      </c>
      <c r="E1300">
        <f>VLOOKUP(D1300, raw_data!F1460:P5573, 11, FALSE)</f>
        <v>6</v>
      </c>
    </row>
    <row r="1301" spans="1:5" x14ac:dyDescent="0.2">
      <c r="A1301" t="s">
        <v>8218</v>
      </c>
      <c r="B1301">
        <f>VLOOKUP(A1301, raw_data!F1301:P5414, 11, FALSE)</f>
        <v>32</v>
      </c>
      <c r="D1301" t="s">
        <v>8220</v>
      </c>
      <c r="E1301">
        <f>VLOOKUP(D1301, raw_data!F1461:P5574, 11, FALSE)</f>
        <v>6</v>
      </c>
    </row>
    <row r="1302" spans="1:5" x14ac:dyDescent="0.2">
      <c r="A1302" t="s">
        <v>8218</v>
      </c>
      <c r="B1302">
        <f>VLOOKUP(A1302, raw_data!F1302:P5415, 11, FALSE)</f>
        <v>24</v>
      </c>
      <c r="D1302" t="s">
        <v>8220</v>
      </c>
      <c r="E1302">
        <f>VLOOKUP(D1302, raw_data!F1462:P5575, 11, FALSE)</f>
        <v>6</v>
      </c>
    </row>
    <row r="1303" spans="1:5" x14ac:dyDescent="0.2">
      <c r="A1303" t="s">
        <v>8218</v>
      </c>
      <c r="B1303">
        <f>VLOOKUP(A1303, raw_data!F1303:P5416, 11, FALSE)</f>
        <v>29</v>
      </c>
      <c r="D1303" t="s">
        <v>8220</v>
      </c>
      <c r="E1303">
        <f>VLOOKUP(D1303, raw_data!F1463:P5576, 11, FALSE)</f>
        <v>6</v>
      </c>
    </row>
    <row r="1304" spans="1:5" x14ac:dyDescent="0.2">
      <c r="A1304" t="s">
        <v>8218</v>
      </c>
      <c r="B1304">
        <f>VLOOKUP(A1304, raw_data!F1304:P5417, 11, FALSE)</f>
        <v>50</v>
      </c>
      <c r="D1304" t="s">
        <v>8220</v>
      </c>
      <c r="E1304">
        <f>VLOOKUP(D1304, raw_data!F1464:P5577, 11, FALSE)</f>
        <v>6</v>
      </c>
    </row>
    <row r="1305" spans="1:5" x14ac:dyDescent="0.2">
      <c r="A1305" t="s">
        <v>8218</v>
      </c>
      <c r="B1305">
        <f>VLOOKUP(A1305, raw_data!F1305:P5418, 11, FALSE)</f>
        <v>108</v>
      </c>
      <c r="D1305" t="s">
        <v>8220</v>
      </c>
      <c r="E1305">
        <f>VLOOKUP(D1305, raw_data!F1465:P5578, 11, FALSE)</f>
        <v>6</v>
      </c>
    </row>
    <row r="1306" spans="1:5" x14ac:dyDescent="0.2">
      <c r="A1306" t="s">
        <v>8218</v>
      </c>
      <c r="B1306">
        <f>VLOOKUP(A1306, raw_data!F1306:P5419, 11, FALSE)</f>
        <v>139</v>
      </c>
      <c r="D1306" t="s">
        <v>8220</v>
      </c>
      <c r="E1306">
        <f>VLOOKUP(D1306, raw_data!F1466:P5579, 11, FALSE)</f>
        <v>6</v>
      </c>
    </row>
    <row r="1307" spans="1:5" x14ac:dyDescent="0.2">
      <c r="A1307" t="s">
        <v>8218</v>
      </c>
      <c r="B1307">
        <f>VLOOKUP(A1307, raw_data!F1307:P5420, 11, FALSE)</f>
        <v>139</v>
      </c>
      <c r="D1307" t="s">
        <v>8220</v>
      </c>
      <c r="E1307">
        <f>VLOOKUP(D1307, raw_data!F1467:P5580, 11, FALSE)</f>
        <v>6</v>
      </c>
    </row>
    <row r="1308" spans="1:5" x14ac:dyDescent="0.2">
      <c r="A1308" t="s">
        <v>8218</v>
      </c>
      <c r="B1308">
        <f>VLOOKUP(A1308, raw_data!F1308:P5421, 11, FALSE)</f>
        <v>139</v>
      </c>
      <c r="D1308" t="s">
        <v>8220</v>
      </c>
      <c r="E1308">
        <f>VLOOKUP(D1308, raw_data!F1468:P5581, 11, FALSE)</f>
        <v>6</v>
      </c>
    </row>
    <row r="1309" spans="1:5" x14ac:dyDescent="0.2">
      <c r="A1309" t="s">
        <v>8218</v>
      </c>
      <c r="B1309">
        <f>VLOOKUP(A1309, raw_data!F1309:P5422, 11, FALSE)</f>
        <v>139</v>
      </c>
      <c r="D1309" t="s">
        <v>8220</v>
      </c>
      <c r="E1309">
        <f>VLOOKUP(D1309, raw_data!F1469:P5582, 11, FALSE)</f>
        <v>6</v>
      </c>
    </row>
    <row r="1310" spans="1:5" x14ac:dyDescent="0.2">
      <c r="A1310" t="s">
        <v>8218</v>
      </c>
      <c r="B1310">
        <f>VLOOKUP(A1310, raw_data!F1310:P5423, 11, FALSE)</f>
        <v>139</v>
      </c>
      <c r="D1310" t="s">
        <v>8220</v>
      </c>
      <c r="E1310">
        <f>VLOOKUP(D1310, raw_data!F1470:P5583, 11, FALSE)</f>
        <v>6</v>
      </c>
    </row>
    <row r="1311" spans="1:5" x14ac:dyDescent="0.2">
      <c r="A1311" t="s">
        <v>8218</v>
      </c>
      <c r="B1311">
        <f>VLOOKUP(A1311, raw_data!F1311:P5424, 11, FALSE)</f>
        <v>139</v>
      </c>
      <c r="D1311" t="s">
        <v>8220</v>
      </c>
      <c r="E1311">
        <f>VLOOKUP(D1311, raw_data!F1471:P5584, 11, FALSE)</f>
        <v>6</v>
      </c>
    </row>
    <row r="1312" spans="1:5" x14ac:dyDescent="0.2">
      <c r="A1312" t="s">
        <v>8218</v>
      </c>
      <c r="B1312">
        <f>VLOOKUP(A1312, raw_data!F1312:P5425, 11, FALSE)</f>
        <v>139</v>
      </c>
      <c r="D1312" t="s">
        <v>8220</v>
      </c>
      <c r="E1312">
        <f>VLOOKUP(D1312, raw_data!F1472:P5585, 11, FALSE)</f>
        <v>6</v>
      </c>
    </row>
    <row r="1313" spans="1:5" x14ac:dyDescent="0.2">
      <c r="A1313" t="s">
        <v>8218</v>
      </c>
      <c r="B1313">
        <f>VLOOKUP(A1313, raw_data!F1313:P5426, 11, FALSE)</f>
        <v>139</v>
      </c>
      <c r="D1313" t="s">
        <v>8220</v>
      </c>
      <c r="E1313">
        <f>VLOOKUP(D1313, raw_data!F1473:P5586, 11, FALSE)</f>
        <v>6</v>
      </c>
    </row>
    <row r="1314" spans="1:5" x14ac:dyDescent="0.2">
      <c r="A1314" t="s">
        <v>8218</v>
      </c>
      <c r="B1314">
        <f>VLOOKUP(A1314, raw_data!F1314:P5427, 11, FALSE)</f>
        <v>139</v>
      </c>
      <c r="D1314" t="s">
        <v>8220</v>
      </c>
      <c r="E1314">
        <f>VLOOKUP(D1314, raw_data!F1474:P5587, 11, FALSE)</f>
        <v>6</v>
      </c>
    </row>
    <row r="1315" spans="1:5" x14ac:dyDescent="0.2">
      <c r="A1315" t="s">
        <v>8218</v>
      </c>
      <c r="B1315">
        <f>VLOOKUP(A1315, raw_data!F1315:P5428, 11, FALSE)</f>
        <v>139</v>
      </c>
      <c r="D1315" t="s">
        <v>8220</v>
      </c>
      <c r="E1315">
        <f>VLOOKUP(D1315, raw_data!F1475:P5588, 11, FALSE)</f>
        <v>6</v>
      </c>
    </row>
    <row r="1316" spans="1:5" x14ac:dyDescent="0.2">
      <c r="A1316" t="s">
        <v>8218</v>
      </c>
      <c r="B1316">
        <f>VLOOKUP(A1316, raw_data!F1316:P5429, 11, FALSE)</f>
        <v>139</v>
      </c>
      <c r="D1316" t="s">
        <v>8220</v>
      </c>
      <c r="E1316">
        <f>VLOOKUP(D1316, raw_data!F1476:P5589, 11, FALSE)</f>
        <v>6</v>
      </c>
    </row>
    <row r="1317" spans="1:5" x14ac:dyDescent="0.2">
      <c r="A1317" t="s">
        <v>8218</v>
      </c>
      <c r="B1317">
        <f>VLOOKUP(A1317, raw_data!F1317:P5430, 11, FALSE)</f>
        <v>139</v>
      </c>
      <c r="D1317" t="s">
        <v>8220</v>
      </c>
      <c r="E1317">
        <f>VLOOKUP(D1317, raw_data!F1477:P5590, 11, FALSE)</f>
        <v>6</v>
      </c>
    </row>
    <row r="1318" spans="1:5" x14ac:dyDescent="0.2">
      <c r="A1318" t="s">
        <v>8218</v>
      </c>
      <c r="B1318">
        <f>VLOOKUP(A1318, raw_data!F1318:P5431, 11, FALSE)</f>
        <v>139</v>
      </c>
      <c r="D1318" t="s">
        <v>8220</v>
      </c>
      <c r="E1318">
        <f>VLOOKUP(D1318, raw_data!F1478:P5591, 11, FALSE)</f>
        <v>6</v>
      </c>
    </row>
    <row r="1319" spans="1:5" x14ac:dyDescent="0.2">
      <c r="A1319" t="s">
        <v>8218</v>
      </c>
      <c r="B1319">
        <f>VLOOKUP(A1319, raw_data!F1319:P5432, 11, FALSE)</f>
        <v>139</v>
      </c>
      <c r="D1319" t="s">
        <v>8220</v>
      </c>
      <c r="E1319">
        <f>VLOOKUP(D1319, raw_data!F1479:P5592, 11, FALSE)</f>
        <v>6</v>
      </c>
    </row>
    <row r="1320" spans="1:5" x14ac:dyDescent="0.2">
      <c r="A1320" t="s">
        <v>8218</v>
      </c>
      <c r="B1320">
        <f>VLOOKUP(A1320, raw_data!F1320:P5433, 11, FALSE)</f>
        <v>139</v>
      </c>
      <c r="D1320" t="s">
        <v>8220</v>
      </c>
      <c r="E1320">
        <f>VLOOKUP(D1320, raw_data!F1480:P5593, 11, FALSE)</f>
        <v>6</v>
      </c>
    </row>
    <row r="1321" spans="1:5" x14ac:dyDescent="0.2">
      <c r="A1321" t="s">
        <v>8218</v>
      </c>
      <c r="B1321">
        <f>VLOOKUP(A1321, raw_data!F1321:P5434, 11, FALSE)</f>
        <v>139</v>
      </c>
      <c r="D1321" t="s">
        <v>8220</v>
      </c>
      <c r="E1321">
        <f>VLOOKUP(D1321, raw_data!F1481:P5594, 11, FALSE)</f>
        <v>6</v>
      </c>
    </row>
    <row r="1322" spans="1:5" x14ac:dyDescent="0.2">
      <c r="A1322" t="s">
        <v>8218</v>
      </c>
      <c r="B1322">
        <f>VLOOKUP(A1322, raw_data!F1322:P5435, 11, FALSE)</f>
        <v>139</v>
      </c>
      <c r="D1322" t="s">
        <v>8220</v>
      </c>
      <c r="E1322">
        <f>VLOOKUP(D1322, raw_data!F1482:P5595, 11, FALSE)</f>
        <v>6</v>
      </c>
    </row>
    <row r="1323" spans="1:5" x14ac:dyDescent="0.2">
      <c r="A1323" t="s">
        <v>8218</v>
      </c>
      <c r="B1323">
        <f>VLOOKUP(A1323, raw_data!F1323:P5436, 11, FALSE)</f>
        <v>139</v>
      </c>
      <c r="D1323" t="s">
        <v>8220</v>
      </c>
      <c r="E1323">
        <f>VLOOKUP(D1323, raw_data!F1483:P5596, 11, FALSE)</f>
        <v>6</v>
      </c>
    </row>
    <row r="1324" spans="1:5" x14ac:dyDescent="0.2">
      <c r="A1324" t="s">
        <v>8218</v>
      </c>
      <c r="B1324">
        <f>VLOOKUP(A1324, raw_data!F1324:P5437, 11, FALSE)</f>
        <v>139</v>
      </c>
      <c r="D1324" t="s">
        <v>8220</v>
      </c>
      <c r="E1324">
        <f>VLOOKUP(D1324, raw_data!F1484:P5597, 11, FALSE)</f>
        <v>1</v>
      </c>
    </row>
    <row r="1325" spans="1:5" x14ac:dyDescent="0.2">
      <c r="A1325" t="s">
        <v>8218</v>
      </c>
      <c r="B1325">
        <f>VLOOKUP(A1325, raw_data!F1325:P5438, 11, FALSE)</f>
        <v>139</v>
      </c>
      <c r="D1325" t="s">
        <v>8220</v>
      </c>
      <c r="E1325">
        <f>VLOOKUP(D1325, raw_data!F1485:P5598, 11, FALSE)</f>
        <v>2</v>
      </c>
    </row>
    <row r="1326" spans="1:5" x14ac:dyDescent="0.2">
      <c r="A1326" t="s">
        <v>8218</v>
      </c>
      <c r="B1326">
        <f>VLOOKUP(A1326, raw_data!F1326:P5439, 11, FALSE)</f>
        <v>139</v>
      </c>
      <c r="D1326" t="s">
        <v>8220</v>
      </c>
      <c r="E1326">
        <f>VLOOKUP(D1326, raw_data!F1486:P5599, 11, FALSE)</f>
        <v>0</v>
      </c>
    </row>
    <row r="1327" spans="1:5" x14ac:dyDescent="0.2">
      <c r="A1327" t="s">
        <v>8218</v>
      </c>
      <c r="B1327">
        <f>VLOOKUP(A1327, raw_data!F1327:P5440, 11, FALSE)</f>
        <v>139</v>
      </c>
      <c r="D1327" t="s">
        <v>8220</v>
      </c>
      <c r="E1327">
        <f>VLOOKUP(D1327, raw_data!F1487:P5600, 11, FALSE)</f>
        <v>3</v>
      </c>
    </row>
    <row r="1328" spans="1:5" x14ac:dyDescent="0.2">
      <c r="A1328" t="s">
        <v>8218</v>
      </c>
      <c r="B1328">
        <f>VLOOKUP(A1328, raw_data!F1328:P5441, 11, FALSE)</f>
        <v>139</v>
      </c>
      <c r="D1328" t="s">
        <v>8220</v>
      </c>
      <c r="E1328">
        <f>VLOOKUP(D1328, raw_data!F1488:P5601, 11, FALSE)</f>
        <v>3</v>
      </c>
    </row>
    <row r="1329" spans="1:5" x14ac:dyDescent="0.2">
      <c r="A1329" t="s">
        <v>8218</v>
      </c>
      <c r="B1329">
        <f>VLOOKUP(A1329, raw_data!F1329:P5442, 11, FALSE)</f>
        <v>139</v>
      </c>
      <c r="D1329" t="s">
        <v>8220</v>
      </c>
      <c r="E1329">
        <f>VLOOKUP(D1329, raw_data!F1489:P5602, 11, FALSE)</f>
        <v>0</v>
      </c>
    </row>
    <row r="1330" spans="1:5" x14ac:dyDescent="0.2">
      <c r="A1330" t="s">
        <v>8218</v>
      </c>
      <c r="B1330">
        <f>VLOOKUP(A1330, raw_data!F1330:P5443, 11, FALSE)</f>
        <v>139</v>
      </c>
      <c r="D1330" t="s">
        <v>8220</v>
      </c>
      <c r="E1330">
        <f>VLOOKUP(D1330, raw_data!F1490:P5603, 11, FALSE)</f>
        <v>6</v>
      </c>
    </row>
    <row r="1331" spans="1:5" x14ac:dyDescent="0.2">
      <c r="A1331" t="s">
        <v>8218</v>
      </c>
      <c r="B1331">
        <f>VLOOKUP(A1331, raw_data!F1331:P5444, 11, FALSE)</f>
        <v>139</v>
      </c>
      <c r="D1331" t="s">
        <v>8220</v>
      </c>
      <c r="E1331">
        <f>VLOOKUP(D1331, raw_data!F1491:P5604, 11, FALSE)</f>
        <v>0</v>
      </c>
    </row>
    <row r="1332" spans="1:5" x14ac:dyDescent="0.2">
      <c r="A1332" t="s">
        <v>8218</v>
      </c>
      <c r="B1332">
        <f>VLOOKUP(A1332, raw_data!F1332:P5445, 11, FALSE)</f>
        <v>139</v>
      </c>
      <c r="D1332" t="s">
        <v>8220</v>
      </c>
      <c r="E1332">
        <f>VLOOKUP(D1332, raw_data!F1492:P5605, 11, FALSE)</f>
        <v>19</v>
      </c>
    </row>
    <row r="1333" spans="1:5" x14ac:dyDescent="0.2">
      <c r="A1333" t="s">
        <v>8218</v>
      </c>
      <c r="B1333">
        <f>VLOOKUP(A1333, raw_data!F1333:P5446, 11, FALSE)</f>
        <v>139</v>
      </c>
      <c r="D1333" t="s">
        <v>8220</v>
      </c>
      <c r="E1333">
        <f>VLOOKUP(D1333, raw_data!F1493:P5606, 11, FALSE)</f>
        <v>1</v>
      </c>
    </row>
    <row r="1334" spans="1:5" x14ac:dyDescent="0.2">
      <c r="A1334" t="s">
        <v>8218</v>
      </c>
      <c r="B1334">
        <f>VLOOKUP(A1334, raw_data!F1334:P5447, 11, FALSE)</f>
        <v>139</v>
      </c>
      <c r="D1334" t="s">
        <v>8220</v>
      </c>
      <c r="E1334">
        <f>VLOOKUP(D1334, raw_data!F1494:P5607, 11, FALSE)</f>
        <v>2</v>
      </c>
    </row>
    <row r="1335" spans="1:5" x14ac:dyDescent="0.2">
      <c r="A1335" t="s">
        <v>8218</v>
      </c>
      <c r="B1335">
        <f>VLOOKUP(A1335, raw_data!F1335:P5448, 11, FALSE)</f>
        <v>139</v>
      </c>
      <c r="D1335" t="s">
        <v>8220</v>
      </c>
      <c r="E1335">
        <f>VLOOKUP(D1335, raw_data!F1495:P5608, 11, FALSE)</f>
        <v>0</v>
      </c>
    </row>
    <row r="1336" spans="1:5" x14ac:dyDescent="0.2">
      <c r="A1336" t="s">
        <v>8218</v>
      </c>
      <c r="B1336">
        <f>VLOOKUP(A1336, raw_data!F1336:P5449, 11, FALSE)</f>
        <v>139</v>
      </c>
      <c r="D1336" t="s">
        <v>8220</v>
      </c>
      <c r="E1336">
        <f>VLOOKUP(D1336, raw_data!F1496:P5609, 11, FALSE)</f>
        <v>11</v>
      </c>
    </row>
    <row r="1337" spans="1:5" x14ac:dyDescent="0.2">
      <c r="A1337" t="s">
        <v>8218</v>
      </c>
      <c r="B1337">
        <f>VLOOKUP(A1337, raw_data!F1337:P5450, 11, FALSE)</f>
        <v>139</v>
      </c>
      <c r="D1337" t="s">
        <v>8220</v>
      </c>
      <c r="E1337">
        <f>VLOOKUP(D1337, raw_data!F1497:P5610, 11, FALSE)</f>
        <v>0</v>
      </c>
    </row>
    <row r="1338" spans="1:5" x14ac:dyDescent="0.2">
      <c r="A1338" t="s">
        <v>8218</v>
      </c>
      <c r="B1338">
        <f>VLOOKUP(A1338, raw_data!F1338:P5451, 11, FALSE)</f>
        <v>139</v>
      </c>
      <c r="D1338" t="s">
        <v>8220</v>
      </c>
      <c r="E1338">
        <f>VLOOKUP(D1338, raw_data!F1498:P5611, 11, FALSE)</f>
        <v>0</v>
      </c>
    </row>
    <row r="1339" spans="1:5" x14ac:dyDescent="0.2">
      <c r="A1339" t="s">
        <v>8218</v>
      </c>
      <c r="B1339">
        <f>VLOOKUP(A1339, raw_data!F1339:P5452, 11, FALSE)</f>
        <v>139</v>
      </c>
      <c r="D1339" t="s">
        <v>8220</v>
      </c>
      <c r="E1339">
        <f>VLOOKUP(D1339, raw_data!F1499:P5612, 11, FALSE)</f>
        <v>1</v>
      </c>
    </row>
    <row r="1340" spans="1:5" x14ac:dyDescent="0.2">
      <c r="A1340" t="s">
        <v>8218</v>
      </c>
      <c r="B1340">
        <f>VLOOKUP(A1340, raw_data!F1340:P5453, 11, FALSE)</f>
        <v>139</v>
      </c>
      <c r="D1340" t="s">
        <v>8220</v>
      </c>
      <c r="E1340">
        <f>VLOOKUP(D1340, raw_data!F1500:P5613, 11, FALSE)</f>
        <v>3</v>
      </c>
    </row>
    <row r="1341" spans="1:5" x14ac:dyDescent="0.2">
      <c r="A1341" t="s">
        <v>8218</v>
      </c>
      <c r="B1341">
        <f>VLOOKUP(A1341, raw_data!F1341:P5454, 11, FALSE)</f>
        <v>139</v>
      </c>
      <c r="D1341" t="s">
        <v>8220</v>
      </c>
      <c r="E1341">
        <f>VLOOKUP(D1341, raw_data!F1501:P5614, 11, FALSE)</f>
        <v>1</v>
      </c>
    </row>
    <row r="1342" spans="1:5" x14ac:dyDescent="0.2">
      <c r="A1342" t="s">
        <v>8218</v>
      </c>
      <c r="B1342">
        <f>VLOOKUP(A1342, raw_data!F1342:P5455, 11, FALSE)</f>
        <v>139</v>
      </c>
      <c r="D1342" t="s">
        <v>8220</v>
      </c>
      <c r="E1342">
        <f>VLOOKUP(D1342, raw_data!F1502:P5615, 11, FALSE)</f>
        <v>15</v>
      </c>
    </row>
    <row r="1343" spans="1:5" x14ac:dyDescent="0.2">
      <c r="A1343" t="s">
        <v>8218</v>
      </c>
      <c r="B1343">
        <f>VLOOKUP(A1343, raw_data!F1343:P5456, 11, FALSE)</f>
        <v>139</v>
      </c>
      <c r="D1343" t="s">
        <v>8220</v>
      </c>
      <c r="E1343">
        <f>VLOOKUP(D1343, raw_data!F1503:P5616, 11, FALSE)</f>
        <v>2</v>
      </c>
    </row>
    <row r="1344" spans="1:5" x14ac:dyDescent="0.2">
      <c r="A1344" t="s">
        <v>8218</v>
      </c>
      <c r="B1344">
        <f>VLOOKUP(A1344, raw_data!F1344:P5457, 11, FALSE)</f>
        <v>139</v>
      </c>
      <c r="D1344" t="s">
        <v>8220</v>
      </c>
      <c r="E1344">
        <f>VLOOKUP(D1344, raw_data!F1504:P5617, 11, FALSE)</f>
        <v>2</v>
      </c>
    </row>
    <row r="1345" spans="1:5" x14ac:dyDescent="0.2">
      <c r="A1345" t="s">
        <v>8218</v>
      </c>
      <c r="B1345">
        <f>VLOOKUP(A1345, raw_data!F1345:P5458, 11, FALSE)</f>
        <v>139</v>
      </c>
      <c r="D1345" t="s">
        <v>8220</v>
      </c>
      <c r="E1345">
        <f>VLOOKUP(D1345, raw_data!F1505:P5618, 11, FALSE)</f>
        <v>2</v>
      </c>
    </row>
    <row r="1346" spans="1:5" x14ac:dyDescent="0.2">
      <c r="A1346" t="s">
        <v>8218</v>
      </c>
      <c r="B1346">
        <f>VLOOKUP(A1346, raw_data!F1346:P5459, 11, FALSE)</f>
        <v>139</v>
      </c>
      <c r="D1346" t="s">
        <v>8220</v>
      </c>
      <c r="E1346">
        <f>VLOOKUP(D1346, raw_data!F1506:P5619, 11, FALSE)</f>
        <v>2</v>
      </c>
    </row>
    <row r="1347" spans="1:5" x14ac:dyDescent="0.2">
      <c r="A1347" t="s">
        <v>8218</v>
      </c>
      <c r="B1347">
        <f>VLOOKUP(A1347, raw_data!F1347:P5460, 11, FALSE)</f>
        <v>7</v>
      </c>
      <c r="D1347" t="s">
        <v>8220</v>
      </c>
      <c r="E1347">
        <f>VLOOKUP(D1347, raw_data!F1507:P5620, 11, FALSE)</f>
        <v>2</v>
      </c>
    </row>
    <row r="1348" spans="1:5" x14ac:dyDescent="0.2">
      <c r="A1348" t="s">
        <v>8218</v>
      </c>
      <c r="B1348">
        <f>VLOOKUP(A1348, raw_data!F1348:P5461, 11, FALSE)</f>
        <v>149</v>
      </c>
      <c r="D1348" t="s">
        <v>8220</v>
      </c>
      <c r="E1348">
        <f>VLOOKUP(D1348, raw_data!F1508:P5621, 11, FALSE)</f>
        <v>2</v>
      </c>
    </row>
    <row r="1349" spans="1:5" x14ac:dyDescent="0.2">
      <c r="A1349" t="s">
        <v>8218</v>
      </c>
      <c r="B1349">
        <f>VLOOKUP(A1349, raw_data!F1349:P5462, 11, FALSE)</f>
        <v>31</v>
      </c>
      <c r="D1349" t="s">
        <v>8220</v>
      </c>
      <c r="E1349">
        <f>VLOOKUP(D1349, raw_data!F1509:P5622, 11, FALSE)</f>
        <v>2</v>
      </c>
    </row>
    <row r="1350" spans="1:5" x14ac:dyDescent="0.2">
      <c r="A1350" t="s">
        <v>8218</v>
      </c>
      <c r="B1350">
        <f>VLOOKUP(A1350, raw_data!F1350:P5463, 11, FALSE)</f>
        <v>26</v>
      </c>
      <c r="D1350" t="s">
        <v>8220</v>
      </c>
      <c r="E1350">
        <f>VLOOKUP(D1350, raw_data!F1510:P5623, 11, FALSE)</f>
        <v>2</v>
      </c>
    </row>
    <row r="1351" spans="1:5" x14ac:dyDescent="0.2">
      <c r="A1351" t="s">
        <v>8218</v>
      </c>
      <c r="B1351">
        <f>VLOOKUP(A1351, raw_data!F1351:P5464, 11, FALSE)</f>
        <v>172</v>
      </c>
      <c r="D1351" t="s">
        <v>8220</v>
      </c>
      <c r="E1351">
        <f>VLOOKUP(D1351, raw_data!F1511:P5624, 11, FALSE)</f>
        <v>2</v>
      </c>
    </row>
    <row r="1352" spans="1:5" x14ac:dyDescent="0.2">
      <c r="A1352" t="s">
        <v>8218</v>
      </c>
      <c r="B1352">
        <f>VLOOKUP(A1352, raw_data!F1352:P5465, 11, FALSE)</f>
        <v>78</v>
      </c>
      <c r="D1352" t="s">
        <v>8220</v>
      </c>
      <c r="E1352">
        <f>VLOOKUP(D1352, raw_data!F1512:P5625, 11, FALSE)</f>
        <v>2</v>
      </c>
    </row>
    <row r="1353" spans="1:5" x14ac:dyDescent="0.2">
      <c r="A1353" t="s">
        <v>8218</v>
      </c>
      <c r="B1353">
        <f>VLOOKUP(A1353, raw_data!F1353:P5466, 11, FALSE)</f>
        <v>120</v>
      </c>
      <c r="D1353" t="s">
        <v>8220</v>
      </c>
      <c r="E1353">
        <f>VLOOKUP(D1353, raw_data!F1513:P5626, 11, FALSE)</f>
        <v>2</v>
      </c>
    </row>
    <row r="1354" spans="1:5" x14ac:dyDescent="0.2">
      <c r="A1354" t="s">
        <v>8218</v>
      </c>
      <c r="B1354">
        <f>VLOOKUP(A1354, raw_data!F1354:P5467, 11, FALSE)</f>
        <v>227</v>
      </c>
      <c r="D1354" t="s">
        <v>8220</v>
      </c>
      <c r="E1354">
        <f>VLOOKUP(D1354, raw_data!F1514:P5627, 11, FALSE)</f>
        <v>2</v>
      </c>
    </row>
    <row r="1355" spans="1:5" x14ac:dyDescent="0.2">
      <c r="A1355" t="s">
        <v>8218</v>
      </c>
      <c r="B1355">
        <f>VLOOKUP(A1355, raw_data!F1355:P5468, 11, FALSE)</f>
        <v>42</v>
      </c>
      <c r="D1355" t="s">
        <v>8220</v>
      </c>
      <c r="E1355">
        <f>VLOOKUP(D1355, raw_data!F1515:P5628, 11, FALSE)</f>
        <v>2</v>
      </c>
    </row>
    <row r="1356" spans="1:5" x14ac:dyDescent="0.2">
      <c r="A1356" t="s">
        <v>8218</v>
      </c>
      <c r="B1356">
        <f>VLOOKUP(A1356, raw_data!F1356:P5469, 11, FALSE)</f>
        <v>64</v>
      </c>
      <c r="D1356" t="s">
        <v>8220</v>
      </c>
      <c r="E1356">
        <f>VLOOKUP(D1356, raw_data!F1516:P5629, 11, FALSE)</f>
        <v>2</v>
      </c>
    </row>
    <row r="1357" spans="1:5" x14ac:dyDescent="0.2">
      <c r="A1357" t="s">
        <v>8218</v>
      </c>
      <c r="B1357">
        <f>VLOOKUP(A1357, raw_data!F1357:P5470, 11, FALSE)</f>
        <v>121</v>
      </c>
      <c r="D1357" t="s">
        <v>8220</v>
      </c>
      <c r="E1357">
        <f>VLOOKUP(D1357, raw_data!F1517:P5630, 11, FALSE)</f>
        <v>2</v>
      </c>
    </row>
    <row r="1358" spans="1:5" x14ac:dyDescent="0.2">
      <c r="A1358" t="s">
        <v>8218</v>
      </c>
      <c r="B1358">
        <f>VLOOKUP(A1358, raw_data!F1358:P5471, 11, FALSE)</f>
        <v>87</v>
      </c>
      <c r="D1358" t="s">
        <v>8220</v>
      </c>
      <c r="E1358">
        <f>VLOOKUP(D1358, raw_data!F1518:P5631, 11, FALSE)</f>
        <v>2</v>
      </c>
    </row>
    <row r="1359" spans="1:5" x14ac:dyDescent="0.2">
      <c r="A1359" t="s">
        <v>8218</v>
      </c>
      <c r="B1359">
        <f>VLOOKUP(A1359, raw_data!F1359:P5472, 11, FALSE)</f>
        <v>65</v>
      </c>
      <c r="D1359" t="s">
        <v>8220</v>
      </c>
      <c r="E1359">
        <f>VLOOKUP(D1359, raw_data!F1519:P5632, 11, FALSE)</f>
        <v>2</v>
      </c>
    </row>
    <row r="1360" spans="1:5" x14ac:dyDescent="0.2">
      <c r="A1360" t="s">
        <v>8218</v>
      </c>
      <c r="B1360">
        <f>VLOOKUP(A1360, raw_data!F1360:P5473, 11, FALSE)</f>
        <v>49</v>
      </c>
      <c r="D1360" t="s">
        <v>8220</v>
      </c>
      <c r="E1360">
        <f>VLOOKUP(D1360, raw_data!F1520:P5633, 11, FALSE)</f>
        <v>2</v>
      </c>
    </row>
    <row r="1361" spans="1:5" x14ac:dyDescent="0.2">
      <c r="A1361" t="s">
        <v>8218</v>
      </c>
      <c r="B1361">
        <f>VLOOKUP(A1361, raw_data!F1361:P5474, 11, FALSE)</f>
        <v>19</v>
      </c>
      <c r="D1361" t="s">
        <v>8220</v>
      </c>
      <c r="E1361">
        <f>VLOOKUP(D1361, raw_data!F1521:P5634, 11, FALSE)</f>
        <v>2</v>
      </c>
    </row>
    <row r="1362" spans="1:5" x14ac:dyDescent="0.2">
      <c r="A1362" t="s">
        <v>8218</v>
      </c>
      <c r="B1362">
        <f>VLOOKUP(A1362, raw_data!F1362:P5475, 11, FALSE)</f>
        <v>81</v>
      </c>
      <c r="D1362" t="s">
        <v>8220</v>
      </c>
      <c r="E1362">
        <f>VLOOKUP(D1362, raw_data!F1522:P5635, 11, FALSE)</f>
        <v>2</v>
      </c>
    </row>
    <row r="1363" spans="1:5" x14ac:dyDescent="0.2">
      <c r="A1363" t="s">
        <v>8218</v>
      </c>
      <c r="B1363">
        <f>VLOOKUP(A1363, raw_data!F1363:P5476, 11, FALSE)</f>
        <v>264</v>
      </c>
      <c r="D1363" t="s">
        <v>8220</v>
      </c>
      <c r="E1363">
        <f>VLOOKUP(D1363, raw_data!F1523:P5636, 11, FALSE)</f>
        <v>2</v>
      </c>
    </row>
    <row r="1364" spans="1:5" x14ac:dyDescent="0.2">
      <c r="A1364" t="s">
        <v>8218</v>
      </c>
      <c r="B1364">
        <f>VLOOKUP(A1364, raw_data!F1364:P5477, 11, FALSE)</f>
        <v>25</v>
      </c>
      <c r="D1364" t="s">
        <v>8220</v>
      </c>
      <c r="E1364">
        <f>VLOOKUP(D1364, raw_data!F1524:P5637, 11, FALSE)</f>
        <v>2</v>
      </c>
    </row>
    <row r="1365" spans="1:5" x14ac:dyDescent="0.2">
      <c r="A1365" t="s">
        <v>8218</v>
      </c>
      <c r="B1365">
        <f>VLOOKUP(A1365, raw_data!F1365:P5478, 11, FALSE)</f>
        <v>5</v>
      </c>
      <c r="D1365" t="s">
        <v>8220</v>
      </c>
      <c r="E1365">
        <f>VLOOKUP(D1365, raw_data!F1525:P5638, 11, FALSE)</f>
        <v>2</v>
      </c>
    </row>
    <row r="1366" spans="1:5" x14ac:dyDescent="0.2">
      <c r="A1366" t="s">
        <v>8218</v>
      </c>
      <c r="B1366">
        <f>VLOOKUP(A1366, raw_data!F1366:P5479, 11, FALSE)</f>
        <v>144</v>
      </c>
      <c r="D1366" t="s">
        <v>8220</v>
      </c>
      <c r="E1366">
        <f>VLOOKUP(D1366, raw_data!F1526:P5639, 11, FALSE)</f>
        <v>2</v>
      </c>
    </row>
    <row r="1367" spans="1:5" x14ac:dyDescent="0.2">
      <c r="A1367" t="s">
        <v>8218</v>
      </c>
      <c r="B1367">
        <f>VLOOKUP(A1367, raw_data!F1367:P5480, 11, FALSE)</f>
        <v>92</v>
      </c>
      <c r="D1367" t="s">
        <v>8220</v>
      </c>
      <c r="E1367">
        <f>VLOOKUP(D1367, raw_data!F1527:P5640, 11, FALSE)</f>
        <v>2</v>
      </c>
    </row>
    <row r="1368" spans="1:5" x14ac:dyDescent="0.2">
      <c r="A1368" t="s">
        <v>8218</v>
      </c>
      <c r="B1368">
        <f>VLOOKUP(A1368, raw_data!F1368:P5481, 11, FALSE)</f>
        <v>147</v>
      </c>
      <c r="D1368" t="s">
        <v>8220</v>
      </c>
      <c r="E1368">
        <f>VLOOKUP(D1368, raw_data!F1528:P5641, 11, FALSE)</f>
        <v>2</v>
      </c>
    </row>
    <row r="1369" spans="1:5" x14ac:dyDescent="0.2">
      <c r="A1369" t="s">
        <v>8218</v>
      </c>
      <c r="B1369">
        <f>VLOOKUP(A1369, raw_data!F1369:P5482, 11, FALSE)</f>
        <v>90</v>
      </c>
      <c r="D1369" t="s">
        <v>8220</v>
      </c>
      <c r="E1369">
        <f>VLOOKUP(D1369, raw_data!F1529:P5642, 11, FALSE)</f>
        <v>2</v>
      </c>
    </row>
    <row r="1370" spans="1:5" x14ac:dyDescent="0.2">
      <c r="A1370" t="s">
        <v>8218</v>
      </c>
      <c r="B1370">
        <f>VLOOKUP(A1370, raw_data!F1370:P5483, 11, FALSE)</f>
        <v>87</v>
      </c>
      <c r="D1370" t="s">
        <v>8220</v>
      </c>
      <c r="E1370">
        <f>VLOOKUP(D1370, raw_data!F1530:P5643, 11, FALSE)</f>
        <v>2</v>
      </c>
    </row>
    <row r="1371" spans="1:5" x14ac:dyDescent="0.2">
      <c r="A1371" t="s">
        <v>8218</v>
      </c>
      <c r="B1371">
        <f>VLOOKUP(A1371, raw_data!F1371:P5484, 11, FALSE)</f>
        <v>406</v>
      </c>
      <c r="D1371" t="s">
        <v>8220</v>
      </c>
      <c r="E1371">
        <f>VLOOKUP(D1371, raw_data!F1531:P5644, 11, FALSE)</f>
        <v>2</v>
      </c>
    </row>
    <row r="1372" spans="1:5" x14ac:dyDescent="0.2">
      <c r="A1372" t="s">
        <v>8218</v>
      </c>
      <c r="B1372">
        <f>VLOOKUP(A1372, raw_data!F1372:P5485, 11, FALSE)</f>
        <v>20</v>
      </c>
      <c r="D1372" t="s">
        <v>8220</v>
      </c>
      <c r="E1372">
        <f>VLOOKUP(D1372, raw_data!F1532:P5645, 11, FALSE)</f>
        <v>2</v>
      </c>
    </row>
    <row r="1373" spans="1:5" x14ac:dyDescent="0.2">
      <c r="A1373" t="s">
        <v>8218</v>
      </c>
      <c r="B1373">
        <f>VLOOKUP(A1373, raw_data!F1373:P5486, 11, FALSE)</f>
        <v>70</v>
      </c>
      <c r="D1373" t="s">
        <v>8220</v>
      </c>
      <c r="E1373">
        <f>VLOOKUP(D1373, raw_data!F1533:P5646, 11, FALSE)</f>
        <v>2</v>
      </c>
    </row>
    <row r="1374" spans="1:5" x14ac:dyDescent="0.2">
      <c r="A1374" t="s">
        <v>8218</v>
      </c>
      <c r="B1374">
        <f>VLOOKUP(A1374, raw_data!F1374:P5487, 11, FALSE)</f>
        <v>16</v>
      </c>
      <c r="D1374" t="s">
        <v>8220</v>
      </c>
      <c r="E1374">
        <f>VLOOKUP(D1374, raw_data!F1534:P5647, 11, FALSE)</f>
        <v>2</v>
      </c>
    </row>
    <row r="1375" spans="1:5" x14ac:dyDescent="0.2">
      <c r="A1375" t="s">
        <v>8218</v>
      </c>
      <c r="B1375">
        <f>VLOOKUP(A1375, raw_data!F1375:P5488, 11, FALSE)</f>
        <v>52</v>
      </c>
      <c r="D1375" t="s">
        <v>8220</v>
      </c>
      <c r="E1375">
        <f>VLOOKUP(D1375, raw_data!F1535:P5648, 11, FALSE)</f>
        <v>2</v>
      </c>
    </row>
    <row r="1376" spans="1:5" x14ac:dyDescent="0.2">
      <c r="A1376" t="s">
        <v>8218</v>
      </c>
      <c r="B1376">
        <f>VLOOKUP(A1376, raw_data!F1376:P5489, 11, FALSE)</f>
        <v>66</v>
      </c>
      <c r="D1376" t="s">
        <v>8220</v>
      </c>
      <c r="E1376">
        <f>VLOOKUP(D1376, raw_data!F1536:P5649, 11, FALSE)</f>
        <v>2</v>
      </c>
    </row>
    <row r="1377" spans="1:5" x14ac:dyDescent="0.2">
      <c r="A1377" t="s">
        <v>8218</v>
      </c>
      <c r="B1377">
        <f>VLOOKUP(A1377, raw_data!F1377:P5490, 11, FALSE)</f>
        <v>109</v>
      </c>
      <c r="D1377" t="s">
        <v>8220</v>
      </c>
      <c r="E1377">
        <f>VLOOKUP(D1377, raw_data!F1537:P5650, 11, FALSE)</f>
        <v>2</v>
      </c>
    </row>
    <row r="1378" spans="1:5" x14ac:dyDescent="0.2">
      <c r="A1378" t="s">
        <v>8218</v>
      </c>
      <c r="B1378">
        <f>VLOOKUP(A1378, raw_data!F1378:P5491, 11, FALSE)</f>
        <v>168</v>
      </c>
      <c r="D1378" t="s">
        <v>8220</v>
      </c>
      <c r="E1378">
        <f>VLOOKUP(D1378, raw_data!F1538:P5651, 11, FALSE)</f>
        <v>2</v>
      </c>
    </row>
    <row r="1379" spans="1:5" x14ac:dyDescent="0.2">
      <c r="A1379" t="s">
        <v>8218</v>
      </c>
      <c r="B1379">
        <f>VLOOKUP(A1379, raw_data!F1379:P5492, 11, FALSE)</f>
        <v>31</v>
      </c>
      <c r="D1379" t="s">
        <v>8220</v>
      </c>
      <c r="E1379">
        <f>VLOOKUP(D1379, raw_data!F1539:P5652, 11, FALSE)</f>
        <v>2</v>
      </c>
    </row>
    <row r="1380" spans="1:5" x14ac:dyDescent="0.2">
      <c r="A1380" t="s">
        <v>8218</v>
      </c>
      <c r="B1380">
        <f>VLOOKUP(A1380, raw_data!F1380:P5493, 11, FALSE)</f>
        <v>133</v>
      </c>
      <c r="D1380" t="s">
        <v>8220</v>
      </c>
      <c r="E1380">
        <f>VLOOKUP(D1380, raw_data!F1540:P5653, 11, FALSE)</f>
        <v>2</v>
      </c>
    </row>
    <row r="1381" spans="1:5" x14ac:dyDescent="0.2">
      <c r="A1381" t="s">
        <v>8218</v>
      </c>
      <c r="B1381">
        <f>VLOOKUP(A1381, raw_data!F1381:P5494, 11, FALSE)</f>
        <v>151</v>
      </c>
      <c r="D1381" t="s">
        <v>8220</v>
      </c>
      <c r="E1381">
        <f>VLOOKUP(D1381, raw_data!F1541:P5654, 11, FALSE)</f>
        <v>2</v>
      </c>
    </row>
    <row r="1382" spans="1:5" x14ac:dyDescent="0.2">
      <c r="A1382" t="s">
        <v>8218</v>
      </c>
      <c r="B1382">
        <f>VLOOKUP(A1382, raw_data!F1382:P5495, 11, FALSE)</f>
        <v>5</v>
      </c>
      <c r="D1382" t="s">
        <v>8220</v>
      </c>
      <c r="E1382">
        <f>VLOOKUP(D1382, raw_data!F1542:P5655, 11, FALSE)</f>
        <v>2</v>
      </c>
    </row>
    <row r="1383" spans="1:5" x14ac:dyDescent="0.2">
      <c r="A1383" t="s">
        <v>8218</v>
      </c>
      <c r="B1383">
        <f>VLOOKUP(A1383, raw_data!F1383:P5496, 11, FALSE)</f>
        <v>73</v>
      </c>
      <c r="D1383" t="s">
        <v>8220</v>
      </c>
      <c r="E1383">
        <f>VLOOKUP(D1383, raw_data!F1543:P5656, 11, FALSE)</f>
        <v>2</v>
      </c>
    </row>
    <row r="1384" spans="1:5" x14ac:dyDescent="0.2">
      <c r="A1384" t="s">
        <v>8218</v>
      </c>
      <c r="B1384">
        <f>VLOOKUP(A1384, raw_data!F1384:P5497, 11, FALSE)</f>
        <v>148</v>
      </c>
      <c r="D1384" t="s">
        <v>8220</v>
      </c>
      <c r="E1384">
        <f>VLOOKUP(D1384, raw_data!F1544:P5657, 11, FALSE)</f>
        <v>1</v>
      </c>
    </row>
    <row r="1385" spans="1:5" x14ac:dyDescent="0.2">
      <c r="A1385" t="s">
        <v>8218</v>
      </c>
      <c r="B1385">
        <f>VLOOKUP(A1385, raw_data!F1385:P5498, 11, FALSE)</f>
        <v>93</v>
      </c>
      <c r="D1385" t="s">
        <v>8220</v>
      </c>
      <c r="E1385">
        <f>VLOOKUP(D1385, raw_data!F1545:P5658, 11, FALSE)</f>
        <v>1</v>
      </c>
    </row>
    <row r="1386" spans="1:5" x14ac:dyDescent="0.2">
      <c r="A1386" t="s">
        <v>8218</v>
      </c>
      <c r="B1386">
        <f>VLOOKUP(A1386, raw_data!F1386:P5499, 11, FALSE)</f>
        <v>63</v>
      </c>
      <c r="D1386" t="s">
        <v>8220</v>
      </c>
      <c r="E1386">
        <f>VLOOKUP(D1386, raw_data!F1546:P5659, 11, FALSE)</f>
        <v>0</v>
      </c>
    </row>
    <row r="1387" spans="1:5" x14ac:dyDescent="0.2">
      <c r="A1387" t="s">
        <v>8218</v>
      </c>
      <c r="B1387">
        <f>VLOOKUP(A1387, raw_data!F1387:P5500, 11, FALSE)</f>
        <v>134</v>
      </c>
      <c r="D1387" t="s">
        <v>8220</v>
      </c>
      <c r="E1387">
        <f>VLOOKUP(D1387, raw_data!F1547:P5660, 11, FALSE)</f>
        <v>1</v>
      </c>
    </row>
    <row r="1388" spans="1:5" x14ac:dyDescent="0.2">
      <c r="A1388" t="s">
        <v>8218</v>
      </c>
      <c r="B1388">
        <f>VLOOKUP(A1388, raw_data!F1388:P5501, 11, FALSE)</f>
        <v>14</v>
      </c>
      <c r="D1388" t="s">
        <v>8220</v>
      </c>
      <c r="E1388">
        <f>VLOOKUP(D1388, raw_data!F1548:P5661, 11, FALSE)</f>
        <v>11</v>
      </c>
    </row>
    <row r="1389" spans="1:5" x14ac:dyDescent="0.2">
      <c r="A1389" t="s">
        <v>8218</v>
      </c>
      <c r="B1389">
        <f>VLOOKUP(A1389, raw_data!F1389:P5502, 11, FALSE)</f>
        <v>78</v>
      </c>
      <c r="D1389" t="s">
        <v>8220</v>
      </c>
      <c r="E1389">
        <f>VLOOKUP(D1389, raw_data!F1549:P5662, 11, FALSE)</f>
        <v>0</v>
      </c>
    </row>
    <row r="1390" spans="1:5" x14ac:dyDescent="0.2">
      <c r="A1390" t="s">
        <v>8218</v>
      </c>
      <c r="B1390">
        <f>VLOOKUP(A1390, raw_data!F1390:P5503, 11, FALSE)</f>
        <v>112</v>
      </c>
      <c r="D1390" t="s">
        <v>8220</v>
      </c>
      <c r="E1390">
        <f>VLOOKUP(D1390, raw_data!F1550:P5663, 11, FALSE)</f>
        <v>1</v>
      </c>
    </row>
    <row r="1391" spans="1:5" x14ac:dyDescent="0.2">
      <c r="A1391" t="s">
        <v>8218</v>
      </c>
      <c r="B1391">
        <f>VLOOKUP(A1391, raw_data!F1391:P5504, 11, FALSE)</f>
        <v>34</v>
      </c>
      <c r="D1391" t="s">
        <v>8220</v>
      </c>
      <c r="E1391">
        <f>VLOOKUP(D1391, raw_data!F1551:P5664, 11, FALSE)</f>
        <v>6</v>
      </c>
    </row>
    <row r="1392" spans="1:5" x14ac:dyDescent="0.2">
      <c r="A1392" t="s">
        <v>8218</v>
      </c>
      <c r="B1392">
        <f>VLOOKUP(A1392, raw_data!F1392:P5505, 11, FALSE)</f>
        <v>19</v>
      </c>
      <c r="D1392" t="s">
        <v>8220</v>
      </c>
      <c r="E1392">
        <f>VLOOKUP(D1392, raw_data!F1552:P5665, 11, FALSE)</f>
        <v>7</v>
      </c>
    </row>
    <row r="1393" spans="1:5" x14ac:dyDescent="0.2">
      <c r="A1393" t="s">
        <v>8218</v>
      </c>
      <c r="B1393">
        <f>VLOOKUP(A1393, raw_data!F1393:P5506, 11, FALSE)</f>
        <v>13</v>
      </c>
      <c r="D1393" t="s">
        <v>8220</v>
      </c>
      <c r="E1393">
        <f>VLOOKUP(D1393, raw_data!F1553:P5666, 11, FALSE)</f>
        <v>0</v>
      </c>
    </row>
    <row r="1394" spans="1:5" x14ac:dyDescent="0.2">
      <c r="A1394" t="s">
        <v>8218</v>
      </c>
      <c r="B1394">
        <f>VLOOKUP(A1394, raw_data!F1394:P5507, 11, FALSE)</f>
        <v>104</v>
      </c>
      <c r="D1394" t="s">
        <v>8220</v>
      </c>
      <c r="E1394">
        <f>VLOOKUP(D1394, raw_data!F1554:P5667, 11, FALSE)</f>
        <v>16</v>
      </c>
    </row>
    <row r="1395" spans="1:5" x14ac:dyDescent="0.2">
      <c r="A1395" t="s">
        <v>8218</v>
      </c>
      <c r="B1395">
        <f>VLOOKUP(A1395, raw_data!F1395:P5508, 11, FALSE)</f>
        <v>52</v>
      </c>
      <c r="D1395" t="s">
        <v>8220</v>
      </c>
      <c r="E1395">
        <f>VLOOKUP(D1395, raw_data!F1555:P5668, 11, FALSE)</f>
        <v>0</v>
      </c>
    </row>
    <row r="1396" spans="1:5" x14ac:dyDescent="0.2">
      <c r="A1396" t="s">
        <v>8218</v>
      </c>
      <c r="B1396">
        <f>VLOOKUP(A1396, raw_data!F1396:P5509, 11, FALSE)</f>
        <v>17</v>
      </c>
      <c r="D1396" t="s">
        <v>8220</v>
      </c>
      <c r="E1396">
        <f>VLOOKUP(D1396, raw_data!F1556:P5669, 11, FALSE)</f>
        <v>0</v>
      </c>
    </row>
    <row r="1397" spans="1:5" x14ac:dyDescent="0.2">
      <c r="A1397" t="s">
        <v>8218</v>
      </c>
      <c r="B1397">
        <f>VLOOKUP(A1397, raw_data!F1397:P5510, 11, FALSE)</f>
        <v>82</v>
      </c>
      <c r="D1397" t="s">
        <v>8220</v>
      </c>
      <c r="E1397">
        <f>VLOOKUP(D1397, raw_data!F1557:P5670, 11, FALSE)</f>
        <v>0</v>
      </c>
    </row>
    <row r="1398" spans="1:5" x14ac:dyDescent="0.2">
      <c r="A1398" t="s">
        <v>8218</v>
      </c>
      <c r="B1398">
        <f>VLOOKUP(A1398, raw_data!F1398:P5511, 11, FALSE)</f>
        <v>73</v>
      </c>
      <c r="D1398" t="s">
        <v>8220</v>
      </c>
      <c r="E1398">
        <f>VLOOKUP(D1398, raw_data!F1558:P5671, 11, FALSE)</f>
        <v>12</v>
      </c>
    </row>
    <row r="1399" spans="1:5" x14ac:dyDescent="0.2">
      <c r="A1399" t="s">
        <v>8218</v>
      </c>
      <c r="B1399">
        <f>VLOOKUP(A1399, raw_data!F1399:P5512, 11, FALSE)</f>
        <v>158</v>
      </c>
      <c r="D1399" t="s">
        <v>8220</v>
      </c>
      <c r="E1399">
        <f>VLOOKUP(D1399, raw_data!F1559:P5672, 11, FALSE)</f>
        <v>1</v>
      </c>
    </row>
    <row r="1400" spans="1:5" x14ac:dyDescent="0.2">
      <c r="A1400" t="s">
        <v>8218</v>
      </c>
      <c r="B1400">
        <f>VLOOKUP(A1400, raw_data!F1400:P5513, 11, FALSE)</f>
        <v>65</v>
      </c>
      <c r="D1400" t="s">
        <v>8220</v>
      </c>
      <c r="E1400">
        <f>VLOOKUP(D1400, raw_data!F1560:P5673, 11, FALSE)</f>
        <v>3</v>
      </c>
    </row>
    <row r="1401" spans="1:5" x14ac:dyDescent="0.2">
      <c r="A1401" t="s">
        <v>8218</v>
      </c>
      <c r="B1401">
        <f>VLOOKUP(A1401, raw_data!F1401:P5514, 11, FALSE)</f>
        <v>184</v>
      </c>
      <c r="D1401" t="s">
        <v>8220</v>
      </c>
      <c r="E1401">
        <f>VLOOKUP(D1401, raw_data!F1561:P5674, 11, FALSE)</f>
        <v>1</v>
      </c>
    </row>
    <row r="1402" spans="1:5" x14ac:dyDescent="0.2">
      <c r="A1402" t="s">
        <v>8218</v>
      </c>
      <c r="B1402">
        <f>VLOOKUP(A1402, raw_data!F1402:P5515, 11, FALSE)</f>
        <v>34</v>
      </c>
      <c r="D1402" t="s">
        <v>8220</v>
      </c>
      <c r="E1402">
        <f>VLOOKUP(D1402, raw_data!F1562:P5675, 11, FALSE)</f>
        <v>4</v>
      </c>
    </row>
    <row r="1403" spans="1:5" x14ac:dyDescent="0.2">
      <c r="A1403" t="s">
        <v>8218</v>
      </c>
      <c r="B1403">
        <f>VLOOKUP(A1403, raw_data!F1403:P5516, 11, FALSE)</f>
        <v>240</v>
      </c>
      <c r="D1403" t="s">
        <v>8220</v>
      </c>
      <c r="E1403">
        <f>VLOOKUP(D1403, raw_data!F1563:P5676, 11, FALSE)</f>
        <v>1</v>
      </c>
    </row>
    <row r="1404" spans="1:5" x14ac:dyDescent="0.2">
      <c r="A1404" t="s">
        <v>8218</v>
      </c>
      <c r="B1404">
        <f>VLOOKUP(A1404, raw_data!F1404:P5517, 11, FALSE)</f>
        <v>113</v>
      </c>
      <c r="D1404" t="s">
        <v>8220</v>
      </c>
      <c r="E1404">
        <f>VLOOKUP(D1404, raw_data!F1564:P5677, 11, FALSE)</f>
        <v>1</v>
      </c>
    </row>
    <row r="1405" spans="1:5" x14ac:dyDescent="0.2">
      <c r="A1405" t="s">
        <v>8218</v>
      </c>
      <c r="B1405">
        <f>VLOOKUP(A1405, raw_data!F1405:P5518, 11, FALSE)</f>
        <v>66</v>
      </c>
      <c r="D1405" t="s">
        <v>8220</v>
      </c>
      <c r="E1405">
        <f>VLOOKUP(D1405, raw_data!F1565:P5678, 11, FALSE)</f>
        <v>1</v>
      </c>
    </row>
    <row r="1406" spans="1:5" x14ac:dyDescent="0.2">
      <c r="A1406" t="s">
        <v>8218</v>
      </c>
      <c r="B1406">
        <f>VLOOKUP(A1406, raw_data!F1406:P5519, 11, FALSE)</f>
        <v>340</v>
      </c>
      <c r="D1406" t="s">
        <v>8220</v>
      </c>
      <c r="E1406">
        <f>VLOOKUP(D1406, raw_data!F1566:P5679, 11, FALSE)</f>
        <v>1</v>
      </c>
    </row>
    <row r="1407" spans="1:5" x14ac:dyDescent="0.2">
      <c r="A1407" t="s">
        <v>8218</v>
      </c>
      <c r="B1407">
        <f>VLOOKUP(A1407, raw_data!F1407:P5520, 11, FALSE)</f>
        <v>340</v>
      </c>
      <c r="D1407" t="s">
        <v>8220</v>
      </c>
      <c r="E1407">
        <f>VLOOKUP(D1407, raw_data!F1567:P5680, 11, FALSE)</f>
        <v>1</v>
      </c>
    </row>
    <row r="1408" spans="1:5" x14ac:dyDescent="0.2">
      <c r="A1408" t="s">
        <v>8218</v>
      </c>
      <c r="B1408">
        <f>VLOOKUP(A1408, raw_data!F1408:P5521, 11, FALSE)</f>
        <v>340</v>
      </c>
      <c r="D1408" t="s">
        <v>8220</v>
      </c>
      <c r="E1408">
        <f>VLOOKUP(D1408, raw_data!F1568:P5681, 11, FALSE)</f>
        <v>1</v>
      </c>
    </row>
    <row r="1409" spans="1:5" x14ac:dyDescent="0.2">
      <c r="A1409" t="s">
        <v>8218</v>
      </c>
      <c r="B1409">
        <f>VLOOKUP(A1409, raw_data!F1409:P5522, 11, FALSE)</f>
        <v>340</v>
      </c>
      <c r="D1409" t="s">
        <v>8220</v>
      </c>
      <c r="E1409">
        <f>VLOOKUP(D1409, raw_data!F1569:P5682, 11, FALSE)</f>
        <v>1</v>
      </c>
    </row>
    <row r="1410" spans="1:5" x14ac:dyDescent="0.2">
      <c r="A1410" t="s">
        <v>8218</v>
      </c>
      <c r="B1410">
        <f>VLOOKUP(A1410, raw_data!F1410:P5523, 11, FALSE)</f>
        <v>340</v>
      </c>
      <c r="D1410" t="s">
        <v>8220</v>
      </c>
      <c r="E1410">
        <f>VLOOKUP(D1410, raw_data!F1570:P5683, 11, FALSE)</f>
        <v>1</v>
      </c>
    </row>
    <row r="1411" spans="1:5" x14ac:dyDescent="0.2">
      <c r="A1411" t="s">
        <v>8218</v>
      </c>
      <c r="B1411">
        <f>VLOOKUP(A1411, raw_data!F1411:P5524, 11, FALSE)</f>
        <v>340</v>
      </c>
      <c r="D1411" t="s">
        <v>8220</v>
      </c>
      <c r="E1411">
        <f>VLOOKUP(D1411, raw_data!F1571:P5684, 11, FALSE)</f>
        <v>1</v>
      </c>
    </row>
    <row r="1412" spans="1:5" x14ac:dyDescent="0.2">
      <c r="A1412" t="s">
        <v>8218</v>
      </c>
      <c r="B1412">
        <f>VLOOKUP(A1412, raw_data!F1412:P5525, 11, FALSE)</f>
        <v>340</v>
      </c>
      <c r="D1412" t="s">
        <v>8220</v>
      </c>
      <c r="E1412">
        <f>VLOOKUP(D1412, raw_data!F1572:P5685, 11, FALSE)</f>
        <v>1</v>
      </c>
    </row>
    <row r="1413" spans="1:5" x14ac:dyDescent="0.2">
      <c r="A1413" t="s">
        <v>8218</v>
      </c>
      <c r="B1413">
        <f>VLOOKUP(A1413, raw_data!F1413:P5526, 11, FALSE)</f>
        <v>340</v>
      </c>
      <c r="D1413" t="s">
        <v>8220</v>
      </c>
      <c r="E1413">
        <f>VLOOKUP(D1413, raw_data!F1573:P5686, 11, FALSE)</f>
        <v>1</v>
      </c>
    </row>
    <row r="1414" spans="1:5" x14ac:dyDescent="0.2">
      <c r="A1414" t="s">
        <v>8218</v>
      </c>
      <c r="B1414">
        <f>VLOOKUP(A1414, raw_data!F1414:P5527, 11, FALSE)</f>
        <v>340</v>
      </c>
      <c r="D1414" t="s">
        <v>8220</v>
      </c>
      <c r="E1414">
        <f>VLOOKUP(D1414, raw_data!F1574:P5687, 11, FALSE)</f>
        <v>1</v>
      </c>
    </row>
    <row r="1415" spans="1:5" x14ac:dyDescent="0.2">
      <c r="A1415" t="s">
        <v>8218</v>
      </c>
      <c r="B1415">
        <f>VLOOKUP(A1415, raw_data!F1415:P5528, 11, FALSE)</f>
        <v>340</v>
      </c>
      <c r="D1415" t="s">
        <v>8220</v>
      </c>
      <c r="E1415">
        <f>VLOOKUP(D1415, raw_data!F1575:P5688, 11, FALSE)</f>
        <v>1</v>
      </c>
    </row>
    <row r="1416" spans="1:5" x14ac:dyDescent="0.2">
      <c r="A1416" t="s">
        <v>8218</v>
      </c>
      <c r="B1416">
        <f>VLOOKUP(A1416, raw_data!F1416:P5529, 11, FALSE)</f>
        <v>340</v>
      </c>
      <c r="D1416" t="s">
        <v>8220</v>
      </c>
      <c r="E1416">
        <f>VLOOKUP(D1416, raw_data!F1576:P5689, 11, FALSE)</f>
        <v>1</v>
      </c>
    </row>
    <row r="1417" spans="1:5" x14ac:dyDescent="0.2">
      <c r="A1417" t="s">
        <v>8218</v>
      </c>
      <c r="B1417">
        <f>VLOOKUP(A1417, raw_data!F1417:P5530, 11, FALSE)</f>
        <v>340</v>
      </c>
      <c r="D1417" t="s">
        <v>8220</v>
      </c>
      <c r="E1417">
        <f>VLOOKUP(D1417, raw_data!F1577:P5690, 11, FALSE)</f>
        <v>1</v>
      </c>
    </row>
    <row r="1418" spans="1:5" x14ac:dyDescent="0.2">
      <c r="A1418" t="s">
        <v>8218</v>
      </c>
      <c r="B1418">
        <f>VLOOKUP(A1418, raw_data!F1418:P5531, 11, FALSE)</f>
        <v>340</v>
      </c>
      <c r="D1418" t="s">
        <v>8220</v>
      </c>
      <c r="E1418">
        <f>VLOOKUP(D1418, raw_data!F1578:P5691, 11, FALSE)</f>
        <v>1</v>
      </c>
    </row>
    <row r="1419" spans="1:5" x14ac:dyDescent="0.2">
      <c r="A1419" t="s">
        <v>8218</v>
      </c>
      <c r="B1419">
        <f>VLOOKUP(A1419, raw_data!F1419:P5532, 11, FALSE)</f>
        <v>340</v>
      </c>
      <c r="D1419" t="s">
        <v>8220</v>
      </c>
      <c r="E1419">
        <f>VLOOKUP(D1419, raw_data!F1579:P5692, 11, FALSE)</f>
        <v>1</v>
      </c>
    </row>
    <row r="1420" spans="1:5" x14ac:dyDescent="0.2">
      <c r="A1420" t="s">
        <v>8218</v>
      </c>
      <c r="B1420">
        <f>VLOOKUP(A1420, raw_data!F1420:P5533, 11, FALSE)</f>
        <v>340</v>
      </c>
      <c r="D1420" t="s">
        <v>8220</v>
      </c>
      <c r="E1420">
        <f>VLOOKUP(D1420, raw_data!F1580:P5693, 11, FALSE)</f>
        <v>1</v>
      </c>
    </row>
    <row r="1421" spans="1:5" x14ac:dyDescent="0.2">
      <c r="A1421" t="s">
        <v>8218</v>
      </c>
      <c r="B1421">
        <f>VLOOKUP(A1421, raw_data!F1421:P5534, 11, FALSE)</f>
        <v>340</v>
      </c>
      <c r="D1421" t="s">
        <v>8220</v>
      </c>
      <c r="E1421">
        <f>VLOOKUP(D1421, raw_data!F1581:P5694, 11, FALSE)</f>
        <v>1</v>
      </c>
    </row>
    <row r="1422" spans="1:5" x14ac:dyDescent="0.2">
      <c r="A1422" t="s">
        <v>8218</v>
      </c>
      <c r="B1422">
        <f>VLOOKUP(A1422, raw_data!F1422:P5535, 11, FALSE)</f>
        <v>340</v>
      </c>
      <c r="D1422" t="s">
        <v>8220</v>
      </c>
      <c r="E1422">
        <f>VLOOKUP(D1422, raw_data!F1582:P5695, 11, FALSE)</f>
        <v>1</v>
      </c>
    </row>
    <row r="1423" spans="1:5" x14ac:dyDescent="0.2">
      <c r="A1423" t="s">
        <v>8218</v>
      </c>
      <c r="B1423">
        <f>VLOOKUP(A1423, raw_data!F1423:P5536, 11, FALSE)</f>
        <v>340</v>
      </c>
      <c r="D1423" t="s">
        <v>8220</v>
      </c>
      <c r="E1423">
        <f>VLOOKUP(D1423, raw_data!F1583:P5696, 11, FALSE)</f>
        <v>1</v>
      </c>
    </row>
    <row r="1424" spans="1:5" x14ac:dyDescent="0.2">
      <c r="A1424" t="s">
        <v>8218</v>
      </c>
      <c r="B1424">
        <f>VLOOKUP(A1424, raw_data!F1424:P5537, 11, FALSE)</f>
        <v>340</v>
      </c>
      <c r="D1424" t="s">
        <v>8220</v>
      </c>
      <c r="E1424">
        <f>VLOOKUP(D1424, raw_data!F1584:P5697, 11, FALSE)</f>
        <v>3</v>
      </c>
    </row>
    <row r="1425" spans="1:5" x14ac:dyDescent="0.2">
      <c r="A1425" t="s">
        <v>8218</v>
      </c>
      <c r="B1425">
        <f>VLOOKUP(A1425, raw_data!F1425:P5538, 11, FALSE)</f>
        <v>340</v>
      </c>
      <c r="D1425" t="s">
        <v>8220</v>
      </c>
      <c r="E1425">
        <f>VLOOKUP(D1425, raw_data!F1585:P5698, 11, FALSE)</f>
        <v>1</v>
      </c>
    </row>
    <row r="1426" spans="1:5" x14ac:dyDescent="0.2">
      <c r="A1426" t="s">
        <v>8218</v>
      </c>
      <c r="B1426">
        <f>VLOOKUP(A1426, raw_data!F1426:P5539, 11, FALSE)</f>
        <v>340</v>
      </c>
      <c r="D1426" t="s">
        <v>8220</v>
      </c>
      <c r="E1426">
        <f>VLOOKUP(D1426, raw_data!F1586:P5699, 11, FALSE)</f>
        <v>0</v>
      </c>
    </row>
    <row r="1427" spans="1:5" x14ac:dyDescent="0.2">
      <c r="A1427" t="s">
        <v>8218</v>
      </c>
      <c r="B1427">
        <f>VLOOKUP(A1427, raw_data!F1427:P5540, 11, FALSE)</f>
        <v>340</v>
      </c>
      <c r="D1427" t="s">
        <v>8220</v>
      </c>
      <c r="E1427">
        <f>VLOOKUP(D1427, raw_data!F1587:P5700, 11, FALSE)</f>
        <v>12</v>
      </c>
    </row>
    <row r="1428" spans="1:5" x14ac:dyDescent="0.2">
      <c r="A1428" t="s">
        <v>8218</v>
      </c>
      <c r="B1428">
        <f>VLOOKUP(A1428, raw_data!F1428:P5541, 11, FALSE)</f>
        <v>340</v>
      </c>
      <c r="D1428" t="s">
        <v>8220</v>
      </c>
      <c r="E1428">
        <f>VLOOKUP(D1428, raw_data!F1588:P5701, 11, FALSE)</f>
        <v>0</v>
      </c>
    </row>
    <row r="1429" spans="1:5" x14ac:dyDescent="0.2">
      <c r="A1429" t="s">
        <v>8218</v>
      </c>
      <c r="B1429">
        <f>VLOOKUP(A1429, raw_data!F1429:P5542, 11, FALSE)</f>
        <v>340</v>
      </c>
      <c r="D1429" t="s">
        <v>8220</v>
      </c>
      <c r="E1429">
        <f>VLOOKUP(D1429, raw_data!F1589:P5702, 11, FALSE)</f>
        <v>1</v>
      </c>
    </row>
    <row r="1430" spans="1:5" x14ac:dyDescent="0.2">
      <c r="A1430" t="s">
        <v>8218</v>
      </c>
      <c r="B1430">
        <f>VLOOKUP(A1430, raw_data!F1430:P5543, 11, FALSE)</f>
        <v>340</v>
      </c>
      <c r="D1430" t="s">
        <v>8220</v>
      </c>
      <c r="E1430">
        <f>VLOOKUP(D1430, raw_data!F1590:P5703, 11, FALSE)</f>
        <v>0</v>
      </c>
    </row>
    <row r="1431" spans="1:5" x14ac:dyDescent="0.2">
      <c r="A1431" t="s">
        <v>8218</v>
      </c>
      <c r="B1431">
        <f>VLOOKUP(A1431, raw_data!F1431:P5544, 11, FALSE)</f>
        <v>340</v>
      </c>
      <c r="D1431" t="s">
        <v>8220</v>
      </c>
      <c r="E1431">
        <f>VLOOKUP(D1431, raw_data!F1591:P5704, 11, FALSE)</f>
        <v>0</v>
      </c>
    </row>
    <row r="1432" spans="1:5" x14ac:dyDescent="0.2">
      <c r="A1432" t="s">
        <v>8218</v>
      </c>
      <c r="B1432">
        <f>VLOOKUP(A1432, raw_data!F1432:P5545, 11, FALSE)</f>
        <v>340</v>
      </c>
      <c r="D1432" t="s">
        <v>8220</v>
      </c>
      <c r="E1432">
        <f>VLOOKUP(D1432, raw_data!F1592:P5705, 11, FALSE)</f>
        <v>2</v>
      </c>
    </row>
    <row r="1433" spans="1:5" x14ac:dyDescent="0.2">
      <c r="A1433" t="s">
        <v>8218</v>
      </c>
      <c r="B1433">
        <f>VLOOKUP(A1433, raw_data!F1433:P5546, 11, FALSE)</f>
        <v>340</v>
      </c>
      <c r="D1433" t="s">
        <v>8220</v>
      </c>
      <c r="E1433">
        <f>VLOOKUP(D1433, raw_data!F1593:P5706, 11, FALSE)</f>
        <v>92</v>
      </c>
    </row>
    <row r="1434" spans="1:5" x14ac:dyDescent="0.2">
      <c r="A1434" t="s">
        <v>8218</v>
      </c>
      <c r="B1434">
        <f>VLOOKUP(A1434, raw_data!F1434:P5547, 11, FALSE)</f>
        <v>340</v>
      </c>
      <c r="D1434" t="s">
        <v>8220</v>
      </c>
      <c r="E1434">
        <f>VLOOKUP(D1434, raw_data!F1594:P5707, 11, FALSE)</f>
        <v>0</v>
      </c>
    </row>
    <row r="1435" spans="1:5" x14ac:dyDescent="0.2">
      <c r="A1435" t="s">
        <v>8218</v>
      </c>
      <c r="B1435">
        <f>VLOOKUP(A1435, raw_data!F1435:P5548, 11, FALSE)</f>
        <v>340</v>
      </c>
      <c r="D1435" t="s">
        <v>8220</v>
      </c>
      <c r="E1435">
        <f>VLOOKUP(D1435, raw_data!F1595:P5708, 11, FALSE)</f>
        <v>3</v>
      </c>
    </row>
    <row r="1436" spans="1:5" x14ac:dyDescent="0.2">
      <c r="A1436" t="s">
        <v>8218</v>
      </c>
      <c r="B1436">
        <f>VLOOKUP(A1436, raw_data!F1436:P5549, 11, FALSE)</f>
        <v>340</v>
      </c>
      <c r="D1436" t="s">
        <v>8220</v>
      </c>
      <c r="E1436">
        <f>VLOOKUP(D1436, raw_data!F1596:P5709, 11, FALSE)</f>
        <v>10</v>
      </c>
    </row>
    <row r="1437" spans="1:5" x14ac:dyDescent="0.2">
      <c r="A1437" t="s">
        <v>8218</v>
      </c>
      <c r="B1437">
        <f>VLOOKUP(A1437, raw_data!F1437:P5550, 11, FALSE)</f>
        <v>340</v>
      </c>
      <c r="D1437" t="s">
        <v>8220</v>
      </c>
      <c r="E1437">
        <f>VLOOKUP(D1437, raw_data!F1597:P5710, 11, FALSE)</f>
        <v>7</v>
      </c>
    </row>
    <row r="1438" spans="1:5" x14ac:dyDescent="0.2">
      <c r="A1438" t="s">
        <v>8218</v>
      </c>
      <c r="B1438">
        <f>VLOOKUP(A1438, raw_data!F1438:P5551, 11, FALSE)</f>
        <v>340</v>
      </c>
      <c r="D1438" t="s">
        <v>8220</v>
      </c>
      <c r="E1438">
        <f>VLOOKUP(D1438, raw_data!F1598:P5711, 11, FALSE)</f>
        <v>3</v>
      </c>
    </row>
    <row r="1439" spans="1:5" x14ac:dyDescent="0.2">
      <c r="A1439" t="s">
        <v>8218</v>
      </c>
      <c r="B1439">
        <f>VLOOKUP(A1439, raw_data!F1439:P5552, 11, FALSE)</f>
        <v>340</v>
      </c>
      <c r="D1439" t="s">
        <v>8220</v>
      </c>
      <c r="E1439">
        <f>VLOOKUP(D1439, raw_data!F1599:P5712, 11, FALSE)</f>
        <v>0</v>
      </c>
    </row>
    <row r="1440" spans="1:5" x14ac:dyDescent="0.2">
      <c r="A1440" t="s">
        <v>8218</v>
      </c>
      <c r="B1440">
        <f>VLOOKUP(A1440, raw_data!F1440:P5553, 11, FALSE)</f>
        <v>340</v>
      </c>
      <c r="D1440" t="s">
        <v>8220</v>
      </c>
      <c r="E1440">
        <f>VLOOKUP(D1440, raw_data!F1600:P5713, 11, FALSE)</f>
        <v>1</v>
      </c>
    </row>
    <row r="1441" spans="1:5" x14ac:dyDescent="0.2">
      <c r="A1441" t="s">
        <v>8218</v>
      </c>
      <c r="B1441">
        <f>VLOOKUP(A1441, raw_data!F1441:P5554, 11, FALSE)</f>
        <v>340</v>
      </c>
      <c r="D1441" t="s">
        <v>8220</v>
      </c>
      <c r="E1441">
        <f>VLOOKUP(D1441, raw_data!F1601:P5714, 11, FALSE)</f>
        <v>0</v>
      </c>
    </row>
    <row r="1442" spans="1:5" x14ac:dyDescent="0.2">
      <c r="A1442" t="s">
        <v>8218</v>
      </c>
      <c r="B1442">
        <f>VLOOKUP(A1442, raw_data!F1442:P5555, 11, FALSE)</f>
        <v>340</v>
      </c>
      <c r="D1442" t="s">
        <v>8220</v>
      </c>
      <c r="E1442">
        <f>VLOOKUP(D1442, raw_data!F1602:P5715, 11, FALSE)</f>
        <v>9</v>
      </c>
    </row>
    <row r="1443" spans="1:5" x14ac:dyDescent="0.2">
      <c r="A1443" t="s">
        <v>8218</v>
      </c>
      <c r="B1443">
        <f>VLOOKUP(A1443, raw_data!F1443:P5556, 11, FALSE)</f>
        <v>340</v>
      </c>
      <c r="D1443" t="s">
        <v>8220</v>
      </c>
      <c r="E1443">
        <f>VLOOKUP(D1443, raw_data!F1603:P5716, 11, FALSE)</f>
        <v>2</v>
      </c>
    </row>
    <row r="1444" spans="1:5" x14ac:dyDescent="0.2">
      <c r="A1444" t="s">
        <v>8218</v>
      </c>
      <c r="B1444">
        <f>VLOOKUP(A1444, raw_data!F1444:P5557, 11, FALSE)</f>
        <v>340</v>
      </c>
      <c r="D1444" t="s">
        <v>8220</v>
      </c>
      <c r="E1444">
        <f>VLOOKUP(D1444, raw_data!F1604:P5717, 11, FALSE)</f>
        <v>2</v>
      </c>
    </row>
    <row r="1445" spans="1:5" x14ac:dyDescent="0.2">
      <c r="A1445" t="s">
        <v>8218</v>
      </c>
      <c r="B1445">
        <f>VLOOKUP(A1445, raw_data!F1445:P5558, 11, FALSE)</f>
        <v>340</v>
      </c>
      <c r="D1445" t="s">
        <v>8220</v>
      </c>
      <c r="E1445">
        <f>VLOOKUP(D1445, raw_data!F1605:P5718, 11, FALSE)</f>
        <v>2</v>
      </c>
    </row>
    <row r="1446" spans="1:5" x14ac:dyDescent="0.2">
      <c r="A1446" t="s">
        <v>8218</v>
      </c>
      <c r="B1446">
        <f>VLOOKUP(A1446, raw_data!F1446:P5559, 11, FALSE)</f>
        <v>340</v>
      </c>
      <c r="D1446" t="s">
        <v>8220</v>
      </c>
      <c r="E1446">
        <f>VLOOKUP(D1446, raw_data!F1606:P5719, 11, FALSE)</f>
        <v>2</v>
      </c>
    </row>
    <row r="1447" spans="1:5" x14ac:dyDescent="0.2">
      <c r="A1447" t="s">
        <v>8218</v>
      </c>
      <c r="B1447">
        <f>VLOOKUP(A1447, raw_data!F1447:P5560, 11, FALSE)</f>
        <v>340</v>
      </c>
      <c r="D1447" t="s">
        <v>8220</v>
      </c>
      <c r="E1447">
        <f>VLOOKUP(D1447, raw_data!F1607:P5720, 11, FALSE)</f>
        <v>2</v>
      </c>
    </row>
    <row r="1448" spans="1:5" x14ac:dyDescent="0.2">
      <c r="A1448" t="s">
        <v>8218</v>
      </c>
      <c r="B1448">
        <f>VLOOKUP(A1448, raw_data!F1448:P5561, 11, FALSE)</f>
        <v>340</v>
      </c>
      <c r="D1448" t="s">
        <v>8220</v>
      </c>
      <c r="E1448">
        <f>VLOOKUP(D1448, raw_data!F1608:P5721, 11, FALSE)</f>
        <v>2</v>
      </c>
    </row>
    <row r="1449" spans="1:5" x14ac:dyDescent="0.2">
      <c r="A1449" t="s">
        <v>8218</v>
      </c>
      <c r="B1449">
        <f>VLOOKUP(A1449, raw_data!F1449:P5562, 11, FALSE)</f>
        <v>340</v>
      </c>
      <c r="D1449" t="s">
        <v>8220</v>
      </c>
      <c r="E1449">
        <f>VLOOKUP(D1449, raw_data!F1609:P5722, 11, FALSE)</f>
        <v>2</v>
      </c>
    </row>
    <row r="1450" spans="1:5" x14ac:dyDescent="0.2">
      <c r="A1450" t="s">
        <v>8218</v>
      </c>
      <c r="B1450">
        <f>VLOOKUP(A1450, raw_data!F1450:P5563, 11, FALSE)</f>
        <v>340</v>
      </c>
      <c r="D1450" t="s">
        <v>8220</v>
      </c>
      <c r="E1450">
        <f>VLOOKUP(D1450, raw_data!F1610:P5723, 11, FALSE)</f>
        <v>2</v>
      </c>
    </row>
    <row r="1451" spans="1:5" x14ac:dyDescent="0.2">
      <c r="A1451" t="s">
        <v>8218</v>
      </c>
      <c r="B1451">
        <f>VLOOKUP(A1451, raw_data!F1451:P5564, 11, FALSE)</f>
        <v>340</v>
      </c>
      <c r="D1451" t="s">
        <v>8220</v>
      </c>
      <c r="E1451">
        <f>VLOOKUP(D1451, raw_data!F1611:P5724, 11, FALSE)</f>
        <v>2</v>
      </c>
    </row>
    <row r="1452" spans="1:5" x14ac:dyDescent="0.2">
      <c r="A1452" t="s">
        <v>8218</v>
      </c>
      <c r="B1452">
        <f>VLOOKUP(A1452, raw_data!F1452:P5565, 11, FALSE)</f>
        <v>340</v>
      </c>
      <c r="D1452" t="s">
        <v>8220</v>
      </c>
      <c r="E1452">
        <f>VLOOKUP(D1452, raw_data!F1612:P5725, 11, FALSE)</f>
        <v>2</v>
      </c>
    </row>
    <row r="1453" spans="1:5" x14ac:dyDescent="0.2">
      <c r="A1453" t="s">
        <v>8218</v>
      </c>
      <c r="B1453">
        <f>VLOOKUP(A1453, raw_data!F1453:P5566, 11, FALSE)</f>
        <v>340</v>
      </c>
      <c r="D1453" t="s">
        <v>8220</v>
      </c>
      <c r="E1453">
        <f>VLOOKUP(D1453, raw_data!F1613:P5726, 11, FALSE)</f>
        <v>2</v>
      </c>
    </row>
    <row r="1454" spans="1:5" x14ac:dyDescent="0.2">
      <c r="A1454" t="s">
        <v>8218</v>
      </c>
      <c r="B1454">
        <f>VLOOKUP(A1454, raw_data!F1454:P5567, 11, FALSE)</f>
        <v>340</v>
      </c>
      <c r="D1454" t="s">
        <v>8220</v>
      </c>
      <c r="E1454">
        <f>VLOOKUP(D1454, raw_data!F1614:P5727, 11, FALSE)</f>
        <v>2</v>
      </c>
    </row>
    <row r="1455" spans="1:5" x14ac:dyDescent="0.2">
      <c r="A1455" t="s">
        <v>8218</v>
      </c>
      <c r="B1455">
        <f>VLOOKUP(A1455, raw_data!F1455:P5568, 11, FALSE)</f>
        <v>340</v>
      </c>
      <c r="D1455" t="s">
        <v>8220</v>
      </c>
      <c r="E1455">
        <f>VLOOKUP(D1455, raw_data!F1615:P5728, 11, FALSE)</f>
        <v>2</v>
      </c>
    </row>
    <row r="1456" spans="1:5" x14ac:dyDescent="0.2">
      <c r="A1456" t="s">
        <v>8218</v>
      </c>
      <c r="B1456">
        <f>VLOOKUP(A1456, raw_data!F1456:P5569, 11, FALSE)</f>
        <v>340</v>
      </c>
      <c r="D1456" t="s">
        <v>8220</v>
      </c>
      <c r="E1456">
        <f>VLOOKUP(D1456, raw_data!F1616:P5729, 11, FALSE)</f>
        <v>2</v>
      </c>
    </row>
    <row r="1457" spans="1:5" x14ac:dyDescent="0.2">
      <c r="A1457" t="s">
        <v>8218</v>
      </c>
      <c r="B1457">
        <f>VLOOKUP(A1457, raw_data!F1457:P5570, 11, FALSE)</f>
        <v>340</v>
      </c>
      <c r="D1457" t="s">
        <v>8220</v>
      </c>
      <c r="E1457">
        <f>VLOOKUP(D1457, raw_data!F1617:P5730, 11, FALSE)</f>
        <v>2</v>
      </c>
    </row>
    <row r="1458" spans="1:5" x14ac:dyDescent="0.2">
      <c r="A1458" t="s">
        <v>8218</v>
      </c>
      <c r="B1458">
        <f>VLOOKUP(A1458, raw_data!F1458:P5571, 11, FALSE)</f>
        <v>340</v>
      </c>
      <c r="D1458" t="s">
        <v>8220</v>
      </c>
      <c r="E1458">
        <f>VLOOKUP(D1458, raw_data!F1618:P5731, 11, FALSE)</f>
        <v>2</v>
      </c>
    </row>
    <row r="1459" spans="1:5" x14ac:dyDescent="0.2">
      <c r="A1459" t="s">
        <v>8218</v>
      </c>
      <c r="B1459">
        <f>VLOOKUP(A1459, raw_data!F1459:P5572, 11, FALSE)</f>
        <v>340</v>
      </c>
      <c r="D1459" t="s">
        <v>8220</v>
      </c>
      <c r="E1459">
        <f>VLOOKUP(D1459, raw_data!F1619:P5732, 11, FALSE)</f>
        <v>2</v>
      </c>
    </row>
    <row r="1460" spans="1:5" x14ac:dyDescent="0.2">
      <c r="A1460" t="s">
        <v>8218</v>
      </c>
      <c r="B1460">
        <f>VLOOKUP(A1460, raw_data!F1460:P5573, 11, FALSE)</f>
        <v>340</v>
      </c>
      <c r="D1460" t="s">
        <v>8220</v>
      </c>
      <c r="E1460">
        <f>VLOOKUP(D1460, raw_data!F1620:P5733, 11, FALSE)</f>
        <v>2</v>
      </c>
    </row>
    <row r="1461" spans="1:5" x14ac:dyDescent="0.2">
      <c r="A1461" t="s">
        <v>8218</v>
      </c>
      <c r="B1461">
        <f>VLOOKUP(A1461, raw_data!F1461:P5574, 11, FALSE)</f>
        <v>340</v>
      </c>
      <c r="D1461" t="s">
        <v>8220</v>
      </c>
      <c r="E1461">
        <f>VLOOKUP(D1461, raw_data!F1621:P5734, 11, FALSE)</f>
        <v>2</v>
      </c>
    </row>
    <row r="1462" spans="1:5" x14ac:dyDescent="0.2">
      <c r="A1462" t="s">
        <v>8218</v>
      </c>
      <c r="B1462">
        <f>VLOOKUP(A1462, raw_data!F1462:P5575, 11, FALSE)</f>
        <v>340</v>
      </c>
      <c r="D1462" t="s">
        <v>8220</v>
      </c>
      <c r="E1462">
        <f>VLOOKUP(D1462, raw_data!F1622:P5735, 11, FALSE)</f>
        <v>2</v>
      </c>
    </row>
    <row r="1463" spans="1:5" x14ac:dyDescent="0.2">
      <c r="A1463" t="s">
        <v>8218</v>
      </c>
      <c r="B1463">
        <f>VLOOKUP(A1463, raw_data!F1463:P5576, 11, FALSE)</f>
        <v>340</v>
      </c>
      <c r="D1463" t="s">
        <v>8220</v>
      </c>
      <c r="E1463">
        <f>VLOOKUP(D1463, raw_data!F1623:P5736, 11, FALSE)</f>
        <v>2</v>
      </c>
    </row>
    <row r="1464" spans="1:5" x14ac:dyDescent="0.2">
      <c r="A1464" t="s">
        <v>8218</v>
      </c>
      <c r="B1464">
        <f>VLOOKUP(A1464, raw_data!F1464:P5577, 11, FALSE)</f>
        <v>150</v>
      </c>
      <c r="D1464" t="s">
        <v>8220</v>
      </c>
      <c r="E1464">
        <f>VLOOKUP(D1464, raw_data!F1624:P5737, 11, FALSE)</f>
        <v>2</v>
      </c>
    </row>
    <row r="1465" spans="1:5" x14ac:dyDescent="0.2">
      <c r="A1465" t="s">
        <v>8218</v>
      </c>
      <c r="B1465">
        <f>VLOOKUP(A1465, raw_data!F1465:P5578, 11, FALSE)</f>
        <v>25</v>
      </c>
      <c r="D1465" t="s">
        <v>8220</v>
      </c>
      <c r="E1465">
        <f>VLOOKUP(D1465, raw_data!F1625:P5738, 11, FALSE)</f>
        <v>2</v>
      </c>
    </row>
    <row r="1466" spans="1:5" x14ac:dyDescent="0.2">
      <c r="A1466" t="s">
        <v>8218</v>
      </c>
      <c r="B1466">
        <f>VLOOKUP(A1466, raw_data!F1466:P5579, 11, FALSE)</f>
        <v>234</v>
      </c>
      <c r="D1466" t="s">
        <v>8220</v>
      </c>
      <c r="E1466">
        <f>VLOOKUP(D1466, raw_data!F1626:P5739, 11, FALSE)</f>
        <v>2</v>
      </c>
    </row>
    <row r="1467" spans="1:5" x14ac:dyDescent="0.2">
      <c r="A1467" t="s">
        <v>8218</v>
      </c>
      <c r="B1467">
        <f>VLOOKUP(A1467, raw_data!F1467:P5580, 11, FALSE)</f>
        <v>2602</v>
      </c>
      <c r="D1467" t="s">
        <v>8220</v>
      </c>
      <c r="E1467">
        <f>VLOOKUP(D1467, raw_data!F1627:P5740, 11, FALSE)</f>
        <v>2</v>
      </c>
    </row>
    <row r="1468" spans="1:5" x14ac:dyDescent="0.2">
      <c r="A1468" t="s">
        <v>8218</v>
      </c>
      <c r="B1468">
        <f>VLOOKUP(A1468, raw_data!F1468:P5581, 11, FALSE)</f>
        <v>248</v>
      </c>
      <c r="D1468" t="s">
        <v>8220</v>
      </c>
      <c r="E1468">
        <f>VLOOKUP(D1468, raw_data!F1628:P5741, 11, FALSE)</f>
        <v>2</v>
      </c>
    </row>
    <row r="1469" spans="1:5" x14ac:dyDescent="0.2">
      <c r="A1469" t="s">
        <v>8218</v>
      </c>
      <c r="B1469">
        <f>VLOOKUP(A1469, raw_data!F1469:P5582, 11, FALSE)</f>
        <v>600</v>
      </c>
      <c r="D1469" t="s">
        <v>8220</v>
      </c>
      <c r="E1469">
        <f>VLOOKUP(D1469, raw_data!F1629:P5742, 11, FALSE)</f>
        <v>2</v>
      </c>
    </row>
    <row r="1470" spans="1:5" x14ac:dyDescent="0.2">
      <c r="A1470" t="s">
        <v>8218</v>
      </c>
      <c r="B1470">
        <f>VLOOKUP(A1470, raw_data!F1470:P5583, 11, FALSE)</f>
        <v>293</v>
      </c>
      <c r="D1470" t="s">
        <v>8220</v>
      </c>
      <c r="E1470">
        <f>VLOOKUP(D1470, raw_data!F1630:P5743, 11, FALSE)</f>
        <v>2</v>
      </c>
    </row>
    <row r="1471" spans="1:5" x14ac:dyDescent="0.2">
      <c r="A1471" t="s">
        <v>8218</v>
      </c>
      <c r="B1471">
        <f>VLOOKUP(A1471, raw_data!F1471:P5584, 11, FALSE)</f>
        <v>321</v>
      </c>
      <c r="D1471" t="s">
        <v>8220</v>
      </c>
      <c r="E1471">
        <f>VLOOKUP(D1471, raw_data!F1631:P5744, 11, FALSE)</f>
        <v>2</v>
      </c>
    </row>
    <row r="1472" spans="1:5" x14ac:dyDescent="0.2">
      <c r="A1472" t="s">
        <v>8218</v>
      </c>
      <c r="B1472">
        <f>VLOOKUP(A1472, raw_data!F1472:P5585, 11, FALSE)</f>
        <v>81</v>
      </c>
      <c r="D1472" t="s">
        <v>8220</v>
      </c>
      <c r="E1472">
        <f>VLOOKUP(D1472, raw_data!F1632:P5745, 11, FALSE)</f>
        <v>2</v>
      </c>
    </row>
    <row r="1473" spans="1:5" x14ac:dyDescent="0.2">
      <c r="A1473" t="s">
        <v>8218</v>
      </c>
      <c r="B1473">
        <f>VLOOKUP(A1473, raw_data!F1473:P5586, 11, FALSE)</f>
        <v>343</v>
      </c>
      <c r="D1473" t="s">
        <v>8220</v>
      </c>
      <c r="E1473">
        <f>VLOOKUP(D1473, raw_data!F1633:P5746, 11, FALSE)</f>
        <v>2</v>
      </c>
    </row>
    <row r="1474" spans="1:5" x14ac:dyDescent="0.2">
      <c r="A1474" t="s">
        <v>8218</v>
      </c>
      <c r="B1474">
        <f>VLOOKUP(A1474, raw_data!F1474:P5587, 11, FALSE)</f>
        <v>336</v>
      </c>
      <c r="D1474" t="s">
        <v>8220</v>
      </c>
      <c r="E1474">
        <f>VLOOKUP(D1474, raw_data!F1634:P5747, 11, FALSE)</f>
        <v>2</v>
      </c>
    </row>
    <row r="1475" spans="1:5" x14ac:dyDescent="0.2">
      <c r="A1475" t="s">
        <v>8218</v>
      </c>
      <c r="B1475">
        <f>VLOOKUP(A1475, raw_data!F1475:P5588, 11, FALSE)</f>
        <v>47</v>
      </c>
      <c r="D1475" t="s">
        <v>8220</v>
      </c>
      <c r="E1475">
        <f>VLOOKUP(D1475, raw_data!F1635:P5748, 11, FALSE)</f>
        <v>2</v>
      </c>
    </row>
    <row r="1476" spans="1:5" x14ac:dyDescent="0.2">
      <c r="A1476" t="s">
        <v>8218</v>
      </c>
      <c r="B1476">
        <f>VLOOKUP(A1476, raw_data!F1476:P5589, 11, FALSE)</f>
        <v>76</v>
      </c>
      <c r="D1476" t="s">
        <v>8220</v>
      </c>
      <c r="E1476">
        <f>VLOOKUP(D1476, raw_data!F1636:P5749, 11, FALSE)</f>
        <v>2</v>
      </c>
    </row>
    <row r="1477" spans="1:5" x14ac:dyDescent="0.2">
      <c r="A1477" t="s">
        <v>8218</v>
      </c>
      <c r="B1477">
        <f>VLOOKUP(A1477, raw_data!F1477:P5590, 11, FALSE)</f>
        <v>441</v>
      </c>
      <c r="D1477" t="s">
        <v>8220</v>
      </c>
      <c r="E1477">
        <f>VLOOKUP(D1477, raw_data!F1637:P5750, 11, FALSE)</f>
        <v>2</v>
      </c>
    </row>
    <row r="1478" spans="1:5" x14ac:dyDescent="0.2">
      <c r="A1478" t="s">
        <v>8218</v>
      </c>
      <c r="B1478">
        <f>VLOOKUP(A1478, raw_data!F1478:P5591, 11, FALSE)</f>
        <v>916</v>
      </c>
      <c r="D1478" t="s">
        <v>8220</v>
      </c>
      <c r="E1478">
        <f>VLOOKUP(D1478, raw_data!F1638:P5751, 11, FALSE)</f>
        <v>2</v>
      </c>
    </row>
    <row r="1479" spans="1:5" x14ac:dyDescent="0.2">
      <c r="A1479" t="s">
        <v>8218</v>
      </c>
      <c r="B1479">
        <f>VLOOKUP(A1479, raw_data!F1479:P5592, 11, FALSE)</f>
        <v>369</v>
      </c>
      <c r="D1479" t="s">
        <v>8220</v>
      </c>
      <c r="E1479">
        <f>VLOOKUP(D1479, raw_data!F1639:P5752, 11, FALSE)</f>
        <v>2</v>
      </c>
    </row>
    <row r="1480" spans="1:5" x14ac:dyDescent="0.2">
      <c r="A1480" t="s">
        <v>8218</v>
      </c>
      <c r="B1480">
        <f>VLOOKUP(A1480, raw_data!F1480:P5593, 11, FALSE)</f>
        <v>20242</v>
      </c>
      <c r="D1480" t="s">
        <v>8220</v>
      </c>
      <c r="E1480">
        <f>VLOOKUP(D1480, raw_data!F1640:P5753, 11, FALSE)</f>
        <v>2</v>
      </c>
    </row>
    <row r="1481" spans="1:5" x14ac:dyDescent="0.2">
      <c r="A1481" t="s">
        <v>8218</v>
      </c>
      <c r="B1481">
        <f>VLOOKUP(A1481, raw_data!F1481:P5594, 11, FALSE)</f>
        <v>71</v>
      </c>
      <c r="D1481" t="s">
        <v>8220</v>
      </c>
      <c r="E1481">
        <f>VLOOKUP(D1481, raw_data!F1641:P5754, 11, FALSE)</f>
        <v>2</v>
      </c>
    </row>
    <row r="1482" spans="1:5" x14ac:dyDescent="0.2">
      <c r="A1482" t="s">
        <v>8218</v>
      </c>
      <c r="B1482">
        <f>VLOOKUP(A1482, raw_data!F1482:P5595, 11, FALSE)</f>
        <v>635</v>
      </c>
      <c r="D1482" t="s">
        <v>8220</v>
      </c>
      <c r="E1482">
        <f>VLOOKUP(D1482, raw_data!F1642:P5755, 11, FALSE)</f>
        <v>2</v>
      </c>
    </row>
    <row r="1483" spans="1:5" x14ac:dyDescent="0.2">
      <c r="A1483" t="s">
        <v>8218</v>
      </c>
      <c r="B1483">
        <f>VLOOKUP(A1483, raw_data!F1483:P5596, 11, FALSE)</f>
        <v>885</v>
      </c>
      <c r="D1483" t="s">
        <v>8220</v>
      </c>
      <c r="E1483">
        <f>VLOOKUP(D1483, raw_data!F1643:P5756, 11, FALSE)</f>
        <v>2</v>
      </c>
    </row>
    <row r="1484" spans="1:5" x14ac:dyDescent="0.2">
      <c r="A1484" t="s">
        <v>8218</v>
      </c>
      <c r="B1484">
        <f>VLOOKUP(A1484, raw_data!F1484:P5597, 11, FALSE)</f>
        <v>885</v>
      </c>
      <c r="D1484" t="s">
        <v>8220</v>
      </c>
      <c r="E1484">
        <f>VLOOKUP(D1484, raw_data!F1644:P5757, 11, FALSE)</f>
        <v>2</v>
      </c>
    </row>
    <row r="1485" spans="1:5" x14ac:dyDescent="0.2">
      <c r="A1485" t="s">
        <v>8218</v>
      </c>
      <c r="B1485">
        <f>VLOOKUP(A1485, raw_data!F1485:P5598, 11, FALSE)</f>
        <v>885</v>
      </c>
      <c r="D1485" t="s">
        <v>8220</v>
      </c>
      <c r="E1485">
        <f>VLOOKUP(D1485, raw_data!F1645:P5758, 11, FALSE)</f>
        <v>2</v>
      </c>
    </row>
    <row r="1486" spans="1:5" x14ac:dyDescent="0.2">
      <c r="A1486" t="s">
        <v>8218</v>
      </c>
      <c r="B1486">
        <f>VLOOKUP(A1486, raw_data!F1486:P5599, 11, FALSE)</f>
        <v>885</v>
      </c>
      <c r="D1486" t="s">
        <v>8220</v>
      </c>
      <c r="E1486">
        <f>VLOOKUP(D1486, raw_data!F1646:P5759, 11, FALSE)</f>
        <v>2</v>
      </c>
    </row>
    <row r="1487" spans="1:5" x14ac:dyDescent="0.2">
      <c r="A1487" t="s">
        <v>8218</v>
      </c>
      <c r="B1487">
        <f>VLOOKUP(A1487, raw_data!F1487:P5600, 11, FALSE)</f>
        <v>885</v>
      </c>
      <c r="D1487" t="s">
        <v>8220</v>
      </c>
      <c r="E1487">
        <f>VLOOKUP(D1487, raw_data!F1647:P5760, 11, FALSE)</f>
        <v>2</v>
      </c>
    </row>
    <row r="1488" spans="1:5" x14ac:dyDescent="0.2">
      <c r="A1488" t="s">
        <v>8218</v>
      </c>
      <c r="B1488">
        <f>VLOOKUP(A1488, raw_data!F1488:P5601, 11, FALSE)</f>
        <v>885</v>
      </c>
      <c r="D1488" t="s">
        <v>8220</v>
      </c>
      <c r="E1488">
        <f>VLOOKUP(D1488, raw_data!F1648:P5761, 11, FALSE)</f>
        <v>2</v>
      </c>
    </row>
    <row r="1489" spans="1:5" x14ac:dyDescent="0.2">
      <c r="A1489" t="s">
        <v>8218</v>
      </c>
      <c r="B1489">
        <f>VLOOKUP(A1489, raw_data!F1489:P5602, 11, FALSE)</f>
        <v>885</v>
      </c>
      <c r="D1489" t="s">
        <v>8220</v>
      </c>
      <c r="E1489">
        <f>VLOOKUP(D1489, raw_data!F1649:P5762, 11, FALSE)</f>
        <v>2</v>
      </c>
    </row>
    <row r="1490" spans="1:5" x14ac:dyDescent="0.2">
      <c r="A1490" t="s">
        <v>8218</v>
      </c>
      <c r="B1490">
        <f>VLOOKUP(A1490, raw_data!F1490:P5603, 11, FALSE)</f>
        <v>885</v>
      </c>
      <c r="D1490" t="s">
        <v>8220</v>
      </c>
      <c r="E1490">
        <f>VLOOKUP(D1490, raw_data!F1650:P5763, 11, FALSE)</f>
        <v>2</v>
      </c>
    </row>
    <row r="1491" spans="1:5" x14ac:dyDescent="0.2">
      <c r="A1491" t="s">
        <v>8218</v>
      </c>
      <c r="B1491">
        <f>VLOOKUP(A1491, raw_data!F1491:P5604, 11, FALSE)</f>
        <v>885</v>
      </c>
      <c r="D1491" t="s">
        <v>8220</v>
      </c>
      <c r="E1491">
        <f>VLOOKUP(D1491, raw_data!F1651:P5764, 11, FALSE)</f>
        <v>2</v>
      </c>
    </row>
    <row r="1492" spans="1:5" x14ac:dyDescent="0.2">
      <c r="A1492" t="s">
        <v>8218</v>
      </c>
      <c r="B1492">
        <f>VLOOKUP(A1492, raw_data!F1492:P5605, 11, FALSE)</f>
        <v>885</v>
      </c>
      <c r="D1492" t="s">
        <v>8220</v>
      </c>
      <c r="E1492">
        <f>VLOOKUP(D1492, raw_data!F1652:P5765, 11, FALSE)</f>
        <v>2</v>
      </c>
    </row>
    <row r="1493" spans="1:5" x14ac:dyDescent="0.2">
      <c r="A1493" t="s">
        <v>8218</v>
      </c>
      <c r="B1493">
        <f>VLOOKUP(A1493, raw_data!F1493:P5606, 11, FALSE)</f>
        <v>885</v>
      </c>
      <c r="D1493" t="s">
        <v>8220</v>
      </c>
      <c r="E1493">
        <f>VLOOKUP(D1493, raw_data!F1653:P5766, 11, FALSE)</f>
        <v>2</v>
      </c>
    </row>
    <row r="1494" spans="1:5" x14ac:dyDescent="0.2">
      <c r="A1494" t="s">
        <v>8218</v>
      </c>
      <c r="B1494">
        <f>VLOOKUP(A1494, raw_data!F1494:P5607, 11, FALSE)</f>
        <v>885</v>
      </c>
      <c r="D1494" t="s">
        <v>8220</v>
      </c>
      <c r="E1494">
        <f>VLOOKUP(D1494, raw_data!F1654:P5767, 11, FALSE)</f>
        <v>2</v>
      </c>
    </row>
    <row r="1495" spans="1:5" x14ac:dyDescent="0.2">
      <c r="A1495" t="s">
        <v>8218</v>
      </c>
      <c r="B1495">
        <f>VLOOKUP(A1495, raw_data!F1495:P5608, 11, FALSE)</f>
        <v>885</v>
      </c>
      <c r="D1495" t="s">
        <v>8220</v>
      </c>
      <c r="E1495">
        <f>VLOOKUP(D1495, raw_data!F1655:P5768, 11, FALSE)</f>
        <v>2</v>
      </c>
    </row>
    <row r="1496" spans="1:5" x14ac:dyDescent="0.2">
      <c r="A1496" t="s">
        <v>8218</v>
      </c>
      <c r="B1496">
        <f>VLOOKUP(A1496, raw_data!F1496:P5609, 11, FALSE)</f>
        <v>885</v>
      </c>
      <c r="D1496" t="s">
        <v>8220</v>
      </c>
      <c r="E1496">
        <f>VLOOKUP(D1496, raw_data!F1656:P5769, 11, FALSE)</f>
        <v>2</v>
      </c>
    </row>
    <row r="1497" spans="1:5" x14ac:dyDescent="0.2">
      <c r="A1497" t="s">
        <v>8218</v>
      </c>
      <c r="B1497">
        <f>VLOOKUP(A1497, raw_data!F1497:P5610, 11, FALSE)</f>
        <v>885</v>
      </c>
      <c r="D1497" t="s">
        <v>8220</v>
      </c>
      <c r="E1497">
        <f>VLOOKUP(D1497, raw_data!F1657:P5770, 11, FALSE)</f>
        <v>2</v>
      </c>
    </row>
    <row r="1498" spans="1:5" x14ac:dyDescent="0.2">
      <c r="A1498" t="s">
        <v>8218</v>
      </c>
      <c r="B1498">
        <f>VLOOKUP(A1498, raw_data!F1498:P5611, 11, FALSE)</f>
        <v>885</v>
      </c>
      <c r="D1498" t="s">
        <v>8220</v>
      </c>
      <c r="E1498">
        <f>VLOOKUP(D1498, raw_data!F1658:P5771, 11, FALSE)</f>
        <v>2</v>
      </c>
    </row>
    <row r="1499" spans="1:5" x14ac:dyDescent="0.2">
      <c r="A1499" t="s">
        <v>8218</v>
      </c>
      <c r="B1499">
        <f>VLOOKUP(A1499, raw_data!F1499:P5612, 11, FALSE)</f>
        <v>885</v>
      </c>
      <c r="D1499" t="s">
        <v>8220</v>
      </c>
      <c r="E1499">
        <f>VLOOKUP(D1499, raw_data!F1659:P5772, 11, FALSE)</f>
        <v>2</v>
      </c>
    </row>
    <row r="1500" spans="1:5" x14ac:dyDescent="0.2">
      <c r="A1500" t="s">
        <v>8218</v>
      </c>
      <c r="B1500">
        <f>VLOOKUP(A1500, raw_data!F1500:P5613, 11, FALSE)</f>
        <v>885</v>
      </c>
      <c r="D1500" t="s">
        <v>8220</v>
      </c>
      <c r="E1500">
        <f>VLOOKUP(D1500, raw_data!F1660:P5773, 11, FALSE)</f>
        <v>2</v>
      </c>
    </row>
    <row r="1501" spans="1:5" x14ac:dyDescent="0.2">
      <c r="A1501" t="s">
        <v>8218</v>
      </c>
      <c r="B1501">
        <f>VLOOKUP(A1501, raw_data!F1501:P5614, 11, FALSE)</f>
        <v>885</v>
      </c>
      <c r="D1501" t="s">
        <v>8220</v>
      </c>
      <c r="E1501">
        <f>VLOOKUP(D1501, raw_data!F1661:P5774, 11, FALSE)</f>
        <v>2</v>
      </c>
    </row>
    <row r="1502" spans="1:5" x14ac:dyDescent="0.2">
      <c r="A1502" t="s">
        <v>8218</v>
      </c>
      <c r="B1502">
        <f>VLOOKUP(A1502, raw_data!F1502:P5615, 11, FALSE)</f>
        <v>885</v>
      </c>
      <c r="D1502" t="s">
        <v>8220</v>
      </c>
      <c r="E1502">
        <f>VLOOKUP(D1502, raw_data!F1662:P5775, 11, FALSE)</f>
        <v>2</v>
      </c>
    </row>
    <row r="1503" spans="1:5" x14ac:dyDescent="0.2">
      <c r="A1503" t="s">
        <v>8218</v>
      </c>
      <c r="B1503">
        <f>VLOOKUP(A1503, raw_data!F1503:P5616, 11, FALSE)</f>
        <v>885</v>
      </c>
      <c r="D1503" t="s">
        <v>8220</v>
      </c>
      <c r="E1503">
        <f>VLOOKUP(D1503, raw_data!F1663:P5776, 11, FALSE)</f>
        <v>2</v>
      </c>
    </row>
    <row r="1504" spans="1:5" x14ac:dyDescent="0.2">
      <c r="A1504" t="s">
        <v>8218</v>
      </c>
      <c r="B1504">
        <f>VLOOKUP(A1504, raw_data!F1504:P5617, 11, FALSE)</f>
        <v>329</v>
      </c>
      <c r="D1504" t="s">
        <v>8220</v>
      </c>
      <c r="E1504">
        <f>VLOOKUP(D1504, raw_data!F1664:P5777, 11, FALSE)</f>
        <v>2</v>
      </c>
    </row>
    <row r="1505" spans="1:5" x14ac:dyDescent="0.2">
      <c r="A1505" t="s">
        <v>8218</v>
      </c>
      <c r="B1505">
        <f>VLOOKUP(A1505, raw_data!F1505:P5618, 11, FALSE)</f>
        <v>71</v>
      </c>
      <c r="D1505" t="s">
        <v>8220</v>
      </c>
      <c r="E1505">
        <f>VLOOKUP(D1505, raw_data!F1665:P5778, 11, FALSE)</f>
        <v>2</v>
      </c>
    </row>
    <row r="1506" spans="1:5" x14ac:dyDescent="0.2">
      <c r="A1506" t="s">
        <v>8218</v>
      </c>
      <c r="B1506">
        <f>VLOOKUP(A1506, raw_data!F1506:P5619, 11, FALSE)</f>
        <v>269</v>
      </c>
      <c r="D1506" t="s">
        <v>8220</v>
      </c>
      <c r="E1506">
        <f>VLOOKUP(D1506, raw_data!F1666:P5779, 11, FALSE)</f>
        <v>2</v>
      </c>
    </row>
    <row r="1507" spans="1:5" x14ac:dyDescent="0.2">
      <c r="A1507" t="s">
        <v>8218</v>
      </c>
      <c r="B1507">
        <f>VLOOKUP(A1507, raw_data!F1507:P5620, 11, FALSE)</f>
        <v>345</v>
      </c>
      <c r="D1507" t="s">
        <v>8220</v>
      </c>
      <c r="E1507">
        <f>VLOOKUP(D1507, raw_data!F1667:P5780, 11, FALSE)</f>
        <v>2</v>
      </c>
    </row>
    <row r="1508" spans="1:5" x14ac:dyDescent="0.2">
      <c r="A1508" t="s">
        <v>8218</v>
      </c>
      <c r="B1508">
        <f>VLOOKUP(A1508, raw_data!F1508:P5621, 11, FALSE)</f>
        <v>43</v>
      </c>
      <c r="D1508" t="s">
        <v>8220</v>
      </c>
      <c r="E1508">
        <f>VLOOKUP(D1508, raw_data!F1668:P5781, 11, FALSE)</f>
        <v>2</v>
      </c>
    </row>
    <row r="1509" spans="1:5" x14ac:dyDescent="0.2">
      <c r="A1509" t="s">
        <v>8218</v>
      </c>
      <c r="B1509">
        <f>VLOOKUP(A1509, raw_data!F1509:P5622, 11, FALSE)</f>
        <v>33</v>
      </c>
      <c r="D1509" t="s">
        <v>8220</v>
      </c>
      <c r="E1509">
        <f>VLOOKUP(D1509, raw_data!F1669:P5782, 11, FALSE)</f>
        <v>2</v>
      </c>
    </row>
    <row r="1510" spans="1:5" x14ac:dyDescent="0.2">
      <c r="A1510" t="s">
        <v>8218</v>
      </c>
      <c r="B1510">
        <f>VLOOKUP(A1510, raw_data!F1510:P5623, 11, FALSE)</f>
        <v>211</v>
      </c>
      <c r="D1510" t="s">
        <v>8220</v>
      </c>
      <c r="E1510">
        <f>VLOOKUP(D1510, raw_data!F1670:P5783, 11, FALSE)</f>
        <v>2</v>
      </c>
    </row>
    <row r="1511" spans="1:5" x14ac:dyDescent="0.2">
      <c r="A1511" t="s">
        <v>8218</v>
      </c>
      <c r="B1511">
        <f>VLOOKUP(A1511, raw_data!F1511:P5624, 11, FALSE)</f>
        <v>196</v>
      </c>
      <c r="D1511" t="s">
        <v>8220</v>
      </c>
      <c r="E1511">
        <f>VLOOKUP(D1511, raw_data!F1671:P5784, 11, FALSE)</f>
        <v>2</v>
      </c>
    </row>
    <row r="1512" spans="1:5" x14ac:dyDescent="0.2">
      <c r="A1512" t="s">
        <v>8218</v>
      </c>
      <c r="B1512">
        <f>VLOOKUP(A1512, raw_data!F1512:P5625, 11, FALSE)</f>
        <v>405</v>
      </c>
      <c r="D1512" t="s">
        <v>8220</v>
      </c>
      <c r="E1512">
        <f>VLOOKUP(D1512, raw_data!F1672:P5785, 11, FALSE)</f>
        <v>2</v>
      </c>
    </row>
    <row r="1513" spans="1:5" x14ac:dyDescent="0.2">
      <c r="A1513" t="s">
        <v>8218</v>
      </c>
      <c r="B1513">
        <f>VLOOKUP(A1513, raw_data!F1513:P5626, 11, FALSE)</f>
        <v>206</v>
      </c>
      <c r="D1513" t="s">
        <v>8220</v>
      </c>
      <c r="E1513">
        <f>VLOOKUP(D1513, raw_data!F1673:P5786, 11, FALSE)</f>
        <v>2</v>
      </c>
    </row>
    <row r="1514" spans="1:5" x14ac:dyDescent="0.2">
      <c r="A1514" t="s">
        <v>8218</v>
      </c>
      <c r="B1514">
        <f>VLOOKUP(A1514, raw_data!F1514:P5627, 11, FALSE)</f>
        <v>335</v>
      </c>
      <c r="D1514" t="s">
        <v>8220</v>
      </c>
      <c r="E1514">
        <f>VLOOKUP(D1514, raw_data!F1674:P5787, 11, FALSE)</f>
        <v>2</v>
      </c>
    </row>
    <row r="1515" spans="1:5" x14ac:dyDescent="0.2">
      <c r="A1515" t="s">
        <v>8218</v>
      </c>
      <c r="B1515">
        <f>VLOOKUP(A1515, raw_data!F1515:P5628, 11, FALSE)</f>
        <v>215</v>
      </c>
      <c r="D1515" t="s">
        <v>8220</v>
      </c>
      <c r="E1515">
        <f>VLOOKUP(D1515, raw_data!F1675:P5788, 11, FALSE)</f>
        <v>2</v>
      </c>
    </row>
    <row r="1516" spans="1:5" x14ac:dyDescent="0.2">
      <c r="A1516" t="s">
        <v>8218</v>
      </c>
      <c r="B1516">
        <f>VLOOKUP(A1516, raw_data!F1516:P5629, 11, FALSE)</f>
        <v>176</v>
      </c>
      <c r="D1516" t="s">
        <v>8220</v>
      </c>
      <c r="E1516">
        <f>VLOOKUP(D1516, raw_data!F1676:P5789, 11, FALSE)</f>
        <v>2</v>
      </c>
    </row>
    <row r="1517" spans="1:5" x14ac:dyDescent="0.2">
      <c r="A1517" t="s">
        <v>8218</v>
      </c>
      <c r="B1517">
        <f>VLOOKUP(A1517, raw_data!F1517:P5630, 11, FALSE)</f>
        <v>555</v>
      </c>
      <c r="D1517" t="s">
        <v>8220</v>
      </c>
      <c r="E1517">
        <f>VLOOKUP(D1517, raw_data!F1677:P5790, 11, FALSE)</f>
        <v>2</v>
      </c>
    </row>
    <row r="1518" spans="1:5" x14ac:dyDescent="0.2">
      <c r="A1518" t="s">
        <v>8218</v>
      </c>
      <c r="B1518">
        <f>VLOOKUP(A1518, raw_data!F1518:P5631, 11, FALSE)</f>
        <v>116</v>
      </c>
      <c r="D1518" t="s">
        <v>8220</v>
      </c>
      <c r="E1518">
        <f>VLOOKUP(D1518, raw_data!F1678:P5791, 11, FALSE)</f>
        <v>2</v>
      </c>
    </row>
    <row r="1519" spans="1:5" x14ac:dyDescent="0.2">
      <c r="A1519" t="s">
        <v>8218</v>
      </c>
      <c r="B1519">
        <f>VLOOKUP(A1519, raw_data!F1519:P5632, 11, FALSE)</f>
        <v>615</v>
      </c>
      <c r="D1519" t="s">
        <v>8220</v>
      </c>
      <c r="E1519">
        <f>VLOOKUP(D1519, raw_data!F1679:P5792, 11, FALSE)</f>
        <v>2</v>
      </c>
    </row>
    <row r="1520" spans="1:5" x14ac:dyDescent="0.2">
      <c r="A1520" t="s">
        <v>8218</v>
      </c>
      <c r="B1520">
        <f>VLOOKUP(A1520, raw_data!F1520:P5633, 11, FALSE)</f>
        <v>236</v>
      </c>
      <c r="D1520" t="s">
        <v>8220</v>
      </c>
      <c r="E1520">
        <f>VLOOKUP(D1520, raw_data!F1680:P5793, 11, FALSE)</f>
        <v>2</v>
      </c>
    </row>
    <row r="1521" spans="1:5" x14ac:dyDescent="0.2">
      <c r="A1521" t="s">
        <v>8218</v>
      </c>
      <c r="B1521">
        <f>VLOOKUP(A1521, raw_data!F1521:P5634, 11, FALSE)</f>
        <v>145</v>
      </c>
      <c r="D1521" t="s">
        <v>8220</v>
      </c>
      <c r="E1521">
        <f>VLOOKUP(D1521, raw_data!F1681:P5794, 11, FALSE)</f>
        <v>2</v>
      </c>
    </row>
    <row r="1522" spans="1:5" x14ac:dyDescent="0.2">
      <c r="A1522" t="s">
        <v>8218</v>
      </c>
      <c r="B1522">
        <f>VLOOKUP(A1522, raw_data!F1522:P5635, 11, FALSE)</f>
        <v>167</v>
      </c>
      <c r="D1522" t="s">
        <v>8220</v>
      </c>
      <c r="E1522">
        <f>VLOOKUP(D1522, raw_data!F1682:P5795, 11, FALSE)</f>
        <v>2</v>
      </c>
    </row>
    <row r="1523" spans="1:5" x14ac:dyDescent="0.2">
      <c r="A1523" t="s">
        <v>8218</v>
      </c>
      <c r="B1523">
        <f>VLOOKUP(A1523, raw_data!F1523:P5636, 11, FALSE)</f>
        <v>235</v>
      </c>
      <c r="D1523" t="s">
        <v>8220</v>
      </c>
      <c r="E1523">
        <f>VLOOKUP(D1523, raw_data!F1683:P5796, 11, FALSE)</f>
        <v>2</v>
      </c>
    </row>
    <row r="1524" spans="1:5" x14ac:dyDescent="0.2">
      <c r="A1524" t="s">
        <v>8218</v>
      </c>
      <c r="B1524">
        <f>VLOOKUP(A1524, raw_data!F1524:P5637, 11, FALSE)</f>
        <v>452</v>
      </c>
      <c r="D1524" t="s">
        <v>8220</v>
      </c>
      <c r="E1524">
        <f>VLOOKUP(D1524, raw_data!F1684:P5797, 11, FALSE)</f>
        <v>2</v>
      </c>
    </row>
    <row r="1525" spans="1:5" x14ac:dyDescent="0.2">
      <c r="A1525" t="s">
        <v>8218</v>
      </c>
      <c r="B1525">
        <f>VLOOKUP(A1525, raw_data!F1525:P5638, 11, FALSE)</f>
        <v>241</v>
      </c>
      <c r="D1525" t="s">
        <v>8220</v>
      </c>
      <c r="E1525">
        <f>VLOOKUP(D1525, raw_data!F1685:P5798, 11, FALSE)</f>
        <v>2</v>
      </c>
    </row>
    <row r="1526" spans="1:5" x14ac:dyDescent="0.2">
      <c r="A1526" t="s">
        <v>8218</v>
      </c>
      <c r="B1526">
        <f>VLOOKUP(A1526, raw_data!F1526:P5639, 11, FALSE)</f>
        <v>28</v>
      </c>
      <c r="D1526" t="s">
        <v>8220</v>
      </c>
      <c r="E1526">
        <f>VLOOKUP(D1526, raw_data!F1686:P5799, 11, FALSE)</f>
        <v>2</v>
      </c>
    </row>
    <row r="1527" spans="1:5" x14ac:dyDescent="0.2">
      <c r="A1527" t="s">
        <v>8218</v>
      </c>
      <c r="B1527">
        <f>VLOOKUP(A1527, raw_data!F1527:P5640, 11, FALSE)</f>
        <v>140</v>
      </c>
      <c r="D1527" t="s">
        <v>8220</v>
      </c>
      <c r="E1527">
        <f>VLOOKUP(D1527, raw_data!F1687:P5800, 11, FALSE)</f>
        <v>2</v>
      </c>
    </row>
    <row r="1528" spans="1:5" x14ac:dyDescent="0.2">
      <c r="A1528" t="s">
        <v>8218</v>
      </c>
      <c r="B1528">
        <f>VLOOKUP(A1528, raw_data!F1528:P5641, 11, FALSE)</f>
        <v>280</v>
      </c>
      <c r="D1528" t="s">
        <v>8220</v>
      </c>
      <c r="E1528">
        <f>VLOOKUP(D1528, raw_data!F1688:P5801, 11, FALSE)</f>
        <v>2</v>
      </c>
    </row>
    <row r="1529" spans="1:5" x14ac:dyDescent="0.2">
      <c r="A1529" t="s">
        <v>8218</v>
      </c>
      <c r="B1529">
        <f>VLOOKUP(A1529, raw_data!F1529:P5642, 11, FALSE)</f>
        <v>70</v>
      </c>
      <c r="D1529" t="s">
        <v>8220</v>
      </c>
      <c r="E1529">
        <f>VLOOKUP(D1529, raw_data!F1689:P5802, 11, FALSE)</f>
        <v>2</v>
      </c>
    </row>
    <row r="1530" spans="1:5" x14ac:dyDescent="0.2">
      <c r="A1530" t="s">
        <v>8218</v>
      </c>
      <c r="B1530">
        <f>VLOOKUP(A1530, raw_data!F1530:P5643, 11, FALSE)</f>
        <v>160</v>
      </c>
      <c r="D1530" t="s">
        <v>8220</v>
      </c>
      <c r="E1530">
        <f>VLOOKUP(D1530, raw_data!F1690:P5803, 11, FALSE)</f>
        <v>2</v>
      </c>
    </row>
    <row r="1531" spans="1:5" x14ac:dyDescent="0.2">
      <c r="A1531" t="s">
        <v>8218</v>
      </c>
      <c r="B1531">
        <f>VLOOKUP(A1531, raw_data!F1531:P5644, 11, FALSE)</f>
        <v>141</v>
      </c>
      <c r="D1531" t="s">
        <v>8220</v>
      </c>
      <c r="E1531">
        <f>VLOOKUP(D1531, raw_data!F1691:P5804, 11, FALSE)</f>
        <v>2</v>
      </c>
    </row>
    <row r="1532" spans="1:5" x14ac:dyDescent="0.2">
      <c r="A1532" t="s">
        <v>8218</v>
      </c>
      <c r="B1532">
        <f>VLOOKUP(A1532, raw_data!F1532:P5645, 11, FALSE)</f>
        <v>874</v>
      </c>
    </row>
    <row r="1533" spans="1:5" x14ac:dyDescent="0.2">
      <c r="A1533" t="s">
        <v>8218</v>
      </c>
      <c r="B1533">
        <f>VLOOKUP(A1533, raw_data!F1533:P5646, 11, FALSE)</f>
        <v>73</v>
      </c>
    </row>
    <row r="1534" spans="1:5" x14ac:dyDescent="0.2">
      <c r="A1534" t="s">
        <v>8218</v>
      </c>
      <c r="B1534">
        <f>VLOOKUP(A1534, raw_data!F1534:P5647, 11, FALSE)</f>
        <v>294</v>
      </c>
    </row>
    <row r="1535" spans="1:5" x14ac:dyDescent="0.2">
      <c r="A1535" t="s">
        <v>8218</v>
      </c>
      <c r="B1535">
        <f>VLOOKUP(A1535, raw_data!F1535:P5648, 11, FALSE)</f>
        <v>740</v>
      </c>
    </row>
    <row r="1536" spans="1:5" x14ac:dyDescent="0.2">
      <c r="A1536" t="s">
        <v>8218</v>
      </c>
      <c r="B1536">
        <f>VLOOKUP(A1536, raw_data!F1536:P5649, 11, FALSE)</f>
        <v>369</v>
      </c>
    </row>
    <row r="1537" spans="1:2" x14ac:dyDescent="0.2">
      <c r="A1537" t="s">
        <v>8218</v>
      </c>
      <c r="B1537">
        <f>VLOOKUP(A1537, raw_data!F1537:P5650, 11, FALSE)</f>
        <v>110</v>
      </c>
    </row>
    <row r="1538" spans="1:2" x14ac:dyDescent="0.2">
      <c r="A1538" t="s">
        <v>8218</v>
      </c>
      <c r="B1538">
        <f>VLOOKUP(A1538, raw_data!F1538:P5651, 11, FALSE)</f>
        <v>455</v>
      </c>
    </row>
    <row r="1539" spans="1:2" x14ac:dyDescent="0.2">
      <c r="A1539" t="s">
        <v>8218</v>
      </c>
      <c r="B1539">
        <f>VLOOKUP(A1539, raw_data!F1539:P5652, 11, FALSE)</f>
        <v>224</v>
      </c>
    </row>
    <row r="1540" spans="1:2" x14ac:dyDescent="0.2">
      <c r="A1540" t="s">
        <v>8218</v>
      </c>
      <c r="B1540">
        <f>VLOOKUP(A1540, raw_data!F1540:P5653, 11, FALSE)</f>
        <v>46</v>
      </c>
    </row>
    <row r="1541" spans="1:2" x14ac:dyDescent="0.2">
      <c r="A1541" t="s">
        <v>8218</v>
      </c>
      <c r="B1541">
        <f>VLOOKUP(A1541, raw_data!F1541:P5654, 11, FALSE)</f>
        <v>284</v>
      </c>
    </row>
    <row r="1542" spans="1:2" x14ac:dyDescent="0.2">
      <c r="A1542" t="s">
        <v>8218</v>
      </c>
      <c r="B1542">
        <f>VLOOKUP(A1542, raw_data!F1542:P5655, 11, FALSE)</f>
        <v>98</v>
      </c>
    </row>
    <row r="1543" spans="1:2" x14ac:dyDescent="0.2">
      <c r="A1543" t="s">
        <v>8218</v>
      </c>
      <c r="B1543">
        <f>VLOOKUP(A1543, raw_data!F1543:P5656, 11, FALSE)</f>
        <v>56</v>
      </c>
    </row>
    <row r="1544" spans="1:2" x14ac:dyDescent="0.2">
      <c r="A1544" t="s">
        <v>8218</v>
      </c>
      <c r="B1544">
        <f>VLOOKUP(A1544, raw_data!F1544:P5657, 11, FALSE)</f>
        <v>56</v>
      </c>
    </row>
    <row r="1545" spans="1:2" x14ac:dyDescent="0.2">
      <c r="A1545" t="s">
        <v>8218</v>
      </c>
      <c r="B1545">
        <f>VLOOKUP(A1545, raw_data!F1545:P5658, 11, FALSE)</f>
        <v>56</v>
      </c>
    </row>
    <row r="1546" spans="1:2" x14ac:dyDescent="0.2">
      <c r="A1546" t="s">
        <v>8218</v>
      </c>
      <c r="B1546">
        <f>VLOOKUP(A1546, raw_data!F1546:P5659, 11, FALSE)</f>
        <v>56</v>
      </c>
    </row>
    <row r="1547" spans="1:2" x14ac:dyDescent="0.2">
      <c r="A1547" t="s">
        <v>8218</v>
      </c>
      <c r="B1547">
        <f>VLOOKUP(A1547, raw_data!F1547:P5660, 11, FALSE)</f>
        <v>56</v>
      </c>
    </row>
    <row r="1548" spans="1:2" x14ac:dyDescent="0.2">
      <c r="A1548" t="s">
        <v>8218</v>
      </c>
      <c r="B1548">
        <f>VLOOKUP(A1548, raw_data!F1548:P5661, 11, FALSE)</f>
        <v>56</v>
      </c>
    </row>
    <row r="1549" spans="1:2" x14ac:dyDescent="0.2">
      <c r="A1549" t="s">
        <v>8218</v>
      </c>
      <c r="B1549">
        <f>VLOOKUP(A1549, raw_data!F1549:P5662, 11, FALSE)</f>
        <v>56</v>
      </c>
    </row>
    <row r="1550" spans="1:2" x14ac:dyDescent="0.2">
      <c r="A1550" t="s">
        <v>8218</v>
      </c>
      <c r="B1550">
        <f>VLOOKUP(A1550, raw_data!F1550:P5663, 11, FALSE)</f>
        <v>56</v>
      </c>
    </row>
    <row r="1551" spans="1:2" x14ac:dyDescent="0.2">
      <c r="A1551" t="s">
        <v>8218</v>
      </c>
      <c r="B1551">
        <f>VLOOKUP(A1551, raw_data!F1551:P5664, 11, FALSE)</f>
        <v>56</v>
      </c>
    </row>
    <row r="1552" spans="1:2" x14ac:dyDescent="0.2">
      <c r="A1552" t="s">
        <v>8218</v>
      </c>
      <c r="B1552">
        <f>VLOOKUP(A1552, raw_data!F1552:P5665, 11, FALSE)</f>
        <v>56</v>
      </c>
    </row>
    <row r="1553" spans="1:2" x14ac:dyDescent="0.2">
      <c r="A1553" t="s">
        <v>8218</v>
      </c>
      <c r="B1553">
        <f>VLOOKUP(A1553, raw_data!F1553:P5666, 11, FALSE)</f>
        <v>56</v>
      </c>
    </row>
    <row r="1554" spans="1:2" x14ac:dyDescent="0.2">
      <c r="A1554" t="s">
        <v>8218</v>
      </c>
      <c r="B1554">
        <f>VLOOKUP(A1554, raw_data!F1554:P5667, 11, FALSE)</f>
        <v>56</v>
      </c>
    </row>
    <row r="1555" spans="1:2" x14ac:dyDescent="0.2">
      <c r="A1555" t="s">
        <v>8218</v>
      </c>
      <c r="B1555">
        <f>VLOOKUP(A1555, raw_data!F1555:P5668, 11, FALSE)</f>
        <v>56</v>
      </c>
    </row>
    <row r="1556" spans="1:2" x14ac:dyDescent="0.2">
      <c r="A1556" t="s">
        <v>8218</v>
      </c>
      <c r="B1556">
        <f>VLOOKUP(A1556, raw_data!F1556:P5669, 11, FALSE)</f>
        <v>56</v>
      </c>
    </row>
    <row r="1557" spans="1:2" x14ac:dyDescent="0.2">
      <c r="A1557" t="s">
        <v>8218</v>
      </c>
      <c r="B1557">
        <f>VLOOKUP(A1557, raw_data!F1557:P5670, 11, FALSE)</f>
        <v>56</v>
      </c>
    </row>
    <row r="1558" spans="1:2" x14ac:dyDescent="0.2">
      <c r="A1558" t="s">
        <v>8218</v>
      </c>
      <c r="B1558">
        <f>VLOOKUP(A1558, raw_data!F1558:P5671, 11, FALSE)</f>
        <v>56</v>
      </c>
    </row>
    <row r="1559" spans="1:2" x14ac:dyDescent="0.2">
      <c r="A1559" t="s">
        <v>8218</v>
      </c>
      <c r="B1559">
        <f>VLOOKUP(A1559, raw_data!F1559:P5672, 11, FALSE)</f>
        <v>56</v>
      </c>
    </row>
    <row r="1560" spans="1:2" x14ac:dyDescent="0.2">
      <c r="A1560" t="s">
        <v>8218</v>
      </c>
      <c r="B1560">
        <f>VLOOKUP(A1560, raw_data!F1560:P5673, 11, FALSE)</f>
        <v>56</v>
      </c>
    </row>
    <row r="1561" spans="1:2" x14ac:dyDescent="0.2">
      <c r="A1561" t="s">
        <v>8218</v>
      </c>
      <c r="B1561">
        <f>VLOOKUP(A1561, raw_data!F1561:P5674, 11, FALSE)</f>
        <v>56</v>
      </c>
    </row>
    <row r="1562" spans="1:2" x14ac:dyDescent="0.2">
      <c r="A1562" t="s">
        <v>8218</v>
      </c>
      <c r="B1562">
        <f>VLOOKUP(A1562, raw_data!F1562:P5675, 11, FALSE)</f>
        <v>56</v>
      </c>
    </row>
    <row r="1563" spans="1:2" x14ac:dyDescent="0.2">
      <c r="A1563" t="s">
        <v>8218</v>
      </c>
      <c r="B1563">
        <f>VLOOKUP(A1563, raw_data!F1563:P5676, 11, FALSE)</f>
        <v>56</v>
      </c>
    </row>
    <row r="1564" spans="1:2" x14ac:dyDescent="0.2">
      <c r="A1564" t="s">
        <v>8218</v>
      </c>
      <c r="B1564">
        <f>VLOOKUP(A1564, raw_data!F1564:P5677, 11, FALSE)</f>
        <v>56</v>
      </c>
    </row>
    <row r="1565" spans="1:2" x14ac:dyDescent="0.2">
      <c r="A1565" t="s">
        <v>8218</v>
      </c>
      <c r="B1565">
        <f>VLOOKUP(A1565, raw_data!F1565:P5678, 11, FALSE)</f>
        <v>56</v>
      </c>
    </row>
    <row r="1566" spans="1:2" x14ac:dyDescent="0.2">
      <c r="A1566" t="s">
        <v>8218</v>
      </c>
      <c r="B1566">
        <f>VLOOKUP(A1566, raw_data!F1566:P5679, 11, FALSE)</f>
        <v>56</v>
      </c>
    </row>
    <row r="1567" spans="1:2" x14ac:dyDescent="0.2">
      <c r="A1567" t="s">
        <v>8218</v>
      </c>
      <c r="B1567">
        <f>VLOOKUP(A1567, raw_data!F1567:P5680, 11, FALSE)</f>
        <v>56</v>
      </c>
    </row>
    <row r="1568" spans="1:2" x14ac:dyDescent="0.2">
      <c r="A1568" t="s">
        <v>8218</v>
      </c>
      <c r="B1568">
        <f>VLOOKUP(A1568, raw_data!F1568:P5681, 11, FALSE)</f>
        <v>56</v>
      </c>
    </row>
    <row r="1569" spans="1:2" x14ac:dyDescent="0.2">
      <c r="A1569" t="s">
        <v>8218</v>
      </c>
      <c r="B1569">
        <f>VLOOKUP(A1569, raw_data!F1569:P5682, 11, FALSE)</f>
        <v>56</v>
      </c>
    </row>
    <row r="1570" spans="1:2" x14ac:dyDescent="0.2">
      <c r="A1570" t="s">
        <v>8218</v>
      </c>
      <c r="B1570">
        <f>VLOOKUP(A1570, raw_data!F1570:P5683, 11, FALSE)</f>
        <v>56</v>
      </c>
    </row>
    <row r="1571" spans="1:2" x14ac:dyDescent="0.2">
      <c r="A1571" t="s">
        <v>8218</v>
      </c>
      <c r="B1571">
        <f>VLOOKUP(A1571, raw_data!F1571:P5684, 11, FALSE)</f>
        <v>56</v>
      </c>
    </row>
    <row r="1572" spans="1:2" x14ac:dyDescent="0.2">
      <c r="A1572" t="s">
        <v>8218</v>
      </c>
      <c r="B1572">
        <f>VLOOKUP(A1572, raw_data!F1572:P5685, 11, FALSE)</f>
        <v>56</v>
      </c>
    </row>
    <row r="1573" spans="1:2" x14ac:dyDescent="0.2">
      <c r="A1573" t="s">
        <v>8218</v>
      </c>
      <c r="B1573">
        <f>VLOOKUP(A1573, raw_data!F1573:P5686, 11, FALSE)</f>
        <v>56</v>
      </c>
    </row>
    <row r="1574" spans="1:2" x14ac:dyDescent="0.2">
      <c r="A1574" t="s">
        <v>8218</v>
      </c>
      <c r="B1574">
        <f>VLOOKUP(A1574, raw_data!F1574:P5687, 11, FALSE)</f>
        <v>56</v>
      </c>
    </row>
    <row r="1575" spans="1:2" x14ac:dyDescent="0.2">
      <c r="A1575" t="s">
        <v>8218</v>
      </c>
      <c r="B1575">
        <f>VLOOKUP(A1575, raw_data!F1575:P5688, 11, FALSE)</f>
        <v>56</v>
      </c>
    </row>
    <row r="1576" spans="1:2" x14ac:dyDescent="0.2">
      <c r="A1576" t="s">
        <v>8218</v>
      </c>
      <c r="B1576">
        <f>VLOOKUP(A1576, raw_data!F1576:P5689, 11, FALSE)</f>
        <v>56</v>
      </c>
    </row>
    <row r="1577" spans="1:2" x14ac:dyDescent="0.2">
      <c r="A1577" t="s">
        <v>8218</v>
      </c>
      <c r="B1577">
        <f>VLOOKUP(A1577, raw_data!F1577:P5690, 11, FALSE)</f>
        <v>56</v>
      </c>
    </row>
    <row r="1578" spans="1:2" x14ac:dyDescent="0.2">
      <c r="A1578" t="s">
        <v>8218</v>
      </c>
      <c r="B1578">
        <f>VLOOKUP(A1578, raw_data!F1578:P5691, 11, FALSE)</f>
        <v>56</v>
      </c>
    </row>
    <row r="1579" spans="1:2" x14ac:dyDescent="0.2">
      <c r="A1579" t="s">
        <v>8218</v>
      </c>
      <c r="B1579">
        <f>VLOOKUP(A1579, raw_data!F1579:P5692, 11, FALSE)</f>
        <v>56</v>
      </c>
    </row>
    <row r="1580" spans="1:2" x14ac:dyDescent="0.2">
      <c r="A1580" t="s">
        <v>8218</v>
      </c>
      <c r="B1580">
        <f>VLOOKUP(A1580, raw_data!F1580:P5693, 11, FALSE)</f>
        <v>56</v>
      </c>
    </row>
    <row r="1581" spans="1:2" x14ac:dyDescent="0.2">
      <c r="A1581" t="s">
        <v>8218</v>
      </c>
      <c r="B1581">
        <f>VLOOKUP(A1581, raw_data!F1581:P5694, 11, FALSE)</f>
        <v>56</v>
      </c>
    </row>
    <row r="1582" spans="1:2" x14ac:dyDescent="0.2">
      <c r="A1582" t="s">
        <v>8218</v>
      </c>
      <c r="B1582">
        <f>VLOOKUP(A1582, raw_data!F1582:P5695, 11, FALSE)</f>
        <v>56</v>
      </c>
    </row>
    <row r="1583" spans="1:2" x14ac:dyDescent="0.2">
      <c r="A1583" t="s">
        <v>8218</v>
      </c>
      <c r="B1583">
        <f>VLOOKUP(A1583, raw_data!F1583:P5696, 11, FALSE)</f>
        <v>56</v>
      </c>
    </row>
    <row r="1584" spans="1:2" x14ac:dyDescent="0.2">
      <c r="A1584" t="s">
        <v>8218</v>
      </c>
      <c r="B1584">
        <f>VLOOKUP(A1584, raw_data!F1584:P5697, 11, FALSE)</f>
        <v>56</v>
      </c>
    </row>
    <row r="1585" spans="1:2" x14ac:dyDescent="0.2">
      <c r="A1585" t="s">
        <v>8218</v>
      </c>
      <c r="B1585">
        <f>VLOOKUP(A1585, raw_data!F1585:P5698, 11, FALSE)</f>
        <v>56</v>
      </c>
    </row>
    <row r="1586" spans="1:2" x14ac:dyDescent="0.2">
      <c r="A1586" t="s">
        <v>8218</v>
      </c>
      <c r="B1586">
        <f>VLOOKUP(A1586, raw_data!F1586:P5699, 11, FALSE)</f>
        <v>56</v>
      </c>
    </row>
    <row r="1587" spans="1:2" x14ac:dyDescent="0.2">
      <c r="A1587" t="s">
        <v>8218</v>
      </c>
      <c r="B1587">
        <f>VLOOKUP(A1587, raw_data!F1587:P5700, 11, FALSE)</f>
        <v>56</v>
      </c>
    </row>
    <row r="1588" spans="1:2" x14ac:dyDescent="0.2">
      <c r="A1588" t="s">
        <v>8218</v>
      </c>
      <c r="B1588">
        <f>VLOOKUP(A1588, raw_data!F1588:P5701, 11, FALSE)</f>
        <v>56</v>
      </c>
    </row>
    <row r="1589" spans="1:2" x14ac:dyDescent="0.2">
      <c r="A1589" t="s">
        <v>8218</v>
      </c>
      <c r="B1589">
        <f>VLOOKUP(A1589, raw_data!F1589:P5702, 11, FALSE)</f>
        <v>56</v>
      </c>
    </row>
    <row r="1590" spans="1:2" x14ac:dyDescent="0.2">
      <c r="A1590" t="s">
        <v>8218</v>
      </c>
      <c r="B1590">
        <f>VLOOKUP(A1590, raw_data!F1590:P5703, 11, FALSE)</f>
        <v>56</v>
      </c>
    </row>
    <row r="1591" spans="1:2" x14ac:dyDescent="0.2">
      <c r="A1591" t="s">
        <v>8218</v>
      </c>
      <c r="B1591">
        <f>VLOOKUP(A1591, raw_data!F1591:P5704, 11, FALSE)</f>
        <v>56</v>
      </c>
    </row>
    <row r="1592" spans="1:2" x14ac:dyDescent="0.2">
      <c r="A1592" t="s">
        <v>8218</v>
      </c>
      <c r="B1592">
        <f>VLOOKUP(A1592, raw_data!F1592:P5705, 11, FALSE)</f>
        <v>56</v>
      </c>
    </row>
    <row r="1593" spans="1:2" x14ac:dyDescent="0.2">
      <c r="A1593" t="s">
        <v>8218</v>
      </c>
      <c r="B1593">
        <f>VLOOKUP(A1593, raw_data!F1593:P5706, 11, FALSE)</f>
        <v>56</v>
      </c>
    </row>
    <row r="1594" spans="1:2" x14ac:dyDescent="0.2">
      <c r="A1594" t="s">
        <v>8218</v>
      </c>
      <c r="B1594">
        <f>VLOOKUP(A1594, raw_data!F1594:P5707, 11, FALSE)</f>
        <v>56</v>
      </c>
    </row>
    <row r="1595" spans="1:2" x14ac:dyDescent="0.2">
      <c r="A1595" t="s">
        <v>8218</v>
      </c>
      <c r="B1595">
        <f>VLOOKUP(A1595, raw_data!F1595:P5708, 11, FALSE)</f>
        <v>56</v>
      </c>
    </row>
    <row r="1596" spans="1:2" x14ac:dyDescent="0.2">
      <c r="A1596" t="s">
        <v>8218</v>
      </c>
      <c r="B1596">
        <f>VLOOKUP(A1596, raw_data!F1596:P5709, 11, FALSE)</f>
        <v>56</v>
      </c>
    </row>
    <row r="1597" spans="1:2" x14ac:dyDescent="0.2">
      <c r="A1597" t="s">
        <v>8218</v>
      </c>
      <c r="B1597">
        <f>VLOOKUP(A1597, raw_data!F1597:P5710, 11, FALSE)</f>
        <v>56</v>
      </c>
    </row>
    <row r="1598" spans="1:2" x14ac:dyDescent="0.2">
      <c r="A1598" t="s">
        <v>8218</v>
      </c>
      <c r="B1598">
        <f>VLOOKUP(A1598, raw_data!F1598:P5711, 11, FALSE)</f>
        <v>56</v>
      </c>
    </row>
    <row r="1599" spans="1:2" x14ac:dyDescent="0.2">
      <c r="A1599" t="s">
        <v>8218</v>
      </c>
      <c r="B1599">
        <f>VLOOKUP(A1599, raw_data!F1599:P5712, 11, FALSE)</f>
        <v>56</v>
      </c>
    </row>
    <row r="1600" spans="1:2" x14ac:dyDescent="0.2">
      <c r="A1600" t="s">
        <v>8218</v>
      </c>
      <c r="B1600">
        <f>VLOOKUP(A1600, raw_data!F1600:P5713, 11, FALSE)</f>
        <v>56</v>
      </c>
    </row>
    <row r="1601" spans="1:2" x14ac:dyDescent="0.2">
      <c r="A1601" t="s">
        <v>8218</v>
      </c>
      <c r="B1601">
        <f>VLOOKUP(A1601, raw_data!F1601:P5714, 11, FALSE)</f>
        <v>56</v>
      </c>
    </row>
    <row r="1602" spans="1:2" x14ac:dyDescent="0.2">
      <c r="A1602" t="s">
        <v>8218</v>
      </c>
      <c r="B1602">
        <f>VLOOKUP(A1602, raw_data!F1602:P5715, 11, FALSE)</f>
        <v>56</v>
      </c>
    </row>
    <row r="1603" spans="1:2" x14ac:dyDescent="0.2">
      <c r="A1603" t="s">
        <v>8218</v>
      </c>
      <c r="B1603">
        <f>VLOOKUP(A1603, raw_data!F1603:P5716, 11, FALSE)</f>
        <v>56</v>
      </c>
    </row>
    <row r="1604" spans="1:2" x14ac:dyDescent="0.2">
      <c r="A1604" t="s">
        <v>8218</v>
      </c>
      <c r="B1604">
        <f>VLOOKUP(A1604, raw_data!F1604:P5717, 11, FALSE)</f>
        <v>32</v>
      </c>
    </row>
    <row r="1605" spans="1:2" x14ac:dyDescent="0.2">
      <c r="A1605" t="s">
        <v>8218</v>
      </c>
      <c r="B1605">
        <f>VLOOKUP(A1605, raw_data!F1605:P5718, 11, FALSE)</f>
        <v>30</v>
      </c>
    </row>
    <row r="1606" spans="1:2" x14ac:dyDescent="0.2">
      <c r="A1606" t="s">
        <v>8218</v>
      </c>
      <c r="B1606">
        <f>VLOOKUP(A1606, raw_data!F1606:P5719, 11, FALSE)</f>
        <v>70</v>
      </c>
    </row>
    <row r="1607" spans="1:2" x14ac:dyDescent="0.2">
      <c r="A1607" t="s">
        <v>8218</v>
      </c>
      <c r="B1607">
        <f>VLOOKUP(A1607, raw_data!F1607:P5720, 11, FALSE)</f>
        <v>44</v>
      </c>
    </row>
    <row r="1608" spans="1:2" x14ac:dyDescent="0.2">
      <c r="A1608" t="s">
        <v>8218</v>
      </c>
      <c r="B1608">
        <f>VLOOKUP(A1608, raw_data!F1608:P5721, 11, FALSE)</f>
        <v>92</v>
      </c>
    </row>
    <row r="1609" spans="1:2" x14ac:dyDescent="0.2">
      <c r="A1609" t="s">
        <v>8218</v>
      </c>
      <c r="B1609">
        <f>VLOOKUP(A1609, raw_data!F1609:P5722, 11, FALSE)</f>
        <v>205</v>
      </c>
    </row>
    <row r="1610" spans="1:2" x14ac:dyDescent="0.2">
      <c r="A1610" t="s">
        <v>8218</v>
      </c>
      <c r="B1610">
        <f>VLOOKUP(A1610, raw_data!F1610:P5723, 11, FALSE)</f>
        <v>23</v>
      </c>
    </row>
    <row r="1611" spans="1:2" x14ac:dyDescent="0.2">
      <c r="A1611" t="s">
        <v>8218</v>
      </c>
      <c r="B1611">
        <f>VLOOKUP(A1611, raw_data!F1611:P5724, 11, FALSE)</f>
        <v>4</v>
      </c>
    </row>
    <row r="1612" spans="1:2" x14ac:dyDescent="0.2">
      <c r="A1612" t="s">
        <v>8218</v>
      </c>
      <c r="B1612">
        <f>VLOOKUP(A1612, raw_data!F1612:P5725, 11, FALSE)</f>
        <v>112</v>
      </c>
    </row>
    <row r="1613" spans="1:2" x14ac:dyDescent="0.2">
      <c r="A1613" t="s">
        <v>8218</v>
      </c>
      <c r="B1613">
        <f>VLOOKUP(A1613, raw_data!F1613:P5726, 11, FALSE)</f>
        <v>27</v>
      </c>
    </row>
    <row r="1614" spans="1:2" x14ac:dyDescent="0.2">
      <c r="A1614" t="s">
        <v>8218</v>
      </c>
      <c r="B1614">
        <f>VLOOKUP(A1614, raw_data!F1614:P5727, 11, FALSE)</f>
        <v>11</v>
      </c>
    </row>
    <row r="1615" spans="1:2" x14ac:dyDescent="0.2">
      <c r="A1615" t="s">
        <v>8218</v>
      </c>
      <c r="B1615">
        <f>VLOOKUP(A1615, raw_data!F1615:P5728, 11, FALSE)</f>
        <v>26</v>
      </c>
    </row>
    <row r="1616" spans="1:2" x14ac:dyDescent="0.2">
      <c r="A1616" t="s">
        <v>8218</v>
      </c>
      <c r="B1616">
        <f>VLOOKUP(A1616, raw_data!F1616:P5729, 11, FALSE)</f>
        <v>77</v>
      </c>
    </row>
    <row r="1617" spans="1:2" x14ac:dyDescent="0.2">
      <c r="A1617" t="s">
        <v>8218</v>
      </c>
      <c r="B1617">
        <f>VLOOKUP(A1617, raw_data!F1617:P5730, 11, FALSE)</f>
        <v>136</v>
      </c>
    </row>
    <row r="1618" spans="1:2" x14ac:dyDescent="0.2">
      <c r="A1618" t="s">
        <v>8218</v>
      </c>
      <c r="B1618">
        <f>VLOOKUP(A1618, raw_data!F1618:P5731, 11, FALSE)</f>
        <v>157</v>
      </c>
    </row>
    <row r="1619" spans="1:2" x14ac:dyDescent="0.2">
      <c r="A1619" t="s">
        <v>8218</v>
      </c>
      <c r="B1619">
        <f>VLOOKUP(A1619, raw_data!F1619:P5732, 11, FALSE)</f>
        <v>158</v>
      </c>
    </row>
    <row r="1620" spans="1:2" x14ac:dyDescent="0.2">
      <c r="A1620" t="s">
        <v>8218</v>
      </c>
      <c r="B1620">
        <f>VLOOKUP(A1620, raw_data!F1620:P5733, 11, FALSE)</f>
        <v>27</v>
      </c>
    </row>
    <row r="1621" spans="1:2" x14ac:dyDescent="0.2">
      <c r="A1621" t="s">
        <v>8218</v>
      </c>
      <c r="B1621">
        <f>VLOOKUP(A1621, raw_data!F1621:P5734, 11, FALSE)</f>
        <v>23</v>
      </c>
    </row>
    <row r="1622" spans="1:2" x14ac:dyDescent="0.2">
      <c r="A1622" t="s">
        <v>8218</v>
      </c>
      <c r="B1622">
        <f>VLOOKUP(A1622, raw_data!F1622:P5735, 11, FALSE)</f>
        <v>17</v>
      </c>
    </row>
    <row r="1623" spans="1:2" x14ac:dyDescent="0.2">
      <c r="A1623" t="s">
        <v>8218</v>
      </c>
      <c r="B1623">
        <f>VLOOKUP(A1623, raw_data!F1623:P5736, 11, FALSE)</f>
        <v>37</v>
      </c>
    </row>
    <row r="1624" spans="1:2" x14ac:dyDescent="0.2">
      <c r="A1624" t="s">
        <v>8218</v>
      </c>
      <c r="B1624">
        <f>VLOOKUP(A1624, raw_data!F1624:P5737, 11, FALSE)</f>
        <v>65</v>
      </c>
    </row>
    <row r="1625" spans="1:2" x14ac:dyDescent="0.2">
      <c r="A1625" t="s">
        <v>8218</v>
      </c>
      <c r="B1625">
        <f>VLOOKUP(A1625, raw_data!F1625:P5738, 11, FALSE)</f>
        <v>18</v>
      </c>
    </row>
    <row r="1626" spans="1:2" x14ac:dyDescent="0.2">
      <c r="A1626" t="s">
        <v>8218</v>
      </c>
      <c r="B1626">
        <f>VLOOKUP(A1626, raw_data!F1626:P5739, 11, FALSE)</f>
        <v>25</v>
      </c>
    </row>
    <row r="1627" spans="1:2" x14ac:dyDescent="0.2">
      <c r="A1627" t="s">
        <v>8218</v>
      </c>
      <c r="B1627">
        <f>VLOOKUP(A1627, raw_data!F1627:P5740, 11, FALSE)</f>
        <v>104</v>
      </c>
    </row>
    <row r="1628" spans="1:2" x14ac:dyDescent="0.2">
      <c r="A1628" t="s">
        <v>8218</v>
      </c>
      <c r="B1628">
        <f>VLOOKUP(A1628, raw_data!F1628:P5741, 11, FALSE)</f>
        <v>108</v>
      </c>
    </row>
    <row r="1629" spans="1:2" x14ac:dyDescent="0.2">
      <c r="A1629" t="s">
        <v>8218</v>
      </c>
      <c r="B1629">
        <f>VLOOKUP(A1629, raw_data!F1629:P5742, 11, FALSE)</f>
        <v>38</v>
      </c>
    </row>
    <row r="1630" spans="1:2" x14ac:dyDescent="0.2">
      <c r="A1630" t="s">
        <v>8218</v>
      </c>
      <c r="B1630">
        <f>VLOOKUP(A1630, raw_data!F1630:P5743, 11, FALSE)</f>
        <v>88</v>
      </c>
    </row>
    <row r="1631" spans="1:2" x14ac:dyDescent="0.2">
      <c r="A1631" t="s">
        <v>8218</v>
      </c>
      <c r="B1631">
        <f>VLOOKUP(A1631, raw_data!F1631:P5744, 11, FALSE)</f>
        <v>82</v>
      </c>
    </row>
    <row r="1632" spans="1:2" x14ac:dyDescent="0.2">
      <c r="A1632" t="s">
        <v>8218</v>
      </c>
      <c r="B1632">
        <f>VLOOKUP(A1632, raw_data!F1632:P5745, 11, FALSE)</f>
        <v>126</v>
      </c>
    </row>
    <row r="1633" spans="1:2" x14ac:dyDescent="0.2">
      <c r="A1633" t="s">
        <v>8218</v>
      </c>
      <c r="B1633">
        <f>VLOOKUP(A1633, raw_data!F1633:P5746, 11, FALSE)</f>
        <v>133</v>
      </c>
    </row>
    <row r="1634" spans="1:2" x14ac:dyDescent="0.2">
      <c r="A1634" t="s">
        <v>8218</v>
      </c>
      <c r="B1634">
        <f>VLOOKUP(A1634, raw_data!F1634:P5747, 11, FALSE)</f>
        <v>47</v>
      </c>
    </row>
    <row r="1635" spans="1:2" x14ac:dyDescent="0.2">
      <c r="A1635" t="s">
        <v>8218</v>
      </c>
      <c r="B1635">
        <f>VLOOKUP(A1635, raw_data!F1635:P5748, 11, FALSE)</f>
        <v>58</v>
      </c>
    </row>
    <row r="1636" spans="1:2" x14ac:dyDescent="0.2">
      <c r="A1636" t="s">
        <v>8218</v>
      </c>
      <c r="B1636">
        <f>VLOOKUP(A1636, raw_data!F1636:P5749, 11, FALSE)</f>
        <v>32</v>
      </c>
    </row>
    <row r="1637" spans="1:2" x14ac:dyDescent="0.2">
      <c r="A1637" t="s">
        <v>8218</v>
      </c>
      <c r="B1637">
        <f>VLOOKUP(A1637, raw_data!F1637:P5750, 11, FALSE)</f>
        <v>37</v>
      </c>
    </row>
    <row r="1638" spans="1:2" x14ac:dyDescent="0.2">
      <c r="A1638" t="s">
        <v>8218</v>
      </c>
      <c r="B1638">
        <f>VLOOKUP(A1638, raw_data!F1638:P5751, 11, FALSE)</f>
        <v>87</v>
      </c>
    </row>
    <row r="1639" spans="1:2" x14ac:dyDescent="0.2">
      <c r="A1639" t="s">
        <v>8218</v>
      </c>
      <c r="B1639">
        <f>VLOOKUP(A1639, raw_data!F1639:P5752, 11, FALSE)</f>
        <v>15</v>
      </c>
    </row>
    <row r="1640" spans="1:2" x14ac:dyDescent="0.2">
      <c r="A1640" t="s">
        <v>8218</v>
      </c>
      <c r="B1640">
        <f>VLOOKUP(A1640, raw_data!F1640:P5753, 11, FALSE)</f>
        <v>27</v>
      </c>
    </row>
    <row r="1641" spans="1:2" x14ac:dyDescent="0.2">
      <c r="A1641" t="s">
        <v>8218</v>
      </c>
      <c r="B1641">
        <f>VLOOKUP(A1641, raw_data!F1641:P5754, 11, FALSE)</f>
        <v>19</v>
      </c>
    </row>
    <row r="1642" spans="1:2" x14ac:dyDescent="0.2">
      <c r="A1642" t="s">
        <v>8218</v>
      </c>
      <c r="B1642">
        <f>VLOOKUP(A1642, raw_data!F1642:P5755, 11, FALSE)</f>
        <v>17</v>
      </c>
    </row>
    <row r="1643" spans="1:2" x14ac:dyDescent="0.2">
      <c r="A1643" t="s">
        <v>8218</v>
      </c>
      <c r="B1643">
        <f>VLOOKUP(A1643, raw_data!F1643:P5756, 11, FALSE)</f>
        <v>26</v>
      </c>
    </row>
    <row r="1644" spans="1:2" x14ac:dyDescent="0.2">
      <c r="A1644" t="s">
        <v>8218</v>
      </c>
      <c r="B1644">
        <f>VLOOKUP(A1644, raw_data!F1644:P5757, 11, FALSE)</f>
        <v>28</v>
      </c>
    </row>
    <row r="1645" spans="1:2" x14ac:dyDescent="0.2">
      <c r="A1645" t="s">
        <v>8218</v>
      </c>
      <c r="B1645">
        <f>VLOOKUP(A1645, raw_data!F1645:P5758, 11, FALSE)</f>
        <v>37</v>
      </c>
    </row>
    <row r="1646" spans="1:2" x14ac:dyDescent="0.2">
      <c r="A1646" t="s">
        <v>8218</v>
      </c>
      <c r="B1646">
        <f>VLOOKUP(A1646, raw_data!F1646:P5759, 11, FALSE)</f>
        <v>128</v>
      </c>
    </row>
    <row r="1647" spans="1:2" x14ac:dyDescent="0.2">
      <c r="A1647" t="s">
        <v>8218</v>
      </c>
      <c r="B1647">
        <f>VLOOKUP(A1647, raw_data!F1647:P5760, 11, FALSE)</f>
        <v>10</v>
      </c>
    </row>
    <row r="1648" spans="1:2" x14ac:dyDescent="0.2">
      <c r="A1648" t="s">
        <v>8218</v>
      </c>
      <c r="B1648">
        <f>VLOOKUP(A1648, raw_data!F1648:P5761, 11, FALSE)</f>
        <v>83</v>
      </c>
    </row>
    <row r="1649" spans="1:2" x14ac:dyDescent="0.2">
      <c r="A1649" t="s">
        <v>8218</v>
      </c>
      <c r="B1649">
        <f>VLOOKUP(A1649, raw_data!F1649:P5762, 11, FALSE)</f>
        <v>46</v>
      </c>
    </row>
    <row r="1650" spans="1:2" x14ac:dyDescent="0.2">
      <c r="A1650" t="s">
        <v>8218</v>
      </c>
      <c r="B1650">
        <f>VLOOKUP(A1650, raw_data!F1650:P5763, 11, FALSE)</f>
        <v>90</v>
      </c>
    </row>
    <row r="1651" spans="1:2" x14ac:dyDescent="0.2">
      <c r="A1651" t="s">
        <v>8218</v>
      </c>
      <c r="B1651">
        <f>VLOOKUP(A1651, raw_data!F1651:P5764, 11, FALSE)</f>
        <v>81</v>
      </c>
    </row>
    <row r="1652" spans="1:2" x14ac:dyDescent="0.2">
      <c r="A1652" t="s">
        <v>8218</v>
      </c>
      <c r="B1652">
        <f>VLOOKUP(A1652, raw_data!F1652:P5765, 11, FALSE)</f>
        <v>32</v>
      </c>
    </row>
    <row r="1653" spans="1:2" x14ac:dyDescent="0.2">
      <c r="A1653" t="s">
        <v>8218</v>
      </c>
      <c r="B1653">
        <f>VLOOKUP(A1653, raw_data!F1653:P5766, 11, FALSE)</f>
        <v>20</v>
      </c>
    </row>
    <row r="1654" spans="1:2" x14ac:dyDescent="0.2">
      <c r="A1654" t="s">
        <v>8218</v>
      </c>
      <c r="B1654">
        <f>VLOOKUP(A1654, raw_data!F1654:P5767, 11, FALSE)</f>
        <v>70</v>
      </c>
    </row>
    <row r="1655" spans="1:2" x14ac:dyDescent="0.2">
      <c r="A1655" t="s">
        <v>8218</v>
      </c>
      <c r="B1655">
        <f>VLOOKUP(A1655, raw_data!F1655:P5768, 11, FALSE)</f>
        <v>168</v>
      </c>
    </row>
    <row r="1656" spans="1:2" x14ac:dyDescent="0.2">
      <c r="A1656" t="s">
        <v>8218</v>
      </c>
      <c r="B1656">
        <f>VLOOKUP(A1656, raw_data!F1656:P5769, 11, FALSE)</f>
        <v>34</v>
      </c>
    </row>
    <row r="1657" spans="1:2" x14ac:dyDescent="0.2">
      <c r="A1657" t="s">
        <v>8218</v>
      </c>
      <c r="B1657">
        <f>VLOOKUP(A1657, raw_data!F1657:P5770, 11, FALSE)</f>
        <v>48</v>
      </c>
    </row>
    <row r="1658" spans="1:2" x14ac:dyDescent="0.2">
      <c r="A1658" t="s">
        <v>8218</v>
      </c>
      <c r="B1658">
        <f>VLOOKUP(A1658, raw_data!F1658:P5771, 11, FALSE)</f>
        <v>48</v>
      </c>
    </row>
    <row r="1659" spans="1:2" x14ac:dyDescent="0.2">
      <c r="A1659" t="s">
        <v>8218</v>
      </c>
      <c r="B1659">
        <f>VLOOKUP(A1659, raw_data!F1659:P5772, 11, FALSE)</f>
        <v>221</v>
      </c>
    </row>
    <row r="1660" spans="1:2" x14ac:dyDescent="0.2">
      <c r="A1660" t="s">
        <v>8218</v>
      </c>
      <c r="B1660">
        <f>VLOOKUP(A1660, raw_data!F1660:P5773, 11, FALSE)</f>
        <v>107</v>
      </c>
    </row>
    <row r="1661" spans="1:2" x14ac:dyDescent="0.2">
      <c r="A1661" t="s">
        <v>8218</v>
      </c>
      <c r="B1661">
        <f>VLOOKUP(A1661, raw_data!F1661:P5774, 11, FALSE)</f>
        <v>45</v>
      </c>
    </row>
    <row r="1662" spans="1:2" x14ac:dyDescent="0.2">
      <c r="A1662" t="s">
        <v>8218</v>
      </c>
      <c r="B1662">
        <f>VLOOKUP(A1662, raw_data!F1662:P5775, 11, FALSE)</f>
        <v>36</v>
      </c>
    </row>
    <row r="1663" spans="1:2" x14ac:dyDescent="0.2">
      <c r="A1663" t="s">
        <v>8218</v>
      </c>
      <c r="B1663">
        <f>VLOOKUP(A1663, raw_data!F1663:P5776, 11, FALSE)</f>
        <v>101</v>
      </c>
    </row>
    <row r="1664" spans="1:2" x14ac:dyDescent="0.2">
      <c r="A1664" t="s">
        <v>8218</v>
      </c>
      <c r="B1664">
        <f>VLOOKUP(A1664, raw_data!F1664:P5777, 11, FALSE)</f>
        <v>62</v>
      </c>
    </row>
    <row r="1665" spans="1:2" x14ac:dyDescent="0.2">
      <c r="A1665" t="s">
        <v>8218</v>
      </c>
      <c r="B1665">
        <f>VLOOKUP(A1665, raw_data!F1665:P5778, 11, FALSE)</f>
        <v>32</v>
      </c>
    </row>
    <row r="1666" spans="1:2" x14ac:dyDescent="0.2">
      <c r="A1666" t="s">
        <v>8218</v>
      </c>
      <c r="B1666">
        <f>VLOOKUP(A1666, raw_data!F1666:P5779, 11, FALSE)</f>
        <v>89</v>
      </c>
    </row>
    <row r="1667" spans="1:2" x14ac:dyDescent="0.2">
      <c r="A1667" t="s">
        <v>8218</v>
      </c>
      <c r="B1667">
        <f>VLOOKUP(A1667, raw_data!F1667:P5780, 11, FALSE)</f>
        <v>93</v>
      </c>
    </row>
    <row r="1668" spans="1:2" x14ac:dyDescent="0.2">
      <c r="A1668" t="s">
        <v>8218</v>
      </c>
      <c r="B1668">
        <f>VLOOKUP(A1668, raw_data!F1668:P5781, 11, FALSE)</f>
        <v>98</v>
      </c>
    </row>
    <row r="1669" spans="1:2" x14ac:dyDescent="0.2">
      <c r="A1669" t="s">
        <v>8218</v>
      </c>
      <c r="B1669">
        <f>VLOOKUP(A1669, raw_data!F1669:P5782, 11, FALSE)</f>
        <v>82</v>
      </c>
    </row>
    <row r="1670" spans="1:2" x14ac:dyDescent="0.2">
      <c r="A1670" t="s">
        <v>8218</v>
      </c>
      <c r="B1670">
        <f>VLOOKUP(A1670, raw_data!F1670:P5783, 11, FALSE)</f>
        <v>116</v>
      </c>
    </row>
    <row r="1671" spans="1:2" x14ac:dyDescent="0.2">
      <c r="A1671" t="s">
        <v>8218</v>
      </c>
      <c r="B1671">
        <f>VLOOKUP(A1671, raw_data!F1671:P5784, 11, FALSE)</f>
        <v>52</v>
      </c>
    </row>
    <row r="1672" spans="1:2" x14ac:dyDescent="0.2">
      <c r="A1672" t="s">
        <v>8218</v>
      </c>
      <c r="B1672">
        <f>VLOOKUP(A1672, raw_data!F1672:P5785, 11, FALSE)</f>
        <v>23</v>
      </c>
    </row>
    <row r="1673" spans="1:2" x14ac:dyDescent="0.2">
      <c r="A1673" t="s">
        <v>8218</v>
      </c>
      <c r="B1673">
        <f>VLOOKUP(A1673, raw_data!F1673:P5786, 11, FALSE)</f>
        <v>77</v>
      </c>
    </row>
    <row r="1674" spans="1:2" x14ac:dyDescent="0.2">
      <c r="A1674" t="s">
        <v>8218</v>
      </c>
      <c r="B1674">
        <f>VLOOKUP(A1674, raw_data!F1674:P5787, 11, FALSE)</f>
        <v>49</v>
      </c>
    </row>
    <row r="1675" spans="1:2" x14ac:dyDescent="0.2">
      <c r="A1675" t="s">
        <v>8218</v>
      </c>
      <c r="B1675">
        <f>VLOOKUP(A1675, raw_data!F1675:P5788, 11, FALSE)</f>
        <v>59</v>
      </c>
    </row>
    <row r="1676" spans="1:2" x14ac:dyDescent="0.2">
      <c r="A1676" t="s">
        <v>8218</v>
      </c>
      <c r="B1676">
        <f>VLOOKUP(A1676, raw_data!F1676:P5789, 11, FALSE)</f>
        <v>113</v>
      </c>
    </row>
    <row r="1677" spans="1:2" x14ac:dyDescent="0.2">
      <c r="A1677" t="s">
        <v>8218</v>
      </c>
      <c r="B1677">
        <f>VLOOKUP(A1677, raw_data!F1677:P5790, 11, FALSE)</f>
        <v>34</v>
      </c>
    </row>
    <row r="1678" spans="1:2" x14ac:dyDescent="0.2">
      <c r="A1678" t="s">
        <v>8218</v>
      </c>
      <c r="B1678">
        <f>VLOOKUP(A1678, raw_data!F1678:P5791, 11, FALSE)</f>
        <v>42</v>
      </c>
    </row>
    <row r="1679" spans="1:2" x14ac:dyDescent="0.2">
      <c r="A1679" t="s">
        <v>8218</v>
      </c>
      <c r="B1679">
        <f>VLOOKUP(A1679, raw_data!F1679:P5792, 11, FALSE)</f>
        <v>42</v>
      </c>
    </row>
    <row r="1680" spans="1:2" x14ac:dyDescent="0.2">
      <c r="A1680" t="s">
        <v>8218</v>
      </c>
      <c r="B1680">
        <f>VLOOKUP(A1680, raw_data!F1680:P5793, 11, FALSE)</f>
        <v>49</v>
      </c>
    </row>
    <row r="1681" spans="1:2" x14ac:dyDescent="0.2">
      <c r="A1681" t="s">
        <v>8218</v>
      </c>
      <c r="B1681">
        <f>VLOOKUP(A1681, raw_data!F1681:P5794, 11, FALSE)</f>
        <v>56</v>
      </c>
    </row>
    <row r="1682" spans="1:2" x14ac:dyDescent="0.2">
      <c r="A1682" t="s">
        <v>8218</v>
      </c>
      <c r="B1682">
        <f>VLOOKUP(A1682, raw_data!F1682:P5795, 11, FALSE)</f>
        <v>25</v>
      </c>
    </row>
    <row r="1683" spans="1:2" x14ac:dyDescent="0.2">
      <c r="A1683" t="s">
        <v>8218</v>
      </c>
      <c r="B1683">
        <f>VLOOKUP(A1683, raw_data!F1683:P5796, 11, FALSE)</f>
        <v>52</v>
      </c>
    </row>
    <row r="1684" spans="1:2" x14ac:dyDescent="0.2">
      <c r="A1684" t="s">
        <v>8218</v>
      </c>
      <c r="B1684">
        <f>VLOOKUP(A1684, raw_data!F1684:P5797, 11, FALSE)</f>
        <v>52</v>
      </c>
    </row>
    <row r="1685" spans="1:2" x14ac:dyDescent="0.2">
      <c r="A1685" t="s">
        <v>8218</v>
      </c>
      <c r="B1685">
        <f>VLOOKUP(A1685, raw_data!F1685:P5798, 11, FALSE)</f>
        <v>52</v>
      </c>
    </row>
    <row r="1686" spans="1:2" x14ac:dyDescent="0.2">
      <c r="A1686" t="s">
        <v>8218</v>
      </c>
      <c r="B1686">
        <f>VLOOKUP(A1686, raw_data!F1686:P5799, 11, FALSE)</f>
        <v>52</v>
      </c>
    </row>
    <row r="1687" spans="1:2" x14ac:dyDescent="0.2">
      <c r="A1687" t="s">
        <v>8218</v>
      </c>
      <c r="B1687">
        <f>VLOOKUP(A1687, raw_data!F1687:P5800, 11, FALSE)</f>
        <v>52</v>
      </c>
    </row>
    <row r="1688" spans="1:2" x14ac:dyDescent="0.2">
      <c r="A1688" t="s">
        <v>8218</v>
      </c>
      <c r="B1688">
        <f>VLOOKUP(A1688, raw_data!F1688:P5801, 11, FALSE)</f>
        <v>52</v>
      </c>
    </row>
    <row r="1689" spans="1:2" x14ac:dyDescent="0.2">
      <c r="A1689" t="s">
        <v>8218</v>
      </c>
      <c r="B1689">
        <f>VLOOKUP(A1689, raw_data!F1689:P5802, 11, FALSE)</f>
        <v>52</v>
      </c>
    </row>
    <row r="1690" spans="1:2" x14ac:dyDescent="0.2">
      <c r="A1690" t="s">
        <v>8218</v>
      </c>
      <c r="B1690">
        <f>VLOOKUP(A1690, raw_data!F1690:P5803, 11, FALSE)</f>
        <v>52</v>
      </c>
    </row>
    <row r="1691" spans="1:2" x14ac:dyDescent="0.2">
      <c r="A1691" t="s">
        <v>8218</v>
      </c>
      <c r="B1691">
        <f>VLOOKUP(A1691, raw_data!F1691:P5804, 11, FALSE)</f>
        <v>52</v>
      </c>
    </row>
    <row r="1692" spans="1:2" x14ac:dyDescent="0.2">
      <c r="A1692" t="s">
        <v>8218</v>
      </c>
      <c r="B1692">
        <f>VLOOKUP(A1692, raw_data!F1692:P5805, 11, FALSE)</f>
        <v>52</v>
      </c>
    </row>
    <row r="1693" spans="1:2" x14ac:dyDescent="0.2">
      <c r="A1693" t="s">
        <v>8218</v>
      </c>
      <c r="B1693">
        <f>VLOOKUP(A1693, raw_data!F1693:P5806, 11, FALSE)</f>
        <v>52</v>
      </c>
    </row>
    <row r="1694" spans="1:2" x14ac:dyDescent="0.2">
      <c r="A1694" t="s">
        <v>8218</v>
      </c>
      <c r="B1694">
        <f>VLOOKUP(A1694, raw_data!F1694:P5807, 11, FALSE)</f>
        <v>52</v>
      </c>
    </row>
    <row r="1695" spans="1:2" x14ac:dyDescent="0.2">
      <c r="A1695" t="s">
        <v>8218</v>
      </c>
      <c r="B1695">
        <f>VLOOKUP(A1695, raw_data!F1695:P5808, 11, FALSE)</f>
        <v>52</v>
      </c>
    </row>
    <row r="1696" spans="1:2" x14ac:dyDescent="0.2">
      <c r="A1696" t="s">
        <v>8218</v>
      </c>
      <c r="B1696">
        <f>VLOOKUP(A1696, raw_data!F1696:P5809, 11, FALSE)</f>
        <v>52</v>
      </c>
    </row>
    <row r="1697" spans="1:2" x14ac:dyDescent="0.2">
      <c r="A1697" t="s">
        <v>8218</v>
      </c>
      <c r="B1697">
        <f>VLOOKUP(A1697, raw_data!F1697:P5810, 11, FALSE)</f>
        <v>52</v>
      </c>
    </row>
    <row r="1698" spans="1:2" x14ac:dyDescent="0.2">
      <c r="A1698" t="s">
        <v>8218</v>
      </c>
      <c r="B1698">
        <f>VLOOKUP(A1698, raw_data!F1698:P5811, 11, FALSE)</f>
        <v>52</v>
      </c>
    </row>
    <row r="1699" spans="1:2" x14ac:dyDescent="0.2">
      <c r="A1699" t="s">
        <v>8218</v>
      </c>
      <c r="B1699">
        <f>VLOOKUP(A1699, raw_data!F1699:P5812, 11, FALSE)</f>
        <v>52</v>
      </c>
    </row>
    <row r="1700" spans="1:2" x14ac:dyDescent="0.2">
      <c r="A1700" t="s">
        <v>8218</v>
      </c>
      <c r="B1700">
        <f>VLOOKUP(A1700, raw_data!F1700:P5813, 11, FALSE)</f>
        <v>52</v>
      </c>
    </row>
    <row r="1701" spans="1:2" x14ac:dyDescent="0.2">
      <c r="A1701" t="s">
        <v>8218</v>
      </c>
      <c r="B1701">
        <f>VLOOKUP(A1701, raw_data!F1701:P5814, 11, FALSE)</f>
        <v>52</v>
      </c>
    </row>
    <row r="1702" spans="1:2" x14ac:dyDescent="0.2">
      <c r="A1702" t="s">
        <v>8218</v>
      </c>
      <c r="B1702">
        <f>VLOOKUP(A1702, raw_data!F1702:P5815, 11, FALSE)</f>
        <v>52</v>
      </c>
    </row>
    <row r="1703" spans="1:2" x14ac:dyDescent="0.2">
      <c r="A1703" t="s">
        <v>8218</v>
      </c>
      <c r="B1703">
        <f>VLOOKUP(A1703, raw_data!F1703:P5816, 11, FALSE)</f>
        <v>52</v>
      </c>
    </row>
    <row r="1704" spans="1:2" x14ac:dyDescent="0.2">
      <c r="A1704" t="s">
        <v>8218</v>
      </c>
      <c r="B1704">
        <f>VLOOKUP(A1704, raw_data!F1704:P5817, 11, FALSE)</f>
        <v>52</v>
      </c>
    </row>
    <row r="1705" spans="1:2" x14ac:dyDescent="0.2">
      <c r="A1705" t="s">
        <v>8218</v>
      </c>
      <c r="B1705">
        <f>VLOOKUP(A1705, raw_data!F1705:P5818, 11, FALSE)</f>
        <v>52</v>
      </c>
    </row>
    <row r="1706" spans="1:2" x14ac:dyDescent="0.2">
      <c r="A1706" t="s">
        <v>8218</v>
      </c>
      <c r="B1706">
        <f>VLOOKUP(A1706, raw_data!F1706:P5819, 11, FALSE)</f>
        <v>52</v>
      </c>
    </row>
    <row r="1707" spans="1:2" x14ac:dyDescent="0.2">
      <c r="A1707" t="s">
        <v>8218</v>
      </c>
      <c r="B1707">
        <f>VLOOKUP(A1707, raw_data!F1707:P5820, 11, FALSE)</f>
        <v>52</v>
      </c>
    </row>
    <row r="1708" spans="1:2" x14ac:dyDescent="0.2">
      <c r="A1708" t="s">
        <v>8218</v>
      </c>
      <c r="B1708">
        <f>VLOOKUP(A1708, raw_data!F1708:P5821, 11, FALSE)</f>
        <v>52</v>
      </c>
    </row>
    <row r="1709" spans="1:2" x14ac:dyDescent="0.2">
      <c r="A1709" t="s">
        <v>8218</v>
      </c>
      <c r="B1709">
        <f>VLOOKUP(A1709, raw_data!F1709:P5822, 11, FALSE)</f>
        <v>52</v>
      </c>
    </row>
    <row r="1710" spans="1:2" x14ac:dyDescent="0.2">
      <c r="A1710" t="s">
        <v>8218</v>
      </c>
      <c r="B1710">
        <f>VLOOKUP(A1710, raw_data!F1710:P5823, 11, FALSE)</f>
        <v>52</v>
      </c>
    </row>
    <row r="1711" spans="1:2" x14ac:dyDescent="0.2">
      <c r="A1711" t="s">
        <v>8218</v>
      </c>
      <c r="B1711">
        <f>VLOOKUP(A1711, raw_data!F1711:P5824, 11, FALSE)</f>
        <v>52</v>
      </c>
    </row>
    <row r="1712" spans="1:2" x14ac:dyDescent="0.2">
      <c r="A1712" t="s">
        <v>8218</v>
      </c>
      <c r="B1712">
        <f>VLOOKUP(A1712, raw_data!F1712:P5825, 11, FALSE)</f>
        <v>52</v>
      </c>
    </row>
    <row r="1713" spans="1:2" x14ac:dyDescent="0.2">
      <c r="A1713" t="s">
        <v>8218</v>
      </c>
      <c r="B1713">
        <f>VLOOKUP(A1713, raw_data!F1713:P5826, 11, FALSE)</f>
        <v>52</v>
      </c>
    </row>
    <row r="1714" spans="1:2" x14ac:dyDescent="0.2">
      <c r="A1714" t="s">
        <v>8218</v>
      </c>
      <c r="B1714">
        <f>VLOOKUP(A1714, raw_data!F1714:P5827, 11, FALSE)</f>
        <v>52</v>
      </c>
    </row>
    <row r="1715" spans="1:2" x14ac:dyDescent="0.2">
      <c r="A1715" t="s">
        <v>8218</v>
      </c>
      <c r="B1715">
        <f>VLOOKUP(A1715, raw_data!F1715:P5828, 11, FALSE)</f>
        <v>52</v>
      </c>
    </row>
    <row r="1716" spans="1:2" x14ac:dyDescent="0.2">
      <c r="A1716" t="s">
        <v>8218</v>
      </c>
      <c r="B1716">
        <f>VLOOKUP(A1716, raw_data!F1716:P5829, 11, FALSE)</f>
        <v>52</v>
      </c>
    </row>
    <row r="1717" spans="1:2" x14ac:dyDescent="0.2">
      <c r="A1717" t="s">
        <v>8218</v>
      </c>
      <c r="B1717">
        <f>VLOOKUP(A1717, raw_data!F1717:P5830, 11, FALSE)</f>
        <v>52</v>
      </c>
    </row>
    <row r="1718" spans="1:2" x14ac:dyDescent="0.2">
      <c r="A1718" t="s">
        <v>8218</v>
      </c>
      <c r="B1718">
        <f>VLOOKUP(A1718, raw_data!F1718:P5831, 11, FALSE)</f>
        <v>52</v>
      </c>
    </row>
    <row r="1719" spans="1:2" x14ac:dyDescent="0.2">
      <c r="A1719" t="s">
        <v>8218</v>
      </c>
      <c r="B1719">
        <f>VLOOKUP(A1719, raw_data!F1719:P5832, 11, FALSE)</f>
        <v>52</v>
      </c>
    </row>
    <row r="1720" spans="1:2" x14ac:dyDescent="0.2">
      <c r="A1720" t="s">
        <v>8218</v>
      </c>
      <c r="B1720">
        <f>VLOOKUP(A1720, raw_data!F1720:P5833, 11, FALSE)</f>
        <v>52</v>
      </c>
    </row>
    <row r="1721" spans="1:2" x14ac:dyDescent="0.2">
      <c r="A1721" t="s">
        <v>8218</v>
      </c>
      <c r="B1721">
        <f>VLOOKUP(A1721, raw_data!F1721:P5834, 11, FALSE)</f>
        <v>52</v>
      </c>
    </row>
    <row r="1722" spans="1:2" x14ac:dyDescent="0.2">
      <c r="A1722" t="s">
        <v>8218</v>
      </c>
      <c r="B1722">
        <f>VLOOKUP(A1722, raw_data!F1722:P5835, 11, FALSE)</f>
        <v>52</v>
      </c>
    </row>
    <row r="1723" spans="1:2" x14ac:dyDescent="0.2">
      <c r="A1723" t="s">
        <v>8218</v>
      </c>
      <c r="B1723">
        <f>VLOOKUP(A1723, raw_data!F1723:P5836, 11, FALSE)</f>
        <v>52</v>
      </c>
    </row>
    <row r="1724" spans="1:2" x14ac:dyDescent="0.2">
      <c r="A1724" t="s">
        <v>8218</v>
      </c>
      <c r="B1724">
        <f>VLOOKUP(A1724, raw_data!F1724:P5837, 11, FALSE)</f>
        <v>52</v>
      </c>
    </row>
    <row r="1725" spans="1:2" x14ac:dyDescent="0.2">
      <c r="A1725" t="s">
        <v>8218</v>
      </c>
      <c r="B1725">
        <f>VLOOKUP(A1725, raw_data!F1725:P5838, 11, FALSE)</f>
        <v>52</v>
      </c>
    </row>
    <row r="1726" spans="1:2" x14ac:dyDescent="0.2">
      <c r="A1726" t="s">
        <v>8218</v>
      </c>
      <c r="B1726">
        <f>VLOOKUP(A1726, raw_data!F1726:P5839, 11, FALSE)</f>
        <v>52</v>
      </c>
    </row>
    <row r="1727" spans="1:2" x14ac:dyDescent="0.2">
      <c r="A1727" t="s">
        <v>8218</v>
      </c>
      <c r="B1727">
        <f>VLOOKUP(A1727, raw_data!F1727:P5840, 11, FALSE)</f>
        <v>52</v>
      </c>
    </row>
    <row r="1728" spans="1:2" x14ac:dyDescent="0.2">
      <c r="A1728" t="s">
        <v>8218</v>
      </c>
      <c r="B1728">
        <f>VLOOKUP(A1728, raw_data!F1728:P5841, 11, FALSE)</f>
        <v>52</v>
      </c>
    </row>
    <row r="1729" spans="1:2" x14ac:dyDescent="0.2">
      <c r="A1729" t="s">
        <v>8218</v>
      </c>
      <c r="B1729">
        <f>VLOOKUP(A1729, raw_data!F1729:P5842, 11, FALSE)</f>
        <v>52</v>
      </c>
    </row>
    <row r="1730" spans="1:2" x14ac:dyDescent="0.2">
      <c r="A1730" t="s">
        <v>8218</v>
      </c>
      <c r="B1730">
        <f>VLOOKUP(A1730, raw_data!F1730:P5843, 11, FALSE)</f>
        <v>52</v>
      </c>
    </row>
    <row r="1731" spans="1:2" x14ac:dyDescent="0.2">
      <c r="A1731" t="s">
        <v>8218</v>
      </c>
      <c r="B1731">
        <f>VLOOKUP(A1731, raw_data!F1731:P5844, 11, FALSE)</f>
        <v>52</v>
      </c>
    </row>
    <row r="1732" spans="1:2" x14ac:dyDescent="0.2">
      <c r="A1732" t="s">
        <v>8218</v>
      </c>
      <c r="B1732">
        <f>VLOOKUP(A1732, raw_data!F1732:P5845, 11, FALSE)</f>
        <v>52</v>
      </c>
    </row>
    <row r="1733" spans="1:2" x14ac:dyDescent="0.2">
      <c r="A1733" t="s">
        <v>8218</v>
      </c>
      <c r="B1733">
        <f>VLOOKUP(A1733, raw_data!F1733:P5846, 11, FALSE)</f>
        <v>52</v>
      </c>
    </row>
    <row r="1734" spans="1:2" x14ac:dyDescent="0.2">
      <c r="A1734" t="s">
        <v>8218</v>
      </c>
      <c r="B1734">
        <f>VLOOKUP(A1734, raw_data!F1734:P5847, 11, FALSE)</f>
        <v>52</v>
      </c>
    </row>
    <row r="1735" spans="1:2" x14ac:dyDescent="0.2">
      <c r="A1735" t="s">
        <v>8218</v>
      </c>
      <c r="B1735">
        <f>VLOOKUP(A1735, raw_data!F1735:P5848, 11, FALSE)</f>
        <v>52</v>
      </c>
    </row>
    <row r="1736" spans="1:2" x14ac:dyDescent="0.2">
      <c r="A1736" t="s">
        <v>8218</v>
      </c>
      <c r="B1736">
        <f>VLOOKUP(A1736, raw_data!F1736:P5849, 11, FALSE)</f>
        <v>52</v>
      </c>
    </row>
    <row r="1737" spans="1:2" x14ac:dyDescent="0.2">
      <c r="A1737" t="s">
        <v>8218</v>
      </c>
      <c r="B1737">
        <f>VLOOKUP(A1737, raw_data!F1737:P5850, 11, FALSE)</f>
        <v>52</v>
      </c>
    </row>
    <row r="1738" spans="1:2" x14ac:dyDescent="0.2">
      <c r="A1738" t="s">
        <v>8218</v>
      </c>
      <c r="B1738">
        <f>VLOOKUP(A1738, raw_data!F1738:P5851, 11, FALSE)</f>
        <v>52</v>
      </c>
    </row>
    <row r="1739" spans="1:2" x14ac:dyDescent="0.2">
      <c r="A1739" t="s">
        <v>8218</v>
      </c>
      <c r="B1739">
        <f>VLOOKUP(A1739, raw_data!F1739:P5852, 11, FALSE)</f>
        <v>52</v>
      </c>
    </row>
    <row r="1740" spans="1:2" x14ac:dyDescent="0.2">
      <c r="A1740" t="s">
        <v>8218</v>
      </c>
      <c r="B1740">
        <f>VLOOKUP(A1740, raw_data!F1740:P5853, 11, FALSE)</f>
        <v>52</v>
      </c>
    </row>
    <row r="1741" spans="1:2" x14ac:dyDescent="0.2">
      <c r="A1741" t="s">
        <v>8218</v>
      </c>
      <c r="B1741">
        <f>VLOOKUP(A1741, raw_data!F1741:P5854, 11, FALSE)</f>
        <v>52</v>
      </c>
    </row>
    <row r="1742" spans="1:2" x14ac:dyDescent="0.2">
      <c r="A1742" t="s">
        <v>8218</v>
      </c>
      <c r="B1742">
        <f>VLOOKUP(A1742, raw_data!F1742:P5855, 11, FALSE)</f>
        <v>52</v>
      </c>
    </row>
    <row r="1743" spans="1:2" x14ac:dyDescent="0.2">
      <c r="A1743" t="s">
        <v>8218</v>
      </c>
      <c r="B1743">
        <f>VLOOKUP(A1743, raw_data!F1743:P5856, 11, FALSE)</f>
        <v>52</v>
      </c>
    </row>
    <row r="1744" spans="1:2" x14ac:dyDescent="0.2">
      <c r="A1744" t="s">
        <v>8218</v>
      </c>
      <c r="B1744">
        <f>VLOOKUP(A1744, raw_data!F1744:P5857, 11, FALSE)</f>
        <v>34</v>
      </c>
    </row>
    <row r="1745" spans="1:2" x14ac:dyDescent="0.2">
      <c r="A1745" t="s">
        <v>8218</v>
      </c>
      <c r="B1745">
        <f>VLOOKUP(A1745, raw_data!F1745:P5858, 11, FALSE)</f>
        <v>67</v>
      </c>
    </row>
    <row r="1746" spans="1:2" x14ac:dyDescent="0.2">
      <c r="A1746" t="s">
        <v>8218</v>
      </c>
      <c r="B1746">
        <f>VLOOKUP(A1746, raw_data!F1746:P5859, 11, FALSE)</f>
        <v>70</v>
      </c>
    </row>
    <row r="1747" spans="1:2" x14ac:dyDescent="0.2">
      <c r="A1747" t="s">
        <v>8218</v>
      </c>
      <c r="B1747">
        <f>VLOOKUP(A1747, raw_data!F1747:P5860, 11, FALSE)</f>
        <v>89</v>
      </c>
    </row>
    <row r="1748" spans="1:2" x14ac:dyDescent="0.2">
      <c r="A1748" t="s">
        <v>8218</v>
      </c>
      <c r="B1748">
        <f>VLOOKUP(A1748, raw_data!F1748:P5861, 11, FALSE)</f>
        <v>107</v>
      </c>
    </row>
    <row r="1749" spans="1:2" x14ac:dyDescent="0.2">
      <c r="A1749" t="s">
        <v>8218</v>
      </c>
      <c r="B1749">
        <f>VLOOKUP(A1749, raw_data!F1749:P5862, 11, FALSE)</f>
        <v>159</v>
      </c>
    </row>
    <row r="1750" spans="1:2" x14ac:dyDescent="0.2">
      <c r="A1750" t="s">
        <v>8218</v>
      </c>
      <c r="B1750">
        <f>VLOOKUP(A1750, raw_data!F1750:P5863, 11, FALSE)</f>
        <v>181</v>
      </c>
    </row>
    <row r="1751" spans="1:2" x14ac:dyDescent="0.2">
      <c r="A1751" t="s">
        <v>8218</v>
      </c>
      <c r="B1751">
        <f>VLOOKUP(A1751, raw_data!F1751:P5864, 11, FALSE)</f>
        <v>131</v>
      </c>
    </row>
    <row r="1752" spans="1:2" x14ac:dyDescent="0.2">
      <c r="A1752" t="s">
        <v>8218</v>
      </c>
      <c r="B1752">
        <f>VLOOKUP(A1752, raw_data!F1752:P5865, 11, FALSE)</f>
        <v>125</v>
      </c>
    </row>
    <row r="1753" spans="1:2" x14ac:dyDescent="0.2">
      <c r="A1753" t="s">
        <v>8218</v>
      </c>
      <c r="B1753">
        <f>VLOOKUP(A1753, raw_data!F1753:P5866, 11, FALSE)</f>
        <v>61</v>
      </c>
    </row>
    <row r="1754" spans="1:2" x14ac:dyDescent="0.2">
      <c r="A1754" t="s">
        <v>8218</v>
      </c>
      <c r="B1754">
        <f>VLOOKUP(A1754, raw_data!F1754:P5867, 11, FALSE)</f>
        <v>90</v>
      </c>
    </row>
    <row r="1755" spans="1:2" x14ac:dyDescent="0.2">
      <c r="A1755" t="s">
        <v>8218</v>
      </c>
      <c r="B1755">
        <f>VLOOKUP(A1755, raw_data!F1755:P5868, 11, FALSE)</f>
        <v>35</v>
      </c>
    </row>
    <row r="1756" spans="1:2" x14ac:dyDescent="0.2">
      <c r="A1756" t="s">
        <v>8218</v>
      </c>
      <c r="B1756">
        <f>VLOOKUP(A1756, raw_data!F1756:P5869, 11, FALSE)</f>
        <v>90</v>
      </c>
    </row>
    <row r="1757" spans="1:2" x14ac:dyDescent="0.2">
      <c r="A1757" t="s">
        <v>8218</v>
      </c>
      <c r="B1757">
        <f>VLOOKUP(A1757, raw_data!F1757:P5870, 11, FALSE)</f>
        <v>4</v>
      </c>
    </row>
    <row r="1758" spans="1:2" x14ac:dyDescent="0.2">
      <c r="A1758" t="s">
        <v>8218</v>
      </c>
      <c r="B1758">
        <f>VLOOKUP(A1758, raw_data!F1758:P5871, 11, FALSE)</f>
        <v>120</v>
      </c>
    </row>
    <row r="1759" spans="1:2" x14ac:dyDescent="0.2">
      <c r="A1759" t="s">
        <v>8218</v>
      </c>
      <c r="B1759">
        <f>VLOOKUP(A1759, raw_data!F1759:P5872, 11, FALSE)</f>
        <v>14</v>
      </c>
    </row>
    <row r="1760" spans="1:2" x14ac:dyDescent="0.2">
      <c r="A1760" t="s">
        <v>8218</v>
      </c>
      <c r="B1760">
        <f>VLOOKUP(A1760, raw_data!F1760:P5873, 11, FALSE)</f>
        <v>27</v>
      </c>
    </row>
    <row r="1761" spans="1:2" x14ac:dyDescent="0.2">
      <c r="A1761" t="s">
        <v>8218</v>
      </c>
      <c r="B1761">
        <f>VLOOKUP(A1761, raw_data!F1761:P5874, 11, FALSE)</f>
        <v>49</v>
      </c>
    </row>
    <row r="1762" spans="1:2" x14ac:dyDescent="0.2">
      <c r="A1762" t="s">
        <v>8218</v>
      </c>
      <c r="B1762">
        <f>VLOOKUP(A1762, raw_data!F1762:P5875, 11, FALSE)</f>
        <v>102</v>
      </c>
    </row>
    <row r="1763" spans="1:2" x14ac:dyDescent="0.2">
      <c r="A1763" t="s">
        <v>8218</v>
      </c>
      <c r="B1763">
        <f>VLOOKUP(A1763, raw_data!F1763:P5876, 11, FALSE)</f>
        <v>3</v>
      </c>
    </row>
    <row r="1764" spans="1:2" x14ac:dyDescent="0.2">
      <c r="A1764" t="s">
        <v>8218</v>
      </c>
      <c r="B1764">
        <f>VLOOKUP(A1764, raw_data!F1764:P5877, 11, FALSE)</f>
        <v>25</v>
      </c>
    </row>
    <row r="1765" spans="1:2" x14ac:dyDescent="0.2">
      <c r="A1765" t="s">
        <v>8218</v>
      </c>
      <c r="B1765">
        <f>VLOOKUP(A1765, raw_data!F1765:P5878, 11, FALSE)</f>
        <v>118</v>
      </c>
    </row>
    <row r="1766" spans="1:2" x14ac:dyDescent="0.2">
      <c r="A1766" t="s">
        <v>8218</v>
      </c>
      <c r="B1766">
        <f>VLOOKUP(A1766, raw_data!F1766:P5879, 11, FALSE)</f>
        <v>57</v>
      </c>
    </row>
    <row r="1767" spans="1:2" x14ac:dyDescent="0.2">
      <c r="A1767" t="s">
        <v>8218</v>
      </c>
      <c r="B1767">
        <f>VLOOKUP(A1767, raw_data!F1767:P5880, 11, FALSE)</f>
        <v>57</v>
      </c>
    </row>
    <row r="1768" spans="1:2" x14ac:dyDescent="0.2">
      <c r="A1768" t="s">
        <v>8218</v>
      </c>
      <c r="B1768">
        <f>VLOOKUP(A1768, raw_data!F1768:P5881, 11, FALSE)</f>
        <v>57</v>
      </c>
    </row>
    <row r="1769" spans="1:2" x14ac:dyDescent="0.2">
      <c r="A1769" t="s">
        <v>8218</v>
      </c>
      <c r="B1769">
        <f>VLOOKUP(A1769, raw_data!F1769:P5882, 11, FALSE)</f>
        <v>57</v>
      </c>
    </row>
    <row r="1770" spans="1:2" x14ac:dyDescent="0.2">
      <c r="A1770" t="s">
        <v>8218</v>
      </c>
      <c r="B1770">
        <f>VLOOKUP(A1770, raw_data!F1770:P5883, 11, FALSE)</f>
        <v>57</v>
      </c>
    </row>
    <row r="1771" spans="1:2" x14ac:dyDescent="0.2">
      <c r="A1771" t="s">
        <v>8218</v>
      </c>
      <c r="B1771">
        <f>VLOOKUP(A1771, raw_data!F1771:P5884, 11, FALSE)</f>
        <v>57</v>
      </c>
    </row>
    <row r="1772" spans="1:2" x14ac:dyDescent="0.2">
      <c r="A1772" t="s">
        <v>8218</v>
      </c>
      <c r="B1772">
        <f>VLOOKUP(A1772, raw_data!F1772:P5885, 11, FALSE)</f>
        <v>57</v>
      </c>
    </row>
    <row r="1773" spans="1:2" x14ac:dyDescent="0.2">
      <c r="A1773" t="s">
        <v>8218</v>
      </c>
      <c r="B1773">
        <f>VLOOKUP(A1773, raw_data!F1773:P5886, 11, FALSE)</f>
        <v>57</v>
      </c>
    </row>
    <row r="1774" spans="1:2" x14ac:dyDescent="0.2">
      <c r="A1774" t="s">
        <v>8218</v>
      </c>
      <c r="B1774">
        <f>VLOOKUP(A1774, raw_data!F1774:P5887, 11, FALSE)</f>
        <v>57</v>
      </c>
    </row>
    <row r="1775" spans="1:2" x14ac:dyDescent="0.2">
      <c r="A1775" t="s">
        <v>8218</v>
      </c>
      <c r="B1775">
        <f>VLOOKUP(A1775, raw_data!F1775:P5888, 11, FALSE)</f>
        <v>57</v>
      </c>
    </row>
    <row r="1776" spans="1:2" x14ac:dyDescent="0.2">
      <c r="A1776" t="s">
        <v>8218</v>
      </c>
      <c r="B1776">
        <f>VLOOKUP(A1776, raw_data!F1776:P5889, 11, FALSE)</f>
        <v>57</v>
      </c>
    </row>
    <row r="1777" spans="1:2" x14ac:dyDescent="0.2">
      <c r="A1777" t="s">
        <v>8218</v>
      </c>
      <c r="B1777">
        <f>VLOOKUP(A1777, raw_data!F1777:P5890, 11, FALSE)</f>
        <v>57</v>
      </c>
    </row>
    <row r="1778" spans="1:2" x14ac:dyDescent="0.2">
      <c r="A1778" t="s">
        <v>8218</v>
      </c>
      <c r="B1778">
        <f>VLOOKUP(A1778, raw_data!F1778:P5891, 11, FALSE)</f>
        <v>57</v>
      </c>
    </row>
    <row r="1779" spans="1:2" x14ac:dyDescent="0.2">
      <c r="A1779" t="s">
        <v>8218</v>
      </c>
      <c r="B1779">
        <f>VLOOKUP(A1779, raw_data!F1779:P5892, 11, FALSE)</f>
        <v>57</v>
      </c>
    </row>
    <row r="1780" spans="1:2" x14ac:dyDescent="0.2">
      <c r="A1780" t="s">
        <v>8218</v>
      </c>
      <c r="B1780">
        <f>VLOOKUP(A1780, raw_data!F1780:P5893, 11, FALSE)</f>
        <v>57</v>
      </c>
    </row>
    <row r="1781" spans="1:2" x14ac:dyDescent="0.2">
      <c r="A1781" t="s">
        <v>8218</v>
      </c>
      <c r="B1781">
        <f>VLOOKUP(A1781, raw_data!F1781:P5894, 11, FALSE)</f>
        <v>57</v>
      </c>
    </row>
    <row r="1782" spans="1:2" x14ac:dyDescent="0.2">
      <c r="A1782" t="s">
        <v>8218</v>
      </c>
      <c r="B1782">
        <f>VLOOKUP(A1782, raw_data!F1782:P5895, 11, FALSE)</f>
        <v>57</v>
      </c>
    </row>
    <row r="1783" spans="1:2" x14ac:dyDescent="0.2">
      <c r="A1783" t="s">
        <v>8218</v>
      </c>
      <c r="B1783">
        <f>VLOOKUP(A1783, raw_data!F1783:P5896, 11, FALSE)</f>
        <v>57</v>
      </c>
    </row>
    <row r="1784" spans="1:2" x14ac:dyDescent="0.2">
      <c r="A1784" t="s">
        <v>8218</v>
      </c>
      <c r="B1784">
        <f>VLOOKUP(A1784, raw_data!F1784:P5897, 11, FALSE)</f>
        <v>57</v>
      </c>
    </row>
    <row r="1785" spans="1:2" x14ac:dyDescent="0.2">
      <c r="A1785" t="s">
        <v>8218</v>
      </c>
      <c r="B1785">
        <f>VLOOKUP(A1785, raw_data!F1785:P5898, 11, FALSE)</f>
        <v>57</v>
      </c>
    </row>
    <row r="1786" spans="1:2" x14ac:dyDescent="0.2">
      <c r="A1786" t="s">
        <v>8218</v>
      </c>
      <c r="B1786">
        <f>VLOOKUP(A1786, raw_data!F1786:P5899, 11, FALSE)</f>
        <v>57</v>
      </c>
    </row>
    <row r="1787" spans="1:2" x14ac:dyDescent="0.2">
      <c r="A1787" t="s">
        <v>8218</v>
      </c>
      <c r="B1787">
        <f>VLOOKUP(A1787, raw_data!F1787:P5900, 11, FALSE)</f>
        <v>57</v>
      </c>
    </row>
    <row r="1788" spans="1:2" x14ac:dyDescent="0.2">
      <c r="A1788" t="s">
        <v>8218</v>
      </c>
      <c r="B1788">
        <f>VLOOKUP(A1788, raw_data!F1788:P5901, 11, FALSE)</f>
        <v>57</v>
      </c>
    </row>
    <row r="1789" spans="1:2" x14ac:dyDescent="0.2">
      <c r="A1789" t="s">
        <v>8218</v>
      </c>
      <c r="B1789">
        <f>VLOOKUP(A1789, raw_data!F1789:P5902, 11, FALSE)</f>
        <v>57</v>
      </c>
    </row>
    <row r="1790" spans="1:2" x14ac:dyDescent="0.2">
      <c r="A1790" t="s">
        <v>8218</v>
      </c>
      <c r="B1790">
        <f>VLOOKUP(A1790, raw_data!F1790:P5903, 11, FALSE)</f>
        <v>57</v>
      </c>
    </row>
    <row r="1791" spans="1:2" x14ac:dyDescent="0.2">
      <c r="A1791" t="s">
        <v>8218</v>
      </c>
      <c r="B1791">
        <f>VLOOKUP(A1791, raw_data!F1791:P5904, 11, FALSE)</f>
        <v>57</v>
      </c>
    </row>
    <row r="1792" spans="1:2" x14ac:dyDescent="0.2">
      <c r="A1792" t="s">
        <v>8218</v>
      </c>
      <c r="B1792">
        <f>VLOOKUP(A1792, raw_data!F1792:P5905, 11, FALSE)</f>
        <v>57</v>
      </c>
    </row>
    <row r="1793" spans="1:2" x14ac:dyDescent="0.2">
      <c r="A1793" t="s">
        <v>8218</v>
      </c>
      <c r="B1793">
        <f>VLOOKUP(A1793, raw_data!F1793:P5906, 11, FALSE)</f>
        <v>57</v>
      </c>
    </row>
    <row r="1794" spans="1:2" x14ac:dyDescent="0.2">
      <c r="A1794" t="s">
        <v>8218</v>
      </c>
      <c r="B1794">
        <f>VLOOKUP(A1794, raw_data!F1794:P5907, 11, FALSE)</f>
        <v>57</v>
      </c>
    </row>
    <row r="1795" spans="1:2" x14ac:dyDescent="0.2">
      <c r="A1795" t="s">
        <v>8218</v>
      </c>
      <c r="B1795">
        <f>VLOOKUP(A1795, raw_data!F1795:P5908, 11, FALSE)</f>
        <v>57</v>
      </c>
    </row>
    <row r="1796" spans="1:2" x14ac:dyDescent="0.2">
      <c r="A1796" t="s">
        <v>8218</v>
      </c>
      <c r="B1796">
        <f>VLOOKUP(A1796, raw_data!F1796:P5909, 11, FALSE)</f>
        <v>57</v>
      </c>
    </row>
    <row r="1797" spans="1:2" x14ac:dyDescent="0.2">
      <c r="A1797" t="s">
        <v>8218</v>
      </c>
      <c r="B1797">
        <f>VLOOKUP(A1797, raw_data!F1797:P5910, 11, FALSE)</f>
        <v>57</v>
      </c>
    </row>
    <row r="1798" spans="1:2" x14ac:dyDescent="0.2">
      <c r="A1798" t="s">
        <v>8218</v>
      </c>
      <c r="B1798">
        <f>VLOOKUP(A1798, raw_data!F1798:P5911, 11, FALSE)</f>
        <v>57</v>
      </c>
    </row>
    <row r="1799" spans="1:2" x14ac:dyDescent="0.2">
      <c r="A1799" t="s">
        <v>8218</v>
      </c>
      <c r="B1799">
        <f>VLOOKUP(A1799, raw_data!F1799:P5912, 11, FALSE)</f>
        <v>57</v>
      </c>
    </row>
    <row r="1800" spans="1:2" x14ac:dyDescent="0.2">
      <c r="A1800" t="s">
        <v>8218</v>
      </c>
      <c r="B1800">
        <f>VLOOKUP(A1800, raw_data!F1800:P5913, 11, FALSE)</f>
        <v>57</v>
      </c>
    </row>
    <row r="1801" spans="1:2" x14ac:dyDescent="0.2">
      <c r="A1801" t="s">
        <v>8218</v>
      </c>
      <c r="B1801">
        <f>VLOOKUP(A1801, raw_data!F1801:P5914, 11, FALSE)</f>
        <v>57</v>
      </c>
    </row>
    <row r="1802" spans="1:2" x14ac:dyDescent="0.2">
      <c r="A1802" t="s">
        <v>8218</v>
      </c>
      <c r="B1802">
        <f>VLOOKUP(A1802, raw_data!F1802:P5915, 11, FALSE)</f>
        <v>57</v>
      </c>
    </row>
    <row r="1803" spans="1:2" x14ac:dyDescent="0.2">
      <c r="A1803" t="s">
        <v>8218</v>
      </c>
      <c r="B1803">
        <f>VLOOKUP(A1803, raw_data!F1803:P5916, 11, FALSE)</f>
        <v>57</v>
      </c>
    </row>
    <row r="1804" spans="1:2" x14ac:dyDescent="0.2">
      <c r="A1804" t="s">
        <v>8218</v>
      </c>
      <c r="B1804">
        <f>VLOOKUP(A1804, raw_data!F1804:P5917, 11, FALSE)</f>
        <v>57</v>
      </c>
    </row>
    <row r="1805" spans="1:2" x14ac:dyDescent="0.2">
      <c r="A1805" t="s">
        <v>8218</v>
      </c>
      <c r="B1805">
        <f>VLOOKUP(A1805, raw_data!F1805:P5918, 11, FALSE)</f>
        <v>57</v>
      </c>
    </row>
    <row r="1806" spans="1:2" x14ac:dyDescent="0.2">
      <c r="A1806" t="s">
        <v>8218</v>
      </c>
      <c r="B1806">
        <f>VLOOKUP(A1806, raw_data!F1806:P5919, 11, FALSE)</f>
        <v>57</v>
      </c>
    </row>
    <row r="1807" spans="1:2" x14ac:dyDescent="0.2">
      <c r="A1807" t="s">
        <v>8218</v>
      </c>
      <c r="B1807">
        <f>VLOOKUP(A1807, raw_data!F1807:P5920, 11, FALSE)</f>
        <v>57</v>
      </c>
    </row>
    <row r="1808" spans="1:2" x14ac:dyDescent="0.2">
      <c r="A1808" t="s">
        <v>8218</v>
      </c>
      <c r="B1808">
        <f>VLOOKUP(A1808, raw_data!F1808:P5921, 11, FALSE)</f>
        <v>57</v>
      </c>
    </row>
    <row r="1809" spans="1:2" x14ac:dyDescent="0.2">
      <c r="A1809" t="s">
        <v>8218</v>
      </c>
      <c r="B1809">
        <f>VLOOKUP(A1809, raw_data!F1809:P5922, 11, FALSE)</f>
        <v>57</v>
      </c>
    </row>
    <row r="1810" spans="1:2" x14ac:dyDescent="0.2">
      <c r="A1810" t="s">
        <v>8218</v>
      </c>
      <c r="B1810">
        <f>VLOOKUP(A1810, raw_data!F1810:P5923, 11, FALSE)</f>
        <v>57</v>
      </c>
    </row>
    <row r="1811" spans="1:2" x14ac:dyDescent="0.2">
      <c r="A1811" t="s">
        <v>8218</v>
      </c>
      <c r="B1811">
        <f>VLOOKUP(A1811, raw_data!F1811:P5924, 11, FALSE)</f>
        <v>57</v>
      </c>
    </row>
    <row r="1812" spans="1:2" x14ac:dyDescent="0.2">
      <c r="A1812" t="s">
        <v>8218</v>
      </c>
      <c r="B1812">
        <f>VLOOKUP(A1812, raw_data!F1812:P5925, 11, FALSE)</f>
        <v>57</v>
      </c>
    </row>
    <row r="1813" spans="1:2" x14ac:dyDescent="0.2">
      <c r="A1813" t="s">
        <v>8218</v>
      </c>
      <c r="B1813">
        <f>VLOOKUP(A1813, raw_data!F1813:P5926, 11, FALSE)</f>
        <v>57</v>
      </c>
    </row>
    <row r="1814" spans="1:2" x14ac:dyDescent="0.2">
      <c r="A1814" t="s">
        <v>8218</v>
      </c>
      <c r="B1814">
        <f>VLOOKUP(A1814, raw_data!F1814:P5927, 11, FALSE)</f>
        <v>57</v>
      </c>
    </row>
    <row r="1815" spans="1:2" x14ac:dyDescent="0.2">
      <c r="A1815" t="s">
        <v>8218</v>
      </c>
      <c r="B1815">
        <f>VLOOKUP(A1815, raw_data!F1815:P5928, 11, FALSE)</f>
        <v>57</v>
      </c>
    </row>
    <row r="1816" spans="1:2" x14ac:dyDescent="0.2">
      <c r="A1816" t="s">
        <v>8218</v>
      </c>
      <c r="B1816">
        <f>VLOOKUP(A1816, raw_data!F1816:P5929, 11, FALSE)</f>
        <v>57</v>
      </c>
    </row>
    <row r="1817" spans="1:2" x14ac:dyDescent="0.2">
      <c r="A1817" t="s">
        <v>8218</v>
      </c>
      <c r="B1817">
        <f>VLOOKUP(A1817, raw_data!F1817:P5930, 11, FALSE)</f>
        <v>57</v>
      </c>
    </row>
    <row r="1818" spans="1:2" x14ac:dyDescent="0.2">
      <c r="A1818" t="s">
        <v>8218</v>
      </c>
      <c r="B1818">
        <f>VLOOKUP(A1818, raw_data!F1818:P5931, 11, FALSE)</f>
        <v>57</v>
      </c>
    </row>
    <row r="1819" spans="1:2" x14ac:dyDescent="0.2">
      <c r="A1819" t="s">
        <v>8218</v>
      </c>
      <c r="B1819">
        <f>VLOOKUP(A1819, raw_data!F1819:P5932, 11, FALSE)</f>
        <v>57</v>
      </c>
    </row>
    <row r="1820" spans="1:2" x14ac:dyDescent="0.2">
      <c r="A1820" t="s">
        <v>8218</v>
      </c>
      <c r="B1820">
        <f>VLOOKUP(A1820, raw_data!F1820:P5933, 11, FALSE)</f>
        <v>57</v>
      </c>
    </row>
    <row r="1821" spans="1:2" x14ac:dyDescent="0.2">
      <c r="A1821" t="s">
        <v>8218</v>
      </c>
      <c r="B1821">
        <f>VLOOKUP(A1821, raw_data!F1821:P5934, 11, FALSE)</f>
        <v>57</v>
      </c>
    </row>
    <row r="1822" spans="1:2" x14ac:dyDescent="0.2">
      <c r="A1822" t="s">
        <v>8218</v>
      </c>
      <c r="B1822">
        <f>VLOOKUP(A1822, raw_data!F1822:P5935, 11, FALSE)</f>
        <v>57</v>
      </c>
    </row>
    <row r="1823" spans="1:2" x14ac:dyDescent="0.2">
      <c r="A1823" t="s">
        <v>8218</v>
      </c>
      <c r="B1823">
        <f>VLOOKUP(A1823, raw_data!F1823:P5936, 11, FALSE)</f>
        <v>57</v>
      </c>
    </row>
    <row r="1824" spans="1:2" x14ac:dyDescent="0.2">
      <c r="A1824" t="s">
        <v>8218</v>
      </c>
      <c r="B1824">
        <f>VLOOKUP(A1824, raw_data!F1824:P5937, 11, FALSE)</f>
        <v>11</v>
      </c>
    </row>
    <row r="1825" spans="1:2" x14ac:dyDescent="0.2">
      <c r="A1825" t="s">
        <v>8218</v>
      </c>
      <c r="B1825">
        <f>VLOOKUP(A1825, raw_data!F1825:P5938, 11, FALSE)</f>
        <v>33</v>
      </c>
    </row>
    <row r="1826" spans="1:2" x14ac:dyDescent="0.2">
      <c r="A1826" t="s">
        <v>8218</v>
      </c>
      <c r="B1826">
        <f>VLOOKUP(A1826, raw_data!F1826:P5939, 11, FALSE)</f>
        <v>40</v>
      </c>
    </row>
    <row r="1827" spans="1:2" x14ac:dyDescent="0.2">
      <c r="A1827" t="s">
        <v>8218</v>
      </c>
      <c r="B1827">
        <f>VLOOKUP(A1827, raw_data!F1827:P5940, 11, FALSE)</f>
        <v>50</v>
      </c>
    </row>
    <row r="1828" spans="1:2" x14ac:dyDescent="0.2">
      <c r="A1828" t="s">
        <v>8218</v>
      </c>
      <c r="B1828">
        <f>VLOOKUP(A1828, raw_data!F1828:P5941, 11, FALSE)</f>
        <v>38</v>
      </c>
    </row>
    <row r="1829" spans="1:2" x14ac:dyDescent="0.2">
      <c r="A1829" t="s">
        <v>8218</v>
      </c>
      <c r="B1829">
        <f>VLOOKUP(A1829, raw_data!F1829:P5942, 11, FALSE)</f>
        <v>96</v>
      </c>
    </row>
    <row r="1830" spans="1:2" x14ac:dyDescent="0.2">
      <c r="A1830" t="s">
        <v>8218</v>
      </c>
      <c r="B1830">
        <f>VLOOKUP(A1830, raw_data!F1830:P5943, 11, FALSE)</f>
        <v>48</v>
      </c>
    </row>
    <row r="1831" spans="1:2" x14ac:dyDescent="0.2">
      <c r="A1831" t="s">
        <v>8218</v>
      </c>
      <c r="B1831">
        <f>VLOOKUP(A1831, raw_data!F1831:P5944, 11, FALSE)</f>
        <v>33</v>
      </c>
    </row>
    <row r="1832" spans="1:2" x14ac:dyDescent="0.2">
      <c r="A1832" t="s">
        <v>8218</v>
      </c>
      <c r="B1832">
        <f>VLOOKUP(A1832, raw_data!F1832:P5945, 11, FALSE)</f>
        <v>226</v>
      </c>
    </row>
    <row r="1833" spans="1:2" x14ac:dyDescent="0.2">
      <c r="A1833" t="s">
        <v>8218</v>
      </c>
      <c r="B1833">
        <f>VLOOKUP(A1833, raw_data!F1833:P5946, 11, FALSE)</f>
        <v>14</v>
      </c>
    </row>
    <row r="1834" spans="1:2" x14ac:dyDescent="0.2">
      <c r="A1834" t="s">
        <v>8218</v>
      </c>
      <c r="B1834">
        <f>VLOOKUP(A1834, raw_data!F1834:P5947, 11, FALSE)</f>
        <v>20</v>
      </c>
    </row>
    <row r="1835" spans="1:2" x14ac:dyDescent="0.2">
      <c r="A1835" t="s">
        <v>8218</v>
      </c>
      <c r="B1835">
        <f>VLOOKUP(A1835, raw_data!F1835:P5948, 11, FALSE)</f>
        <v>25</v>
      </c>
    </row>
    <row r="1836" spans="1:2" x14ac:dyDescent="0.2">
      <c r="A1836" t="s">
        <v>8218</v>
      </c>
      <c r="B1836">
        <f>VLOOKUP(A1836, raw_data!F1836:P5949, 11, FALSE)</f>
        <v>90</v>
      </c>
    </row>
    <row r="1837" spans="1:2" x14ac:dyDescent="0.2">
      <c r="A1837" t="s">
        <v>8218</v>
      </c>
      <c r="B1837">
        <f>VLOOKUP(A1837, raw_data!F1837:P5950, 11, FALSE)</f>
        <v>11</v>
      </c>
    </row>
    <row r="1838" spans="1:2" x14ac:dyDescent="0.2">
      <c r="A1838" t="s">
        <v>8218</v>
      </c>
      <c r="B1838">
        <f>VLOOKUP(A1838, raw_data!F1838:P5951, 11, FALSE)</f>
        <v>55</v>
      </c>
    </row>
    <row r="1839" spans="1:2" x14ac:dyDescent="0.2">
      <c r="A1839" t="s">
        <v>8218</v>
      </c>
      <c r="B1839">
        <f>VLOOKUP(A1839, raw_data!F1839:P5952, 11, FALSE)</f>
        <v>30</v>
      </c>
    </row>
    <row r="1840" spans="1:2" x14ac:dyDescent="0.2">
      <c r="A1840" t="s">
        <v>8218</v>
      </c>
      <c r="B1840">
        <f>VLOOKUP(A1840, raw_data!F1840:P5953, 11, FALSE)</f>
        <v>28</v>
      </c>
    </row>
    <row r="1841" spans="1:2" x14ac:dyDescent="0.2">
      <c r="A1841" t="s">
        <v>8218</v>
      </c>
      <c r="B1841">
        <f>VLOOKUP(A1841, raw_data!F1841:P5954, 11, FALSE)</f>
        <v>45</v>
      </c>
    </row>
    <row r="1842" spans="1:2" x14ac:dyDescent="0.2">
      <c r="A1842" t="s">
        <v>8218</v>
      </c>
      <c r="B1842">
        <f>VLOOKUP(A1842, raw_data!F1842:P5955, 11, FALSE)</f>
        <v>13</v>
      </c>
    </row>
    <row r="1843" spans="1:2" x14ac:dyDescent="0.2">
      <c r="A1843" t="s">
        <v>8218</v>
      </c>
      <c r="B1843">
        <f>VLOOKUP(A1843, raw_data!F1843:P5956, 11, FALSE)</f>
        <v>40</v>
      </c>
    </row>
    <row r="1844" spans="1:2" x14ac:dyDescent="0.2">
      <c r="A1844" t="s">
        <v>8218</v>
      </c>
      <c r="B1844">
        <f>VLOOKUP(A1844, raw_data!F1844:P5957, 11, FALSE)</f>
        <v>21</v>
      </c>
    </row>
    <row r="1845" spans="1:2" x14ac:dyDescent="0.2">
      <c r="A1845" t="s">
        <v>8218</v>
      </c>
      <c r="B1845">
        <f>VLOOKUP(A1845, raw_data!F1845:P5958, 11, FALSE)</f>
        <v>134</v>
      </c>
    </row>
    <row r="1846" spans="1:2" x14ac:dyDescent="0.2">
      <c r="A1846" t="s">
        <v>8218</v>
      </c>
      <c r="B1846">
        <f>VLOOKUP(A1846, raw_data!F1846:P5959, 11, FALSE)</f>
        <v>20</v>
      </c>
    </row>
    <row r="1847" spans="1:2" x14ac:dyDescent="0.2">
      <c r="A1847" t="s">
        <v>8218</v>
      </c>
      <c r="B1847">
        <f>VLOOKUP(A1847, raw_data!F1847:P5960, 11, FALSE)</f>
        <v>19</v>
      </c>
    </row>
    <row r="1848" spans="1:2" x14ac:dyDescent="0.2">
      <c r="A1848" t="s">
        <v>8218</v>
      </c>
      <c r="B1848">
        <f>VLOOKUP(A1848, raw_data!F1848:P5961, 11, FALSE)</f>
        <v>209</v>
      </c>
    </row>
    <row r="1849" spans="1:2" x14ac:dyDescent="0.2">
      <c r="A1849" t="s">
        <v>8218</v>
      </c>
      <c r="B1849">
        <f>VLOOKUP(A1849, raw_data!F1849:P5962, 11, FALSE)</f>
        <v>38</v>
      </c>
    </row>
    <row r="1850" spans="1:2" x14ac:dyDescent="0.2">
      <c r="A1850" t="s">
        <v>8218</v>
      </c>
      <c r="B1850">
        <f>VLOOKUP(A1850, raw_data!F1850:P5963, 11, FALSE)</f>
        <v>24</v>
      </c>
    </row>
    <row r="1851" spans="1:2" x14ac:dyDescent="0.2">
      <c r="A1851" t="s">
        <v>8218</v>
      </c>
      <c r="B1851">
        <f>VLOOKUP(A1851, raw_data!F1851:P5964, 11, FALSE)</f>
        <v>8</v>
      </c>
    </row>
    <row r="1852" spans="1:2" x14ac:dyDescent="0.2">
      <c r="A1852" t="s">
        <v>8218</v>
      </c>
      <c r="B1852">
        <f>VLOOKUP(A1852, raw_data!F1852:P5965, 11, FALSE)</f>
        <v>179</v>
      </c>
    </row>
    <row r="1853" spans="1:2" x14ac:dyDescent="0.2">
      <c r="A1853" t="s">
        <v>8218</v>
      </c>
      <c r="B1853">
        <f>VLOOKUP(A1853, raw_data!F1853:P5966, 11, FALSE)</f>
        <v>26</v>
      </c>
    </row>
    <row r="1854" spans="1:2" x14ac:dyDescent="0.2">
      <c r="A1854" t="s">
        <v>8218</v>
      </c>
      <c r="B1854">
        <f>VLOOKUP(A1854, raw_data!F1854:P5967, 11, FALSE)</f>
        <v>131</v>
      </c>
    </row>
    <row r="1855" spans="1:2" x14ac:dyDescent="0.2">
      <c r="A1855" t="s">
        <v>8218</v>
      </c>
      <c r="B1855">
        <f>VLOOKUP(A1855, raw_data!F1855:P5968, 11, FALSE)</f>
        <v>14</v>
      </c>
    </row>
    <row r="1856" spans="1:2" x14ac:dyDescent="0.2">
      <c r="A1856" t="s">
        <v>8218</v>
      </c>
      <c r="B1856">
        <f>VLOOKUP(A1856, raw_data!F1856:P5969, 11, FALSE)</f>
        <v>174</v>
      </c>
    </row>
    <row r="1857" spans="1:2" x14ac:dyDescent="0.2">
      <c r="A1857" t="s">
        <v>8218</v>
      </c>
      <c r="B1857">
        <f>VLOOKUP(A1857, raw_data!F1857:P5970, 11, FALSE)</f>
        <v>191</v>
      </c>
    </row>
    <row r="1858" spans="1:2" x14ac:dyDescent="0.2">
      <c r="A1858" t="s">
        <v>8218</v>
      </c>
      <c r="B1858">
        <f>VLOOKUP(A1858, raw_data!F1858:P5971, 11, FALSE)</f>
        <v>38</v>
      </c>
    </row>
    <row r="1859" spans="1:2" x14ac:dyDescent="0.2">
      <c r="A1859" t="s">
        <v>8218</v>
      </c>
      <c r="B1859">
        <f>VLOOKUP(A1859, raw_data!F1859:P5972, 11, FALSE)</f>
        <v>22</v>
      </c>
    </row>
    <row r="1860" spans="1:2" x14ac:dyDescent="0.2">
      <c r="A1860" t="s">
        <v>8218</v>
      </c>
      <c r="B1860">
        <f>VLOOKUP(A1860, raw_data!F1860:P5973, 11, FALSE)</f>
        <v>149</v>
      </c>
    </row>
    <row r="1861" spans="1:2" x14ac:dyDescent="0.2">
      <c r="A1861" t="s">
        <v>8218</v>
      </c>
      <c r="B1861">
        <f>VLOOKUP(A1861, raw_data!F1861:P5974, 11, FALSE)</f>
        <v>56</v>
      </c>
    </row>
    <row r="1862" spans="1:2" x14ac:dyDescent="0.2">
      <c r="A1862" t="s">
        <v>8218</v>
      </c>
      <c r="B1862">
        <f>VLOOKUP(A1862, raw_data!F1862:P5975, 11, FALSE)</f>
        <v>19</v>
      </c>
    </row>
    <row r="1863" spans="1:2" x14ac:dyDescent="0.2">
      <c r="A1863" t="s">
        <v>8218</v>
      </c>
      <c r="B1863">
        <f>VLOOKUP(A1863, raw_data!F1863:P5976, 11, FALSE)</f>
        <v>70</v>
      </c>
    </row>
    <row r="1864" spans="1:2" x14ac:dyDescent="0.2">
      <c r="A1864" t="s">
        <v>8218</v>
      </c>
      <c r="B1864">
        <f>VLOOKUP(A1864, raw_data!F1864:P5977, 11, FALSE)</f>
        <v>70</v>
      </c>
    </row>
    <row r="1865" spans="1:2" x14ac:dyDescent="0.2">
      <c r="A1865" t="s">
        <v>8218</v>
      </c>
      <c r="B1865">
        <f>VLOOKUP(A1865, raw_data!F1865:P5978, 11, FALSE)</f>
        <v>70</v>
      </c>
    </row>
    <row r="1866" spans="1:2" x14ac:dyDescent="0.2">
      <c r="A1866" t="s">
        <v>8218</v>
      </c>
      <c r="B1866">
        <f>VLOOKUP(A1866, raw_data!F1866:P5979, 11, FALSE)</f>
        <v>70</v>
      </c>
    </row>
    <row r="1867" spans="1:2" x14ac:dyDescent="0.2">
      <c r="A1867" t="s">
        <v>8218</v>
      </c>
      <c r="B1867">
        <f>VLOOKUP(A1867, raw_data!F1867:P5980, 11, FALSE)</f>
        <v>70</v>
      </c>
    </row>
    <row r="1868" spans="1:2" x14ac:dyDescent="0.2">
      <c r="A1868" t="s">
        <v>8218</v>
      </c>
      <c r="B1868">
        <f>VLOOKUP(A1868, raw_data!F1868:P5981, 11, FALSE)</f>
        <v>70</v>
      </c>
    </row>
    <row r="1869" spans="1:2" x14ac:dyDescent="0.2">
      <c r="A1869" t="s">
        <v>8218</v>
      </c>
      <c r="B1869">
        <f>VLOOKUP(A1869, raw_data!F1869:P5982, 11, FALSE)</f>
        <v>70</v>
      </c>
    </row>
    <row r="1870" spans="1:2" x14ac:dyDescent="0.2">
      <c r="A1870" t="s">
        <v>8218</v>
      </c>
      <c r="B1870">
        <f>VLOOKUP(A1870, raw_data!F1870:P5983, 11, FALSE)</f>
        <v>70</v>
      </c>
    </row>
    <row r="1871" spans="1:2" x14ac:dyDescent="0.2">
      <c r="A1871" t="s">
        <v>8218</v>
      </c>
      <c r="B1871">
        <f>VLOOKUP(A1871, raw_data!F1871:P5984, 11, FALSE)</f>
        <v>70</v>
      </c>
    </row>
    <row r="1872" spans="1:2" x14ac:dyDescent="0.2">
      <c r="A1872" t="s">
        <v>8218</v>
      </c>
      <c r="B1872">
        <f>VLOOKUP(A1872, raw_data!F1872:P5985, 11, FALSE)</f>
        <v>70</v>
      </c>
    </row>
    <row r="1873" spans="1:2" x14ac:dyDescent="0.2">
      <c r="A1873" t="s">
        <v>8218</v>
      </c>
      <c r="B1873">
        <f>VLOOKUP(A1873, raw_data!F1873:P5986, 11, FALSE)</f>
        <v>70</v>
      </c>
    </row>
    <row r="1874" spans="1:2" x14ac:dyDescent="0.2">
      <c r="A1874" t="s">
        <v>8218</v>
      </c>
      <c r="B1874">
        <f>VLOOKUP(A1874, raw_data!F1874:P5987, 11, FALSE)</f>
        <v>70</v>
      </c>
    </row>
    <row r="1875" spans="1:2" x14ac:dyDescent="0.2">
      <c r="A1875" t="s">
        <v>8218</v>
      </c>
      <c r="B1875">
        <f>VLOOKUP(A1875, raw_data!F1875:P5988, 11, FALSE)</f>
        <v>70</v>
      </c>
    </row>
    <row r="1876" spans="1:2" x14ac:dyDescent="0.2">
      <c r="A1876" t="s">
        <v>8218</v>
      </c>
      <c r="B1876">
        <f>VLOOKUP(A1876, raw_data!F1876:P5989, 11, FALSE)</f>
        <v>70</v>
      </c>
    </row>
    <row r="1877" spans="1:2" x14ac:dyDescent="0.2">
      <c r="A1877" t="s">
        <v>8218</v>
      </c>
      <c r="B1877">
        <f>VLOOKUP(A1877, raw_data!F1877:P5990, 11, FALSE)</f>
        <v>70</v>
      </c>
    </row>
    <row r="1878" spans="1:2" x14ac:dyDescent="0.2">
      <c r="A1878" t="s">
        <v>8218</v>
      </c>
      <c r="B1878">
        <f>VLOOKUP(A1878, raw_data!F1878:P5991, 11, FALSE)</f>
        <v>70</v>
      </c>
    </row>
    <row r="1879" spans="1:2" x14ac:dyDescent="0.2">
      <c r="A1879" t="s">
        <v>8218</v>
      </c>
      <c r="B1879">
        <f>VLOOKUP(A1879, raw_data!F1879:P5992, 11, FALSE)</f>
        <v>70</v>
      </c>
    </row>
    <row r="1880" spans="1:2" x14ac:dyDescent="0.2">
      <c r="A1880" t="s">
        <v>8218</v>
      </c>
      <c r="B1880">
        <f>VLOOKUP(A1880, raw_data!F1880:P5993, 11, FALSE)</f>
        <v>70</v>
      </c>
    </row>
    <row r="1881" spans="1:2" x14ac:dyDescent="0.2">
      <c r="A1881" t="s">
        <v>8218</v>
      </c>
      <c r="B1881">
        <f>VLOOKUP(A1881, raw_data!F1881:P5994, 11, FALSE)</f>
        <v>70</v>
      </c>
    </row>
    <row r="1882" spans="1:2" x14ac:dyDescent="0.2">
      <c r="A1882" t="s">
        <v>8218</v>
      </c>
      <c r="B1882">
        <f>VLOOKUP(A1882, raw_data!F1882:P5995, 11, FALSE)</f>
        <v>70</v>
      </c>
    </row>
    <row r="1883" spans="1:2" x14ac:dyDescent="0.2">
      <c r="A1883" t="s">
        <v>8218</v>
      </c>
      <c r="B1883">
        <f>VLOOKUP(A1883, raw_data!F1883:P5996, 11, FALSE)</f>
        <v>70</v>
      </c>
    </row>
    <row r="1884" spans="1:2" x14ac:dyDescent="0.2">
      <c r="A1884" t="s">
        <v>8218</v>
      </c>
      <c r="B1884">
        <f>VLOOKUP(A1884, raw_data!F1884:P5997, 11, FALSE)</f>
        <v>81</v>
      </c>
    </row>
    <row r="1885" spans="1:2" x14ac:dyDescent="0.2">
      <c r="A1885" t="s">
        <v>8218</v>
      </c>
      <c r="B1885">
        <f>VLOOKUP(A1885, raw_data!F1885:P5998, 11, FALSE)</f>
        <v>32</v>
      </c>
    </row>
    <row r="1886" spans="1:2" x14ac:dyDescent="0.2">
      <c r="A1886" t="s">
        <v>8218</v>
      </c>
      <c r="B1886">
        <f>VLOOKUP(A1886, raw_data!F1886:P5999, 11, FALSE)</f>
        <v>26</v>
      </c>
    </row>
    <row r="1887" spans="1:2" x14ac:dyDescent="0.2">
      <c r="A1887" t="s">
        <v>8218</v>
      </c>
      <c r="B1887">
        <f>VLOOKUP(A1887, raw_data!F1887:P6000, 11, FALSE)</f>
        <v>105</v>
      </c>
    </row>
    <row r="1888" spans="1:2" x14ac:dyDescent="0.2">
      <c r="A1888" t="s">
        <v>8218</v>
      </c>
      <c r="B1888">
        <f>VLOOKUP(A1888, raw_data!F1888:P6001, 11, FALSE)</f>
        <v>29</v>
      </c>
    </row>
    <row r="1889" spans="1:2" x14ac:dyDescent="0.2">
      <c r="A1889" t="s">
        <v>8218</v>
      </c>
      <c r="B1889">
        <f>VLOOKUP(A1889, raw_data!F1889:P6002, 11, FALSE)</f>
        <v>8</v>
      </c>
    </row>
    <row r="1890" spans="1:2" x14ac:dyDescent="0.2">
      <c r="A1890" t="s">
        <v>8218</v>
      </c>
      <c r="B1890">
        <f>VLOOKUP(A1890, raw_data!F1890:P6003, 11, FALSE)</f>
        <v>89</v>
      </c>
    </row>
    <row r="1891" spans="1:2" x14ac:dyDescent="0.2">
      <c r="A1891" t="s">
        <v>8218</v>
      </c>
      <c r="B1891">
        <f>VLOOKUP(A1891, raw_data!F1891:P6004, 11, FALSE)</f>
        <v>44</v>
      </c>
    </row>
    <row r="1892" spans="1:2" x14ac:dyDescent="0.2">
      <c r="A1892" t="s">
        <v>8218</v>
      </c>
      <c r="B1892">
        <f>VLOOKUP(A1892, raw_data!F1892:P6005, 11, FALSE)</f>
        <v>246</v>
      </c>
    </row>
    <row r="1893" spans="1:2" x14ac:dyDescent="0.2">
      <c r="A1893" t="s">
        <v>8218</v>
      </c>
      <c r="B1893">
        <f>VLOOKUP(A1893, raw_data!F1893:P6006, 11, FALSE)</f>
        <v>120</v>
      </c>
    </row>
    <row r="1894" spans="1:2" x14ac:dyDescent="0.2">
      <c r="A1894" t="s">
        <v>8218</v>
      </c>
      <c r="B1894">
        <f>VLOOKUP(A1894, raw_data!F1894:P6007, 11, FALSE)</f>
        <v>26</v>
      </c>
    </row>
    <row r="1895" spans="1:2" x14ac:dyDescent="0.2">
      <c r="A1895" t="s">
        <v>8218</v>
      </c>
      <c r="B1895">
        <f>VLOOKUP(A1895, raw_data!F1895:P6008, 11, FALSE)</f>
        <v>45</v>
      </c>
    </row>
    <row r="1896" spans="1:2" x14ac:dyDescent="0.2">
      <c r="A1896" t="s">
        <v>8218</v>
      </c>
      <c r="B1896">
        <f>VLOOKUP(A1896, raw_data!F1896:P6009, 11, FALSE)</f>
        <v>20</v>
      </c>
    </row>
    <row r="1897" spans="1:2" x14ac:dyDescent="0.2">
      <c r="A1897" t="s">
        <v>8218</v>
      </c>
      <c r="B1897">
        <f>VLOOKUP(A1897, raw_data!F1897:P6010, 11, FALSE)</f>
        <v>47</v>
      </c>
    </row>
    <row r="1898" spans="1:2" x14ac:dyDescent="0.2">
      <c r="A1898" t="s">
        <v>8218</v>
      </c>
      <c r="B1898">
        <f>VLOOKUP(A1898, raw_data!F1898:P6011, 11, FALSE)</f>
        <v>13</v>
      </c>
    </row>
    <row r="1899" spans="1:2" x14ac:dyDescent="0.2">
      <c r="A1899" t="s">
        <v>8218</v>
      </c>
      <c r="B1899">
        <f>VLOOKUP(A1899, raw_data!F1899:P6012, 11, FALSE)</f>
        <v>183</v>
      </c>
    </row>
    <row r="1900" spans="1:2" x14ac:dyDescent="0.2">
      <c r="A1900" t="s">
        <v>8218</v>
      </c>
      <c r="B1900">
        <f>VLOOKUP(A1900, raw_data!F1900:P6013, 11, FALSE)</f>
        <v>21</v>
      </c>
    </row>
    <row r="1901" spans="1:2" x14ac:dyDescent="0.2">
      <c r="A1901" t="s">
        <v>8218</v>
      </c>
      <c r="B1901">
        <f>VLOOKUP(A1901, raw_data!F1901:P6014, 11, FALSE)</f>
        <v>42</v>
      </c>
    </row>
    <row r="1902" spans="1:2" x14ac:dyDescent="0.2">
      <c r="A1902" t="s">
        <v>8218</v>
      </c>
      <c r="B1902">
        <f>VLOOKUP(A1902, raw_data!F1902:P6015, 11, FALSE)</f>
        <v>54</v>
      </c>
    </row>
    <row r="1903" spans="1:2" x14ac:dyDescent="0.2">
      <c r="A1903" t="s">
        <v>8218</v>
      </c>
      <c r="B1903">
        <f>VLOOKUP(A1903, raw_data!F1903:P6016, 11, FALSE)</f>
        <v>38</v>
      </c>
    </row>
    <row r="1904" spans="1:2" x14ac:dyDescent="0.2">
      <c r="A1904" t="s">
        <v>8218</v>
      </c>
      <c r="B1904">
        <f>VLOOKUP(A1904, raw_data!F1904:P6017, 11, FALSE)</f>
        <v>38</v>
      </c>
    </row>
    <row r="1905" spans="1:2" x14ac:dyDescent="0.2">
      <c r="A1905" t="s">
        <v>8218</v>
      </c>
      <c r="B1905">
        <f>VLOOKUP(A1905, raw_data!F1905:P6018, 11, FALSE)</f>
        <v>38</v>
      </c>
    </row>
    <row r="1906" spans="1:2" x14ac:dyDescent="0.2">
      <c r="A1906" t="s">
        <v>8218</v>
      </c>
      <c r="B1906">
        <f>VLOOKUP(A1906, raw_data!F1906:P6019, 11, FALSE)</f>
        <v>38</v>
      </c>
    </row>
    <row r="1907" spans="1:2" x14ac:dyDescent="0.2">
      <c r="A1907" t="s">
        <v>8218</v>
      </c>
      <c r="B1907">
        <f>VLOOKUP(A1907, raw_data!F1907:P6020, 11, FALSE)</f>
        <v>38</v>
      </c>
    </row>
    <row r="1908" spans="1:2" x14ac:dyDescent="0.2">
      <c r="A1908" t="s">
        <v>8218</v>
      </c>
      <c r="B1908">
        <f>VLOOKUP(A1908, raw_data!F1908:P6021, 11, FALSE)</f>
        <v>38</v>
      </c>
    </row>
    <row r="1909" spans="1:2" x14ac:dyDescent="0.2">
      <c r="A1909" t="s">
        <v>8218</v>
      </c>
      <c r="B1909">
        <f>VLOOKUP(A1909, raw_data!F1909:P6022, 11, FALSE)</f>
        <v>38</v>
      </c>
    </row>
    <row r="1910" spans="1:2" x14ac:dyDescent="0.2">
      <c r="A1910" t="s">
        <v>8218</v>
      </c>
      <c r="B1910">
        <f>VLOOKUP(A1910, raw_data!F1910:P6023, 11, FALSE)</f>
        <v>38</v>
      </c>
    </row>
    <row r="1911" spans="1:2" x14ac:dyDescent="0.2">
      <c r="A1911" t="s">
        <v>8218</v>
      </c>
      <c r="B1911">
        <f>VLOOKUP(A1911, raw_data!F1911:P6024, 11, FALSE)</f>
        <v>38</v>
      </c>
    </row>
    <row r="1912" spans="1:2" x14ac:dyDescent="0.2">
      <c r="A1912" t="s">
        <v>8218</v>
      </c>
      <c r="B1912">
        <f>VLOOKUP(A1912, raw_data!F1912:P6025, 11, FALSE)</f>
        <v>38</v>
      </c>
    </row>
    <row r="1913" spans="1:2" x14ac:dyDescent="0.2">
      <c r="A1913" t="s">
        <v>8218</v>
      </c>
      <c r="B1913">
        <f>VLOOKUP(A1913, raw_data!F1913:P6026, 11, FALSE)</f>
        <v>38</v>
      </c>
    </row>
    <row r="1914" spans="1:2" x14ac:dyDescent="0.2">
      <c r="A1914" t="s">
        <v>8218</v>
      </c>
      <c r="B1914">
        <f>VLOOKUP(A1914, raw_data!F1914:P6027, 11, FALSE)</f>
        <v>38</v>
      </c>
    </row>
    <row r="1915" spans="1:2" x14ac:dyDescent="0.2">
      <c r="A1915" t="s">
        <v>8218</v>
      </c>
      <c r="B1915">
        <f>VLOOKUP(A1915, raw_data!F1915:P6028, 11, FALSE)</f>
        <v>38</v>
      </c>
    </row>
    <row r="1916" spans="1:2" x14ac:dyDescent="0.2">
      <c r="A1916" t="s">
        <v>8218</v>
      </c>
      <c r="B1916">
        <f>VLOOKUP(A1916, raw_data!F1916:P6029, 11, FALSE)</f>
        <v>38</v>
      </c>
    </row>
    <row r="1917" spans="1:2" x14ac:dyDescent="0.2">
      <c r="A1917" t="s">
        <v>8218</v>
      </c>
      <c r="B1917">
        <f>VLOOKUP(A1917, raw_data!F1917:P6030, 11, FALSE)</f>
        <v>38</v>
      </c>
    </row>
    <row r="1918" spans="1:2" x14ac:dyDescent="0.2">
      <c r="A1918" t="s">
        <v>8218</v>
      </c>
      <c r="B1918">
        <f>VLOOKUP(A1918, raw_data!F1918:P6031, 11, FALSE)</f>
        <v>38</v>
      </c>
    </row>
    <row r="1919" spans="1:2" x14ac:dyDescent="0.2">
      <c r="A1919" t="s">
        <v>8218</v>
      </c>
      <c r="B1919">
        <f>VLOOKUP(A1919, raw_data!F1919:P6032, 11, FALSE)</f>
        <v>38</v>
      </c>
    </row>
    <row r="1920" spans="1:2" x14ac:dyDescent="0.2">
      <c r="A1920" t="s">
        <v>8218</v>
      </c>
      <c r="B1920">
        <f>VLOOKUP(A1920, raw_data!F1920:P6033, 11, FALSE)</f>
        <v>38</v>
      </c>
    </row>
    <row r="1921" spans="1:2" x14ac:dyDescent="0.2">
      <c r="A1921" t="s">
        <v>8218</v>
      </c>
      <c r="B1921">
        <f>VLOOKUP(A1921, raw_data!F1921:P6034, 11, FALSE)</f>
        <v>38</v>
      </c>
    </row>
    <row r="1922" spans="1:2" x14ac:dyDescent="0.2">
      <c r="A1922" t="s">
        <v>8218</v>
      </c>
      <c r="B1922">
        <f>VLOOKUP(A1922, raw_data!F1922:P6035, 11, FALSE)</f>
        <v>38</v>
      </c>
    </row>
    <row r="1923" spans="1:2" x14ac:dyDescent="0.2">
      <c r="A1923" t="s">
        <v>8218</v>
      </c>
      <c r="B1923">
        <f>VLOOKUP(A1923, raw_data!F1923:P6036, 11, FALSE)</f>
        <v>38</v>
      </c>
    </row>
    <row r="1924" spans="1:2" x14ac:dyDescent="0.2">
      <c r="A1924" t="s">
        <v>8218</v>
      </c>
      <c r="B1924">
        <f>VLOOKUP(A1924, raw_data!F1924:P6037, 11, FALSE)</f>
        <v>64</v>
      </c>
    </row>
    <row r="1925" spans="1:2" x14ac:dyDescent="0.2">
      <c r="A1925" t="s">
        <v>8218</v>
      </c>
      <c r="B1925">
        <f>VLOOKUP(A1925, raw_data!F1925:P6038, 11, FALSE)</f>
        <v>13</v>
      </c>
    </row>
    <row r="1926" spans="1:2" x14ac:dyDescent="0.2">
      <c r="A1926" t="s">
        <v>8218</v>
      </c>
      <c r="B1926">
        <f>VLOOKUP(A1926, raw_data!F1926:P6039, 11, FALSE)</f>
        <v>33</v>
      </c>
    </row>
    <row r="1927" spans="1:2" x14ac:dyDescent="0.2">
      <c r="A1927" t="s">
        <v>8218</v>
      </c>
      <c r="B1927">
        <f>VLOOKUP(A1927, raw_data!F1927:P6040, 11, FALSE)</f>
        <v>52</v>
      </c>
    </row>
    <row r="1928" spans="1:2" x14ac:dyDescent="0.2">
      <c r="A1928" t="s">
        <v>8218</v>
      </c>
      <c r="B1928">
        <f>VLOOKUP(A1928, raw_data!F1928:P6041, 11, FALSE)</f>
        <v>107</v>
      </c>
    </row>
    <row r="1929" spans="1:2" x14ac:dyDescent="0.2">
      <c r="A1929" t="s">
        <v>8218</v>
      </c>
      <c r="B1929">
        <f>VLOOKUP(A1929, raw_data!F1929:P6042, 11, FALSE)</f>
        <v>11</v>
      </c>
    </row>
    <row r="1930" spans="1:2" x14ac:dyDescent="0.2">
      <c r="A1930" t="s">
        <v>8218</v>
      </c>
      <c r="B1930">
        <f>VLOOKUP(A1930, raw_data!F1930:P6043, 11, FALSE)</f>
        <v>34</v>
      </c>
    </row>
    <row r="1931" spans="1:2" x14ac:dyDescent="0.2">
      <c r="A1931" t="s">
        <v>8218</v>
      </c>
      <c r="B1931">
        <f>VLOOKUP(A1931, raw_data!F1931:P6044, 11, FALSE)</f>
        <v>75</v>
      </c>
    </row>
    <row r="1932" spans="1:2" x14ac:dyDescent="0.2">
      <c r="A1932" t="s">
        <v>8218</v>
      </c>
      <c r="B1932">
        <f>VLOOKUP(A1932, raw_data!F1932:P6045, 11, FALSE)</f>
        <v>26</v>
      </c>
    </row>
    <row r="1933" spans="1:2" x14ac:dyDescent="0.2">
      <c r="A1933" t="s">
        <v>8218</v>
      </c>
      <c r="B1933">
        <f>VLOOKUP(A1933, raw_data!F1933:P6046, 11, FALSE)</f>
        <v>50</v>
      </c>
    </row>
    <row r="1934" spans="1:2" x14ac:dyDescent="0.2">
      <c r="A1934" t="s">
        <v>8218</v>
      </c>
      <c r="B1934">
        <f>VLOOKUP(A1934, raw_data!F1934:P6047, 11, FALSE)</f>
        <v>80</v>
      </c>
    </row>
    <row r="1935" spans="1:2" x14ac:dyDescent="0.2">
      <c r="A1935" t="s">
        <v>8218</v>
      </c>
      <c r="B1935">
        <f>VLOOKUP(A1935, raw_data!F1935:P6048, 11, FALSE)</f>
        <v>110</v>
      </c>
    </row>
    <row r="1936" spans="1:2" x14ac:dyDescent="0.2">
      <c r="A1936" t="s">
        <v>8218</v>
      </c>
      <c r="B1936">
        <f>VLOOKUP(A1936, raw_data!F1936:P6049, 11, FALSE)</f>
        <v>77</v>
      </c>
    </row>
    <row r="1937" spans="1:2" x14ac:dyDescent="0.2">
      <c r="A1937" t="s">
        <v>8218</v>
      </c>
      <c r="B1937">
        <f>VLOOKUP(A1937, raw_data!F1937:P6050, 11, FALSE)</f>
        <v>50</v>
      </c>
    </row>
    <row r="1938" spans="1:2" x14ac:dyDescent="0.2">
      <c r="A1938" t="s">
        <v>8218</v>
      </c>
      <c r="B1938">
        <f>VLOOKUP(A1938, raw_data!F1938:P6051, 11, FALSE)</f>
        <v>145</v>
      </c>
    </row>
    <row r="1939" spans="1:2" x14ac:dyDescent="0.2">
      <c r="A1939" t="s">
        <v>8218</v>
      </c>
      <c r="B1939">
        <f>VLOOKUP(A1939, raw_data!F1939:P6052, 11, FALSE)</f>
        <v>29</v>
      </c>
    </row>
    <row r="1940" spans="1:2" x14ac:dyDescent="0.2">
      <c r="A1940" t="s">
        <v>8218</v>
      </c>
      <c r="B1940">
        <f>VLOOKUP(A1940, raw_data!F1940:P6053, 11, FALSE)</f>
        <v>114</v>
      </c>
    </row>
    <row r="1941" spans="1:2" x14ac:dyDescent="0.2">
      <c r="A1941" t="s">
        <v>8218</v>
      </c>
      <c r="B1941">
        <f>VLOOKUP(A1941, raw_data!F1941:P6054, 11, FALSE)</f>
        <v>96</v>
      </c>
    </row>
    <row r="1942" spans="1:2" x14ac:dyDescent="0.2">
      <c r="A1942" t="s">
        <v>8218</v>
      </c>
      <c r="B1942">
        <f>VLOOKUP(A1942, raw_data!F1942:P6055, 11, FALSE)</f>
        <v>31</v>
      </c>
    </row>
    <row r="1943" spans="1:2" x14ac:dyDescent="0.2">
      <c r="A1943" t="s">
        <v>8218</v>
      </c>
      <c r="B1943">
        <f>VLOOKUP(A1943, raw_data!F1943:P6056, 11, FALSE)</f>
        <v>4883</v>
      </c>
    </row>
    <row r="1944" spans="1:2" x14ac:dyDescent="0.2">
      <c r="A1944" t="s">
        <v>8218</v>
      </c>
      <c r="B1944">
        <f>VLOOKUP(A1944, raw_data!F1944:P6057, 11, FALSE)</f>
        <v>95</v>
      </c>
    </row>
    <row r="1945" spans="1:2" x14ac:dyDescent="0.2">
      <c r="A1945" t="s">
        <v>8218</v>
      </c>
      <c r="B1945">
        <f>VLOOKUP(A1945, raw_data!F1945:P6058, 11, FALSE)</f>
        <v>2478</v>
      </c>
    </row>
    <row r="1946" spans="1:2" x14ac:dyDescent="0.2">
      <c r="A1946" t="s">
        <v>8218</v>
      </c>
      <c r="B1946">
        <f>VLOOKUP(A1946, raw_data!F1946:P6059, 11, FALSE)</f>
        <v>1789</v>
      </c>
    </row>
    <row r="1947" spans="1:2" x14ac:dyDescent="0.2">
      <c r="A1947" t="s">
        <v>8218</v>
      </c>
      <c r="B1947">
        <f>VLOOKUP(A1947, raw_data!F1947:P6060, 11, FALSE)</f>
        <v>680</v>
      </c>
    </row>
    <row r="1948" spans="1:2" x14ac:dyDescent="0.2">
      <c r="A1948" t="s">
        <v>8218</v>
      </c>
      <c r="B1948">
        <f>VLOOKUP(A1948, raw_data!F1948:P6061, 11, FALSE)</f>
        <v>70</v>
      </c>
    </row>
    <row r="1949" spans="1:2" x14ac:dyDescent="0.2">
      <c r="A1949" t="s">
        <v>8218</v>
      </c>
      <c r="B1949">
        <f>VLOOKUP(A1949, raw_data!F1949:P6062, 11, FALSE)</f>
        <v>23</v>
      </c>
    </row>
    <row r="1950" spans="1:2" x14ac:dyDescent="0.2">
      <c r="A1950" t="s">
        <v>8218</v>
      </c>
      <c r="B1950">
        <f>VLOOKUP(A1950, raw_data!F1950:P6063, 11, FALSE)</f>
        <v>4245</v>
      </c>
    </row>
    <row r="1951" spans="1:2" x14ac:dyDescent="0.2">
      <c r="A1951" t="s">
        <v>8218</v>
      </c>
      <c r="B1951">
        <f>VLOOKUP(A1951, raw_data!F1951:P6064, 11, FALSE)</f>
        <v>943</v>
      </c>
    </row>
    <row r="1952" spans="1:2" x14ac:dyDescent="0.2">
      <c r="A1952" t="s">
        <v>8218</v>
      </c>
      <c r="B1952">
        <f>VLOOKUP(A1952, raw_data!F1952:P6065, 11, FALSE)</f>
        <v>1876</v>
      </c>
    </row>
    <row r="1953" spans="1:2" x14ac:dyDescent="0.2">
      <c r="A1953" t="s">
        <v>8218</v>
      </c>
      <c r="B1953">
        <f>VLOOKUP(A1953, raw_data!F1953:P6066, 11, FALSE)</f>
        <v>834</v>
      </c>
    </row>
    <row r="1954" spans="1:2" x14ac:dyDescent="0.2">
      <c r="A1954" t="s">
        <v>8218</v>
      </c>
      <c r="B1954">
        <f>VLOOKUP(A1954, raw_data!F1954:P6067, 11, FALSE)</f>
        <v>682</v>
      </c>
    </row>
    <row r="1955" spans="1:2" x14ac:dyDescent="0.2">
      <c r="A1955" t="s">
        <v>8218</v>
      </c>
      <c r="B1955">
        <f>VLOOKUP(A1955, raw_data!F1955:P6068, 11, FALSE)</f>
        <v>147</v>
      </c>
    </row>
    <row r="1956" spans="1:2" x14ac:dyDescent="0.2">
      <c r="A1956" t="s">
        <v>8218</v>
      </c>
      <c r="B1956">
        <f>VLOOKUP(A1956, raw_data!F1956:P6069, 11, FALSE)</f>
        <v>415</v>
      </c>
    </row>
    <row r="1957" spans="1:2" x14ac:dyDescent="0.2">
      <c r="A1957" t="s">
        <v>8218</v>
      </c>
      <c r="B1957">
        <f>VLOOKUP(A1957, raw_data!F1957:P6070, 11, FALSE)</f>
        <v>290</v>
      </c>
    </row>
    <row r="1958" spans="1:2" x14ac:dyDescent="0.2">
      <c r="A1958" t="s">
        <v>8218</v>
      </c>
      <c r="B1958">
        <f>VLOOKUP(A1958, raw_data!F1958:P6071, 11, FALSE)</f>
        <v>365</v>
      </c>
    </row>
    <row r="1959" spans="1:2" x14ac:dyDescent="0.2">
      <c r="A1959" t="s">
        <v>8218</v>
      </c>
      <c r="B1959">
        <f>VLOOKUP(A1959, raw_data!F1959:P6072, 11, FALSE)</f>
        <v>660</v>
      </c>
    </row>
    <row r="1960" spans="1:2" x14ac:dyDescent="0.2">
      <c r="A1960" t="s">
        <v>8218</v>
      </c>
      <c r="B1960">
        <f>VLOOKUP(A1960, raw_data!F1960:P6073, 11, FALSE)</f>
        <v>1356</v>
      </c>
    </row>
    <row r="1961" spans="1:2" x14ac:dyDescent="0.2">
      <c r="A1961" t="s">
        <v>8218</v>
      </c>
      <c r="B1961">
        <f>VLOOKUP(A1961, raw_data!F1961:P6074, 11, FALSE)</f>
        <v>424</v>
      </c>
    </row>
    <row r="1962" spans="1:2" x14ac:dyDescent="0.2">
      <c r="A1962" t="s">
        <v>8218</v>
      </c>
      <c r="B1962">
        <f>VLOOKUP(A1962, raw_data!F1962:P6075, 11, FALSE)</f>
        <v>33</v>
      </c>
    </row>
    <row r="1963" spans="1:2" x14ac:dyDescent="0.2">
      <c r="A1963" t="s">
        <v>8218</v>
      </c>
      <c r="B1963">
        <f>VLOOKUP(A1963, raw_data!F1963:P6076, 11, FALSE)</f>
        <v>1633</v>
      </c>
    </row>
    <row r="1964" spans="1:2" x14ac:dyDescent="0.2">
      <c r="A1964" t="s">
        <v>8218</v>
      </c>
      <c r="B1964">
        <f>VLOOKUP(A1964, raw_data!F1964:P6077, 11, FALSE)</f>
        <v>306</v>
      </c>
    </row>
    <row r="1965" spans="1:2" x14ac:dyDescent="0.2">
      <c r="A1965" t="s">
        <v>8218</v>
      </c>
      <c r="B1965">
        <f>VLOOKUP(A1965, raw_data!F1965:P6078, 11, FALSE)</f>
        <v>205</v>
      </c>
    </row>
    <row r="1966" spans="1:2" x14ac:dyDescent="0.2">
      <c r="A1966" t="s">
        <v>8218</v>
      </c>
      <c r="B1966">
        <f>VLOOKUP(A1966, raw_data!F1966:P6079, 11, FALSE)</f>
        <v>1281</v>
      </c>
    </row>
    <row r="1967" spans="1:2" x14ac:dyDescent="0.2">
      <c r="A1967" t="s">
        <v>8218</v>
      </c>
      <c r="B1967">
        <f>VLOOKUP(A1967, raw_data!F1967:P6080, 11, FALSE)</f>
        <v>103</v>
      </c>
    </row>
    <row r="1968" spans="1:2" x14ac:dyDescent="0.2">
      <c r="A1968" t="s">
        <v>8218</v>
      </c>
      <c r="B1968">
        <f>VLOOKUP(A1968, raw_data!F1968:P6081, 11, FALSE)</f>
        <v>1513</v>
      </c>
    </row>
    <row r="1969" spans="1:2" x14ac:dyDescent="0.2">
      <c r="A1969" t="s">
        <v>8218</v>
      </c>
      <c r="B1969">
        <f>VLOOKUP(A1969, raw_data!F1969:P6082, 11, FALSE)</f>
        <v>405</v>
      </c>
    </row>
    <row r="1970" spans="1:2" x14ac:dyDescent="0.2">
      <c r="A1970" t="s">
        <v>8218</v>
      </c>
      <c r="B1970">
        <f>VLOOKUP(A1970, raw_data!F1970:P6083, 11, FALSE)</f>
        <v>510</v>
      </c>
    </row>
    <row r="1971" spans="1:2" x14ac:dyDescent="0.2">
      <c r="A1971" t="s">
        <v>8218</v>
      </c>
      <c r="B1971">
        <f>VLOOKUP(A1971, raw_data!F1971:P6084, 11, FALSE)</f>
        <v>1887</v>
      </c>
    </row>
    <row r="1972" spans="1:2" x14ac:dyDescent="0.2">
      <c r="A1972" t="s">
        <v>8218</v>
      </c>
      <c r="B1972">
        <f>VLOOKUP(A1972, raw_data!F1972:P6085, 11, FALSE)</f>
        <v>701</v>
      </c>
    </row>
    <row r="1973" spans="1:2" x14ac:dyDescent="0.2">
      <c r="A1973" t="s">
        <v>8218</v>
      </c>
      <c r="B1973">
        <f>VLOOKUP(A1973, raw_data!F1973:P6086, 11, FALSE)</f>
        <v>3863</v>
      </c>
    </row>
    <row r="1974" spans="1:2" x14ac:dyDescent="0.2">
      <c r="A1974" t="s">
        <v>8218</v>
      </c>
      <c r="B1974">
        <f>VLOOKUP(A1974, raw_data!F1974:P6087, 11, FALSE)</f>
        <v>238</v>
      </c>
    </row>
    <row r="1975" spans="1:2" x14ac:dyDescent="0.2">
      <c r="A1975" t="s">
        <v>8218</v>
      </c>
      <c r="B1975">
        <f>VLOOKUP(A1975, raw_data!F1975:P6088, 11, FALSE)</f>
        <v>2051</v>
      </c>
    </row>
    <row r="1976" spans="1:2" x14ac:dyDescent="0.2">
      <c r="A1976" t="s">
        <v>8218</v>
      </c>
      <c r="B1976">
        <f>VLOOKUP(A1976, raw_data!F1976:P6089, 11, FALSE)</f>
        <v>402</v>
      </c>
    </row>
    <row r="1977" spans="1:2" x14ac:dyDescent="0.2">
      <c r="A1977" t="s">
        <v>8218</v>
      </c>
      <c r="B1977">
        <f>VLOOKUP(A1977, raw_data!F1977:P6090, 11, FALSE)</f>
        <v>253</v>
      </c>
    </row>
    <row r="1978" spans="1:2" x14ac:dyDescent="0.2">
      <c r="A1978" t="s">
        <v>8218</v>
      </c>
      <c r="B1978">
        <f>VLOOKUP(A1978, raw_data!F1978:P6091, 11, FALSE)</f>
        <v>473</v>
      </c>
    </row>
    <row r="1979" spans="1:2" x14ac:dyDescent="0.2">
      <c r="A1979" t="s">
        <v>8218</v>
      </c>
      <c r="B1979">
        <f>VLOOKUP(A1979, raw_data!F1979:P6092, 11, FALSE)</f>
        <v>821</v>
      </c>
    </row>
    <row r="1980" spans="1:2" x14ac:dyDescent="0.2">
      <c r="A1980" t="s">
        <v>8218</v>
      </c>
      <c r="B1980">
        <f>VLOOKUP(A1980, raw_data!F1980:P6093, 11, FALSE)</f>
        <v>388</v>
      </c>
    </row>
    <row r="1981" spans="1:2" x14ac:dyDescent="0.2">
      <c r="A1981" t="s">
        <v>8218</v>
      </c>
      <c r="B1981">
        <f>VLOOKUP(A1981, raw_data!F1981:P6094, 11, FALSE)</f>
        <v>813</v>
      </c>
    </row>
    <row r="1982" spans="1:2" x14ac:dyDescent="0.2">
      <c r="A1982" t="s">
        <v>8218</v>
      </c>
      <c r="B1982">
        <f>VLOOKUP(A1982, raw_data!F1982:P6095, 11, FALSE)</f>
        <v>1945</v>
      </c>
    </row>
    <row r="1983" spans="1:2" x14ac:dyDescent="0.2">
      <c r="A1983" t="s">
        <v>8218</v>
      </c>
      <c r="B1983">
        <f>VLOOKUP(A1983, raw_data!F1983:P6096, 11, FALSE)</f>
        <v>1637</v>
      </c>
    </row>
    <row r="1984" spans="1:2" x14ac:dyDescent="0.2">
      <c r="A1984" t="s">
        <v>8218</v>
      </c>
      <c r="B1984">
        <f>VLOOKUP(A1984, raw_data!F1984:P6097, 11, FALSE)</f>
        <v>1637</v>
      </c>
    </row>
    <row r="1985" spans="1:2" x14ac:dyDescent="0.2">
      <c r="A1985" t="s">
        <v>8218</v>
      </c>
      <c r="B1985">
        <f>VLOOKUP(A1985, raw_data!F1985:P6098, 11, FALSE)</f>
        <v>1637</v>
      </c>
    </row>
    <row r="1986" spans="1:2" x14ac:dyDescent="0.2">
      <c r="A1986" t="s">
        <v>8218</v>
      </c>
      <c r="B1986">
        <f>VLOOKUP(A1986, raw_data!F1986:P6099, 11, FALSE)</f>
        <v>1637</v>
      </c>
    </row>
    <row r="1987" spans="1:2" x14ac:dyDescent="0.2">
      <c r="A1987" t="s">
        <v>8218</v>
      </c>
      <c r="B1987">
        <f>VLOOKUP(A1987, raw_data!F1987:P6100, 11, FALSE)</f>
        <v>1637</v>
      </c>
    </row>
    <row r="1988" spans="1:2" x14ac:dyDescent="0.2">
      <c r="A1988" t="s">
        <v>8218</v>
      </c>
      <c r="B1988">
        <f>VLOOKUP(A1988, raw_data!F1988:P6101, 11, FALSE)</f>
        <v>1637</v>
      </c>
    </row>
    <row r="1989" spans="1:2" x14ac:dyDescent="0.2">
      <c r="A1989" t="s">
        <v>8218</v>
      </c>
      <c r="B1989">
        <f>VLOOKUP(A1989, raw_data!F1989:P6102, 11, FALSE)</f>
        <v>1637</v>
      </c>
    </row>
    <row r="1990" spans="1:2" x14ac:dyDescent="0.2">
      <c r="A1990" t="s">
        <v>8218</v>
      </c>
      <c r="B1990">
        <f>VLOOKUP(A1990, raw_data!F1990:P6103, 11, FALSE)</f>
        <v>1637</v>
      </c>
    </row>
    <row r="1991" spans="1:2" x14ac:dyDescent="0.2">
      <c r="A1991" t="s">
        <v>8218</v>
      </c>
      <c r="B1991">
        <f>VLOOKUP(A1991, raw_data!F1991:P6104, 11, FALSE)</f>
        <v>1637</v>
      </c>
    </row>
    <row r="1992" spans="1:2" x14ac:dyDescent="0.2">
      <c r="A1992" t="s">
        <v>8218</v>
      </c>
      <c r="B1992">
        <f>VLOOKUP(A1992, raw_data!F1992:P6105, 11, FALSE)</f>
        <v>1637</v>
      </c>
    </row>
    <row r="1993" spans="1:2" x14ac:dyDescent="0.2">
      <c r="A1993" t="s">
        <v>8218</v>
      </c>
      <c r="B1993">
        <f>VLOOKUP(A1993, raw_data!F1993:P6106, 11, FALSE)</f>
        <v>1637</v>
      </c>
    </row>
    <row r="1994" spans="1:2" x14ac:dyDescent="0.2">
      <c r="A1994" t="s">
        <v>8218</v>
      </c>
      <c r="B1994">
        <f>VLOOKUP(A1994, raw_data!F1994:P6107, 11, FALSE)</f>
        <v>1637</v>
      </c>
    </row>
    <row r="1995" spans="1:2" x14ac:dyDescent="0.2">
      <c r="A1995" t="s">
        <v>8218</v>
      </c>
      <c r="B1995">
        <f>VLOOKUP(A1995, raw_data!F1995:P6108, 11, FALSE)</f>
        <v>1637</v>
      </c>
    </row>
    <row r="1996" spans="1:2" x14ac:dyDescent="0.2">
      <c r="A1996" t="s">
        <v>8218</v>
      </c>
      <c r="B1996">
        <f>VLOOKUP(A1996, raw_data!F1996:P6109, 11, FALSE)</f>
        <v>1637</v>
      </c>
    </row>
    <row r="1997" spans="1:2" x14ac:dyDescent="0.2">
      <c r="A1997" t="s">
        <v>8218</v>
      </c>
      <c r="B1997">
        <f>VLOOKUP(A1997, raw_data!F1997:P6110, 11, FALSE)</f>
        <v>1637</v>
      </c>
    </row>
    <row r="1998" spans="1:2" x14ac:dyDescent="0.2">
      <c r="A1998" t="s">
        <v>8218</v>
      </c>
      <c r="B1998">
        <f>VLOOKUP(A1998, raw_data!F1998:P6111, 11, FALSE)</f>
        <v>1637</v>
      </c>
    </row>
    <row r="1999" spans="1:2" x14ac:dyDescent="0.2">
      <c r="A1999" t="s">
        <v>8218</v>
      </c>
      <c r="B1999">
        <f>VLOOKUP(A1999, raw_data!F1999:P6112, 11, FALSE)</f>
        <v>1637</v>
      </c>
    </row>
    <row r="2000" spans="1:2" x14ac:dyDescent="0.2">
      <c r="A2000" t="s">
        <v>8218</v>
      </c>
      <c r="B2000">
        <f>VLOOKUP(A2000, raw_data!F2000:P6113, 11, FALSE)</f>
        <v>1637</v>
      </c>
    </row>
    <row r="2001" spans="1:2" x14ac:dyDescent="0.2">
      <c r="A2001" t="s">
        <v>8218</v>
      </c>
      <c r="B2001">
        <f>VLOOKUP(A2001, raw_data!F2001:P6114, 11, FALSE)</f>
        <v>1637</v>
      </c>
    </row>
    <row r="2002" spans="1:2" x14ac:dyDescent="0.2">
      <c r="A2002" t="s">
        <v>8218</v>
      </c>
      <c r="B2002">
        <f>VLOOKUP(A2002, raw_data!F2002:P6115, 11, FALSE)</f>
        <v>1637</v>
      </c>
    </row>
    <row r="2003" spans="1:2" x14ac:dyDescent="0.2">
      <c r="A2003" t="s">
        <v>8218</v>
      </c>
      <c r="B2003">
        <f>VLOOKUP(A2003, raw_data!F2003:P6116, 11, FALSE)</f>
        <v>1637</v>
      </c>
    </row>
    <row r="2004" spans="1:2" x14ac:dyDescent="0.2">
      <c r="A2004" t="s">
        <v>8218</v>
      </c>
      <c r="B2004">
        <f>VLOOKUP(A2004, raw_data!F2004:P6117, 11, FALSE)</f>
        <v>1375</v>
      </c>
    </row>
    <row r="2005" spans="1:2" x14ac:dyDescent="0.2">
      <c r="A2005" t="s">
        <v>8218</v>
      </c>
      <c r="B2005">
        <f>VLOOKUP(A2005, raw_data!F2005:P6118, 11, FALSE)</f>
        <v>17</v>
      </c>
    </row>
    <row r="2006" spans="1:2" x14ac:dyDescent="0.2">
      <c r="A2006" t="s">
        <v>8218</v>
      </c>
      <c r="B2006">
        <f>VLOOKUP(A2006, raw_data!F2006:P6119, 11, FALSE)</f>
        <v>354</v>
      </c>
    </row>
    <row r="2007" spans="1:2" x14ac:dyDescent="0.2">
      <c r="A2007" t="s">
        <v>8218</v>
      </c>
      <c r="B2007">
        <f>VLOOKUP(A2007, raw_data!F2007:P6120, 11, FALSE)</f>
        <v>191</v>
      </c>
    </row>
    <row r="2008" spans="1:2" x14ac:dyDescent="0.2">
      <c r="A2008" t="s">
        <v>8218</v>
      </c>
      <c r="B2008">
        <f>VLOOKUP(A2008, raw_data!F2008:P6121, 11, FALSE)</f>
        <v>303</v>
      </c>
    </row>
    <row r="2009" spans="1:2" x14ac:dyDescent="0.2">
      <c r="A2009" t="s">
        <v>8218</v>
      </c>
      <c r="B2009">
        <f>VLOOKUP(A2009, raw_data!F2009:P6122, 11, FALSE)</f>
        <v>137</v>
      </c>
    </row>
    <row r="2010" spans="1:2" x14ac:dyDescent="0.2">
      <c r="A2010" t="s">
        <v>8218</v>
      </c>
      <c r="B2010">
        <f>VLOOKUP(A2010, raw_data!F2010:P6123, 11, FALSE)</f>
        <v>41</v>
      </c>
    </row>
    <row r="2011" spans="1:2" x14ac:dyDescent="0.2">
      <c r="A2011" t="s">
        <v>8218</v>
      </c>
      <c r="B2011">
        <f>VLOOKUP(A2011, raw_data!F2011:P6124, 11, FALSE)</f>
        <v>398</v>
      </c>
    </row>
    <row r="2012" spans="1:2" x14ac:dyDescent="0.2">
      <c r="A2012" t="s">
        <v>8218</v>
      </c>
      <c r="B2012">
        <f>VLOOKUP(A2012, raw_data!F2012:P6125, 11, FALSE)</f>
        <v>1737</v>
      </c>
    </row>
    <row r="2013" spans="1:2" x14ac:dyDescent="0.2">
      <c r="A2013" t="s">
        <v>8218</v>
      </c>
      <c r="B2013">
        <f>VLOOKUP(A2013, raw_data!F2013:P6126, 11, FALSE)</f>
        <v>971</v>
      </c>
    </row>
    <row r="2014" spans="1:2" x14ac:dyDescent="0.2">
      <c r="A2014" t="s">
        <v>8218</v>
      </c>
      <c r="B2014">
        <f>VLOOKUP(A2014, raw_data!F2014:P6127, 11, FALSE)</f>
        <v>183</v>
      </c>
    </row>
    <row r="2015" spans="1:2" x14ac:dyDescent="0.2">
      <c r="A2015" t="s">
        <v>8218</v>
      </c>
      <c r="B2015">
        <f>VLOOKUP(A2015, raw_data!F2015:P6128, 11, FALSE)</f>
        <v>4562</v>
      </c>
    </row>
    <row r="2016" spans="1:2" x14ac:dyDescent="0.2">
      <c r="A2016" t="s">
        <v>8218</v>
      </c>
      <c r="B2016">
        <f>VLOOKUP(A2016, raw_data!F2016:P6129, 11, FALSE)</f>
        <v>26457</v>
      </c>
    </row>
    <row r="2017" spans="1:2" x14ac:dyDescent="0.2">
      <c r="A2017" t="s">
        <v>8218</v>
      </c>
      <c r="B2017">
        <f>VLOOKUP(A2017, raw_data!F2017:P6130, 11, FALSE)</f>
        <v>162</v>
      </c>
    </row>
    <row r="2018" spans="1:2" x14ac:dyDescent="0.2">
      <c r="A2018" t="s">
        <v>8218</v>
      </c>
      <c r="B2018">
        <f>VLOOKUP(A2018, raw_data!F2018:P6131, 11, FALSE)</f>
        <v>479</v>
      </c>
    </row>
    <row r="2019" spans="1:2" x14ac:dyDescent="0.2">
      <c r="A2019" t="s">
        <v>8218</v>
      </c>
      <c r="B2019">
        <f>VLOOKUP(A2019, raw_data!F2019:P6132, 11, FALSE)</f>
        <v>426</v>
      </c>
    </row>
    <row r="2020" spans="1:2" x14ac:dyDescent="0.2">
      <c r="A2020" t="s">
        <v>8218</v>
      </c>
      <c r="B2020">
        <f>VLOOKUP(A2020, raw_data!F2020:P6133, 11, FALSE)</f>
        <v>450</v>
      </c>
    </row>
    <row r="2021" spans="1:2" x14ac:dyDescent="0.2">
      <c r="A2021" t="s">
        <v>8218</v>
      </c>
      <c r="B2021">
        <f>VLOOKUP(A2021, raw_data!F2021:P6134, 11, FALSE)</f>
        <v>1780</v>
      </c>
    </row>
    <row r="2022" spans="1:2" x14ac:dyDescent="0.2">
      <c r="A2022" t="s">
        <v>8218</v>
      </c>
      <c r="B2022">
        <f>VLOOKUP(A2022, raw_data!F2022:P6135, 11, FALSE)</f>
        <v>122</v>
      </c>
    </row>
    <row r="2023" spans="1:2" x14ac:dyDescent="0.2">
      <c r="A2023" t="s">
        <v>8218</v>
      </c>
      <c r="B2023">
        <f>VLOOKUP(A2023, raw_data!F2023:P6136, 11, FALSE)</f>
        <v>95</v>
      </c>
    </row>
    <row r="2024" spans="1:2" x14ac:dyDescent="0.2">
      <c r="A2024" t="s">
        <v>8218</v>
      </c>
      <c r="B2024">
        <f>VLOOKUP(A2024, raw_data!F2024:P6137, 11, FALSE)</f>
        <v>325</v>
      </c>
    </row>
    <row r="2025" spans="1:2" x14ac:dyDescent="0.2">
      <c r="A2025" t="s">
        <v>8218</v>
      </c>
      <c r="B2025">
        <f>VLOOKUP(A2025, raw_data!F2025:P6138, 11, FALSE)</f>
        <v>353</v>
      </c>
    </row>
    <row r="2026" spans="1:2" x14ac:dyDescent="0.2">
      <c r="A2026" t="s">
        <v>8218</v>
      </c>
      <c r="B2026">
        <f>VLOOKUP(A2026, raw_data!F2026:P6139, 11, FALSE)</f>
        <v>105</v>
      </c>
    </row>
    <row r="2027" spans="1:2" x14ac:dyDescent="0.2">
      <c r="A2027" t="s">
        <v>8218</v>
      </c>
      <c r="B2027">
        <f>VLOOKUP(A2027, raw_data!F2027:P6140, 11, FALSE)</f>
        <v>729</v>
      </c>
    </row>
    <row r="2028" spans="1:2" x14ac:dyDescent="0.2">
      <c r="A2028" t="s">
        <v>8218</v>
      </c>
      <c r="B2028">
        <f>VLOOKUP(A2028, raw_data!F2028:P6141, 11, FALSE)</f>
        <v>454</v>
      </c>
    </row>
    <row r="2029" spans="1:2" x14ac:dyDescent="0.2">
      <c r="A2029" t="s">
        <v>8218</v>
      </c>
      <c r="B2029">
        <f>VLOOKUP(A2029, raw_data!F2029:P6142, 11, FALSE)</f>
        <v>539</v>
      </c>
    </row>
    <row r="2030" spans="1:2" x14ac:dyDescent="0.2">
      <c r="A2030" t="s">
        <v>8218</v>
      </c>
      <c r="B2030">
        <f>VLOOKUP(A2030, raw_data!F2030:P6143, 11, FALSE)</f>
        <v>79</v>
      </c>
    </row>
    <row r="2031" spans="1:2" x14ac:dyDescent="0.2">
      <c r="A2031" t="s">
        <v>8218</v>
      </c>
      <c r="B2031">
        <f>VLOOKUP(A2031, raw_data!F2031:P6144, 11, FALSE)</f>
        <v>94</v>
      </c>
    </row>
    <row r="2032" spans="1:2" x14ac:dyDescent="0.2">
      <c r="A2032" t="s">
        <v>8218</v>
      </c>
      <c r="B2032">
        <f>VLOOKUP(A2032, raw_data!F2032:P6145, 11, FALSE)</f>
        <v>625</v>
      </c>
    </row>
    <row r="2033" spans="1:2" x14ac:dyDescent="0.2">
      <c r="A2033" t="s">
        <v>8218</v>
      </c>
      <c r="B2033">
        <f>VLOOKUP(A2033, raw_data!F2033:P6146, 11, FALSE)</f>
        <v>508</v>
      </c>
    </row>
    <row r="2034" spans="1:2" x14ac:dyDescent="0.2">
      <c r="A2034" t="s">
        <v>8218</v>
      </c>
      <c r="B2034">
        <f>VLOOKUP(A2034, raw_data!F2034:P6147, 11, FALSE)</f>
        <v>531</v>
      </c>
    </row>
    <row r="2035" spans="1:2" x14ac:dyDescent="0.2">
      <c r="A2035" t="s">
        <v>8218</v>
      </c>
      <c r="B2035">
        <f>VLOOKUP(A2035, raw_data!F2035:P6148, 11, FALSE)</f>
        <v>158</v>
      </c>
    </row>
    <row r="2036" spans="1:2" x14ac:dyDescent="0.2">
      <c r="A2036" t="s">
        <v>8218</v>
      </c>
      <c r="B2036">
        <f>VLOOKUP(A2036, raw_data!F2036:P6149, 11, FALSE)</f>
        <v>508</v>
      </c>
    </row>
    <row r="2037" spans="1:2" x14ac:dyDescent="0.2">
      <c r="A2037" t="s">
        <v>8218</v>
      </c>
      <c r="B2037">
        <f>VLOOKUP(A2037, raw_data!F2037:P6150, 11, FALSE)</f>
        <v>644</v>
      </c>
    </row>
    <row r="2038" spans="1:2" x14ac:dyDescent="0.2">
      <c r="A2038" t="s">
        <v>8218</v>
      </c>
      <c r="B2038">
        <f>VLOOKUP(A2038, raw_data!F2038:P6151, 11, FALSE)</f>
        <v>848</v>
      </c>
    </row>
    <row r="2039" spans="1:2" x14ac:dyDescent="0.2">
      <c r="A2039" t="s">
        <v>8218</v>
      </c>
      <c r="B2039">
        <f>VLOOKUP(A2039, raw_data!F2039:P6152, 11, FALSE)</f>
        <v>429</v>
      </c>
    </row>
    <row r="2040" spans="1:2" x14ac:dyDescent="0.2">
      <c r="A2040" t="s">
        <v>8218</v>
      </c>
      <c r="B2040">
        <f>VLOOKUP(A2040, raw_data!F2040:P6153, 11, FALSE)</f>
        <v>204</v>
      </c>
    </row>
    <row r="2041" spans="1:2" x14ac:dyDescent="0.2">
      <c r="A2041" t="s">
        <v>8218</v>
      </c>
      <c r="B2041">
        <f>VLOOKUP(A2041, raw_data!F2041:P6154, 11, FALSE)</f>
        <v>379</v>
      </c>
    </row>
    <row r="2042" spans="1:2" x14ac:dyDescent="0.2">
      <c r="A2042" t="s">
        <v>8218</v>
      </c>
      <c r="B2042">
        <f>VLOOKUP(A2042, raw_data!F2042:P6155, 11, FALSE)</f>
        <v>271</v>
      </c>
    </row>
    <row r="2043" spans="1:2" x14ac:dyDescent="0.2">
      <c r="A2043" t="s">
        <v>8218</v>
      </c>
      <c r="B2043">
        <f>VLOOKUP(A2043, raw_data!F2043:P6156, 11, FALSE)</f>
        <v>120</v>
      </c>
    </row>
    <row r="2044" spans="1:2" x14ac:dyDescent="0.2">
      <c r="A2044" t="s">
        <v>8218</v>
      </c>
      <c r="B2044">
        <f>VLOOKUP(A2044, raw_data!F2044:P6157, 11, FALSE)</f>
        <v>140</v>
      </c>
    </row>
    <row r="2045" spans="1:2" x14ac:dyDescent="0.2">
      <c r="A2045" t="s">
        <v>8218</v>
      </c>
      <c r="B2045">
        <f>VLOOKUP(A2045, raw_data!F2045:P6158, 11, FALSE)</f>
        <v>193</v>
      </c>
    </row>
    <row r="2046" spans="1:2" x14ac:dyDescent="0.2">
      <c r="A2046" t="s">
        <v>8218</v>
      </c>
      <c r="B2046">
        <f>VLOOKUP(A2046, raw_data!F2046:P6159, 11, FALSE)</f>
        <v>180</v>
      </c>
    </row>
    <row r="2047" spans="1:2" x14ac:dyDescent="0.2">
      <c r="A2047" t="s">
        <v>8218</v>
      </c>
      <c r="B2047">
        <f>VLOOKUP(A2047, raw_data!F2047:P6160, 11, FALSE)</f>
        <v>263</v>
      </c>
    </row>
    <row r="2048" spans="1:2" x14ac:dyDescent="0.2">
      <c r="A2048" t="s">
        <v>8218</v>
      </c>
      <c r="B2048">
        <f>VLOOKUP(A2048, raw_data!F2048:P6161, 11, FALSE)</f>
        <v>217</v>
      </c>
    </row>
    <row r="2049" spans="1:2" x14ac:dyDescent="0.2">
      <c r="A2049" t="s">
        <v>8218</v>
      </c>
      <c r="B2049">
        <f>VLOOKUP(A2049, raw_data!F2049:P6162, 11, FALSE)</f>
        <v>443</v>
      </c>
    </row>
    <row r="2050" spans="1:2" x14ac:dyDescent="0.2">
      <c r="A2050" t="s">
        <v>8218</v>
      </c>
      <c r="B2050">
        <f>VLOOKUP(A2050, raw_data!F2050:P6163, 11, FALSE)</f>
        <v>1373</v>
      </c>
    </row>
    <row r="2051" spans="1:2" x14ac:dyDescent="0.2">
      <c r="A2051" t="s">
        <v>8218</v>
      </c>
      <c r="B2051">
        <f>VLOOKUP(A2051, raw_data!F2051:P6164, 11, FALSE)</f>
        <v>742</v>
      </c>
    </row>
    <row r="2052" spans="1:2" x14ac:dyDescent="0.2">
      <c r="A2052" t="s">
        <v>8218</v>
      </c>
      <c r="B2052">
        <f>VLOOKUP(A2052, raw_data!F2052:P6165, 11, FALSE)</f>
        <v>170</v>
      </c>
    </row>
    <row r="2053" spans="1:2" x14ac:dyDescent="0.2">
      <c r="A2053" t="s">
        <v>8218</v>
      </c>
      <c r="B2053">
        <f>VLOOKUP(A2053, raw_data!F2053:P6166, 11, FALSE)</f>
        <v>242</v>
      </c>
    </row>
    <row r="2054" spans="1:2" x14ac:dyDescent="0.2">
      <c r="A2054" t="s">
        <v>8218</v>
      </c>
      <c r="B2054">
        <f>VLOOKUP(A2054, raw_data!F2054:P6167, 11, FALSE)</f>
        <v>541</v>
      </c>
    </row>
    <row r="2055" spans="1:2" x14ac:dyDescent="0.2">
      <c r="A2055" t="s">
        <v>8218</v>
      </c>
      <c r="B2055">
        <f>VLOOKUP(A2055, raw_data!F2055:P6168, 11, FALSE)</f>
        <v>121</v>
      </c>
    </row>
    <row r="2056" spans="1:2" x14ac:dyDescent="0.2">
      <c r="A2056" t="s">
        <v>8218</v>
      </c>
      <c r="B2056">
        <f>VLOOKUP(A2056, raw_data!F2056:P6169, 11, FALSE)</f>
        <v>621</v>
      </c>
    </row>
    <row r="2057" spans="1:2" x14ac:dyDescent="0.2">
      <c r="A2057" t="s">
        <v>8218</v>
      </c>
      <c r="B2057">
        <f>VLOOKUP(A2057, raw_data!F2057:P6170, 11, FALSE)</f>
        <v>101</v>
      </c>
    </row>
    <row r="2058" spans="1:2" x14ac:dyDescent="0.2">
      <c r="A2058" t="s">
        <v>8218</v>
      </c>
      <c r="B2058">
        <f>VLOOKUP(A2058, raw_data!F2058:P6171, 11, FALSE)</f>
        <v>554</v>
      </c>
    </row>
    <row r="2059" spans="1:2" x14ac:dyDescent="0.2">
      <c r="A2059" t="s">
        <v>8218</v>
      </c>
      <c r="B2059">
        <f>VLOOKUP(A2059, raw_data!F2059:P6172, 11, FALSE)</f>
        <v>666</v>
      </c>
    </row>
    <row r="2060" spans="1:2" x14ac:dyDescent="0.2">
      <c r="A2060" t="s">
        <v>8218</v>
      </c>
      <c r="B2060">
        <f>VLOOKUP(A2060, raw_data!F2060:P6173, 11, FALSE)</f>
        <v>410</v>
      </c>
    </row>
    <row r="2061" spans="1:2" x14ac:dyDescent="0.2">
      <c r="A2061" t="s">
        <v>8218</v>
      </c>
      <c r="B2061">
        <f>VLOOKUP(A2061, raw_data!F2061:P6174, 11, FALSE)</f>
        <v>375</v>
      </c>
    </row>
    <row r="2062" spans="1:2" x14ac:dyDescent="0.2">
      <c r="A2062" t="s">
        <v>8218</v>
      </c>
      <c r="B2062">
        <f>VLOOKUP(A2062, raw_data!F2062:P6175, 11, FALSE)</f>
        <v>1364</v>
      </c>
    </row>
    <row r="2063" spans="1:2" x14ac:dyDescent="0.2">
      <c r="A2063" t="s">
        <v>8218</v>
      </c>
      <c r="B2063">
        <f>VLOOKUP(A2063, raw_data!F2063:P6176, 11, FALSE)</f>
        <v>35</v>
      </c>
    </row>
    <row r="2064" spans="1:2" x14ac:dyDescent="0.2">
      <c r="A2064" t="s">
        <v>8218</v>
      </c>
      <c r="B2064">
        <f>VLOOKUP(A2064, raw_data!F2064:P6177, 11, FALSE)</f>
        <v>203</v>
      </c>
    </row>
    <row r="2065" spans="1:2" x14ac:dyDescent="0.2">
      <c r="A2065" t="s">
        <v>8218</v>
      </c>
      <c r="B2065">
        <f>VLOOKUP(A2065, raw_data!F2065:P6178, 11, FALSE)</f>
        <v>49</v>
      </c>
    </row>
    <row r="2066" spans="1:2" x14ac:dyDescent="0.2">
      <c r="A2066" t="s">
        <v>8218</v>
      </c>
      <c r="B2066">
        <f>VLOOKUP(A2066, raw_data!F2066:P6179, 11, FALSE)</f>
        <v>5812</v>
      </c>
    </row>
    <row r="2067" spans="1:2" x14ac:dyDescent="0.2">
      <c r="A2067" t="s">
        <v>8218</v>
      </c>
      <c r="B2067">
        <f>VLOOKUP(A2067, raw_data!F2067:P6180, 11, FALSE)</f>
        <v>1556</v>
      </c>
    </row>
    <row r="2068" spans="1:2" x14ac:dyDescent="0.2">
      <c r="A2068" t="s">
        <v>8218</v>
      </c>
      <c r="B2068">
        <f>VLOOKUP(A2068, raw_data!F2068:P6181, 11, FALSE)</f>
        <v>65</v>
      </c>
    </row>
    <row r="2069" spans="1:2" x14ac:dyDescent="0.2">
      <c r="A2069" t="s">
        <v>8218</v>
      </c>
      <c r="B2069">
        <f>VLOOKUP(A2069, raw_data!F2069:P6182, 11, FALSE)</f>
        <v>10</v>
      </c>
    </row>
    <row r="2070" spans="1:2" x14ac:dyDescent="0.2">
      <c r="A2070" t="s">
        <v>8218</v>
      </c>
      <c r="B2070">
        <f>VLOOKUP(A2070, raw_data!F2070:P6183, 11, FALSE)</f>
        <v>76</v>
      </c>
    </row>
    <row r="2071" spans="1:2" x14ac:dyDescent="0.2">
      <c r="A2071" t="s">
        <v>8218</v>
      </c>
      <c r="B2071">
        <f>VLOOKUP(A2071, raw_data!F2071:P6184, 11, FALSE)</f>
        <v>263</v>
      </c>
    </row>
    <row r="2072" spans="1:2" x14ac:dyDescent="0.2">
      <c r="A2072" t="s">
        <v>8218</v>
      </c>
      <c r="B2072">
        <f>VLOOKUP(A2072, raw_data!F2072:P6185, 11, FALSE)</f>
        <v>1530</v>
      </c>
    </row>
    <row r="2073" spans="1:2" x14ac:dyDescent="0.2">
      <c r="A2073" t="s">
        <v>8218</v>
      </c>
      <c r="B2073">
        <f>VLOOKUP(A2073, raw_data!F2073:P6186, 11, FALSE)</f>
        <v>278</v>
      </c>
    </row>
    <row r="2074" spans="1:2" x14ac:dyDescent="0.2">
      <c r="A2074" t="s">
        <v>8218</v>
      </c>
      <c r="B2074">
        <f>VLOOKUP(A2074, raw_data!F2074:P6187, 11, FALSE)</f>
        <v>350</v>
      </c>
    </row>
    <row r="2075" spans="1:2" x14ac:dyDescent="0.2">
      <c r="A2075" t="s">
        <v>8218</v>
      </c>
      <c r="B2075">
        <f>VLOOKUP(A2075, raw_data!F2075:P6188, 11, FALSE)</f>
        <v>470</v>
      </c>
    </row>
    <row r="2076" spans="1:2" x14ac:dyDescent="0.2">
      <c r="A2076" t="s">
        <v>8218</v>
      </c>
      <c r="B2076">
        <f>VLOOKUP(A2076, raw_data!F2076:P6189, 11, FALSE)</f>
        <v>3</v>
      </c>
    </row>
    <row r="2077" spans="1:2" x14ac:dyDescent="0.2">
      <c r="A2077" t="s">
        <v>8218</v>
      </c>
      <c r="B2077">
        <f>VLOOKUP(A2077, raw_data!F2077:P6190, 11, FALSE)</f>
        <v>8200</v>
      </c>
    </row>
    <row r="2078" spans="1:2" x14ac:dyDescent="0.2">
      <c r="A2078" t="s">
        <v>8218</v>
      </c>
      <c r="B2078">
        <f>VLOOKUP(A2078, raw_data!F2078:P6191, 11, FALSE)</f>
        <v>8359</v>
      </c>
    </row>
    <row r="2079" spans="1:2" x14ac:dyDescent="0.2">
      <c r="A2079" t="s">
        <v>8218</v>
      </c>
      <c r="B2079">
        <f>VLOOKUP(A2079, raw_data!F2079:P6192, 11, FALSE)</f>
        <v>188</v>
      </c>
    </row>
    <row r="2080" spans="1:2" x14ac:dyDescent="0.2">
      <c r="A2080" t="s">
        <v>8218</v>
      </c>
      <c r="B2080">
        <f>VLOOKUP(A2080, raw_data!F2080:P6193, 11, FALSE)</f>
        <v>48</v>
      </c>
    </row>
    <row r="2081" spans="1:2" x14ac:dyDescent="0.2">
      <c r="A2081" t="s">
        <v>8218</v>
      </c>
      <c r="B2081">
        <f>VLOOKUP(A2081, raw_data!F2081:P6194, 11, FALSE)</f>
        <v>607</v>
      </c>
    </row>
    <row r="2082" spans="1:2" x14ac:dyDescent="0.2">
      <c r="A2082" t="s">
        <v>8218</v>
      </c>
      <c r="B2082">
        <f>VLOOKUP(A2082, raw_data!F2082:P6195, 11, FALSE)</f>
        <v>50</v>
      </c>
    </row>
    <row r="2083" spans="1:2" x14ac:dyDescent="0.2">
      <c r="A2083" t="s">
        <v>8218</v>
      </c>
      <c r="B2083">
        <f>VLOOKUP(A2083, raw_data!F2083:P6196, 11, FALSE)</f>
        <v>55</v>
      </c>
    </row>
    <row r="2084" spans="1:2" x14ac:dyDescent="0.2">
      <c r="A2084" t="s">
        <v>8218</v>
      </c>
      <c r="B2084">
        <f>VLOOKUP(A2084, raw_data!F2084:P6197, 11, FALSE)</f>
        <v>38</v>
      </c>
    </row>
    <row r="2085" spans="1:2" x14ac:dyDescent="0.2">
      <c r="A2085" t="s">
        <v>8218</v>
      </c>
      <c r="B2085">
        <f>VLOOKUP(A2085, raw_data!F2085:P6198, 11, FALSE)</f>
        <v>25</v>
      </c>
    </row>
    <row r="2086" spans="1:2" x14ac:dyDescent="0.2">
      <c r="A2086" t="s">
        <v>8218</v>
      </c>
      <c r="B2086">
        <f>VLOOKUP(A2086, raw_data!F2086:P6199, 11, FALSE)</f>
        <v>46</v>
      </c>
    </row>
    <row r="2087" spans="1:2" x14ac:dyDescent="0.2">
      <c r="A2087" t="s">
        <v>8218</v>
      </c>
      <c r="B2087">
        <f>VLOOKUP(A2087, raw_data!F2087:P6200, 11, FALSE)</f>
        <v>83</v>
      </c>
    </row>
    <row r="2088" spans="1:2" x14ac:dyDescent="0.2">
      <c r="A2088" t="s">
        <v>8218</v>
      </c>
      <c r="B2088">
        <f>VLOOKUP(A2088, raw_data!F2088:P6201, 11, FALSE)</f>
        <v>35</v>
      </c>
    </row>
    <row r="2089" spans="1:2" x14ac:dyDescent="0.2">
      <c r="A2089" t="s">
        <v>8218</v>
      </c>
      <c r="B2089">
        <f>VLOOKUP(A2089, raw_data!F2089:P6202, 11, FALSE)</f>
        <v>25</v>
      </c>
    </row>
    <row r="2090" spans="1:2" x14ac:dyDescent="0.2">
      <c r="A2090" t="s">
        <v>8218</v>
      </c>
      <c r="B2090">
        <f>VLOOKUP(A2090, raw_data!F2090:P6203, 11, FALSE)</f>
        <v>75</v>
      </c>
    </row>
    <row r="2091" spans="1:2" x14ac:dyDescent="0.2">
      <c r="A2091" t="s">
        <v>8218</v>
      </c>
      <c r="B2091">
        <f>VLOOKUP(A2091, raw_data!F2091:P6204, 11, FALSE)</f>
        <v>62</v>
      </c>
    </row>
    <row r="2092" spans="1:2" x14ac:dyDescent="0.2">
      <c r="A2092" t="s">
        <v>8218</v>
      </c>
      <c r="B2092">
        <f>VLOOKUP(A2092, raw_data!F2092:P6205, 11, FALSE)</f>
        <v>160</v>
      </c>
    </row>
    <row r="2093" spans="1:2" x14ac:dyDescent="0.2">
      <c r="A2093" t="s">
        <v>8218</v>
      </c>
      <c r="B2093">
        <f>VLOOKUP(A2093, raw_data!F2093:P6206, 11, FALSE)</f>
        <v>246</v>
      </c>
    </row>
    <row r="2094" spans="1:2" x14ac:dyDescent="0.2">
      <c r="A2094" t="s">
        <v>8218</v>
      </c>
      <c r="B2094">
        <f>VLOOKUP(A2094, raw_data!F2094:P6207, 11, FALSE)</f>
        <v>55</v>
      </c>
    </row>
    <row r="2095" spans="1:2" x14ac:dyDescent="0.2">
      <c r="A2095" t="s">
        <v>8218</v>
      </c>
      <c r="B2095">
        <f>VLOOKUP(A2095, raw_data!F2095:P6208, 11, FALSE)</f>
        <v>23</v>
      </c>
    </row>
    <row r="2096" spans="1:2" x14ac:dyDescent="0.2">
      <c r="A2096" t="s">
        <v>8218</v>
      </c>
      <c r="B2096">
        <f>VLOOKUP(A2096, raw_data!F2096:P6209, 11, FALSE)</f>
        <v>72</v>
      </c>
    </row>
    <row r="2097" spans="1:2" x14ac:dyDescent="0.2">
      <c r="A2097" t="s">
        <v>8218</v>
      </c>
      <c r="B2097">
        <f>VLOOKUP(A2097, raw_data!F2097:P6210, 11, FALSE)</f>
        <v>22</v>
      </c>
    </row>
    <row r="2098" spans="1:2" x14ac:dyDescent="0.2">
      <c r="A2098" t="s">
        <v>8218</v>
      </c>
      <c r="B2098">
        <f>VLOOKUP(A2098, raw_data!F2098:P6211, 11, FALSE)</f>
        <v>14</v>
      </c>
    </row>
    <row r="2099" spans="1:2" x14ac:dyDescent="0.2">
      <c r="A2099" t="s">
        <v>8218</v>
      </c>
      <c r="B2099">
        <f>VLOOKUP(A2099, raw_data!F2099:P6212, 11, FALSE)</f>
        <v>38</v>
      </c>
    </row>
    <row r="2100" spans="1:2" x14ac:dyDescent="0.2">
      <c r="A2100" t="s">
        <v>8218</v>
      </c>
      <c r="B2100">
        <f>VLOOKUP(A2100, raw_data!F2100:P6213, 11, FALSE)</f>
        <v>32</v>
      </c>
    </row>
    <row r="2101" spans="1:2" x14ac:dyDescent="0.2">
      <c r="A2101" t="s">
        <v>8218</v>
      </c>
      <c r="B2101">
        <f>VLOOKUP(A2101, raw_data!F2101:P6214, 11, FALSE)</f>
        <v>63</v>
      </c>
    </row>
    <row r="2102" spans="1:2" x14ac:dyDescent="0.2">
      <c r="A2102" t="s">
        <v>8218</v>
      </c>
      <c r="B2102">
        <f>VLOOKUP(A2102, raw_data!F2102:P6215, 11, FALSE)</f>
        <v>27</v>
      </c>
    </row>
    <row r="2103" spans="1:2" x14ac:dyDescent="0.2">
      <c r="A2103" t="s">
        <v>8218</v>
      </c>
      <c r="B2103">
        <f>VLOOKUP(A2103, raw_data!F2103:P6216, 11, FALSE)</f>
        <v>44</v>
      </c>
    </row>
    <row r="2104" spans="1:2" x14ac:dyDescent="0.2">
      <c r="A2104" t="s">
        <v>8218</v>
      </c>
      <c r="B2104">
        <f>VLOOKUP(A2104, raw_data!F2104:P6217, 11, FALSE)</f>
        <v>38</v>
      </c>
    </row>
    <row r="2105" spans="1:2" x14ac:dyDescent="0.2">
      <c r="A2105" t="s">
        <v>8218</v>
      </c>
      <c r="B2105">
        <f>VLOOKUP(A2105, raw_data!F2105:P6218, 11, FALSE)</f>
        <v>115</v>
      </c>
    </row>
    <row r="2106" spans="1:2" x14ac:dyDescent="0.2">
      <c r="A2106" t="s">
        <v>8218</v>
      </c>
      <c r="B2106">
        <f>VLOOKUP(A2106, raw_data!F2106:P6219, 11, FALSE)</f>
        <v>37</v>
      </c>
    </row>
    <row r="2107" spans="1:2" x14ac:dyDescent="0.2">
      <c r="A2107" t="s">
        <v>8218</v>
      </c>
      <c r="B2107">
        <f>VLOOKUP(A2107, raw_data!F2107:P6220, 11, FALSE)</f>
        <v>99</v>
      </c>
    </row>
    <row r="2108" spans="1:2" x14ac:dyDescent="0.2">
      <c r="A2108" t="s">
        <v>8218</v>
      </c>
      <c r="B2108">
        <f>VLOOKUP(A2108, raw_data!F2108:P6221, 11, FALSE)</f>
        <v>44</v>
      </c>
    </row>
    <row r="2109" spans="1:2" x14ac:dyDescent="0.2">
      <c r="A2109" t="s">
        <v>8218</v>
      </c>
      <c r="B2109">
        <f>VLOOKUP(A2109, raw_data!F2109:P6222, 11, FALSE)</f>
        <v>58</v>
      </c>
    </row>
    <row r="2110" spans="1:2" x14ac:dyDescent="0.2">
      <c r="A2110" t="s">
        <v>8218</v>
      </c>
      <c r="B2110">
        <f>VLOOKUP(A2110, raw_data!F2110:P6223, 11, FALSE)</f>
        <v>191</v>
      </c>
    </row>
    <row r="2111" spans="1:2" x14ac:dyDescent="0.2">
      <c r="A2111" t="s">
        <v>8218</v>
      </c>
      <c r="B2111">
        <f>VLOOKUP(A2111, raw_data!F2111:P6224, 11, FALSE)</f>
        <v>40</v>
      </c>
    </row>
    <row r="2112" spans="1:2" x14ac:dyDescent="0.2">
      <c r="A2112" t="s">
        <v>8218</v>
      </c>
      <c r="B2112">
        <f>VLOOKUP(A2112, raw_data!F2112:P6225, 11, FALSE)</f>
        <v>38</v>
      </c>
    </row>
    <row r="2113" spans="1:2" x14ac:dyDescent="0.2">
      <c r="A2113" t="s">
        <v>8218</v>
      </c>
      <c r="B2113">
        <f>VLOOKUP(A2113, raw_data!F2113:P6226, 11, FALSE)</f>
        <v>39</v>
      </c>
    </row>
    <row r="2114" spans="1:2" x14ac:dyDescent="0.2">
      <c r="A2114" t="s">
        <v>8218</v>
      </c>
      <c r="B2114">
        <f>VLOOKUP(A2114, raw_data!F2114:P6227, 11, FALSE)</f>
        <v>11</v>
      </c>
    </row>
    <row r="2115" spans="1:2" x14ac:dyDescent="0.2">
      <c r="A2115" t="s">
        <v>8218</v>
      </c>
      <c r="B2115">
        <f>VLOOKUP(A2115, raw_data!F2115:P6228, 11, FALSE)</f>
        <v>107</v>
      </c>
    </row>
    <row r="2116" spans="1:2" x14ac:dyDescent="0.2">
      <c r="A2116" t="s">
        <v>8218</v>
      </c>
      <c r="B2116">
        <f>VLOOKUP(A2116, raw_data!F2116:P6229, 11, FALSE)</f>
        <v>147</v>
      </c>
    </row>
    <row r="2117" spans="1:2" x14ac:dyDescent="0.2">
      <c r="A2117" t="s">
        <v>8218</v>
      </c>
      <c r="B2117">
        <f>VLOOKUP(A2117, raw_data!F2117:P6230, 11, FALSE)</f>
        <v>36</v>
      </c>
    </row>
    <row r="2118" spans="1:2" x14ac:dyDescent="0.2">
      <c r="A2118" t="s">
        <v>8218</v>
      </c>
      <c r="B2118">
        <f>VLOOKUP(A2118, raw_data!F2118:P6231, 11, FALSE)</f>
        <v>92</v>
      </c>
    </row>
    <row r="2119" spans="1:2" x14ac:dyDescent="0.2">
      <c r="A2119" t="s">
        <v>8218</v>
      </c>
      <c r="B2119">
        <f>VLOOKUP(A2119, raw_data!F2119:P6232, 11, FALSE)</f>
        <v>35</v>
      </c>
    </row>
    <row r="2120" spans="1:2" x14ac:dyDescent="0.2">
      <c r="A2120" t="s">
        <v>8218</v>
      </c>
      <c r="B2120">
        <f>VLOOKUP(A2120, raw_data!F2120:P6233, 11, FALSE)</f>
        <v>17</v>
      </c>
    </row>
    <row r="2121" spans="1:2" x14ac:dyDescent="0.2">
      <c r="A2121" t="s">
        <v>8218</v>
      </c>
      <c r="B2121">
        <f>VLOOKUP(A2121, raw_data!F2121:P6234, 11, FALSE)</f>
        <v>22</v>
      </c>
    </row>
    <row r="2122" spans="1:2" x14ac:dyDescent="0.2">
      <c r="A2122" t="s">
        <v>8218</v>
      </c>
      <c r="B2122">
        <f>VLOOKUP(A2122, raw_data!F2122:P6235, 11, FALSE)</f>
        <v>69</v>
      </c>
    </row>
    <row r="2123" spans="1:2" x14ac:dyDescent="0.2">
      <c r="A2123" t="s">
        <v>8218</v>
      </c>
      <c r="B2123">
        <f>VLOOKUP(A2123, raw_data!F2123:P6236, 11, FALSE)</f>
        <v>13</v>
      </c>
    </row>
    <row r="2124" spans="1:2" x14ac:dyDescent="0.2">
      <c r="A2124" t="s">
        <v>8218</v>
      </c>
      <c r="B2124">
        <f>VLOOKUP(A2124, raw_data!F2124:P6237, 11, FALSE)</f>
        <v>13</v>
      </c>
    </row>
    <row r="2125" spans="1:2" x14ac:dyDescent="0.2">
      <c r="A2125" t="s">
        <v>8218</v>
      </c>
      <c r="B2125">
        <f>VLOOKUP(A2125, raw_data!F2125:P6238, 11, FALSE)</f>
        <v>13</v>
      </c>
    </row>
    <row r="2126" spans="1:2" x14ac:dyDescent="0.2">
      <c r="A2126" t="s">
        <v>8218</v>
      </c>
      <c r="B2126">
        <f>VLOOKUP(A2126, raw_data!F2126:P6239, 11, FALSE)</f>
        <v>13</v>
      </c>
    </row>
    <row r="2127" spans="1:2" x14ac:dyDescent="0.2">
      <c r="A2127" t="s">
        <v>8218</v>
      </c>
      <c r="B2127">
        <f>VLOOKUP(A2127, raw_data!F2127:P6240, 11, FALSE)</f>
        <v>13</v>
      </c>
    </row>
    <row r="2128" spans="1:2" x14ac:dyDescent="0.2">
      <c r="A2128" t="s">
        <v>8218</v>
      </c>
      <c r="B2128">
        <f>VLOOKUP(A2128, raw_data!F2128:P6241, 11, FALSE)</f>
        <v>13</v>
      </c>
    </row>
    <row r="2129" spans="1:2" x14ac:dyDescent="0.2">
      <c r="A2129" t="s">
        <v>8218</v>
      </c>
      <c r="B2129">
        <f>VLOOKUP(A2129, raw_data!F2129:P6242, 11, FALSE)</f>
        <v>13</v>
      </c>
    </row>
    <row r="2130" spans="1:2" x14ac:dyDescent="0.2">
      <c r="A2130" t="s">
        <v>8218</v>
      </c>
      <c r="B2130">
        <f>VLOOKUP(A2130, raw_data!F2130:P6243, 11, FALSE)</f>
        <v>13</v>
      </c>
    </row>
    <row r="2131" spans="1:2" x14ac:dyDescent="0.2">
      <c r="A2131" t="s">
        <v>8218</v>
      </c>
      <c r="B2131">
        <f>VLOOKUP(A2131, raw_data!F2131:P6244, 11, FALSE)</f>
        <v>13</v>
      </c>
    </row>
    <row r="2132" spans="1:2" x14ac:dyDescent="0.2">
      <c r="A2132" t="s">
        <v>8218</v>
      </c>
      <c r="B2132">
        <f>VLOOKUP(A2132, raw_data!F2132:P6245, 11, FALSE)</f>
        <v>13</v>
      </c>
    </row>
    <row r="2133" spans="1:2" x14ac:dyDescent="0.2">
      <c r="A2133" t="s">
        <v>8218</v>
      </c>
      <c r="B2133">
        <f>VLOOKUP(A2133, raw_data!F2133:P6246, 11, FALSE)</f>
        <v>13</v>
      </c>
    </row>
    <row r="2134" spans="1:2" x14ac:dyDescent="0.2">
      <c r="A2134" t="s">
        <v>8218</v>
      </c>
      <c r="B2134">
        <f>VLOOKUP(A2134, raw_data!F2134:P6247, 11, FALSE)</f>
        <v>13</v>
      </c>
    </row>
    <row r="2135" spans="1:2" x14ac:dyDescent="0.2">
      <c r="A2135" t="s">
        <v>8218</v>
      </c>
      <c r="B2135">
        <f>VLOOKUP(A2135, raw_data!F2135:P6248, 11, FALSE)</f>
        <v>13</v>
      </c>
    </row>
    <row r="2136" spans="1:2" x14ac:dyDescent="0.2">
      <c r="A2136" t="s">
        <v>8218</v>
      </c>
      <c r="B2136">
        <f>VLOOKUP(A2136, raw_data!F2136:P6249, 11, FALSE)</f>
        <v>13</v>
      </c>
    </row>
    <row r="2137" spans="1:2" x14ac:dyDescent="0.2">
      <c r="A2137" t="s">
        <v>8218</v>
      </c>
      <c r="B2137">
        <f>VLOOKUP(A2137, raw_data!F2137:P6250, 11, FALSE)</f>
        <v>13</v>
      </c>
    </row>
    <row r="2138" spans="1:2" x14ac:dyDescent="0.2">
      <c r="A2138" t="s">
        <v>8218</v>
      </c>
      <c r="B2138">
        <f>VLOOKUP(A2138, raw_data!F2138:P6251, 11, FALSE)</f>
        <v>13</v>
      </c>
    </row>
    <row r="2139" spans="1:2" x14ac:dyDescent="0.2">
      <c r="A2139" t="s">
        <v>8218</v>
      </c>
      <c r="B2139">
        <f>VLOOKUP(A2139, raw_data!F2139:P6252, 11, FALSE)</f>
        <v>13</v>
      </c>
    </row>
    <row r="2140" spans="1:2" x14ac:dyDescent="0.2">
      <c r="A2140" t="s">
        <v>8218</v>
      </c>
      <c r="B2140">
        <f>VLOOKUP(A2140, raw_data!F2140:P6253, 11, FALSE)</f>
        <v>13</v>
      </c>
    </row>
    <row r="2141" spans="1:2" x14ac:dyDescent="0.2">
      <c r="A2141" t="s">
        <v>8218</v>
      </c>
      <c r="B2141">
        <f>VLOOKUP(A2141, raw_data!F2141:P6254, 11, FALSE)</f>
        <v>13</v>
      </c>
    </row>
    <row r="2142" spans="1:2" x14ac:dyDescent="0.2">
      <c r="A2142" t="s">
        <v>8218</v>
      </c>
      <c r="B2142">
        <f>VLOOKUP(A2142, raw_data!F2142:P6255, 11, FALSE)</f>
        <v>13</v>
      </c>
    </row>
    <row r="2143" spans="1:2" x14ac:dyDescent="0.2">
      <c r="A2143" t="s">
        <v>8218</v>
      </c>
      <c r="B2143">
        <f>VLOOKUP(A2143, raw_data!F2143:P6256, 11, FALSE)</f>
        <v>13</v>
      </c>
    </row>
    <row r="2144" spans="1:2" x14ac:dyDescent="0.2">
      <c r="A2144" t="s">
        <v>8218</v>
      </c>
      <c r="B2144">
        <f>VLOOKUP(A2144, raw_data!F2144:P6257, 11, FALSE)</f>
        <v>13</v>
      </c>
    </row>
    <row r="2145" spans="1:2" x14ac:dyDescent="0.2">
      <c r="A2145" t="s">
        <v>8218</v>
      </c>
      <c r="B2145">
        <f>VLOOKUP(A2145, raw_data!F2145:P6258, 11, FALSE)</f>
        <v>13</v>
      </c>
    </row>
    <row r="2146" spans="1:2" x14ac:dyDescent="0.2">
      <c r="A2146" t="s">
        <v>8218</v>
      </c>
      <c r="B2146">
        <f>VLOOKUP(A2146, raw_data!F2146:P6259, 11, FALSE)</f>
        <v>13</v>
      </c>
    </row>
    <row r="2147" spans="1:2" x14ac:dyDescent="0.2">
      <c r="A2147" t="s">
        <v>8218</v>
      </c>
      <c r="B2147">
        <f>VLOOKUP(A2147, raw_data!F2147:P6260, 11, FALSE)</f>
        <v>13</v>
      </c>
    </row>
    <row r="2148" spans="1:2" x14ac:dyDescent="0.2">
      <c r="A2148" t="s">
        <v>8218</v>
      </c>
      <c r="B2148">
        <f>VLOOKUP(A2148, raw_data!F2148:P6261, 11, FALSE)</f>
        <v>13</v>
      </c>
    </row>
    <row r="2149" spans="1:2" x14ac:dyDescent="0.2">
      <c r="A2149" t="s">
        <v>8218</v>
      </c>
      <c r="B2149">
        <f>VLOOKUP(A2149, raw_data!F2149:P6262, 11, FALSE)</f>
        <v>13</v>
      </c>
    </row>
    <row r="2150" spans="1:2" x14ac:dyDescent="0.2">
      <c r="A2150" t="s">
        <v>8218</v>
      </c>
      <c r="B2150">
        <f>VLOOKUP(A2150, raw_data!F2150:P6263, 11, FALSE)</f>
        <v>13</v>
      </c>
    </row>
    <row r="2151" spans="1:2" x14ac:dyDescent="0.2">
      <c r="A2151" t="s">
        <v>8218</v>
      </c>
      <c r="B2151">
        <f>VLOOKUP(A2151, raw_data!F2151:P6264, 11, FALSE)</f>
        <v>13</v>
      </c>
    </row>
    <row r="2152" spans="1:2" x14ac:dyDescent="0.2">
      <c r="A2152" t="s">
        <v>8218</v>
      </c>
      <c r="B2152">
        <f>VLOOKUP(A2152, raw_data!F2152:P6265, 11, FALSE)</f>
        <v>13</v>
      </c>
    </row>
    <row r="2153" spans="1:2" x14ac:dyDescent="0.2">
      <c r="A2153" t="s">
        <v>8218</v>
      </c>
      <c r="B2153">
        <f>VLOOKUP(A2153, raw_data!F2153:P6266, 11, FALSE)</f>
        <v>13</v>
      </c>
    </row>
    <row r="2154" spans="1:2" x14ac:dyDescent="0.2">
      <c r="A2154" t="s">
        <v>8218</v>
      </c>
      <c r="B2154">
        <f>VLOOKUP(A2154, raw_data!F2154:P6267, 11, FALSE)</f>
        <v>13</v>
      </c>
    </row>
    <row r="2155" spans="1:2" x14ac:dyDescent="0.2">
      <c r="A2155" t="s">
        <v>8218</v>
      </c>
      <c r="B2155">
        <f>VLOOKUP(A2155, raw_data!F2155:P6268, 11, FALSE)</f>
        <v>13</v>
      </c>
    </row>
    <row r="2156" spans="1:2" x14ac:dyDescent="0.2">
      <c r="A2156" t="s">
        <v>8218</v>
      </c>
      <c r="B2156">
        <f>VLOOKUP(A2156, raw_data!F2156:P6269, 11, FALSE)</f>
        <v>13</v>
      </c>
    </row>
    <row r="2157" spans="1:2" x14ac:dyDescent="0.2">
      <c r="A2157" t="s">
        <v>8218</v>
      </c>
      <c r="B2157">
        <f>VLOOKUP(A2157, raw_data!F2157:P6270, 11, FALSE)</f>
        <v>13</v>
      </c>
    </row>
    <row r="2158" spans="1:2" x14ac:dyDescent="0.2">
      <c r="A2158" t="s">
        <v>8218</v>
      </c>
      <c r="B2158">
        <f>VLOOKUP(A2158, raw_data!F2158:P6271, 11, FALSE)</f>
        <v>13</v>
      </c>
    </row>
    <row r="2159" spans="1:2" x14ac:dyDescent="0.2">
      <c r="A2159" t="s">
        <v>8218</v>
      </c>
      <c r="B2159">
        <f>VLOOKUP(A2159, raw_data!F2159:P6272, 11, FALSE)</f>
        <v>13</v>
      </c>
    </row>
    <row r="2160" spans="1:2" x14ac:dyDescent="0.2">
      <c r="A2160" t="s">
        <v>8218</v>
      </c>
      <c r="B2160">
        <f>VLOOKUP(A2160, raw_data!F2160:P6273, 11, FALSE)</f>
        <v>13</v>
      </c>
    </row>
    <row r="2161" spans="1:2" x14ac:dyDescent="0.2">
      <c r="A2161" t="s">
        <v>8218</v>
      </c>
      <c r="B2161">
        <f>VLOOKUP(A2161, raw_data!F2161:P6274, 11, FALSE)</f>
        <v>13</v>
      </c>
    </row>
    <row r="2162" spans="1:2" x14ac:dyDescent="0.2">
      <c r="A2162" t="s">
        <v>8218</v>
      </c>
      <c r="B2162">
        <f>VLOOKUP(A2162, raw_data!F2162:P6275, 11, FALSE)</f>
        <v>13</v>
      </c>
    </row>
    <row r="2163" spans="1:2" x14ac:dyDescent="0.2">
      <c r="A2163" t="s">
        <v>8218</v>
      </c>
      <c r="B2163">
        <f>VLOOKUP(A2163, raw_data!F2163:P6276, 11, FALSE)</f>
        <v>13</v>
      </c>
    </row>
    <row r="2164" spans="1:2" x14ac:dyDescent="0.2">
      <c r="A2164" t="s">
        <v>8218</v>
      </c>
      <c r="B2164">
        <f>VLOOKUP(A2164, raw_data!F2164:P6277, 11, FALSE)</f>
        <v>58</v>
      </c>
    </row>
    <row r="2165" spans="1:2" x14ac:dyDescent="0.2">
      <c r="A2165" t="s">
        <v>8218</v>
      </c>
      <c r="B2165">
        <f>VLOOKUP(A2165, raw_data!F2165:P6278, 11, FALSE)</f>
        <v>44</v>
      </c>
    </row>
    <row r="2166" spans="1:2" x14ac:dyDescent="0.2">
      <c r="A2166" t="s">
        <v>8218</v>
      </c>
      <c r="B2166">
        <f>VLOOKUP(A2166, raw_data!F2166:P6279, 11, FALSE)</f>
        <v>83</v>
      </c>
    </row>
    <row r="2167" spans="1:2" x14ac:dyDescent="0.2">
      <c r="A2167" t="s">
        <v>8218</v>
      </c>
      <c r="B2167">
        <f>VLOOKUP(A2167, raw_data!F2167:P6280, 11, FALSE)</f>
        <v>117</v>
      </c>
    </row>
    <row r="2168" spans="1:2" x14ac:dyDescent="0.2">
      <c r="A2168" t="s">
        <v>8218</v>
      </c>
      <c r="B2168">
        <f>VLOOKUP(A2168, raw_data!F2168:P6281, 11, FALSE)</f>
        <v>32</v>
      </c>
    </row>
    <row r="2169" spans="1:2" x14ac:dyDescent="0.2">
      <c r="A2169" t="s">
        <v>8218</v>
      </c>
      <c r="B2169">
        <f>VLOOKUP(A2169, raw_data!F2169:P6282, 11, FALSE)</f>
        <v>8</v>
      </c>
    </row>
    <row r="2170" spans="1:2" x14ac:dyDescent="0.2">
      <c r="A2170" t="s">
        <v>8218</v>
      </c>
      <c r="B2170">
        <f>VLOOKUP(A2170, raw_data!F2170:P6283, 11, FALSE)</f>
        <v>340</v>
      </c>
    </row>
    <row r="2171" spans="1:2" x14ac:dyDescent="0.2">
      <c r="A2171" t="s">
        <v>8218</v>
      </c>
      <c r="B2171">
        <f>VLOOKUP(A2171, raw_data!F2171:P6284, 11, FALSE)</f>
        <v>7</v>
      </c>
    </row>
    <row r="2172" spans="1:2" x14ac:dyDescent="0.2">
      <c r="A2172" t="s">
        <v>8218</v>
      </c>
      <c r="B2172">
        <f>VLOOKUP(A2172, raw_data!F2172:P6285, 11, FALSE)</f>
        <v>19</v>
      </c>
    </row>
    <row r="2173" spans="1:2" x14ac:dyDescent="0.2">
      <c r="A2173" t="s">
        <v>8218</v>
      </c>
      <c r="B2173">
        <f>VLOOKUP(A2173, raw_data!F2173:P6286, 11, FALSE)</f>
        <v>47</v>
      </c>
    </row>
    <row r="2174" spans="1:2" x14ac:dyDescent="0.2">
      <c r="A2174" t="s">
        <v>8218</v>
      </c>
      <c r="B2174">
        <f>VLOOKUP(A2174, raw_data!F2174:P6287, 11, FALSE)</f>
        <v>13</v>
      </c>
    </row>
    <row r="2175" spans="1:2" x14ac:dyDescent="0.2">
      <c r="A2175" t="s">
        <v>8218</v>
      </c>
      <c r="B2175">
        <f>VLOOKUP(A2175, raw_data!F2175:P6288, 11, FALSE)</f>
        <v>90</v>
      </c>
    </row>
    <row r="2176" spans="1:2" x14ac:dyDescent="0.2">
      <c r="A2176" t="s">
        <v>8218</v>
      </c>
      <c r="B2176">
        <f>VLOOKUP(A2176, raw_data!F2176:P6289, 11, FALSE)</f>
        <v>63</v>
      </c>
    </row>
    <row r="2177" spans="1:2" x14ac:dyDescent="0.2">
      <c r="A2177" t="s">
        <v>8218</v>
      </c>
      <c r="B2177">
        <f>VLOOKUP(A2177, raw_data!F2177:P6290, 11, FALSE)</f>
        <v>26</v>
      </c>
    </row>
    <row r="2178" spans="1:2" x14ac:dyDescent="0.2">
      <c r="A2178" t="s">
        <v>8218</v>
      </c>
      <c r="B2178">
        <f>VLOOKUP(A2178, raw_data!F2178:P6291, 11, FALSE)</f>
        <v>71</v>
      </c>
    </row>
    <row r="2179" spans="1:2" x14ac:dyDescent="0.2">
      <c r="A2179" t="s">
        <v>8218</v>
      </c>
      <c r="B2179">
        <f>VLOOKUP(A2179, raw_data!F2179:P6292, 11, FALSE)</f>
        <v>38</v>
      </c>
    </row>
    <row r="2180" spans="1:2" x14ac:dyDescent="0.2">
      <c r="A2180" t="s">
        <v>8218</v>
      </c>
      <c r="B2180">
        <f>VLOOKUP(A2180, raw_data!F2180:P6293, 11, FALSE)</f>
        <v>859</v>
      </c>
    </row>
    <row r="2181" spans="1:2" x14ac:dyDescent="0.2">
      <c r="A2181" t="s">
        <v>8218</v>
      </c>
      <c r="B2181">
        <f>VLOOKUP(A2181, raw_data!F2181:P6294, 11, FALSE)</f>
        <v>21</v>
      </c>
    </row>
    <row r="2182" spans="1:2" x14ac:dyDescent="0.2">
      <c r="A2182" t="s">
        <v>8218</v>
      </c>
      <c r="B2182">
        <f>VLOOKUP(A2182, raw_data!F2182:P6295, 11, FALSE)</f>
        <v>78</v>
      </c>
    </row>
    <row r="2183" spans="1:2" x14ac:dyDescent="0.2">
      <c r="A2183" t="s">
        <v>8218</v>
      </c>
      <c r="B2183">
        <f>VLOOKUP(A2183, raw_data!F2183:P6296, 11, FALSE)</f>
        <v>53</v>
      </c>
    </row>
    <row r="2184" spans="1:2" x14ac:dyDescent="0.2">
      <c r="A2184" t="s">
        <v>8218</v>
      </c>
      <c r="B2184">
        <f>VLOOKUP(A2184, raw_data!F2184:P6297, 11, FALSE)</f>
        <v>356</v>
      </c>
    </row>
    <row r="2185" spans="1:2" x14ac:dyDescent="0.2">
      <c r="A2185" t="s">
        <v>8218</v>
      </c>
      <c r="B2185">
        <f>VLOOKUP(A2185, raw_data!F2185:P6298, 11, FALSE)</f>
        <v>279</v>
      </c>
    </row>
    <row r="2186" spans="1:2" x14ac:dyDescent="0.2">
      <c r="A2186" t="s">
        <v>8218</v>
      </c>
      <c r="B2186">
        <f>VLOOKUP(A2186, raw_data!F2186:P6299, 11, FALSE)</f>
        <v>266</v>
      </c>
    </row>
  </sheetData>
  <conditionalFormatting sqref="B1 D3717:D1048576 D1:D2186">
    <cfRule type="containsText" dxfId="11" priority="13" operator="containsText" text="live">
      <formula>NOT(ISERROR(SEARCH("live",B1)))</formula>
    </cfRule>
    <cfRule type="containsText" dxfId="10" priority="14" operator="containsText" text="canceled">
      <formula>NOT(ISERROR(SEARCH("canceled",B1)))</formula>
    </cfRule>
    <cfRule type="containsText" dxfId="9" priority="15" operator="containsText" text="failed">
      <formula>NOT(ISERROR(SEARCH("failed",B1)))</formula>
    </cfRule>
    <cfRule type="containsText" dxfId="8" priority="16" operator="containsText" text="successful">
      <formula>NOT(ISERROR(SEARCH("successful",B1)))</formula>
    </cfRule>
  </conditionalFormatting>
  <conditionalFormatting sqref="A1:A1048576">
    <cfRule type="containsText" dxfId="7" priority="9" operator="containsText" text="live">
      <formula>NOT(ISERROR(SEARCH("live",A1)))</formula>
    </cfRule>
    <cfRule type="containsText" dxfId="6" priority="10" operator="containsText" text="canceled">
      <formula>NOT(ISERROR(SEARCH("canceled",A1)))</formula>
    </cfRule>
    <cfRule type="containsText" dxfId="5" priority="11" operator="containsText" text="failed">
      <formula>NOT(ISERROR(SEARCH("failed",A1)))</formula>
    </cfRule>
    <cfRule type="containsText" dxfId="4" priority="12" operator="containsText" text="successful">
      <formula>NOT(ISERROR(SEARCH("successful",A1)))</formula>
    </cfRule>
  </conditionalFormatting>
  <conditionalFormatting sqref="E1">
    <cfRule type="containsText" dxfId="3" priority="5" operator="containsText" text="live">
      <formula>NOT(ISERROR(SEARCH("live",E1)))</formula>
    </cfRule>
    <cfRule type="containsText" dxfId="2" priority="6" operator="containsText" text="canceled">
      <formula>NOT(ISERROR(SEARCH("canceled",E1)))</formula>
    </cfRule>
    <cfRule type="containsText" dxfId="1" priority="7" operator="containsText" text="failed">
      <formula>NOT(ISERROR(SEARCH("failed",E1)))</formula>
    </cfRule>
    <cfRule type="containsText" dxfId="0" priority="8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raw_data</vt:lpstr>
      <vt:lpstr>state_by_category</vt:lpstr>
      <vt:lpstr>state_by_subctegory</vt:lpstr>
      <vt:lpstr>state_by_monthcreated</vt:lpstr>
      <vt:lpstr>bonus_state_by_goal</vt:lpstr>
      <vt:lpstr>bonus_stats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2020-12-16T22:19:25Z</dcterms:modified>
</cp:coreProperties>
</file>