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9260" windowHeight="6255" activeTab="2"/>
  </bookViews>
  <sheets>
    <sheet name="Python" sheetId="1" r:id="rId1"/>
    <sheet name="QMgui" sheetId="11" r:id="rId2"/>
    <sheet name="AESgui" sheetId="13" r:id="rId3"/>
    <sheet name="pixgui" sheetId="12" r:id="rId4"/>
    <sheet name="IMreader" sheetId="7" r:id="rId5"/>
    <sheet name="NRRD" sheetId="8" r:id="rId6"/>
    <sheet name="GUI" sheetId="9" r:id="rId7"/>
    <sheet name="done" sheetId="10" r:id="rId8"/>
  </sheets>
  <calcPr calcId="125725"/>
</workbook>
</file>

<file path=xl/calcChain.xml><?xml version="1.0" encoding="utf-8"?>
<calcChain xmlns="http://schemas.openxmlformats.org/spreadsheetml/2006/main">
  <c r="B39" i="9"/>
  <c r="I5" i="8"/>
  <c r="I9" s="1"/>
  <c r="I11" s="1"/>
  <c r="A33" i="1"/>
  <c r="G6" i="7" l="1"/>
  <c r="I6" s="1"/>
  <c r="A27" i="1" l="1"/>
  <c r="A30" l="1"/>
  <c r="A29"/>
  <c r="A26"/>
  <c r="A25"/>
  <c r="A23"/>
  <c r="A24"/>
  <c r="A22"/>
  <c r="H3" l="1"/>
</calcChain>
</file>

<file path=xl/comments1.xml><?xml version="1.0" encoding="utf-8"?>
<comments xmlns="http://schemas.openxmlformats.org/spreadsheetml/2006/main">
  <authors>
    <author>Kevin Croat</author>
  </authors>
  <commentList>
    <comment ref="F3" authorId="0">
      <text>
        <r>
          <rPr>
            <sz val="9"/>
            <color indexed="81"/>
            <rFont val="Tahoma"/>
            <family val="2"/>
          </rPr>
          <t xml:space="preserve">tk() keeps crashing kernel
</t>
        </r>
      </text>
    </comment>
    <comment ref="C5" authorId="0">
      <text>
        <r>
          <rPr>
            <b/>
            <sz val="9"/>
            <color indexed="81"/>
            <rFont val="Tahoma"/>
            <family val="2"/>
          </rPr>
          <t>Kevin Croat:</t>
        </r>
        <r>
          <rPr>
            <sz val="9"/>
            <color indexed="81"/>
            <rFont val="Tahoma"/>
            <family val="2"/>
          </rPr>
          <t xml:space="preserve">
magnetic sector instruments use 10% valley definition</t>
        </r>
      </text>
    </comment>
    <comment ref="C8" authorId="0">
      <text>
        <r>
          <rPr>
            <sz val="9"/>
            <color indexed="81"/>
            <rFont val="Tahoma"/>
            <family val="2"/>
          </rPr>
          <t>4/29/16 chk_im error</t>
        </r>
      </text>
    </comment>
    <comment ref="B29" authorId="0">
      <text>
        <r>
          <rPr>
            <sz val="9"/>
            <color indexed="81"/>
            <rFont val="Tahoma"/>
            <family val="2"/>
          </rPr>
          <t>Probably not interactive</t>
        </r>
      </text>
    </comment>
  </commentList>
</comments>
</file>

<file path=xl/comments2.xml><?xml version="1.0" encoding="utf-8"?>
<comments xmlns="http://schemas.openxmlformats.org/spreadsheetml/2006/main">
  <authors>
    <author>tkc</author>
    <author>Kevin Croat</author>
  </authors>
  <commentList>
    <comment ref="J10" authorId="0">
      <text>
        <r>
          <rPr>
            <b/>
            <sz val="9"/>
            <color indexed="81"/>
            <rFont val="Tahoma"/>
            <family val="2"/>
          </rPr>
          <t>tkc:</t>
        </r>
        <r>
          <rPr>
            <sz val="9"/>
            <color indexed="81"/>
            <rFont val="Tahoma"/>
            <family val="2"/>
          </rPr>
          <t xml:space="preserve">
</t>
        </r>
      </text>
    </comment>
    <comment ref="A23" authorId="1">
      <text>
        <r>
          <rPr>
            <sz val="9"/>
            <color indexed="81"/>
            <rFont val="Tahoma"/>
            <family val="2"/>
          </rPr>
          <t xml:space="preserve">button linked </t>
        </r>
      </text>
    </comment>
    <comment ref="E26" authorId="0">
      <text>
        <r>
          <rPr>
            <sz val="9"/>
            <color indexed="81"/>
            <rFont val="Tahoma"/>
            <family val="2"/>
          </rPr>
          <t>ROIlist:
   name, #pix, selected indices, extracted spectrum</t>
        </r>
      </text>
    </comment>
    <comment ref="B28" authorId="0">
      <text>
        <r>
          <rPr>
            <sz val="9"/>
            <color indexed="81"/>
            <rFont val="Tahoma"/>
            <family val="2"/>
          </rPr>
          <t>Works for shift maps, amplitude maps, element maps</t>
        </r>
      </text>
    </comment>
    <comment ref="C35" authorId="0">
      <text>
        <r>
          <rPr>
            <sz val="9"/>
            <color indexed="81"/>
            <rFont val="Tahoma"/>
            <family val="2"/>
          </rPr>
          <t>not sure how to dynamically change subplots</t>
        </r>
      </text>
    </comment>
    <comment ref="F46" authorId="1">
      <text>
        <r>
          <rPr>
            <b/>
            <sz val="9"/>
            <color indexed="81"/>
            <rFont val="Tahoma"/>
            <family val="2"/>
          </rPr>
          <t xml:space="preserve">File naming convention
</t>
        </r>
        <r>
          <rPr>
            <sz val="9"/>
            <color indexed="81"/>
            <rFont val="Tahoma"/>
            <family val="2"/>
          </rPr>
          <t xml:space="preserve">uniquename +
 _Qmpixarray.csv
 _specimage.npy
 _shiftmaps.npy
 _amplmaps.npy
</t>
        </r>
      </text>
    </comment>
    <comment ref="B47" authorId="1">
      <text>
        <r>
          <rPr>
            <sz val="9"/>
            <color indexed="81"/>
            <rFont val="Tahoma"/>
            <family val="2"/>
          </rPr>
          <t>runs during either loadspecimage or make_specimage</t>
        </r>
      </text>
    </comment>
    <comment ref="C50" authorId="1">
      <text>
        <r>
          <rPr>
            <sz val="9"/>
            <color indexed="81"/>
            <rFont val="Tahoma"/>
            <family val="2"/>
          </rPr>
          <t>Needs popup input window for basefilename and starting file number</t>
        </r>
      </text>
    </comment>
    <comment ref="F51" authorId="0">
      <text>
        <r>
          <rPr>
            <sz val="9"/>
            <color indexed="81"/>
            <rFont val="Tahoma"/>
            <family val="2"/>
          </rPr>
          <t xml:space="preserve">Elemdata list (of lists) contains info from AESquantparams file, including... 
0) elem/peak name 
1) order in original scan
2) indices of peak range (list) 
3) indices of low back range (list) 4) indices of high back range (list)
5) energy vals of peak range (list) 6) energy vals of low back range (list) 
7) energy vals of high back range (list)
8) energy of ideal direct peak (float; set to nan if not found)
9) corresponding index of ideal peak (nan if not within data range).. this is possible 
        if significant peak shift is occurring and predefined shift can be built in to 
        QM multiplex
10) ideal negpeak ev (position of negative peak in smooth-diff deriv s7d7)
11) typical integration peak width
12) chargeshift -- # of eV of charge-compensation shift applied to scan  
figure out by comparison of AESquantparams w/ scan center
13) peakwidth - element specific negpeak-pospeak
14) searchwidth - region 
</t>
        </r>
      </text>
    </comment>
    <comment ref="F61" authorId="1">
      <text>
        <r>
          <rPr>
            <sz val="9"/>
            <color indexed="81"/>
            <rFont val="Tahoma"/>
            <family val="2"/>
          </rPr>
          <t xml:space="preserve">Each element has:
amplitude, negpeak value, negpeak energy, peak width
Can reconstruct pospeak and pospeak ev from these </t>
        </r>
      </text>
    </comment>
    <comment ref="F62" authorId="1">
      <text>
        <r>
          <rPr>
            <sz val="9"/>
            <color indexed="81"/>
            <rFont val="Tahoma"/>
            <family val="2"/>
          </rPr>
          <t>0 - deriv based peak shift (from ideal value
1  integ-based peak shift</t>
        </r>
      </text>
    </comment>
    <comment ref="F63" authorId="1">
      <text>
        <r>
          <rPr>
            <sz val="9"/>
            <color indexed="81"/>
            <rFont val="Tahoma"/>
            <family val="2"/>
          </rPr>
          <t>[0]</t>
        </r>
        <r>
          <rPr>
            <b/>
            <sz val="9"/>
            <color indexed="81"/>
            <rFont val="Tahoma"/>
            <family val="2"/>
          </rPr>
          <t xml:space="preserve"> </t>
        </r>
        <r>
          <rPr>
            <sz val="9"/>
            <color indexed="81"/>
            <rFont val="Tahoma"/>
            <family val="2"/>
          </rPr>
          <t>best integcounts value and [1] associated energy
[2] countsmax (int before background subtraction at peak location [3] slope, [4] intercept for background fit 
[1] is redundant (also available through shiftmaps[1]</t>
        </r>
      </text>
    </comment>
    <comment ref="G65" authorId="1">
      <text>
        <r>
          <rPr>
            <sz val="9"/>
            <color indexed="81"/>
            <rFont val="Tahoma"/>
            <family val="2"/>
          </rPr>
          <t>Calculated at max of subdata (after background subtraction)</t>
        </r>
      </text>
    </comment>
    <comment ref="H101" authorId="1">
      <text>
        <r>
          <rPr>
            <sz val="9"/>
            <color indexed="81"/>
            <rFont val="Tahoma"/>
            <family val="2"/>
          </rPr>
          <t>This is sufficiently different from AESspectrum derived from single column of single file</t>
        </r>
      </text>
    </comment>
  </commentList>
</comments>
</file>

<file path=xl/comments3.xml><?xml version="1.0" encoding="utf-8"?>
<comments xmlns="http://schemas.openxmlformats.org/spreadsheetml/2006/main">
  <authors>
    <author>Kevin Croat</author>
    <author>tkc</author>
  </authors>
  <commentList>
    <comment ref="B14" authorId="0">
      <text>
        <r>
          <rPr>
            <sz val="9"/>
            <color indexed="81"/>
            <rFont val="Tahoma"/>
            <family val="2"/>
          </rPr>
          <t xml:space="preserve">Usually to replace erroneous version if sem not taken before spe
</t>
        </r>
      </text>
    </comment>
    <comment ref="B37" authorId="1">
      <text>
        <r>
          <rPr>
            <sz val="9"/>
            <color indexed="81"/>
            <rFont val="Tahoma"/>
            <family val="2"/>
          </rPr>
          <t>For smdiff:
adjamp (no solid error for deriv method)</t>
        </r>
      </text>
    </comment>
    <comment ref="J57" authorId="1">
      <text>
        <r>
          <rPr>
            <b/>
            <sz val="9"/>
            <color indexed="81"/>
            <rFont val="Tahoma"/>
            <family val="2"/>
          </rPr>
          <t>tkc:</t>
        </r>
        <r>
          <rPr>
            <sz val="9"/>
            <color indexed="81"/>
            <rFont val="Tahoma"/>
            <family val="2"/>
          </rPr>
          <t xml:space="preserve">
called by EDXfile 
writes integlog with single file result updated</t>
        </r>
      </text>
    </comment>
    <comment ref="J58" authorId="1">
      <text>
        <r>
          <rPr>
            <b/>
            <sz val="9"/>
            <color indexed="81"/>
            <rFont val="Tahoma"/>
            <family val="2"/>
          </rPr>
          <t>tkc:</t>
        </r>
        <r>
          <rPr>
            <sz val="9"/>
            <color indexed="81"/>
            <rFont val="Tahoma"/>
            <family val="2"/>
          </rPr>
          <t xml:space="preserve">
called by EDXfile 
writes peakfitlog with single file result updated</t>
        </r>
      </text>
    </comment>
    <comment ref="D61" authorId="0">
      <text>
        <r>
          <rPr>
            <sz val="9"/>
            <color indexed="81"/>
            <rFont val="Tahoma"/>
            <family val="2"/>
          </rPr>
          <t>Ability to move/ reselect negpeak or pospeak
then save changes to smdifpeakslog</t>
        </r>
      </text>
    </comment>
  </commentList>
</comments>
</file>

<file path=xl/comments4.xml><?xml version="1.0" encoding="utf-8"?>
<comments xmlns="http://schemas.openxmlformats.org/spreadsheetml/2006/main">
  <authors>
    <author>Kevin Croat</author>
  </authors>
  <commentList>
    <comment ref="A32" authorId="0">
      <text>
        <r>
          <rPr>
            <sz val="9"/>
            <color indexed="81"/>
            <rFont val="Tahoma"/>
            <family val="2"/>
          </rPr>
          <t>Finished except for optional multibreaks implementation</t>
        </r>
      </text>
    </comment>
  </commentList>
</comments>
</file>

<file path=xl/sharedStrings.xml><?xml version="1.0" encoding="utf-8"?>
<sst xmlns="http://schemas.openxmlformats.org/spreadsheetml/2006/main" count="651" uniqueCount="518">
  <si>
    <t>Python software development projects</t>
  </si>
  <si>
    <t>Output</t>
  </si>
  <si>
    <t xml:space="preserve">data frame-like object </t>
  </si>
  <si>
    <t>Function</t>
  </si>
  <si>
    <t>Name</t>
  </si>
  <si>
    <t>emsa_batch_import</t>
  </si>
  <si>
    <t>Reads/stores header; converts spectral data to readable format and saves; works on all emsa files within selected folder</t>
  </si>
  <si>
    <t>ToDo</t>
  </si>
  <si>
    <t>get tkinter text input working</t>
  </si>
  <si>
    <t>hmr_txt</t>
  </si>
  <si>
    <t>Import store headers; analyze peak widths, etc.</t>
  </si>
  <si>
    <t>some problems with find/replace on raw file (special characters, newline, etc.)</t>
  </si>
  <si>
    <t>resolving power and resolution in mass spectrometry</t>
  </si>
  <si>
    <t>m/delta(m) with delta M defined at 50%, 5% or 0.5%</t>
  </si>
  <si>
    <t>chesler-cram function - chromatography</t>
  </si>
  <si>
    <t>HMR method</t>
  </si>
  <si>
    <t>peak finding/peak analysis</t>
  </si>
  <si>
    <t>Find xc using gauss fit, derivative or whatever</t>
  </si>
  <si>
    <t>Average counts over flat topped peak</t>
  </si>
  <si>
    <t>Find 50% level on either side</t>
  </si>
  <si>
    <t>Import homedepot receipt PDFs (use EML instead)</t>
  </si>
  <si>
    <t>Status</t>
  </si>
  <si>
    <t>Module</t>
  </si>
  <si>
    <t>What's the conversion from deflection voltage to mass?... Just use know masses of 17O and 16OH</t>
  </si>
  <si>
    <t>Batch IM param extraction</t>
  </si>
  <si>
    <t>A few chk_im's still have an error/exception that needs to be handled… see NanoSIMS_sessions_summary</t>
  </si>
  <si>
    <t>GUI is: jupyter notebook interface, ipython widgets</t>
  </si>
  <si>
    <t>Examples of similar projects</t>
  </si>
  <si>
    <t>processing of hyperspectral image data</t>
  </si>
  <si>
    <t xml:space="preserve"> estimate Power Spectral Densities using methods based on Fourier transform</t>
  </si>
  <si>
    <t>simulate and analyze x-ray diffraction data</t>
  </si>
  <si>
    <t>Geared towards time-series spectra, but good example of a usable GUI with jupyter + widgets</t>
  </si>
  <si>
    <t>Plotting library that can make scatter plots</t>
  </si>
  <si>
    <t>handling processing of spectral images (and .emsa files)</t>
  </si>
  <si>
    <t>Startbyte</t>
  </si>
  <si>
    <t>resolution</t>
  </si>
  <si>
    <t>NanoSIMS HMR data handling</t>
  </si>
  <si>
    <t>Title string</t>
  </si>
  <si>
    <t>Length</t>
  </si>
  <si>
    <t>variable</t>
  </si>
  <si>
    <t>What</t>
  </si>
  <si>
    <t>Endbyte</t>
  </si>
  <si>
    <t>filename</t>
  </si>
  <si>
    <t>anal_param</t>
  </si>
  <si>
    <t xml:space="preserve">file path </t>
  </si>
  <si>
    <t>Common value</t>
  </si>
  <si>
    <t>/morespace/data etc</t>
  </si>
  <si>
    <t>Setup_soft</t>
  </si>
  <si>
    <t>anal_param_nano…</t>
  </si>
  <si>
    <t>.isf file path</t>
  </si>
  <si>
    <t>slits [D1-1]</t>
  </si>
  <si>
    <t>date time</t>
  </si>
  <si>
    <t>D1 Cmd Pos</t>
  </si>
  <si>
    <t>isf file path</t>
  </si>
  <si>
    <t>Primary current</t>
  </si>
  <si>
    <t>date and C0x, C0y, etc. string ending in PM</t>
  </si>
  <si>
    <t>isf file path (again)</t>
  </si>
  <si>
    <t>slits [D1-3]</t>
  </si>
  <si>
    <t>date, D1 cmd pos</t>
  </si>
  <si>
    <t>primary current (again)</t>
  </si>
  <si>
    <t>date/PM string again</t>
  </si>
  <si>
    <t>non-zero</t>
  </si>
  <si>
    <t>lots of zeros</t>
  </si>
  <si>
    <t>NanoSIMS IM file reader</t>
  </si>
  <si>
    <t>typemap_nrrd2numpy or typemap_numpy2nrrd</t>
  </si>
  <si>
    <t>NRRD field parser</t>
  </si>
  <si>
    <t>Dictionary of header fields and type that they contain</t>
  </si>
  <si>
    <t>Dictionary of data types and shortened aliases</t>
  </si>
  <si>
    <t xml:space="preserve">bindata length </t>
  </si>
  <si>
    <t>numpts</t>
  </si>
  <si>
    <t>datatype</t>
  </si>
  <si>
    <t>Uint16</t>
  </si>
  <si>
    <t># layers</t>
  </si>
  <si>
    <t># species</t>
  </si>
  <si>
    <t># bytes per image</t>
  </si>
  <si>
    <t>Single NRRD from Nrims has all species/all layers</t>
  </si>
  <si>
    <t xml:space="preserve">size of each </t>
  </si>
  <si>
    <t>NRRD import (exportable from OpenMIMS into numpy array)</t>
  </si>
  <si>
    <t>HD receipt reader project</t>
  </si>
  <si>
    <t>Sometimes odd errors occur with xpath and some elements are missed … can use direct read/search as a backup</t>
  </si>
  <si>
    <t>in testing</t>
  </si>
  <si>
    <t>Image montage creation with auto-alignment feature</t>
  </si>
  <si>
    <t>Augerquant</t>
  </si>
  <si>
    <t>spectral window</t>
  </si>
  <si>
    <t>Element chooser</t>
  </si>
  <si>
    <t>plot elements chooser</t>
  </si>
  <si>
    <t>Files chooser</t>
  </si>
  <si>
    <t xml:space="preserve">Load files button </t>
  </si>
  <si>
    <t>Set directory</t>
  </si>
  <si>
    <t>Date</t>
  </si>
  <si>
    <t>Hours</t>
  </si>
  <si>
    <t>Item</t>
  </si>
  <si>
    <t>Modify batch reporting functions to use common tk interface</t>
  </si>
  <si>
    <t>Mod autotool to insert image registration at specified intervals (turn off image reg in multiplex itself)</t>
  </si>
  <si>
    <t>Integ fitting of O peak … needed for new quantmap stuff</t>
  </si>
  <si>
    <t>Changed peak shift determination (was using only smdiff peak location in integ functions); added direct peak finding</t>
  </si>
  <si>
    <t>Quant map plotting/ integrations/ analysis</t>
  </si>
  <si>
    <t>Redesign of interactive plotting tk file</t>
  </si>
  <si>
    <t>Function(s)</t>
  </si>
  <si>
    <t>aesplot_gui</t>
  </si>
  <si>
    <t>Repick elements</t>
  </si>
  <si>
    <t>Display current elements</t>
  </si>
  <si>
    <t>Filenumber (filter)</t>
  </si>
  <si>
    <t>Filename (filter)</t>
  </si>
  <si>
    <t>apply custom shift (charging)</t>
  </si>
  <si>
    <t>reprocess/overwrite prior quant</t>
  </si>
  <si>
    <t>label/entry</t>
  </si>
  <si>
    <t>button</t>
  </si>
  <si>
    <t>checkbutton</t>
  </si>
  <si>
    <t>label</t>
  </si>
  <si>
    <t>Auger smdiff quant interface</t>
  </si>
  <si>
    <t>Choose combine-averaged</t>
  </si>
  <si>
    <t xml:space="preserve">  </t>
  </si>
  <si>
    <t>reprocess</t>
  </si>
  <si>
    <t>Auger quantmap data inspector</t>
  </si>
  <si>
    <t>xindex</t>
  </si>
  <si>
    <t>yindex</t>
  </si>
  <si>
    <t>spinbox</t>
  </si>
  <si>
    <t>element</t>
  </si>
  <si>
    <t>listbox?</t>
  </si>
  <si>
    <t>Spectrum plot from ndarray (single col) incl energy</t>
  </si>
  <si>
    <t>Elemdata</t>
  </si>
  <si>
    <t>shifted peak detection</t>
  </si>
  <si>
    <t>major elements</t>
  </si>
  <si>
    <t>C, O, Si</t>
  </si>
  <si>
    <t>shift range</t>
  </si>
  <si>
    <t>dioptas</t>
  </si>
  <si>
    <t>Electron diffraction analysis</t>
  </si>
  <si>
    <t>pyqt</t>
  </si>
  <si>
    <t>Gui</t>
  </si>
  <si>
    <t>usage</t>
  </si>
  <si>
    <t>https://github.com/boxcontrol/matplotlibPyQt5</t>
  </si>
  <si>
    <t>pyqt5</t>
  </si>
  <si>
    <t>Matplotlib example</t>
  </si>
  <si>
    <t>https://github.com/scls19fr/tkinter_matplotlib_sample</t>
  </si>
  <si>
    <t>tkinter</t>
  </si>
  <si>
    <t>AES tk interactive plot.. determine charging</t>
  </si>
  <si>
    <t>https://github.com/scls19fr/tkinter_matplotlib_sample/blob/master/main.py</t>
  </si>
  <si>
    <t>Matplotlib/tkinter class example</t>
  </si>
  <si>
    <t>Treat low smdiff amplitude regions as bad pixels-- replace w/ neighboring average or somehow interpolate</t>
  </si>
  <si>
    <t>energy shifted array</t>
  </si>
  <si>
    <t>Recreate spatial area files from existing pixarray (sorted by energy shift)</t>
  </si>
  <si>
    <t>Determine energy binning</t>
  </si>
  <si>
    <t>create new base multiplex df… save ~10 shifted versions and insert at correct location in Qmpixarray</t>
  </si>
  <si>
    <t>Qmmultiplex creator</t>
  </si>
  <si>
    <t>My working examples</t>
  </si>
  <si>
    <t>interactive creation of multiplex param files</t>
  </si>
  <si>
    <t>Define/lasso ROIs in quantmap data</t>
  </si>
  <si>
    <t>GUImain</t>
  </si>
  <si>
    <t>Mods</t>
  </si>
  <si>
    <t>done</t>
  </si>
  <si>
    <t>minimal</t>
  </si>
  <si>
    <t>main tk window</t>
  </si>
  <si>
    <t>AESdataset</t>
  </si>
  <si>
    <t>Directory as arg and then all standard files are opened</t>
  </si>
  <si>
    <t>dimensions</t>
  </si>
  <si>
    <t>energy</t>
  </si>
  <si>
    <t>eV values from multiplex</t>
  </si>
  <si>
    <t>dwelltime</t>
  </si>
  <si>
    <t>adjacent_avg</t>
  </si>
  <si>
    <t>replace badvals</t>
  </si>
  <si>
    <t>Save ROIs as binary np arrays (name-able and reloadable)</t>
  </si>
  <si>
    <t>Navtoolbar</t>
  </si>
  <si>
    <t>w/ lasso roi selector and point spectrum selector</t>
  </si>
  <si>
    <t>Make round resizable diam selector</t>
  </si>
  <si>
    <t>ratiomap</t>
  </si>
  <si>
    <t>ROIs</t>
  </si>
  <si>
    <t>elements</t>
  </si>
  <si>
    <t>elements included in multiplex range</t>
  </si>
  <si>
    <t>Attribs</t>
  </si>
  <si>
    <t>Methods</t>
  </si>
  <si>
    <t>e.g. 20ms</t>
  </si>
  <si>
    <t>std energy vals + local shift</t>
  </si>
  <si>
    <t>get_multiplex_data</t>
  </si>
  <si>
    <t>loadAESquantparams</t>
  </si>
  <si>
    <t>evbreaks</t>
  </si>
  <si>
    <t>details about multiplex boundaries</t>
  </si>
  <si>
    <t>aesquantparams</t>
  </si>
  <si>
    <t>elemdata</t>
  </si>
  <si>
    <t>makeshiftarray</t>
  </si>
  <si>
    <t>amplmaps</t>
  </si>
  <si>
    <t>shiftmaps</t>
  </si>
  <si>
    <t>GUIopts</t>
  </si>
  <si>
    <t>elemdisplay</t>
  </si>
  <si>
    <t>list of checkbutton elements</t>
  </si>
  <si>
    <t>showamplmaps</t>
  </si>
  <si>
    <t>findshift</t>
  </si>
  <si>
    <t>Generate shiftmap from largest peak</t>
  </si>
  <si>
    <t>findallpeaks</t>
  </si>
  <si>
    <t>pixarray</t>
  </si>
  <si>
    <t>link between pixels in map and underlying spe file (multiplex mode/20 pixels per spe file)</t>
  </si>
  <si>
    <t>loadQMpixarray</t>
  </si>
  <si>
    <t>loadspecimage</t>
  </si>
  <si>
    <t>link_files</t>
  </si>
  <si>
    <t>enter filename, startnum to allow specimage creation</t>
  </si>
  <si>
    <t>load Qmpixarray</t>
  </si>
  <si>
    <t>load/make specimage</t>
  </si>
  <si>
    <t>DONE</t>
  </si>
  <si>
    <t>loads existing np 3D spectral image</t>
  </si>
  <si>
    <t>make_specimage</t>
  </si>
  <si>
    <t>pulls and sorts spectra from single spe file</t>
  </si>
  <si>
    <t>not done</t>
  </si>
  <si>
    <t>get_spectral_regs</t>
  </si>
  <si>
    <t>X, Y, Z of specimage</t>
  </si>
  <si>
    <t>gets energy, evbreaks and multiplex info</t>
  </si>
  <si>
    <t>called by</t>
  </si>
  <si>
    <t>get_elemdata</t>
  </si>
  <si>
    <t>gets elements and elemdata (list of lists)</t>
  </si>
  <si>
    <t>display_elems</t>
  </si>
  <si>
    <t>label_elems</t>
  </si>
  <si>
    <t>do_quant</t>
  </si>
  <si>
    <t>display_quant</t>
  </si>
  <si>
    <t>link to lines in extracted spectra window</t>
  </si>
  <si>
    <t>entire auger quantmap object (main instance in GUIroi)</t>
  </si>
  <si>
    <t>QMfile</t>
  </si>
  <si>
    <t>showelems</t>
  </si>
  <si>
    <t>toggle for show/hide of Auger lines in spectral viewer</t>
  </si>
  <si>
    <t>activequant</t>
  </si>
  <si>
    <t>holds current temporary quant results</t>
  </si>
  <si>
    <t>done?</t>
  </si>
  <si>
    <t>GUIrois</t>
  </si>
  <si>
    <t>tkelems</t>
  </si>
  <si>
    <t>Buttons</t>
  </si>
  <si>
    <t>Label elements</t>
  </si>
  <si>
    <t>Update quant</t>
  </si>
  <si>
    <t>Add quant label</t>
  </si>
  <si>
    <t>AESmultiplex class</t>
  </si>
  <si>
    <t>Multiplex window w/ subplots</t>
  </si>
  <si>
    <t>find_negpeaks</t>
  </si>
  <si>
    <t>calcderiv</t>
  </si>
  <si>
    <t>smoothdiffS7D7</t>
  </si>
  <si>
    <t>passes elements and 2D np arrays to mapviewer</t>
  </si>
  <si>
    <t>subplots in mapviewer</t>
  </si>
  <si>
    <t>TODO</t>
  </si>
  <si>
    <t>Custom toolbar</t>
  </si>
  <si>
    <t>pixel selector -- display X, Y, shift, neg amplitude from shiftmap</t>
  </si>
  <si>
    <t>Attrib</t>
  </si>
  <si>
    <t>plottype</t>
  </si>
  <si>
    <t>plottype radiobutton? - shiftmap, amplmap, elemmap</t>
  </si>
  <si>
    <t>element list checkbuttons</t>
  </si>
  <si>
    <t>replacemaskedpix</t>
  </si>
  <si>
    <t>specsmooth</t>
  </si>
  <si>
    <t xml:space="preserve">temp container for uniform filtered 2D </t>
  </si>
  <si>
    <t>shiftmap, amplmap, elemmap, smoothed</t>
  </si>
  <si>
    <t>specmask</t>
  </si>
  <si>
    <t>temp mask on bad vals, etc.</t>
  </si>
  <si>
    <t>lst of saved path results (named)</t>
  </si>
  <si>
    <t>Menubar options (tagged into main)</t>
  </si>
  <si>
    <t>open</t>
  </si>
  <si>
    <t>save</t>
  </si>
  <si>
    <t>Args/kwargs</t>
  </si>
  <si>
    <t>none (just uses checked elements)</t>
  </si>
  <si>
    <t>rois.find_peaks</t>
  </si>
  <si>
    <t>Function call</t>
  </si>
  <si>
    <t>filter size</t>
  </si>
  <si>
    <t>uniform_filter</t>
  </si>
  <si>
    <t>rois.Qmfile.uniform_filter</t>
  </si>
  <si>
    <t>called through rois.runcmd</t>
  </si>
  <si>
    <t>elemmaps</t>
  </si>
  <si>
    <t>mask_bad_shift</t>
  </si>
  <si>
    <t>enter params to mask erroneous (low-quality) shift values</t>
  </si>
  <si>
    <t>plot_maps</t>
  </si>
  <si>
    <t>extract_spectrum</t>
  </si>
  <si>
    <t>pixarrfilename</t>
  </si>
  <si>
    <t>class AESdataset</t>
  </si>
  <si>
    <t>Augerparamlog</t>
  </si>
  <si>
    <t>spelist</t>
  </si>
  <si>
    <t>Smdifpeakslog</t>
  </si>
  <si>
    <t>Backfitlog</t>
  </si>
  <si>
    <t>Integquantlog</t>
  </si>
  <si>
    <t>AESquantparams</t>
  </si>
  <si>
    <t>open_main_files</t>
  </si>
  <si>
    <t>path</t>
  </si>
  <si>
    <t>class AESspectrum</t>
  </si>
  <si>
    <t>numareas</t>
  </si>
  <si>
    <t>AESdf</t>
  </si>
  <si>
    <t>quant results from sm-diff</t>
  </si>
  <si>
    <t>quant results from integ</t>
  </si>
  <si>
    <t>elems_integ</t>
  </si>
  <si>
    <t>elems_smdiff</t>
  </si>
  <si>
    <t>get_elems_smdiff</t>
  </si>
  <si>
    <t>smdiff_shifts</t>
  </si>
  <si>
    <t>smdiff_ampl</t>
  </si>
  <si>
    <t>smdiff_widths</t>
  </si>
  <si>
    <t>get_elems_integ</t>
  </si>
  <si>
    <t>spectype</t>
  </si>
  <si>
    <t>multiplex or survey</t>
  </si>
  <si>
    <t>class AESextract</t>
  </si>
  <si>
    <t>extract</t>
  </si>
  <si>
    <t>extracted spectrum from pixel or ROI</t>
  </si>
  <si>
    <t>plot_spectra</t>
  </si>
  <si>
    <t>Choose regions for multiplex display</t>
  </si>
  <si>
    <t>Mapviewer</t>
  </si>
  <si>
    <t>plot_multiplex</t>
  </si>
  <si>
    <t>uniquename</t>
  </si>
  <si>
    <t>on_quitapp</t>
  </si>
  <si>
    <t>menubar</t>
  </si>
  <si>
    <t>load_QMfile</t>
  </si>
  <si>
    <t>args_popup_menu</t>
  </si>
  <si>
    <t>gets params and then calls through GUIrois method</t>
  </si>
  <si>
    <t>call QM method then plot multiplex</t>
  </si>
  <si>
    <t>saveROI_spectrum</t>
  </si>
  <si>
    <t>use pickle</t>
  </si>
  <si>
    <t>peakintmap</t>
  </si>
  <si>
    <t>save_extracted</t>
  </si>
  <si>
    <t>quant</t>
  </si>
  <si>
    <t>menu call w/ selected directory; loads pixarray, finds/creates specimage</t>
  </si>
  <si>
    <t>create_QMfile(directory)</t>
  </si>
  <si>
    <t>save_specimage</t>
  </si>
  <si>
    <t>prompts for first spe file of quantmap and assigns in pixarray</t>
  </si>
  <si>
    <t>check_missing_spe</t>
  </si>
  <si>
    <t>ensures all expected data files are actually present</t>
  </si>
  <si>
    <t>save_pixarray</t>
  </si>
  <si>
    <t>save pixarray csv after file linking</t>
  </si>
  <si>
    <t>derivparams</t>
  </si>
  <si>
    <t>counts level at determine peak position</t>
  </si>
  <si>
    <t>integmap</t>
  </si>
  <si>
    <t>Energy shifts for deriv (0) and direct (1) for each element</t>
  </si>
  <si>
    <t>save_amplimages</t>
  </si>
  <si>
    <t>class QMpixarray</t>
  </si>
  <si>
    <t>arrsize</t>
  </si>
  <si>
    <t>margin</t>
  </si>
  <si>
    <t>imagereg</t>
  </si>
  <si>
    <t>basename</t>
  </si>
  <si>
    <t>randomscan</t>
  </si>
  <si>
    <t>T/F</t>
  </si>
  <si>
    <t>makeAT</t>
  </si>
  <si>
    <t>makeareas</t>
  </si>
  <si>
    <t>save_arr</t>
  </si>
  <si>
    <t>pixarr</t>
  </si>
  <si>
    <t>specimage</t>
  </si>
  <si>
    <t>fixoddsetup</t>
  </si>
  <si>
    <t>correct boundaries if multiplex has single region per element (instead of low, peak, high)</t>
  </si>
  <si>
    <t>get_deriv_params</t>
  </si>
  <si>
    <t>find negpeak, pospeak info for given X,Y for spec plot</t>
  </si>
  <si>
    <t>get_integ_params</t>
  </si>
  <si>
    <t>get center for integration</t>
  </si>
  <si>
    <t>replot_maps</t>
  </si>
  <si>
    <t>exttype</t>
  </si>
  <si>
    <t>pixel or lasso (multiple)</t>
  </si>
  <si>
    <t>smoothdiff_extract</t>
  </si>
  <si>
    <t>compute s7d7 and peak-t-peak amplitudes for extracted data</t>
  </si>
  <si>
    <t xml:space="preserve">simultaneous deriv and direct </t>
  </si>
  <si>
    <t>quant2</t>
  </si>
  <si>
    <t>integparams</t>
  </si>
  <si>
    <t>energy and countsmax for spectra viewer direct plot</t>
  </si>
  <si>
    <t>pospeak/negpeak x and y vals for spectra viewer deriv plot</t>
  </si>
  <si>
    <t>list of [elem, smdiffampl, shift, adjampl] -- deriv based quant</t>
  </si>
  <si>
    <t>lists of [elem, integcounts]  integ-based quant</t>
  </si>
  <si>
    <t>opts.save_pixarray</t>
  </si>
  <si>
    <t>load_image</t>
  </si>
  <si>
    <t>Navmaptoolbar</t>
  </si>
  <si>
    <t>custom lasso</t>
  </si>
  <si>
    <t>custom rectangle selector</t>
  </si>
  <si>
    <t>Main menu</t>
  </si>
  <si>
    <t>xys</t>
  </si>
  <si>
    <t>figure, canvas, ax, toolbar</t>
  </si>
  <si>
    <t>show_pixarr</t>
  </si>
  <si>
    <t>show_image</t>
  </si>
  <si>
    <t>load and show base image</t>
  </si>
  <si>
    <t>image</t>
  </si>
  <si>
    <t>save_overlay</t>
  </si>
  <si>
    <t>save_cropped</t>
  </si>
  <si>
    <t>regint</t>
  </si>
  <si>
    <t>atbool</t>
  </si>
  <si>
    <t>areabool</t>
  </si>
  <si>
    <t>scramblebool</t>
  </si>
  <si>
    <t>Class Pixarropts</t>
  </si>
  <si>
    <t>df with spatial area definitions</t>
  </si>
  <si>
    <t>show_grid</t>
  </si>
  <si>
    <t>toggle_grid</t>
  </si>
  <si>
    <t>load_grid</t>
  </si>
  <si>
    <t>makesquarearray</t>
  </si>
  <si>
    <t>Class Pixarrviewer</t>
  </si>
  <si>
    <t>Class Multiplexopts</t>
  </si>
  <si>
    <t>chooseelems</t>
  </si>
  <si>
    <t>getQMparams</t>
  </si>
  <si>
    <t>loads normal QM regions for each element from AESquantparams</t>
  </si>
  <si>
    <t>display_multparams</t>
  </si>
  <si>
    <t>load all multiplex regions into mult_frame</t>
  </si>
  <si>
    <t>Frames</t>
  </si>
  <si>
    <t>mult_frame</t>
  </si>
  <si>
    <t>button_frame</t>
  </si>
  <si>
    <t>param_frame</t>
  </si>
  <si>
    <t>display_peaks</t>
  </si>
  <si>
    <t>shows multiplex region specs for each peak</t>
  </si>
  <si>
    <t>init_peaks</t>
  </si>
  <si>
    <t>creates tkvars and initialize vals from AESquantparams</t>
  </si>
  <si>
    <t>toplevel pop up element selector</t>
  </si>
  <si>
    <t>recalc</t>
  </si>
  <si>
    <t>updatewidth</t>
  </si>
  <si>
    <t>adjustpeakcenter</t>
  </si>
  <si>
    <t>checkoverlaps</t>
  </si>
  <si>
    <t>applyglobals</t>
  </si>
  <si>
    <t>updatepeaks</t>
  </si>
  <si>
    <t>updatewidths</t>
  </si>
  <si>
    <t>recalcupdate</t>
  </si>
  <si>
    <t>save_multiplex</t>
  </si>
  <si>
    <t>makemultdf</t>
  </si>
  <si>
    <t>creates multiplex file based on current params</t>
  </si>
  <si>
    <t>writemultiplex</t>
  </si>
  <si>
    <t>calls makemultdf and write multiplex</t>
  </si>
  <si>
    <t>dwell</t>
  </si>
  <si>
    <t>numcycles</t>
  </si>
  <si>
    <t>peakshift</t>
  </si>
  <si>
    <t>phiname</t>
  </si>
  <si>
    <t>timeest</t>
  </si>
  <si>
    <t>peaks</t>
  </si>
  <si>
    <t>sweeps</t>
  </si>
  <si>
    <t>widths</t>
  </si>
  <si>
    <t>lowers</t>
  </si>
  <si>
    <t>uppers</t>
  </si>
  <si>
    <t>chooselems</t>
  </si>
  <si>
    <t>Button launchers</t>
  </si>
  <si>
    <t>convert_tklist</t>
  </si>
  <si>
    <t>utility to convert list of tkvars to python list with values</t>
  </si>
  <si>
    <t>writeAESareas</t>
  </si>
  <si>
    <t>show_pixarrvars</t>
  </si>
  <si>
    <t>makeautotool</t>
  </si>
  <si>
    <t>pixopts object</t>
  </si>
  <si>
    <t>Main</t>
  </si>
  <si>
    <t>SpectraViewer</t>
  </si>
  <si>
    <t>opts.load_AESfiles</t>
  </si>
  <si>
    <t>calls AESfile.find_negpeaks on active elements (finds shiftmaps and peakamplmaps)</t>
  </si>
  <si>
    <t>find_all_peaks</t>
  </si>
  <si>
    <t>AESdataset object</t>
  </si>
  <si>
    <t>batch_import</t>
  </si>
  <si>
    <t>pop-up w/ map, sem, spe checkboxes</t>
  </si>
  <si>
    <t>choose_types</t>
  </si>
  <si>
    <t>make Augerlogbook, convert all requested</t>
  </si>
  <si>
    <t>make_annotated_jpg</t>
  </si>
  <si>
    <t>make images w/ area overlays for all</t>
  </si>
  <si>
    <t>annotate_one</t>
  </si>
  <si>
    <t>use image and corresponding spe for single annotation</t>
  </si>
  <si>
    <t>determine_shift</t>
  </si>
  <si>
    <t>Findshift using before and after images with autotool</t>
  </si>
  <si>
    <t>avgcombine</t>
  </si>
  <si>
    <t>choose set of files to average-combine</t>
  </si>
  <si>
    <t>autocombinespe</t>
  </si>
  <si>
    <t>combinespeloop</t>
  </si>
  <si>
    <t>other combine-average options</t>
  </si>
  <si>
    <t>combinespelist</t>
  </si>
  <si>
    <t>Import menu</t>
  </si>
  <si>
    <t>Import section</t>
  </si>
  <si>
    <t>Quant section</t>
  </si>
  <si>
    <t>Quant menu</t>
  </si>
  <si>
    <t>pickelems</t>
  </si>
  <si>
    <t>Plot menu</t>
  </si>
  <si>
    <t>AESreport</t>
  </si>
  <si>
    <t>smdiffquant_gui</t>
  </si>
  <si>
    <t>Elems</t>
  </si>
  <si>
    <t>Setting/resetting active elements</t>
  </si>
  <si>
    <t>keep_best_vals</t>
  </si>
  <si>
    <t>keeps best duplicate if ev is duplicated in multiplex energy scan</t>
  </si>
  <si>
    <t>spectralregs</t>
  </si>
  <si>
    <t>mod_grid</t>
  </si>
  <si>
    <t>save_image</t>
  </si>
  <si>
    <t>runcmd</t>
  </si>
  <si>
    <t>still problem with show_hide grid… recreating image</t>
  </si>
  <si>
    <t>also image overlay save with various options isnt't working correctly</t>
  </si>
  <si>
    <t>class AESquantmap (QMfile instance)</t>
  </si>
  <si>
    <t>Spectraviewer</t>
  </si>
  <si>
    <t>class Spectralviewer</t>
  </si>
  <si>
    <t>label_quant</t>
  </si>
  <si>
    <t>attribs</t>
  </si>
  <si>
    <t>typical vals</t>
  </si>
  <si>
    <t>methods</t>
  </si>
  <si>
    <t>attrib</t>
  </si>
  <si>
    <t>sample</t>
  </si>
  <si>
    <t>updateinteg</t>
  </si>
  <si>
    <t>open_csv</t>
  </si>
  <si>
    <t>save_csv</t>
  </si>
  <si>
    <t>save_backfits</t>
  </si>
  <si>
    <t>AESspectrum</t>
  </si>
  <si>
    <t>getelemdata</t>
  </si>
  <si>
    <t>savecsv</t>
  </si>
  <si>
    <t>refitter_integ?</t>
  </si>
  <si>
    <t>adjust_smdiffpeak</t>
  </si>
  <si>
    <t>save_smdiflog</t>
  </si>
  <si>
    <t>save_integquantlog</t>
  </si>
  <si>
    <t>get_peaks</t>
  </si>
  <si>
    <t>get_peaks_integ</t>
  </si>
  <si>
    <t>Simplified quantplotter -- shows spectra (direct and deriv) and existing quant results</t>
  </si>
  <si>
    <t>display_areas</t>
  </si>
  <si>
    <t>elem preset, clearall, selectall</t>
  </si>
  <si>
    <t>associate_AESdataset</t>
  </si>
  <si>
    <t>load_AESspectrum</t>
  </si>
  <si>
    <t>display_filename</t>
  </si>
  <si>
    <t>on_specspin_change</t>
  </si>
  <si>
    <t>on_quit_app</t>
  </si>
  <si>
    <t>label_peaks</t>
  </si>
  <si>
    <t>METHODS</t>
  </si>
  <si>
    <t>ATTRIBS</t>
  </si>
  <si>
    <t>bool for elem peaks (active or not)</t>
  </si>
  <si>
    <t>toggle for show/hide peak energy lines</t>
  </si>
  <si>
    <t>at. % recompute</t>
  </si>
  <si>
    <t>get_peakinfo</t>
  </si>
  <si>
    <t>numfiles</t>
  </si>
  <si>
    <t>peakdata</t>
  </si>
  <si>
    <t>AESlog</t>
  </si>
  <si>
    <t>activequant_integ</t>
  </si>
  <si>
    <t>both smdiff and integ results</t>
  </si>
  <si>
    <t>adjcnts</t>
  </si>
  <si>
    <t>erradjcnts</t>
  </si>
  <si>
    <t>vals for integquant</t>
  </si>
  <si>
    <t>smdifpeakinfo</t>
  </si>
  <si>
    <t>df w/ energies, amplitudes, shifts, etc.</t>
  </si>
  <si>
    <t>integpeakinfo</t>
  </si>
  <si>
    <t>similar df but for integquant</t>
  </si>
  <si>
    <t>new instance of spectrum (using index # from AESdataset)</t>
  </si>
  <si>
    <t>tkareas</t>
  </si>
  <si>
    <t>bools for active areas</t>
  </si>
  <si>
    <t>bool for scatter plot of negpeak, pospeak, etc</t>
  </si>
  <si>
    <t>showback</t>
  </si>
  <si>
    <t>bool for background plot on direct peak</t>
  </si>
  <si>
    <t>showsmdiffpeaks</t>
  </si>
  <si>
    <t>calc_atperc</t>
  </si>
  <si>
    <t>just recomputes with chosen peak set for both deriv and integ (simultaneously)</t>
  </si>
</sst>
</file>

<file path=xl/styles.xml><?xml version="1.0" encoding="utf-8"?>
<styleSheet xmlns="http://schemas.openxmlformats.org/spreadsheetml/2006/main">
  <fonts count="10">
    <font>
      <sz val="11"/>
      <color theme="1"/>
      <name val="Calibri"/>
      <family val="2"/>
      <scheme val="minor"/>
    </font>
    <font>
      <u/>
      <sz val="11"/>
      <color theme="10"/>
      <name val="Calibri"/>
      <family val="2"/>
    </font>
    <font>
      <b/>
      <sz val="11"/>
      <color theme="1"/>
      <name val="Calibri"/>
      <family val="2"/>
      <scheme val="minor"/>
    </font>
    <font>
      <sz val="9"/>
      <color indexed="81"/>
      <name val="Tahoma"/>
      <family val="2"/>
    </font>
    <font>
      <b/>
      <sz val="9"/>
      <color indexed="81"/>
      <name val="Tahoma"/>
      <family val="2"/>
    </font>
    <font>
      <sz val="10"/>
      <color rgb="FFFF9900"/>
      <name val="Arial"/>
      <family val="2"/>
    </font>
    <font>
      <i/>
      <sz val="11"/>
      <color theme="1"/>
      <name val="Calibri"/>
      <family val="2"/>
      <scheme val="minor"/>
    </font>
    <font>
      <sz val="11"/>
      <color theme="9"/>
      <name val="Calibri"/>
      <family val="2"/>
      <scheme val="minor"/>
    </font>
    <font>
      <sz val="11"/>
      <color theme="9" tint="-0.24994659260841701"/>
      <name val="Calibri"/>
      <family val="2"/>
      <scheme val="minor"/>
    </font>
    <font>
      <sz val="11"/>
      <color theme="5" tint="-0.2499465926084170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1" fillId="0" borderId="0" xfId="1" applyAlignment="1" applyProtection="1"/>
    <xf numFmtId="0" fontId="2" fillId="0" borderId="0" xfId="0" applyFont="1"/>
    <xf numFmtId="0" fontId="5" fillId="0" borderId="0" xfId="0" applyFont="1"/>
    <xf numFmtId="0" fontId="6" fillId="0" borderId="0" xfId="0" applyFont="1"/>
    <xf numFmtId="14" fontId="0" fillId="0" borderId="0" xfId="0" applyNumberFormat="1"/>
    <xf numFmtId="0" fontId="7" fillId="0" borderId="0" xfId="0" applyFont="1"/>
    <xf numFmtId="0" fontId="8" fillId="0" borderId="0" xfId="0" applyFont="1"/>
    <xf numFmtId="0" fontId="0" fillId="0" borderId="0" xfId="0" applyFont="1"/>
    <xf numFmtId="0" fontId="9"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R33"/>
  <sheetViews>
    <sheetView workbookViewId="0">
      <selection activeCell="B34" sqref="B34"/>
    </sheetView>
  </sheetViews>
  <sheetFormatPr defaultRowHeight="15"/>
  <cols>
    <col min="1" max="1" width="33.5703125" customWidth="1"/>
    <col min="2" max="2" width="31.28515625" customWidth="1"/>
    <col min="3" max="3" width="32" customWidth="1"/>
  </cols>
  <sheetData>
    <row r="1" spans="1:18">
      <c r="B1" t="s">
        <v>0</v>
      </c>
    </row>
    <row r="2" spans="1:18">
      <c r="A2" s="2" t="s">
        <v>22</v>
      </c>
      <c r="B2" s="2" t="s">
        <v>4</v>
      </c>
      <c r="C2" s="2" t="s">
        <v>3</v>
      </c>
      <c r="D2" s="2" t="s">
        <v>1</v>
      </c>
      <c r="E2" s="2" t="s">
        <v>21</v>
      </c>
      <c r="F2" s="2" t="s">
        <v>7</v>
      </c>
    </row>
    <row r="3" spans="1:18">
      <c r="B3" t="s">
        <v>5</v>
      </c>
      <c r="C3" t="s">
        <v>6</v>
      </c>
      <c r="D3" t="s">
        <v>2</v>
      </c>
      <c r="F3" t="s">
        <v>8</v>
      </c>
      <c r="H3" s="1" t="str">
        <f>HYPERLINK("http://www.python-course.eu/tkinter_entry_widgets.php","Tutorial on text entry using tkinter dialog boxes")</f>
        <v>Tutorial on text entry using tkinter dialog boxes</v>
      </c>
    </row>
    <row r="4" spans="1:18">
      <c r="A4" t="s">
        <v>36</v>
      </c>
      <c r="B4" t="s">
        <v>9</v>
      </c>
      <c r="C4" t="s">
        <v>10</v>
      </c>
      <c r="F4" t="s">
        <v>11</v>
      </c>
      <c r="N4" s="2" t="s">
        <v>15</v>
      </c>
      <c r="R4" t="s">
        <v>14</v>
      </c>
    </row>
    <row r="5" spans="1:18">
      <c r="C5" t="s">
        <v>12</v>
      </c>
      <c r="N5" t="s">
        <v>17</v>
      </c>
    </row>
    <row r="6" spans="1:18">
      <c r="C6" t="s">
        <v>13</v>
      </c>
      <c r="N6" t="s">
        <v>18</v>
      </c>
    </row>
    <row r="7" spans="1:18">
      <c r="C7" t="s">
        <v>23</v>
      </c>
      <c r="N7" t="s">
        <v>19</v>
      </c>
    </row>
    <row r="8" spans="1:18">
      <c r="B8" t="s">
        <v>24</v>
      </c>
      <c r="C8" s="4" t="s">
        <v>25</v>
      </c>
    </row>
    <row r="9" spans="1:18">
      <c r="B9" t="s">
        <v>16</v>
      </c>
    </row>
    <row r="10" spans="1:18">
      <c r="A10" t="s">
        <v>81</v>
      </c>
    </row>
    <row r="12" spans="1:18">
      <c r="B12" t="s">
        <v>20</v>
      </c>
    </row>
    <row r="15" spans="1:18">
      <c r="B15" s="3"/>
    </row>
    <row r="16" spans="1:18">
      <c r="A16" t="s">
        <v>78</v>
      </c>
      <c r="B16" s="3"/>
      <c r="C16" s="4" t="s">
        <v>79</v>
      </c>
      <c r="E16" t="s">
        <v>80</v>
      </c>
    </row>
    <row r="18" spans="1:3">
      <c r="A18" t="s">
        <v>77</v>
      </c>
      <c r="C18">
        <v>210200204</v>
      </c>
    </row>
    <row r="21" spans="1:3">
      <c r="A21" t="s">
        <v>27</v>
      </c>
    </row>
    <row r="22" spans="1:3">
      <c r="A22" s="1" t="str">
        <f>HYPERLINK("http://hugadams.github.io/scikit-spectra/","Scikit-spectra")</f>
        <v>Scikit-spectra</v>
      </c>
      <c r="B22" t="s">
        <v>26</v>
      </c>
      <c r="C22" t="s">
        <v>31</v>
      </c>
    </row>
    <row r="23" spans="1:3">
      <c r="A23" s="1" t="str">
        <f>HYPERLINK("https://pypi.python.org/pypi/hyperspy","hyperspy")</f>
        <v>hyperspy</v>
      </c>
      <c r="B23" t="s">
        <v>33</v>
      </c>
    </row>
    <row r="24" spans="1:3">
      <c r="A24" s="1" t="str">
        <f>HYPERLINK("http://www.spectralpython.net/","Spectralpython.net (SPy)")</f>
        <v>Spectralpython.net (SPy)</v>
      </c>
      <c r="B24" t="s">
        <v>28</v>
      </c>
    </row>
    <row r="25" spans="1:3">
      <c r="A25" s="1" t="str">
        <f>HYPERLINK("https://pypi.python.org/pypi/spectrum","https://pypi.python.org/pypi/spectrum")</f>
        <v>https://pypi.python.org/pypi/spectrum</v>
      </c>
      <c r="B25" t="s">
        <v>29</v>
      </c>
    </row>
    <row r="26" spans="1:3">
      <c r="A26" s="1" t="str">
        <f>HYPERLINK("http://xrayutilities.sourceforge.net/","http://xrayutilities.sourceforge.net/")</f>
        <v>http://xrayutilities.sourceforge.net/</v>
      </c>
      <c r="B26" t="s">
        <v>30</v>
      </c>
    </row>
    <row r="27" spans="1:3">
      <c r="A27" s="1" t="str">
        <f>HYPERLINK("https://github.com/MonsieurV/py-findpeaks","python peak finding")</f>
        <v>python peak finding</v>
      </c>
    </row>
    <row r="28" spans="1:3">
      <c r="A28" s="1"/>
    </row>
    <row r="29" spans="1:3">
      <c r="A29" s="1" t="str">
        <f>HYPERLINK("https://github.com/marcharper/python-ternary","python ternary")</f>
        <v>python ternary</v>
      </c>
      <c r="B29" t="s">
        <v>32</v>
      </c>
    </row>
    <row r="30" spans="1:3">
      <c r="A30" s="1" t="str">
        <f>HYPERLINK("http://home.gna.org/veusz/","veusz plotting library")</f>
        <v>veusz plotting library</v>
      </c>
    </row>
    <row r="33" spans="1:1">
      <c r="A33" s="1" t="str">
        <f>HYPERLINK("http://www.diveinto.org/python3/porting-code-to-python-3-with-2to3.html#next","Python 2 to 3 major changes")</f>
        <v>Python 2 to 3 major changes</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M117"/>
  <sheetViews>
    <sheetView topLeftCell="A46" zoomScaleNormal="100" workbookViewId="0">
      <selection activeCell="F54" sqref="F54"/>
    </sheetView>
  </sheetViews>
  <sheetFormatPr defaultRowHeight="15"/>
  <cols>
    <col min="1" max="1" width="26.7109375" customWidth="1"/>
    <col min="3" max="3" width="13.42578125" customWidth="1"/>
    <col min="6" max="6" width="11.7109375" customWidth="1"/>
    <col min="10" max="10" width="15.28515625" customWidth="1"/>
  </cols>
  <sheetData>
    <row r="1" spans="1:13">
      <c r="B1" t="s">
        <v>21</v>
      </c>
      <c r="C1" t="s">
        <v>3</v>
      </c>
      <c r="D1" t="s">
        <v>149</v>
      </c>
    </row>
    <row r="2" spans="1:13">
      <c r="A2" t="s">
        <v>148</v>
      </c>
      <c r="B2" t="s">
        <v>150</v>
      </c>
      <c r="C2" t="s">
        <v>152</v>
      </c>
      <c r="D2" t="s">
        <v>151</v>
      </c>
      <c r="J2" t="s">
        <v>164</v>
      </c>
    </row>
    <row r="4" spans="1:13">
      <c r="A4" t="s">
        <v>292</v>
      </c>
      <c r="J4" t="s">
        <v>247</v>
      </c>
      <c r="K4" t="s">
        <v>253</v>
      </c>
      <c r="L4" t="s">
        <v>250</v>
      </c>
    </row>
    <row r="5" spans="1:13">
      <c r="A5" t="s">
        <v>162</v>
      </c>
      <c r="C5" t="s">
        <v>163</v>
      </c>
      <c r="J5" s="3" t="s">
        <v>248</v>
      </c>
    </row>
    <row r="6" spans="1:13">
      <c r="A6" t="s">
        <v>220</v>
      </c>
      <c r="C6" t="s">
        <v>161</v>
      </c>
      <c r="J6" t="s">
        <v>249</v>
      </c>
    </row>
    <row r="7" spans="1:13">
      <c r="A7" t="s">
        <v>461</v>
      </c>
      <c r="C7" t="s">
        <v>227</v>
      </c>
    </row>
    <row r="8" spans="1:13">
      <c r="J8" t="s">
        <v>228</v>
      </c>
      <c r="K8" t="s">
        <v>252</v>
      </c>
      <c r="L8" t="s">
        <v>251</v>
      </c>
    </row>
    <row r="9" spans="1:13">
      <c r="A9" s="6" t="s">
        <v>226</v>
      </c>
      <c r="J9" t="s">
        <v>255</v>
      </c>
      <c r="K9" t="s">
        <v>256</v>
      </c>
      <c r="L9" t="s">
        <v>254</v>
      </c>
      <c r="M9" t="s">
        <v>257</v>
      </c>
    </row>
    <row r="10" spans="1:13">
      <c r="J10" t="s">
        <v>259</v>
      </c>
      <c r="M10" t="s">
        <v>260</v>
      </c>
    </row>
    <row r="11" spans="1:13">
      <c r="A11" t="s">
        <v>153</v>
      </c>
      <c r="B11" t="s">
        <v>150</v>
      </c>
      <c r="C11" t="s">
        <v>154</v>
      </c>
    </row>
    <row r="13" spans="1:13">
      <c r="A13" s="2" t="s">
        <v>148</v>
      </c>
    </row>
    <row r="14" spans="1:13">
      <c r="A14" t="s">
        <v>297</v>
      </c>
      <c r="E14" t="s">
        <v>296</v>
      </c>
    </row>
    <row r="15" spans="1:13">
      <c r="A15" t="s">
        <v>298</v>
      </c>
      <c r="B15" t="s">
        <v>299</v>
      </c>
    </row>
    <row r="16" spans="1:13">
      <c r="A16" t="s">
        <v>295</v>
      </c>
    </row>
    <row r="18" spans="1:8">
      <c r="A18" s="2" t="s">
        <v>220</v>
      </c>
    </row>
    <row r="19" spans="1:8">
      <c r="A19" s="2" t="s">
        <v>170</v>
      </c>
      <c r="E19" s="2" t="s">
        <v>169</v>
      </c>
      <c r="H19" s="2" t="s">
        <v>222</v>
      </c>
    </row>
    <row r="20" spans="1:8">
      <c r="A20" t="s">
        <v>307</v>
      </c>
      <c r="B20" t="s">
        <v>306</v>
      </c>
      <c r="C20" t="s">
        <v>150</v>
      </c>
      <c r="E20" t="s">
        <v>214</v>
      </c>
      <c r="F20" t="s">
        <v>213</v>
      </c>
      <c r="H20" t="s">
        <v>238</v>
      </c>
    </row>
    <row r="21" spans="1:8">
      <c r="A21" t="s">
        <v>208</v>
      </c>
      <c r="C21" t="s">
        <v>219</v>
      </c>
      <c r="E21" t="s">
        <v>215</v>
      </c>
      <c r="F21" t="s">
        <v>216</v>
      </c>
      <c r="H21" t="s">
        <v>223</v>
      </c>
    </row>
    <row r="22" spans="1:8">
      <c r="A22" s="6" t="s">
        <v>209</v>
      </c>
      <c r="B22" t="s">
        <v>212</v>
      </c>
      <c r="C22" t="s">
        <v>219</v>
      </c>
      <c r="E22" t="s">
        <v>217</v>
      </c>
      <c r="F22" t="s">
        <v>218</v>
      </c>
      <c r="H22" t="s">
        <v>224</v>
      </c>
    </row>
    <row r="23" spans="1:8">
      <c r="A23" t="s">
        <v>210</v>
      </c>
      <c r="C23" t="s">
        <v>219</v>
      </c>
      <c r="E23" t="s">
        <v>221</v>
      </c>
      <c r="H23" t="s">
        <v>225</v>
      </c>
    </row>
    <row r="24" spans="1:8">
      <c r="A24" t="s">
        <v>211</v>
      </c>
      <c r="C24" t="s">
        <v>219</v>
      </c>
    </row>
    <row r="25" spans="1:8">
      <c r="A25" t="s">
        <v>424</v>
      </c>
      <c r="B25" t="s">
        <v>423</v>
      </c>
      <c r="C25" t="s">
        <v>150</v>
      </c>
      <c r="H25" t="s">
        <v>239</v>
      </c>
    </row>
    <row r="26" spans="1:8">
      <c r="E26" s="7" t="s">
        <v>301</v>
      </c>
      <c r="F26" t="s">
        <v>302</v>
      </c>
    </row>
    <row r="27" spans="1:8">
      <c r="A27" t="s">
        <v>290</v>
      </c>
      <c r="B27" t="s">
        <v>291</v>
      </c>
      <c r="C27" t="s">
        <v>150</v>
      </c>
    </row>
    <row r="28" spans="1:8">
      <c r="A28" t="s">
        <v>261</v>
      </c>
      <c r="B28" t="s">
        <v>231</v>
      </c>
      <c r="C28" t="s">
        <v>150</v>
      </c>
    </row>
    <row r="29" spans="1:8">
      <c r="A29" t="s">
        <v>293</v>
      </c>
      <c r="C29" t="s">
        <v>150</v>
      </c>
    </row>
    <row r="30" spans="1:8">
      <c r="A30" t="s">
        <v>333</v>
      </c>
      <c r="B30" t="s">
        <v>334</v>
      </c>
      <c r="C30" t="s">
        <v>150</v>
      </c>
      <c r="E30" t="s">
        <v>236</v>
      </c>
      <c r="H30" t="s">
        <v>234</v>
      </c>
    </row>
    <row r="31" spans="1:8">
      <c r="A31" t="s">
        <v>335</v>
      </c>
      <c r="B31" t="s">
        <v>336</v>
      </c>
      <c r="C31" t="s">
        <v>150</v>
      </c>
    </row>
    <row r="32" spans="1:8">
      <c r="A32" t="s">
        <v>262</v>
      </c>
      <c r="B32" t="s">
        <v>300</v>
      </c>
      <c r="E32" t="s">
        <v>237</v>
      </c>
      <c r="F32" t="s">
        <v>243</v>
      </c>
      <c r="H32" t="s">
        <v>235</v>
      </c>
    </row>
    <row r="34" spans="1:13">
      <c r="A34" t="s">
        <v>292</v>
      </c>
    </row>
    <row r="35" spans="1:13">
      <c r="A35" t="s">
        <v>337</v>
      </c>
      <c r="B35" t="s">
        <v>232</v>
      </c>
      <c r="C35" t="s">
        <v>233</v>
      </c>
    </row>
    <row r="37" spans="1:13">
      <c r="A37" s="2" t="s">
        <v>462</v>
      </c>
    </row>
    <row r="38" spans="1:13">
      <c r="A38" t="s">
        <v>293</v>
      </c>
    </row>
    <row r="39" spans="1:13">
      <c r="A39" t="s">
        <v>463</v>
      </c>
    </row>
    <row r="43" spans="1:13">
      <c r="A43" s="2" t="s">
        <v>460</v>
      </c>
    </row>
    <row r="44" spans="1:13">
      <c r="A44" s="2" t="s">
        <v>170</v>
      </c>
      <c r="D44" t="s">
        <v>205</v>
      </c>
      <c r="F44" s="2" t="s">
        <v>169</v>
      </c>
    </row>
    <row r="45" spans="1:13">
      <c r="A45" t="s">
        <v>191</v>
      </c>
      <c r="C45" t="s">
        <v>197</v>
      </c>
      <c r="F45" t="s">
        <v>330</v>
      </c>
      <c r="L45" t="s">
        <v>182</v>
      </c>
    </row>
    <row r="46" spans="1:13">
      <c r="A46" t="s">
        <v>192</v>
      </c>
      <c r="B46" t="s">
        <v>198</v>
      </c>
      <c r="C46" t="s">
        <v>197</v>
      </c>
      <c r="F46" t="s">
        <v>294</v>
      </c>
      <c r="L46" t="s">
        <v>183</v>
      </c>
      <c r="M46" t="s">
        <v>184</v>
      </c>
    </row>
    <row r="47" spans="1:13">
      <c r="A47" t="s">
        <v>202</v>
      </c>
      <c r="B47" t="s">
        <v>204</v>
      </c>
      <c r="C47" t="s">
        <v>197</v>
      </c>
      <c r="F47" t="s">
        <v>263</v>
      </c>
    </row>
    <row r="48" spans="1:13">
      <c r="A48" t="s">
        <v>199</v>
      </c>
      <c r="C48" t="s">
        <v>197</v>
      </c>
      <c r="F48" t="s">
        <v>156</v>
      </c>
      <c r="G48" t="s">
        <v>157</v>
      </c>
      <c r="L48" t="s">
        <v>195</v>
      </c>
    </row>
    <row r="49" spans="1:13">
      <c r="A49" t="s">
        <v>452</v>
      </c>
      <c r="B49" t="s">
        <v>453</v>
      </c>
      <c r="C49" t="s">
        <v>197</v>
      </c>
      <c r="F49" t="s">
        <v>175</v>
      </c>
      <c r="L49" t="s">
        <v>196</v>
      </c>
    </row>
    <row r="50" spans="1:13">
      <c r="A50" t="s">
        <v>193</v>
      </c>
      <c r="B50" t="s">
        <v>194</v>
      </c>
      <c r="C50" t="s">
        <v>201</v>
      </c>
      <c r="F50" t="s">
        <v>167</v>
      </c>
      <c r="G50" t="s">
        <v>168</v>
      </c>
    </row>
    <row r="51" spans="1:13">
      <c r="F51" t="s">
        <v>178</v>
      </c>
      <c r="L51" t="s">
        <v>185</v>
      </c>
    </row>
    <row r="52" spans="1:13">
      <c r="A52" t="s">
        <v>173</v>
      </c>
      <c r="B52" t="s">
        <v>200</v>
      </c>
      <c r="C52" t="s">
        <v>197</v>
      </c>
      <c r="D52" t="s">
        <v>199</v>
      </c>
      <c r="L52" t="s">
        <v>186</v>
      </c>
      <c r="M52" t="s">
        <v>187</v>
      </c>
    </row>
    <row r="53" spans="1:13">
      <c r="A53" t="s">
        <v>206</v>
      </c>
      <c r="B53" t="s">
        <v>207</v>
      </c>
      <c r="C53" t="s">
        <v>197</v>
      </c>
      <c r="F53" t="s">
        <v>189</v>
      </c>
      <c r="G53" t="s">
        <v>190</v>
      </c>
    </row>
    <row r="54" spans="1:13">
      <c r="A54" t="s">
        <v>174</v>
      </c>
      <c r="C54" t="s">
        <v>197</v>
      </c>
      <c r="F54" t="s">
        <v>454</v>
      </c>
      <c r="G54" t="s">
        <v>176</v>
      </c>
    </row>
    <row r="56" spans="1:13">
      <c r="A56" t="s">
        <v>228</v>
      </c>
      <c r="C56" t="s">
        <v>197</v>
      </c>
      <c r="F56" t="s">
        <v>155</v>
      </c>
      <c r="G56" t="s">
        <v>203</v>
      </c>
    </row>
    <row r="57" spans="1:13">
      <c r="A57" t="s">
        <v>188</v>
      </c>
      <c r="B57" t="s">
        <v>342</v>
      </c>
      <c r="C57" t="s">
        <v>197</v>
      </c>
      <c r="F57" t="s">
        <v>158</v>
      </c>
      <c r="G57" t="s">
        <v>171</v>
      </c>
    </row>
    <row r="58" spans="1:13">
      <c r="A58" t="s">
        <v>229</v>
      </c>
      <c r="C58" t="s">
        <v>197</v>
      </c>
    </row>
    <row r="59" spans="1:13">
      <c r="A59" t="s">
        <v>230</v>
      </c>
      <c r="C59" t="s">
        <v>197</v>
      </c>
      <c r="F59" t="s">
        <v>177</v>
      </c>
    </row>
    <row r="60" spans="1:13">
      <c r="A60" t="s">
        <v>255</v>
      </c>
      <c r="C60" t="s">
        <v>197</v>
      </c>
    </row>
    <row r="61" spans="1:13">
      <c r="A61" t="s">
        <v>262</v>
      </c>
      <c r="C61" t="s">
        <v>197</v>
      </c>
      <c r="F61" t="s">
        <v>180</v>
      </c>
    </row>
    <row r="62" spans="1:13">
      <c r="A62" t="s">
        <v>340</v>
      </c>
      <c r="B62" t="s">
        <v>341</v>
      </c>
      <c r="C62" t="s">
        <v>197</v>
      </c>
      <c r="F62" t="s">
        <v>181</v>
      </c>
      <c r="G62" t="s">
        <v>317</v>
      </c>
    </row>
    <row r="63" spans="1:13">
      <c r="A63" t="s">
        <v>304</v>
      </c>
      <c r="C63" t="s">
        <v>197</v>
      </c>
      <c r="F63" t="s">
        <v>316</v>
      </c>
    </row>
    <row r="64" spans="1:13">
      <c r="A64" t="s">
        <v>308</v>
      </c>
      <c r="C64" t="s">
        <v>197</v>
      </c>
      <c r="F64" t="s">
        <v>258</v>
      </c>
    </row>
    <row r="65" spans="1:7">
      <c r="A65" t="s">
        <v>312</v>
      </c>
      <c r="B65" t="s">
        <v>313</v>
      </c>
      <c r="C65" t="s">
        <v>197</v>
      </c>
      <c r="F65" t="s">
        <v>303</v>
      </c>
      <c r="G65" t="s">
        <v>315</v>
      </c>
    </row>
    <row r="66" spans="1:7">
      <c r="A66" t="s">
        <v>318</v>
      </c>
      <c r="C66" t="s">
        <v>197</v>
      </c>
    </row>
    <row r="67" spans="1:7">
      <c r="A67" t="s">
        <v>193</v>
      </c>
      <c r="B67" t="s">
        <v>309</v>
      </c>
      <c r="C67" t="s">
        <v>197</v>
      </c>
      <c r="F67" t="s">
        <v>288</v>
      </c>
      <c r="G67" t="s">
        <v>289</v>
      </c>
    </row>
    <row r="68" spans="1:7">
      <c r="A68" t="s">
        <v>310</v>
      </c>
      <c r="B68" t="s">
        <v>311</v>
      </c>
      <c r="C68" t="s">
        <v>197</v>
      </c>
      <c r="F68" t="s">
        <v>338</v>
      </c>
      <c r="G68" t="s">
        <v>339</v>
      </c>
    </row>
    <row r="69" spans="1:7">
      <c r="A69" t="s">
        <v>331</v>
      </c>
      <c r="B69" t="s">
        <v>332</v>
      </c>
      <c r="C69" t="s">
        <v>197</v>
      </c>
      <c r="F69" t="s">
        <v>305</v>
      </c>
      <c r="G69" t="s">
        <v>347</v>
      </c>
    </row>
    <row r="70" spans="1:7">
      <c r="A70" s="3" t="s">
        <v>160</v>
      </c>
      <c r="F70" t="s">
        <v>343</v>
      </c>
      <c r="G70" t="s">
        <v>348</v>
      </c>
    </row>
    <row r="71" spans="1:7">
      <c r="F71" t="s">
        <v>314</v>
      </c>
      <c r="G71" t="s">
        <v>346</v>
      </c>
    </row>
    <row r="72" spans="1:7">
      <c r="A72" s="3" t="s">
        <v>159</v>
      </c>
      <c r="F72" t="s">
        <v>344</v>
      </c>
      <c r="G72" t="s">
        <v>345</v>
      </c>
    </row>
    <row r="78" spans="1:7">
      <c r="A78" s="3" t="s">
        <v>179</v>
      </c>
      <c r="F78" t="s">
        <v>241</v>
      </c>
      <c r="G78" t="s">
        <v>242</v>
      </c>
    </row>
    <row r="79" spans="1:7">
      <c r="F79" t="s">
        <v>244</v>
      </c>
      <c r="G79" t="s">
        <v>245</v>
      </c>
    </row>
    <row r="80" spans="1:7">
      <c r="A80" t="s">
        <v>240</v>
      </c>
      <c r="F80" s="3" t="s">
        <v>166</v>
      </c>
      <c r="G80" t="s">
        <v>246</v>
      </c>
    </row>
    <row r="81" spans="1:7">
      <c r="A81" s="2" t="s">
        <v>319</v>
      </c>
      <c r="F81" s="3" t="s">
        <v>165</v>
      </c>
      <c r="G81" t="s">
        <v>172</v>
      </c>
    </row>
    <row r="82" spans="1:7">
      <c r="F82" s="2" t="s">
        <v>169</v>
      </c>
    </row>
    <row r="83" spans="1:7">
      <c r="A83" t="s">
        <v>328</v>
      </c>
      <c r="F83" t="s">
        <v>329</v>
      </c>
    </row>
    <row r="84" spans="1:7">
      <c r="F84" t="s">
        <v>320</v>
      </c>
    </row>
    <row r="85" spans="1:7">
      <c r="F85" t="s">
        <v>321</v>
      </c>
    </row>
    <row r="86" spans="1:7">
      <c r="F86" t="s">
        <v>322</v>
      </c>
    </row>
    <row r="87" spans="1:7">
      <c r="F87" t="s">
        <v>323</v>
      </c>
    </row>
    <row r="88" spans="1:7">
      <c r="F88" t="s">
        <v>324</v>
      </c>
      <c r="G88" t="s">
        <v>325</v>
      </c>
    </row>
    <row r="89" spans="1:7">
      <c r="F89" t="s">
        <v>326</v>
      </c>
      <c r="G89" t="s">
        <v>325</v>
      </c>
    </row>
    <row r="90" spans="1:7">
      <c r="F90" t="s">
        <v>327</v>
      </c>
      <c r="G90" t="s">
        <v>325</v>
      </c>
    </row>
    <row r="91" spans="1:7">
      <c r="A91" s="2" t="s">
        <v>264</v>
      </c>
    </row>
    <row r="92" spans="1:7">
      <c r="A92" t="s">
        <v>170</v>
      </c>
      <c r="C92" t="s">
        <v>169</v>
      </c>
    </row>
    <row r="93" spans="1:7">
      <c r="A93" t="s">
        <v>271</v>
      </c>
      <c r="C93" t="s">
        <v>272</v>
      </c>
    </row>
    <row r="94" spans="1:7">
      <c r="C94" t="s">
        <v>265</v>
      </c>
    </row>
    <row r="95" spans="1:7">
      <c r="C95" t="s">
        <v>266</v>
      </c>
    </row>
    <row r="96" spans="1:7">
      <c r="C96" t="s">
        <v>267</v>
      </c>
    </row>
    <row r="97" spans="1:8">
      <c r="C97" t="s">
        <v>268</v>
      </c>
    </row>
    <row r="98" spans="1:8">
      <c r="C98" t="s">
        <v>269</v>
      </c>
    </row>
    <row r="99" spans="1:8">
      <c r="C99" t="s">
        <v>270</v>
      </c>
    </row>
    <row r="101" spans="1:8">
      <c r="A101" s="2" t="s">
        <v>273</v>
      </c>
      <c r="H101" s="2" t="s">
        <v>287</v>
      </c>
    </row>
    <row r="102" spans="1:8">
      <c r="A102" t="s">
        <v>170</v>
      </c>
      <c r="C102" t="s">
        <v>169</v>
      </c>
    </row>
    <row r="103" spans="1:8">
      <c r="A103" t="s">
        <v>280</v>
      </c>
      <c r="C103" t="s">
        <v>153</v>
      </c>
    </row>
    <row r="104" spans="1:8">
      <c r="A104" s="3" t="s">
        <v>284</v>
      </c>
      <c r="C104" t="s">
        <v>42</v>
      </c>
    </row>
    <row r="105" spans="1:8">
      <c r="C105" t="s">
        <v>272</v>
      </c>
    </row>
    <row r="106" spans="1:8">
      <c r="C106" t="s">
        <v>274</v>
      </c>
    </row>
    <row r="107" spans="1:8">
      <c r="C107" t="s">
        <v>175</v>
      </c>
    </row>
    <row r="108" spans="1:8">
      <c r="C108" t="s">
        <v>275</v>
      </c>
    </row>
    <row r="109" spans="1:8">
      <c r="C109" t="s">
        <v>156</v>
      </c>
    </row>
    <row r="110" spans="1:8">
      <c r="C110" t="s">
        <v>285</v>
      </c>
      <c r="D110" t="s">
        <v>286</v>
      </c>
    </row>
    <row r="112" spans="1:8">
      <c r="C112" t="s">
        <v>279</v>
      </c>
      <c r="D112" t="s">
        <v>276</v>
      </c>
    </row>
    <row r="113" spans="3:4">
      <c r="C113" t="s">
        <v>281</v>
      </c>
    </row>
    <row r="114" spans="3:4">
      <c r="C114" t="s">
        <v>282</v>
      </c>
    </row>
    <row r="115" spans="3:4">
      <c r="C115" t="s">
        <v>283</v>
      </c>
    </row>
    <row r="117" spans="3:4">
      <c r="C117" t="s">
        <v>278</v>
      </c>
      <c r="D117" t="s">
        <v>277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2:J82"/>
  <sheetViews>
    <sheetView tabSelected="1" topLeftCell="A31" workbookViewId="0">
      <selection activeCell="H61" sqref="H61"/>
    </sheetView>
  </sheetViews>
  <sheetFormatPr defaultRowHeight="15"/>
  <cols>
    <col min="1" max="1" width="16" customWidth="1"/>
    <col min="6" max="6" width="13.42578125" customWidth="1"/>
  </cols>
  <sheetData>
    <row r="2" spans="1:9">
      <c r="A2" s="2" t="s">
        <v>420</v>
      </c>
    </row>
    <row r="3" spans="1:9">
      <c r="A3" t="s">
        <v>380</v>
      </c>
      <c r="F3" t="s">
        <v>296</v>
      </c>
      <c r="I3" t="s">
        <v>442</v>
      </c>
    </row>
    <row r="4" spans="1:9">
      <c r="A4" t="s">
        <v>421</v>
      </c>
      <c r="F4" t="s">
        <v>422</v>
      </c>
      <c r="I4" t="s">
        <v>445</v>
      </c>
    </row>
    <row r="5" spans="1:9">
      <c r="A5" t="s">
        <v>182</v>
      </c>
      <c r="I5" t="s">
        <v>447</v>
      </c>
    </row>
    <row r="8" spans="1:9">
      <c r="A8" t="s">
        <v>182</v>
      </c>
    </row>
    <row r="9" spans="1:9">
      <c r="A9" s="2" t="s">
        <v>170</v>
      </c>
      <c r="G9" s="2" t="s">
        <v>169</v>
      </c>
    </row>
    <row r="10" spans="1:9">
      <c r="A10" s="2" t="s">
        <v>443</v>
      </c>
      <c r="G10" t="s">
        <v>450</v>
      </c>
      <c r="H10" t="s">
        <v>451</v>
      </c>
    </row>
    <row r="11" spans="1:9">
      <c r="A11" s="3" t="s">
        <v>428</v>
      </c>
      <c r="B11" t="s">
        <v>427</v>
      </c>
      <c r="G11" t="s">
        <v>425</v>
      </c>
    </row>
    <row r="12" spans="1:9">
      <c r="A12" s="3" t="s">
        <v>426</v>
      </c>
      <c r="B12" t="s">
        <v>429</v>
      </c>
      <c r="G12" s="2"/>
    </row>
    <row r="13" spans="1:9">
      <c r="A13" s="3" t="s">
        <v>430</v>
      </c>
      <c r="B13" t="s">
        <v>431</v>
      </c>
      <c r="G13" s="2"/>
    </row>
    <row r="14" spans="1:9">
      <c r="A14" s="3" t="s">
        <v>432</v>
      </c>
      <c r="B14" t="s">
        <v>433</v>
      </c>
      <c r="G14" s="2"/>
    </row>
    <row r="15" spans="1:9">
      <c r="A15" s="3" t="s">
        <v>434</v>
      </c>
      <c r="B15" t="s">
        <v>435</v>
      </c>
      <c r="G15" s="2"/>
    </row>
    <row r="16" spans="1:9">
      <c r="A16" s="3" t="s">
        <v>436</v>
      </c>
      <c r="B16" t="s">
        <v>437</v>
      </c>
      <c r="G16" s="2"/>
    </row>
    <row r="17" spans="1:7">
      <c r="A17" s="3" t="s">
        <v>438</v>
      </c>
      <c r="B17" t="s">
        <v>440</v>
      </c>
      <c r="G17" s="2"/>
    </row>
    <row r="18" spans="1:7">
      <c r="A18" s="3" t="s">
        <v>439</v>
      </c>
      <c r="G18" s="2"/>
    </row>
    <row r="19" spans="1:7">
      <c r="A19" s="3" t="s">
        <v>441</v>
      </c>
      <c r="G19" s="2"/>
    </row>
    <row r="20" spans="1:7">
      <c r="A20" s="3"/>
      <c r="G20" s="2"/>
    </row>
    <row r="21" spans="1:7">
      <c r="A21" t="s">
        <v>444</v>
      </c>
      <c r="G21" s="2"/>
    </row>
    <row r="22" spans="1:7">
      <c r="A22" s="3" t="s">
        <v>446</v>
      </c>
      <c r="G22" s="2"/>
    </row>
    <row r="23" spans="1:7">
      <c r="A23" s="3" t="s">
        <v>449</v>
      </c>
      <c r="G23" s="2"/>
    </row>
    <row r="24" spans="1:7">
      <c r="G24" s="2"/>
    </row>
    <row r="25" spans="1:7">
      <c r="A25" t="s">
        <v>447</v>
      </c>
      <c r="G25" s="2"/>
    </row>
    <row r="26" spans="1:7">
      <c r="A26" t="s">
        <v>448</v>
      </c>
      <c r="G26" s="2"/>
    </row>
    <row r="27" spans="1:7">
      <c r="A27" s="3" t="s">
        <v>290</v>
      </c>
      <c r="B27" t="s">
        <v>291</v>
      </c>
    </row>
    <row r="28" spans="1:7">
      <c r="A28" t="s">
        <v>293</v>
      </c>
    </row>
    <row r="30" spans="1:7">
      <c r="A30" t="s">
        <v>333</v>
      </c>
      <c r="B30" t="s">
        <v>334</v>
      </c>
    </row>
    <row r="31" spans="1:7">
      <c r="A31" t="s">
        <v>335</v>
      </c>
      <c r="B31" t="s">
        <v>336</v>
      </c>
    </row>
    <row r="33" spans="1:9">
      <c r="A33" t="s">
        <v>482</v>
      </c>
    </row>
    <row r="35" spans="1:9">
      <c r="A35" s="2" t="s">
        <v>182</v>
      </c>
      <c r="D35" t="s">
        <v>491</v>
      </c>
      <c r="I35" t="s">
        <v>380</v>
      </c>
    </row>
    <row r="36" spans="1:9">
      <c r="A36" t="s">
        <v>492</v>
      </c>
      <c r="D36" t="s">
        <v>483</v>
      </c>
    </row>
    <row r="37" spans="1:9">
      <c r="A37" t="s">
        <v>217</v>
      </c>
      <c r="B37" t="s">
        <v>495</v>
      </c>
      <c r="D37" t="s">
        <v>384</v>
      </c>
      <c r="F37" t="s">
        <v>484</v>
      </c>
    </row>
    <row r="38" spans="1:9">
      <c r="A38" t="s">
        <v>500</v>
      </c>
      <c r="D38" t="s">
        <v>485</v>
      </c>
    </row>
    <row r="39" spans="1:9">
      <c r="A39" t="s">
        <v>215</v>
      </c>
      <c r="B39" t="s">
        <v>494</v>
      </c>
      <c r="D39" t="s">
        <v>486</v>
      </c>
      <c r="E39" t="s">
        <v>509</v>
      </c>
    </row>
    <row r="40" spans="1:9">
      <c r="A40" t="s">
        <v>221</v>
      </c>
      <c r="B40" t="s">
        <v>493</v>
      </c>
      <c r="D40" t="s">
        <v>487</v>
      </c>
    </row>
    <row r="41" spans="1:9">
      <c r="A41" t="s">
        <v>510</v>
      </c>
      <c r="B41" t="s">
        <v>511</v>
      </c>
      <c r="D41" t="s">
        <v>488</v>
      </c>
    </row>
    <row r="42" spans="1:9">
      <c r="A42" t="s">
        <v>515</v>
      </c>
      <c r="B42" t="s">
        <v>512</v>
      </c>
      <c r="D42" t="s">
        <v>489</v>
      </c>
    </row>
    <row r="43" spans="1:9">
      <c r="A43" t="s">
        <v>513</v>
      </c>
      <c r="B43" t="s">
        <v>514</v>
      </c>
    </row>
    <row r="45" spans="1:9">
      <c r="D45" t="s">
        <v>211</v>
      </c>
      <c r="E45" t="s">
        <v>501</v>
      </c>
    </row>
    <row r="46" spans="1:9">
      <c r="D46" t="s">
        <v>516</v>
      </c>
      <c r="E46" t="s">
        <v>517</v>
      </c>
    </row>
    <row r="48" spans="1:9">
      <c r="D48" s="3" t="s">
        <v>490</v>
      </c>
    </row>
    <row r="49" spans="1:10">
      <c r="D49" s="3" t="s">
        <v>463</v>
      </c>
    </row>
    <row r="50" spans="1:10">
      <c r="A50" t="s">
        <v>473</v>
      </c>
      <c r="H50" t="s">
        <v>153</v>
      </c>
    </row>
    <row r="51" spans="1:10">
      <c r="A51" s="2" t="s">
        <v>464</v>
      </c>
      <c r="B51" s="2" t="s">
        <v>465</v>
      </c>
      <c r="C51" s="2"/>
      <c r="D51" s="2" t="s">
        <v>466</v>
      </c>
      <c r="E51" s="2"/>
      <c r="F51" s="2"/>
      <c r="G51" s="2"/>
      <c r="H51" s="2" t="s">
        <v>467</v>
      </c>
      <c r="I51" s="2"/>
      <c r="J51" s="2" t="s">
        <v>466</v>
      </c>
    </row>
    <row r="52" spans="1:10">
      <c r="A52" t="s">
        <v>42</v>
      </c>
      <c r="D52" t="s">
        <v>470</v>
      </c>
      <c r="H52" t="s">
        <v>272</v>
      </c>
      <c r="J52" t="s">
        <v>271</v>
      </c>
    </row>
    <row r="53" spans="1:10">
      <c r="A53" t="s">
        <v>468</v>
      </c>
      <c r="D53" t="s">
        <v>174</v>
      </c>
      <c r="H53" t="s">
        <v>497</v>
      </c>
      <c r="J53" t="s">
        <v>496</v>
      </c>
    </row>
    <row r="54" spans="1:10">
      <c r="A54" t="s">
        <v>274</v>
      </c>
      <c r="D54" t="s">
        <v>480</v>
      </c>
      <c r="H54" t="s">
        <v>499</v>
      </c>
    </row>
    <row r="55" spans="1:10">
      <c r="A55" t="s">
        <v>175</v>
      </c>
      <c r="D55" s="9" t="s">
        <v>481</v>
      </c>
      <c r="H55" t="s">
        <v>266</v>
      </c>
    </row>
    <row r="56" spans="1:10">
      <c r="A56" t="s">
        <v>285</v>
      </c>
      <c r="D56" s="3" t="s">
        <v>474</v>
      </c>
      <c r="H56" t="s">
        <v>267</v>
      </c>
    </row>
    <row r="57" spans="1:10">
      <c r="A57" t="s">
        <v>275</v>
      </c>
      <c r="D57" t="s">
        <v>475</v>
      </c>
      <c r="H57" t="s">
        <v>268</v>
      </c>
      <c r="J57" s="3" t="s">
        <v>469</v>
      </c>
    </row>
    <row r="58" spans="1:10">
      <c r="A58" t="s">
        <v>156</v>
      </c>
      <c r="H58" t="s">
        <v>269</v>
      </c>
      <c r="J58" s="3" t="s">
        <v>394</v>
      </c>
    </row>
    <row r="59" spans="1:10">
      <c r="J59" s="3"/>
    </row>
    <row r="60" spans="1:10">
      <c r="A60" t="s">
        <v>505</v>
      </c>
      <c r="B60" t="s">
        <v>506</v>
      </c>
      <c r="J60" s="3"/>
    </row>
    <row r="61" spans="1:10">
      <c r="A61" t="s">
        <v>507</v>
      </c>
      <c r="B61" t="s">
        <v>508</v>
      </c>
      <c r="D61" s="3" t="s">
        <v>477</v>
      </c>
      <c r="H61" t="s">
        <v>407</v>
      </c>
      <c r="J61" s="3" t="s">
        <v>478</v>
      </c>
    </row>
    <row r="62" spans="1:10">
      <c r="A62" t="s">
        <v>177</v>
      </c>
      <c r="D62" s="3" t="s">
        <v>476</v>
      </c>
      <c r="H62" t="s">
        <v>498</v>
      </c>
      <c r="J62" s="3" t="s">
        <v>479</v>
      </c>
    </row>
    <row r="64" spans="1:10">
      <c r="H64" t="s">
        <v>270</v>
      </c>
    </row>
    <row r="70" spans="1:2">
      <c r="A70" s="8"/>
    </row>
    <row r="71" spans="1:2">
      <c r="A71" s="8" t="s">
        <v>502</v>
      </c>
      <c r="B71" t="s">
        <v>504</v>
      </c>
    </row>
    <row r="72" spans="1:2">
      <c r="A72" s="8" t="s">
        <v>503</v>
      </c>
    </row>
    <row r="81" spans="4:4">
      <c r="D81" t="s">
        <v>471</v>
      </c>
    </row>
    <row r="82" spans="4:4">
      <c r="D82" t="s">
        <v>472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2:K57"/>
  <sheetViews>
    <sheetView workbookViewId="0">
      <selection activeCell="G11" sqref="G11"/>
    </sheetView>
  </sheetViews>
  <sheetFormatPr defaultRowHeight="15"/>
  <cols>
    <col min="1" max="1" width="20.28515625" customWidth="1"/>
    <col min="9" max="9" width="10.7109375" bestFit="1" customWidth="1"/>
  </cols>
  <sheetData>
    <row r="2" spans="1:10">
      <c r="A2" t="s">
        <v>354</v>
      </c>
      <c r="D2" t="s">
        <v>351</v>
      </c>
      <c r="I2" t="s">
        <v>233</v>
      </c>
    </row>
    <row r="3" spans="1:10">
      <c r="A3" t="s">
        <v>349</v>
      </c>
      <c r="D3" t="s">
        <v>352</v>
      </c>
      <c r="I3" s="5">
        <v>43082</v>
      </c>
      <c r="J3" t="s">
        <v>458</v>
      </c>
    </row>
    <row r="4" spans="1:10">
      <c r="A4" t="s">
        <v>350</v>
      </c>
      <c r="D4" t="s">
        <v>353</v>
      </c>
      <c r="I4" s="5">
        <v>43082</v>
      </c>
      <c r="J4" t="s">
        <v>459</v>
      </c>
    </row>
    <row r="5" spans="1:10">
      <c r="A5" t="s">
        <v>295</v>
      </c>
    </row>
    <row r="8" spans="1:10">
      <c r="A8" s="2" t="s">
        <v>373</v>
      </c>
    </row>
    <row r="9" spans="1:10">
      <c r="A9" t="s">
        <v>350</v>
      </c>
      <c r="B9" t="s">
        <v>359</v>
      </c>
      <c r="E9" t="s">
        <v>169</v>
      </c>
    </row>
    <row r="10" spans="1:10">
      <c r="A10" t="s">
        <v>357</v>
      </c>
      <c r="E10" t="s">
        <v>356</v>
      </c>
    </row>
    <row r="12" spans="1:10">
      <c r="E12" t="s">
        <v>360</v>
      </c>
    </row>
    <row r="13" spans="1:10">
      <c r="A13" t="s">
        <v>361</v>
      </c>
      <c r="E13" t="s">
        <v>355</v>
      </c>
    </row>
    <row r="14" spans="1:10">
      <c r="A14" t="s">
        <v>362</v>
      </c>
    </row>
    <row r="15" spans="1:10">
      <c r="A15" t="s">
        <v>369</v>
      </c>
    </row>
    <row r="16" spans="1:10">
      <c r="A16" t="s">
        <v>370</v>
      </c>
    </row>
    <row r="17" spans="1:6">
      <c r="A17" t="s">
        <v>455</v>
      </c>
    </row>
    <row r="18" spans="1:6">
      <c r="A18" t="s">
        <v>371</v>
      </c>
    </row>
    <row r="19" spans="1:6">
      <c r="A19" t="s">
        <v>350</v>
      </c>
    </row>
    <row r="20" spans="1:6">
      <c r="A20" t="s">
        <v>358</v>
      </c>
    </row>
    <row r="21" spans="1:6">
      <c r="A21" t="s">
        <v>457</v>
      </c>
    </row>
    <row r="22" spans="1:6">
      <c r="A22" t="s">
        <v>456</v>
      </c>
    </row>
    <row r="24" spans="1:6">
      <c r="A24" s="2" t="s">
        <v>367</v>
      </c>
      <c r="C24" t="s">
        <v>419</v>
      </c>
    </row>
    <row r="25" spans="1:6">
      <c r="A25" t="s">
        <v>170</v>
      </c>
      <c r="E25" t="s">
        <v>169</v>
      </c>
    </row>
    <row r="26" spans="1:6">
      <c r="E26" t="s">
        <v>329</v>
      </c>
      <c r="F26" t="s">
        <v>368</v>
      </c>
    </row>
    <row r="27" spans="1:6">
      <c r="A27" t="s">
        <v>417</v>
      </c>
      <c r="E27" t="s">
        <v>320</v>
      </c>
    </row>
    <row r="28" spans="1:6">
      <c r="A28" t="s">
        <v>312</v>
      </c>
      <c r="E28" t="s">
        <v>321</v>
      </c>
    </row>
    <row r="29" spans="1:6">
      <c r="A29" t="s">
        <v>372</v>
      </c>
      <c r="E29" t="s">
        <v>363</v>
      </c>
    </row>
    <row r="30" spans="1:6">
      <c r="E30" t="s">
        <v>364</v>
      </c>
    </row>
    <row r="31" spans="1:6">
      <c r="A31" t="s">
        <v>416</v>
      </c>
      <c r="E31" t="s">
        <v>365</v>
      </c>
    </row>
    <row r="32" spans="1:6">
      <c r="A32" t="s">
        <v>418</v>
      </c>
      <c r="E32" t="s">
        <v>366</v>
      </c>
    </row>
    <row r="33" spans="1:11">
      <c r="E33" t="s">
        <v>323</v>
      </c>
    </row>
    <row r="35" spans="1:11">
      <c r="A35" s="2" t="s">
        <v>374</v>
      </c>
    </row>
    <row r="36" spans="1:11">
      <c r="A36" s="2" t="s">
        <v>170</v>
      </c>
      <c r="G36" s="2" t="s">
        <v>169</v>
      </c>
      <c r="K36" s="2" t="s">
        <v>380</v>
      </c>
    </row>
    <row r="37" spans="1:11">
      <c r="A37" t="s">
        <v>174</v>
      </c>
      <c r="G37" t="s">
        <v>270</v>
      </c>
      <c r="K37" t="s">
        <v>382</v>
      </c>
    </row>
    <row r="38" spans="1:11">
      <c r="A38" t="s">
        <v>375</v>
      </c>
      <c r="B38" t="s">
        <v>388</v>
      </c>
      <c r="G38" t="s">
        <v>167</v>
      </c>
      <c r="K38" t="s">
        <v>383</v>
      </c>
    </row>
    <row r="39" spans="1:11">
      <c r="A39" t="s">
        <v>378</v>
      </c>
      <c r="B39" t="s">
        <v>379</v>
      </c>
      <c r="G39" t="s">
        <v>402</v>
      </c>
      <c r="K39" t="s">
        <v>381</v>
      </c>
    </row>
    <row r="40" spans="1:11">
      <c r="G40" t="s">
        <v>403</v>
      </c>
    </row>
    <row r="41" spans="1:11">
      <c r="A41" t="s">
        <v>376</v>
      </c>
      <c r="B41" t="s">
        <v>377</v>
      </c>
      <c r="G41" t="s">
        <v>404</v>
      </c>
      <c r="K41" s="2" t="s">
        <v>413</v>
      </c>
    </row>
    <row r="42" spans="1:11">
      <c r="A42" t="s">
        <v>386</v>
      </c>
      <c r="B42" t="s">
        <v>387</v>
      </c>
      <c r="G42" t="s">
        <v>363</v>
      </c>
      <c r="K42" t="s">
        <v>412</v>
      </c>
    </row>
    <row r="43" spans="1:11">
      <c r="A43" t="s">
        <v>384</v>
      </c>
      <c r="B43" t="s">
        <v>385</v>
      </c>
      <c r="G43" t="s">
        <v>405</v>
      </c>
      <c r="K43" t="s">
        <v>393</v>
      </c>
    </row>
    <row r="44" spans="1:11">
      <c r="A44" t="s">
        <v>414</v>
      </c>
      <c r="B44" t="s">
        <v>415</v>
      </c>
      <c r="G44" t="s">
        <v>406</v>
      </c>
      <c r="K44" t="s">
        <v>394</v>
      </c>
    </row>
    <row r="45" spans="1:11">
      <c r="G45" t="s">
        <v>407</v>
      </c>
      <c r="K45" t="s">
        <v>395</v>
      </c>
    </row>
    <row r="46" spans="1:11">
      <c r="A46" t="s">
        <v>389</v>
      </c>
      <c r="G46" t="s">
        <v>408</v>
      </c>
      <c r="K46" t="s">
        <v>396</v>
      </c>
    </row>
    <row r="47" spans="1:11">
      <c r="A47" t="s">
        <v>390</v>
      </c>
      <c r="G47" t="s">
        <v>409</v>
      </c>
      <c r="K47" t="s">
        <v>397</v>
      </c>
    </row>
    <row r="48" spans="1:11">
      <c r="A48" t="s">
        <v>391</v>
      </c>
      <c r="G48" t="s">
        <v>410</v>
      </c>
    </row>
    <row r="49" spans="1:7">
      <c r="A49" t="s">
        <v>392</v>
      </c>
      <c r="G49" t="s">
        <v>411</v>
      </c>
    </row>
    <row r="50" spans="1:7">
      <c r="A50" t="s">
        <v>393</v>
      </c>
    </row>
    <row r="51" spans="1:7">
      <c r="A51" t="s">
        <v>394</v>
      </c>
    </row>
    <row r="52" spans="1:7">
      <c r="A52" t="s">
        <v>395</v>
      </c>
    </row>
    <row r="53" spans="1:7">
      <c r="A53" t="s">
        <v>396</v>
      </c>
    </row>
    <row r="55" spans="1:7">
      <c r="A55" t="s">
        <v>397</v>
      </c>
      <c r="B55" t="s">
        <v>401</v>
      </c>
    </row>
    <row r="56" spans="1:7">
      <c r="A56" t="s">
        <v>398</v>
      </c>
      <c r="B56" t="s">
        <v>399</v>
      </c>
    </row>
    <row r="57" spans="1:7">
      <c r="A57" t="s">
        <v>400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I24"/>
  <sheetViews>
    <sheetView workbookViewId="0">
      <selection activeCell="A3" sqref="A3"/>
    </sheetView>
  </sheetViews>
  <sheetFormatPr defaultRowHeight="15"/>
  <cols>
    <col min="3" max="4" width="16" customWidth="1"/>
  </cols>
  <sheetData>
    <row r="1" spans="1:9">
      <c r="A1" t="s">
        <v>34</v>
      </c>
      <c r="B1" t="s">
        <v>41</v>
      </c>
      <c r="C1" t="s">
        <v>40</v>
      </c>
      <c r="D1" t="s">
        <v>45</v>
      </c>
      <c r="E1" t="s">
        <v>38</v>
      </c>
      <c r="G1" s="2" t="s">
        <v>63</v>
      </c>
    </row>
    <row r="4" spans="1:9">
      <c r="A4">
        <v>9120</v>
      </c>
      <c r="B4">
        <v>9142</v>
      </c>
      <c r="C4" t="s">
        <v>37</v>
      </c>
      <c r="F4" t="s">
        <v>38</v>
      </c>
    </row>
    <row r="5" spans="1:9">
      <c r="A5">
        <v>9232</v>
      </c>
      <c r="C5" t="s">
        <v>42</v>
      </c>
      <c r="F5" t="s">
        <v>39</v>
      </c>
    </row>
    <row r="6" spans="1:9">
      <c r="A6">
        <v>10232</v>
      </c>
      <c r="C6" t="s">
        <v>43</v>
      </c>
      <c r="F6" t="s">
        <v>35</v>
      </c>
      <c r="G6">
        <f>256*256</f>
        <v>65536</v>
      </c>
      <c r="H6">
        <v>4</v>
      </c>
      <c r="I6">
        <f>G6*H6</f>
        <v>262144</v>
      </c>
    </row>
    <row r="7" spans="1:9">
      <c r="A7">
        <v>10568</v>
      </c>
      <c r="C7" t="s">
        <v>44</v>
      </c>
      <c r="D7" t="s">
        <v>46</v>
      </c>
    </row>
    <row r="8" spans="1:9">
      <c r="A8">
        <v>10708</v>
      </c>
      <c r="C8" t="s">
        <v>47</v>
      </c>
    </row>
    <row r="9" spans="1:9">
      <c r="A9">
        <v>11084</v>
      </c>
      <c r="C9" t="s">
        <v>48</v>
      </c>
    </row>
    <row r="10" spans="1:9">
      <c r="A10">
        <v>11596</v>
      </c>
      <c r="B10">
        <v>11629</v>
      </c>
      <c r="C10" t="s">
        <v>49</v>
      </c>
    </row>
    <row r="11" spans="1:9">
      <c r="A11">
        <v>11852</v>
      </c>
      <c r="C11" t="s">
        <v>50</v>
      </c>
    </row>
    <row r="12" spans="1:9">
      <c r="A12">
        <v>12076</v>
      </c>
      <c r="C12" t="s">
        <v>51</v>
      </c>
    </row>
    <row r="13" spans="1:9">
      <c r="A13">
        <v>12124</v>
      </c>
      <c r="C13" t="s">
        <v>52</v>
      </c>
    </row>
    <row r="14" spans="1:9">
      <c r="A14">
        <v>12676</v>
      </c>
      <c r="C14" t="s">
        <v>53</v>
      </c>
    </row>
    <row r="15" spans="1:9">
      <c r="A15">
        <v>12932</v>
      </c>
      <c r="C15" t="s">
        <v>54</v>
      </c>
    </row>
    <row r="16" spans="1:9">
      <c r="A16">
        <v>13156</v>
      </c>
      <c r="B16">
        <v>13598</v>
      </c>
      <c r="C16" t="s">
        <v>55</v>
      </c>
    </row>
    <row r="17" spans="1:3">
      <c r="A17">
        <v>17396</v>
      </c>
      <c r="C17" t="s">
        <v>56</v>
      </c>
    </row>
    <row r="18" spans="1:3">
      <c r="A18">
        <v>17652</v>
      </c>
      <c r="C18" t="s">
        <v>57</v>
      </c>
    </row>
    <row r="19" spans="1:3">
      <c r="A19">
        <v>17876</v>
      </c>
      <c r="C19" t="s">
        <v>58</v>
      </c>
    </row>
    <row r="20" spans="1:3">
      <c r="A20">
        <v>18476</v>
      </c>
      <c r="C20" t="s">
        <v>56</v>
      </c>
    </row>
    <row r="21" spans="1:3">
      <c r="A21">
        <v>18732</v>
      </c>
      <c r="C21" t="s">
        <v>59</v>
      </c>
    </row>
    <row r="22" spans="1:3">
      <c r="A22">
        <v>18956</v>
      </c>
      <c r="B22">
        <v>19398</v>
      </c>
      <c r="C22" t="s">
        <v>60</v>
      </c>
    </row>
    <row r="23" spans="1:3">
      <c r="C23" t="s">
        <v>62</v>
      </c>
    </row>
    <row r="24" spans="1:3">
      <c r="A24">
        <v>23196</v>
      </c>
      <c r="C24"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1"/>
  <sheetViews>
    <sheetView workbookViewId="0">
      <selection activeCell="G21" sqref="G21"/>
    </sheetView>
  </sheetViews>
  <sheetFormatPr defaultRowHeight="15"/>
  <cols>
    <col min="1" max="1" width="35.28515625" customWidth="1"/>
    <col min="9" max="9" width="12" bestFit="1" customWidth="1"/>
  </cols>
  <sheetData>
    <row r="1" spans="1:10">
      <c r="A1" t="s">
        <v>3</v>
      </c>
      <c r="I1" t="s">
        <v>75</v>
      </c>
    </row>
    <row r="2" spans="1:10">
      <c r="A2" t="s">
        <v>64</v>
      </c>
      <c r="B2" t="s">
        <v>67</v>
      </c>
      <c r="I2">
        <v>5505024</v>
      </c>
      <c r="J2" t="s">
        <v>68</v>
      </c>
    </row>
    <row r="3" spans="1:10">
      <c r="A3" t="s">
        <v>65</v>
      </c>
      <c r="B3" t="s">
        <v>66</v>
      </c>
    </row>
    <row r="4" spans="1:10">
      <c r="I4">
        <v>256</v>
      </c>
      <c r="J4" t="s">
        <v>35</v>
      </c>
    </row>
    <row r="5" spans="1:10">
      <c r="I5">
        <f>I4^2</f>
        <v>65536</v>
      </c>
      <c r="J5" t="s">
        <v>69</v>
      </c>
    </row>
    <row r="6" spans="1:10">
      <c r="A6" t="s">
        <v>70</v>
      </c>
      <c r="B6" t="s">
        <v>71</v>
      </c>
      <c r="I6">
        <v>7</v>
      </c>
      <c r="J6" t="s">
        <v>72</v>
      </c>
    </row>
    <row r="7" spans="1:10">
      <c r="I7">
        <v>6</v>
      </c>
      <c r="J7" t="s">
        <v>73</v>
      </c>
    </row>
    <row r="8" spans="1:10">
      <c r="I8">
        <v>2</v>
      </c>
      <c r="J8" t="s">
        <v>74</v>
      </c>
    </row>
    <row r="9" spans="1:10">
      <c r="I9">
        <f>I5*I6*I7*I8</f>
        <v>5505024</v>
      </c>
    </row>
    <row r="11" spans="1:10">
      <c r="I11">
        <f>I9/42</f>
        <v>131072</v>
      </c>
      <c r="J11"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6"/>
  <sheetViews>
    <sheetView topLeftCell="A10" workbookViewId="0">
      <selection activeCell="C25" sqref="C25"/>
    </sheetView>
  </sheetViews>
  <sheetFormatPr defaultRowHeight="15"/>
  <cols>
    <col min="1" max="1" width="27.85546875" customWidth="1"/>
    <col min="8" max="8" width="10.42578125" customWidth="1"/>
  </cols>
  <sheetData>
    <row r="1" spans="1:14">
      <c r="A1" t="s">
        <v>82</v>
      </c>
      <c r="L1" t="s">
        <v>22</v>
      </c>
      <c r="M1" t="s">
        <v>129</v>
      </c>
      <c r="N1" t="s">
        <v>130</v>
      </c>
    </row>
    <row r="2" spans="1:14">
      <c r="E2" t="s">
        <v>88</v>
      </c>
      <c r="L2" t="s">
        <v>126</v>
      </c>
      <c r="M2" t="s">
        <v>128</v>
      </c>
      <c r="N2" t="s">
        <v>127</v>
      </c>
    </row>
    <row r="3" spans="1:14">
      <c r="A3" t="s">
        <v>83</v>
      </c>
      <c r="E3" t="s">
        <v>87</v>
      </c>
    </row>
    <row r="4" spans="1:14">
      <c r="E4" t="s">
        <v>86</v>
      </c>
    </row>
    <row r="5" spans="1:14">
      <c r="E5" t="s">
        <v>84</v>
      </c>
    </row>
    <row r="6" spans="1:14">
      <c r="E6" t="s">
        <v>85</v>
      </c>
      <c r="L6" t="s">
        <v>133</v>
      </c>
      <c r="M6" t="s">
        <v>132</v>
      </c>
      <c r="N6" t="s">
        <v>131</v>
      </c>
    </row>
    <row r="7" spans="1:14">
      <c r="L7" t="s">
        <v>133</v>
      </c>
      <c r="M7" t="s">
        <v>135</v>
      </c>
      <c r="N7" t="s">
        <v>134</v>
      </c>
    </row>
    <row r="8" spans="1:14">
      <c r="A8" s="2" t="s">
        <v>110</v>
      </c>
      <c r="H8" t="s">
        <v>113</v>
      </c>
      <c r="I8" t="b">
        <v>1</v>
      </c>
      <c r="L8" t="s">
        <v>138</v>
      </c>
      <c r="M8" t="s">
        <v>135</v>
      </c>
      <c r="N8" t="s">
        <v>137</v>
      </c>
    </row>
    <row r="9" spans="1:14">
      <c r="A9" t="s">
        <v>102</v>
      </c>
      <c r="B9" t="s">
        <v>106</v>
      </c>
    </row>
    <row r="10" spans="1:14">
      <c r="A10" t="s">
        <v>103</v>
      </c>
      <c r="B10" t="s">
        <v>106</v>
      </c>
      <c r="L10" t="s">
        <v>145</v>
      </c>
    </row>
    <row r="11" spans="1:14">
      <c r="L11" t="s">
        <v>144</v>
      </c>
      <c r="M11" t="s">
        <v>135</v>
      </c>
      <c r="N11" t="s">
        <v>146</v>
      </c>
    </row>
    <row r="12" spans="1:14">
      <c r="A12" t="s">
        <v>101</v>
      </c>
      <c r="B12" t="s">
        <v>109</v>
      </c>
    </row>
    <row r="13" spans="1:14">
      <c r="A13" t="s">
        <v>100</v>
      </c>
      <c r="B13" t="s">
        <v>107</v>
      </c>
    </row>
    <row r="15" spans="1:14">
      <c r="A15" t="s">
        <v>104</v>
      </c>
      <c r="B15" t="s">
        <v>106</v>
      </c>
    </row>
    <row r="17" spans="1:7">
      <c r="A17" t="s">
        <v>105</v>
      </c>
      <c r="B17" t="s">
        <v>108</v>
      </c>
    </row>
    <row r="18" spans="1:7">
      <c r="A18" t="s">
        <v>111</v>
      </c>
      <c r="B18" t="s">
        <v>108</v>
      </c>
    </row>
    <row r="19" spans="1:7">
      <c r="G19" t="s">
        <v>112</v>
      </c>
    </row>
    <row r="20" spans="1:7">
      <c r="A20" s="2" t="s">
        <v>147</v>
      </c>
    </row>
    <row r="21" spans="1:7">
      <c r="A21" s="2"/>
    </row>
    <row r="22" spans="1:7">
      <c r="A22" s="2"/>
    </row>
    <row r="23" spans="1:7">
      <c r="A23" s="2"/>
    </row>
    <row r="24" spans="1:7">
      <c r="A24" s="2" t="s">
        <v>114</v>
      </c>
    </row>
    <row r="25" spans="1:7">
      <c r="E25" t="s">
        <v>121</v>
      </c>
    </row>
    <row r="26" spans="1:7">
      <c r="A26" t="s">
        <v>120</v>
      </c>
    </row>
    <row r="28" spans="1:7">
      <c r="A28" t="s">
        <v>115</v>
      </c>
      <c r="B28" t="s">
        <v>117</v>
      </c>
    </row>
    <row r="29" spans="1:7">
      <c r="A29" t="s">
        <v>116</v>
      </c>
      <c r="B29" t="s">
        <v>117</v>
      </c>
    </row>
    <row r="30" spans="1:7">
      <c r="A30" t="s">
        <v>118</v>
      </c>
      <c r="B30" t="s">
        <v>119</v>
      </c>
    </row>
    <row r="32" spans="1:7">
      <c r="A32" t="s">
        <v>122</v>
      </c>
    </row>
    <row r="33" spans="1:2">
      <c r="A33" t="s">
        <v>123</v>
      </c>
      <c r="B33" t="s">
        <v>124</v>
      </c>
    </row>
    <row r="34" spans="1:2">
      <c r="A34" t="s">
        <v>125</v>
      </c>
      <c r="B34">
        <v>100</v>
      </c>
    </row>
    <row r="36" spans="1:2">
      <c r="A36" t="s">
        <v>136</v>
      </c>
    </row>
    <row r="38" spans="1:2">
      <c r="A38" t="s">
        <v>139</v>
      </c>
    </row>
    <row r="39" spans="1:2">
      <c r="B39" s="1" t="str">
        <f>HYPERLINK("http://docs.astropy.org/en/stable/convolution/","astropy replace bad pixels example")</f>
        <v>astropy replace bad pixels example</v>
      </c>
    </row>
    <row r="42" spans="1:2">
      <c r="A42" t="s">
        <v>140</v>
      </c>
    </row>
    <row r="43" spans="1:2">
      <c r="B43" t="s">
        <v>143</v>
      </c>
    </row>
    <row r="44" spans="1:2">
      <c r="B44" t="s">
        <v>141</v>
      </c>
    </row>
    <row r="46" spans="1:2">
      <c r="B46"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election activeCell="K19" sqref="K19"/>
    </sheetView>
  </sheetViews>
  <sheetFormatPr defaultRowHeight="15"/>
  <cols>
    <col min="1" max="1" width="9.7109375" bestFit="1" customWidth="1"/>
  </cols>
  <sheetData>
    <row r="1" spans="1:4">
      <c r="A1" t="s">
        <v>89</v>
      </c>
      <c r="B1" t="s">
        <v>90</v>
      </c>
      <c r="C1" t="s">
        <v>98</v>
      </c>
      <c r="D1" t="s">
        <v>91</v>
      </c>
    </row>
    <row r="2" spans="1:4">
      <c r="A2" s="5">
        <v>42923</v>
      </c>
      <c r="D2" t="s">
        <v>92</v>
      </c>
    </row>
    <row r="3" spans="1:4">
      <c r="A3" s="5">
        <v>42926</v>
      </c>
      <c r="D3" t="s">
        <v>93</v>
      </c>
    </row>
    <row r="4" spans="1:4">
      <c r="A4" s="5">
        <v>42937</v>
      </c>
      <c r="D4" t="s">
        <v>94</v>
      </c>
    </row>
    <row r="5" spans="1:4">
      <c r="D5" t="s">
        <v>95</v>
      </c>
    </row>
    <row r="6" spans="1:4">
      <c r="A6" s="5">
        <v>42942</v>
      </c>
      <c r="D6" t="s">
        <v>96</v>
      </c>
    </row>
    <row r="7" spans="1:4">
      <c r="A7" s="5">
        <v>42971</v>
      </c>
      <c r="B7">
        <v>6</v>
      </c>
      <c r="C7" t="s">
        <v>99</v>
      </c>
      <c r="D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Python</vt:lpstr>
      <vt:lpstr>QMgui</vt:lpstr>
      <vt:lpstr>AESgui</vt:lpstr>
      <vt:lpstr>pixgui</vt:lpstr>
      <vt:lpstr>IMreader</vt:lpstr>
      <vt:lpstr>NRRD</vt:lpstr>
      <vt:lpstr>GUI</vt:lpstr>
      <vt:lpstr>done</vt:lpstr>
    </vt:vector>
  </TitlesOfParts>
  <Company>Washington University in St. Louis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Croat</dc:creator>
  <cp:lastModifiedBy>Kevin Croat</cp:lastModifiedBy>
  <dcterms:created xsi:type="dcterms:W3CDTF">2016-04-04T15:13:54Z</dcterms:created>
  <dcterms:modified xsi:type="dcterms:W3CDTF">2018-05-04T21:28:15Z</dcterms:modified>
</cp:coreProperties>
</file>