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5325625571759190984/My Drive/datascience_files/datasets/"/>
    </mc:Choice>
  </mc:AlternateContent>
  <xr:revisionPtr revIDLastSave="0" documentId="13_ncr:1_{02C2CD39-7605-274E-94B9-0679E937C7A0}" xr6:coauthVersionLast="47" xr6:coauthVersionMax="47" xr10:uidLastSave="{00000000-0000-0000-0000-000000000000}"/>
  <bookViews>
    <workbookView xWindow="0" yWindow="500" windowWidth="28800" windowHeight="17500" activeTab="2" xr2:uid="{ED071BDE-5169-EB4A-AE2E-7F2585E327C7}"/>
  </bookViews>
  <sheets>
    <sheet name="eg0Apriori" sheetId="2" r:id="rId1"/>
    <sheet name="eg1Apriori" sheetId="1" r:id="rId2"/>
    <sheet name="eg0FPG" sheetId="3" r:id="rId3"/>
    <sheet name="eg2FP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9" i="5" l="1"/>
  <c r="Z78" i="5"/>
  <c r="Z80" i="5"/>
  <c r="Y80" i="5"/>
  <c r="Y79" i="5"/>
  <c r="Y78" i="5"/>
  <c r="Y76" i="5"/>
  <c r="Y75" i="5"/>
  <c r="D25" i="5" l="1"/>
  <c r="D24" i="5"/>
  <c r="D23" i="5"/>
  <c r="D22" i="5"/>
  <c r="D21" i="5"/>
  <c r="E92" i="2"/>
  <c r="E76" i="2"/>
  <c r="E75" i="2"/>
  <c r="E74" i="2"/>
  <c r="E73" i="2"/>
  <c r="D76" i="2"/>
  <c r="D75" i="2"/>
  <c r="D74" i="2"/>
  <c r="D73" i="2"/>
  <c r="C76" i="2"/>
  <c r="C75" i="2"/>
  <c r="C74" i="2"/>
  <c r="C73" i="2"/>
  <c r="B76" i="2"/>
  <c r="B75" i="2"/>
  <c r="B74" i="2"/>
  <c r="B73" i="2"/>
  <c r="D64" i="2"/>
  <c r="D63" i="2"/>
  <c r="D61" i="2"/>
  <c r="D60" i="2"/>
  <c r="F34" i="2"/>
  <c r="F33" i="2"/>
  <c r="F32" i="2"/>
  <c r="D24" i="2"/>
  <c r="D25" i="2"/>
  <c r="D26" i="2"/>
  <c r="D34" i="2"/>
  <c r="D33" i="2"/>
  <c r="C25" i="2"/>
  <c r="C26" i="2"/>
  <c r="B25" i="2"/>
  <c r="B26" i="2"/>
  <c r="C24" i="2"/>
  <c r="B24" i="2"/>
  <c r="C17" i="2"/>
  <c r="C16" i="2"/>
  <c r="C15" i="2"/>
  <c r="C14" i="2"/>
  <c r="C13" i="2"/>
  <c r="B17" i="2"/>
  <c r="B16" i="2"/>
  <c r="B15" i="2"/>
  <c r="B14" i="2"/>
  <c r="B13" i="2"/>
  <c r="C7" i="2"/>
  <c r="B56" i="2"/>
  <c r="C23" i="2"/>
  <c r="C31" i="2" s="1"/>
  <c r="C39" i="2" s="1"/>
  <c r="B23" i="2"/>
  <c r="B31" i="2" s="1"/>
  <c r="B39" i="2" s="1"/>
  <c r="A24" i="1"/>
  <c r="A22" i="1"/>
  <c r="C13" i="1"/>
  <c r="C14" i="1"/>
  <c r="C15" i="1"/>
  <c r="C16" i="1"/>
  <c r="C17" i="1"/>
  <c r="D56" i="2" l="1"/>
  <c r="G70" i="1"/>
  <c r="D73" i="1" s="1"/>
  <c r="G71" i="1"/>
  <c r="D75" i="1" s="1"/>
  <c r="G72" i="1"/>
  <c r="D71" i="1" s="1"/>
  <c r="G73" i="1"/>
  <c r="D72" i="1" s="1"/>
  <c r="F70" i="1"/>
  <c r="F71" i="1"/>
  <c r="F72" i="1"/>
  <c r="F73" i="1"/>
  <c r="D61" i="1"/>
  <c r="D60" i="1"/>
  <c r="D59" i="1"/>
  <c r="D58" i="1"/>
  <c r="D57" i="1"/>
  <c r="D56" i="1"/>
  <c r="D53" i="1"/>
  <c r="B53" i="1"/>
  <c r="C20" i="1"/>
  <c r="C28" i="1" s="1"/>
  <c r="C36" i="1" s="1"/>
  <c r="B20" i="1"/>
  <c r="B28" i="1" s="1"/>
  <c r="B36" i="1" s="1"/>
  <c r="F69" i="1" l="1"/>
  <c r="G69" i="1"/>
  <c r="D70" i="1"/>
  <c r="D74" i="1"/>
</calcChain>
</file>

<file path=xl/sharedStrings.xml><?xml version="1.0" encoding="utf-8"?>
<sst xmlns="http://schemas.openxmlformats.org/spreadsheetml/2006/main" count="430" uniqueCount="180">
  <si>
    <t>ID</t>
  </si>
  <si>
    <t>Data:</t>
  </si>
  <si>
    <t>i1</t>
  </si>
  <si>
    <t>i2</t>
  </si>
  <si>
    <t>i3</t>
  </si>
  <si>
    <t>i5</t>
  </si>
  <si>
    <t>i4</t>
  </si>
  <si>
    <t>Items</t>
  </si>
  <si>
    <t>Step1:</t>
  </si>
  <si>
    <t>count</t>
  </si>
  <si>
    <t>confidence</t>
  </si>
  <si>
    <t>will be eliminated</t>
  </si>
  <si>
    <t>step2:</t>
  </si>
  <si>
    <t>item</t>
  </si>
  <si>
    <t>support_count</t>
  </si>
  <si>
    <t xml:space="preserve">Find all the superset with 2 items of all the items present in the last step. </t>
  </si>
  <si>
    <t>{i1, i2}</t>
  </si>
  <si>
    <t>{i1, i3}</t>
  </si>
  <si>
    <t>{i1, i5}</t>
  </si>
  <si>
    <t>{i2, i3}</t>
  </si>
  <si>
    <t>{i2, i5}</t>
  </si>
  <si>
    <t>{i3, i5}</t>
  </si>
  <si>
    <t xml:space="preserve">Step 3: </t>
  </si>
  <si>
    <t xml:space="preserve">Find superset with 3 items in each set present in last transaction dataset. </t>
  </si>
  <si>
    <t>Check all the subset of an itemset which are frequent or not and remove the infrequent ones.</t>
  </si>
  <si>
    <t>In this case if we select { I1, I2, I3 } we must have all the subset that is,
{ I1, I2 }, { I2, I3 }, { I1, I3 }.</t>
  </si>
  <si>
    <t xml:space="preserve"> But we don’t have { I1, I3 } in our dataset. </t>
  </si>
  <si>
    <t>Same is true for { I1, I3, I5 } and { I2, I3, I5 }.
So, we stop here as there are no frequent itemset present.</t>
  </si>
  <si>
    <t>Step 4:</t>
  </si>
  <si>
    <t>As we have discovered all the frequent itemset. We will generate strong association rule.</t>
  </si>
  <si>
    <t xml:space="preserve">For that we have to calculate the confidence of each rule.
All the possible association rules can be, </t>
  </si>
  <si>
    <t xml:space="preserve">Confidence( I1 -&gt; I2 ) = </t>
  </si>
  <si>
    <t>SupportCount ( I1 U I2 ) / SupportCount( I1 ) 
= (2 / 2) * 100 % = 100%.</t>
  </si>
  <si>
    <t>I1 -&gt; I2</t>
  </si>
  <si>
    <t>I2 -&gt; I3</t>
  </si>
  <si>
    <t>I2 -&gt; I5</t>
  </si>
  <si>
    <t>I2 -&gt; I1</t>
  </si>
  <si>
    <t>I3 -&gt; I2</t>
  </si>
  <si>
    <t>I5 -&gt; I2</t>
  </si>
  <si>
    <t>association_rule</t>
  </si>
  <si>
    <t>confidence%</t>
  </si>
  <si>
    <t>Since, All these association rules has confidence ≥50% then all can be considered as strong association rules.</t>
  </si>
  <si>
    <t xml:space="preserve">Step 5: </t>
  </si>
  <si>
    <t>We will calculate lift for all the strong association rules.</t>
  </si>
  <si>
    <t>Lift ( I1 -&gt; I2 ) = Confidence( I1 -&gt; I2 )/ Support( I2 ) = 100 / 4 = 25 %.</t>
  </si>
  <si>
    <t>lift</t>
  </si>
  <si>
    <t>Now we will sort the Lift in decreasing order.</t>
  </si>
  <si>
    <t>It means that there is 25% chance that the customers who buy I1 are likely to buy I2.</t>
  </si>
  <si>
    <t>There you go. That’s the Apriori Algorithm where we find the association between different items.</t>
  </si>
  <si>
    <t>iPhone</t>
  </si>
  <si>
    <t>Cargador</t>
  </si>
  <si>
    <t>Funda</t>
  </si>
  <si>
    <t>Kindle</t>
  </si>
  <si>
    <t xml:space="preserve">i1 </t>
  </si>
  <si>
    <t>Adaptador</t>
  </si>
  <si>
    <t xml:space="preserve">pre determined. </t>
  </si>
  <si>
    <t>from ids 1, 4</t>
  </si>
  <si>
    <t>from id 1</t>
  </si>
  <si>
    <t>form id 4</t>
  </si>
  <si>
    <t>from ids 1, 5</t>
  </si>
  <si>
    <t>from ids 2, 4, 5</t>
  </si>
  <si>
    <t>from id 5</t>
  </si>
  <si>
    <t>Apple</t>
  </si>
  <si>
    <t>Orange</t>
  </si>
  <si>
    <t>Banana</t>
  </si>
  <si>
    <t>Coke</t>
  </si>
  <si>
    <t>Coffee</t>
  </si>
  <si>
    <t>frequent item set</t>
  </si>
  <si>
    <t xml:space="preserve">At least three times, items should be purchsed. </t>
  </si>
  <si>
    <t xml:space="preserve">Else, we are not considering. </t>
  </si>
  <si>
    <t>{Apple, Coke}</t>
  </si>
  <si>
    <t xml:space="preserve">from ids </t>
  </si>
  <si>
    <t>3,6</t>
  </si>
  <si>
    <t>{Apple, Orange}</t>
  </si>
  <si>
    <t>{Coke, Orange}</t>
  </si>
  <si>
    <t>{Apple, Orange, Coke}</t>
  </si>
  <si>
    <t>is most frequent item!!!</t>
  </si>
  <si>
    <t>support</t>
  </si>
  <si>
    <t>Support</t>
  </si>
  <si>
    <t>3, 4, 6</t>
  </si>
  <si>
    <t>1, 3, 6</t>
  </si>
  <si>
    <t>Confidence is an indication of how often the rule has been found to be true.</t>
  </si>
  <si>
    <t xml:space="preserve"> It signifies the likelihood of item Y being purchased when item X is purchased. </t>
  </si>
  <si>
    <t>A confidence of 75% means that 75% of the customers who purchased an apple also bought beer</t>
  </si>
  <si>
    <t>Apple -&gt; Orange</t>
  </si>
  <si>
    <t>Coke -&gt; Orange</t>
  </si>
  <si>
    <t>Orange -&gt; Apple</t>
  </si>
  <si>
    <t>Orange-&gt; Coke</t>
  </si>
  <si>
    <t>eliminated, because of low threshold</t>
  </si>
  <si>
    <t>apple, coke eliminated previous step,</t>
  </si>
  <si>
    <t>due to low threshold. !</t>
  </si>
  <si>
    <t>Lift</t>
  </si>
  <si>
    <t xml:space="preserve">how likely item Y is purchased when item X is purchased while controlling for how popular item Y is. </t>
  </si>
  <si>
    <t xml:space="preserve">If the lift value is 1, which implies no association between items. </t>
  </si>
  <si>
    <t xml:space="preserve">A lift value greater than 1 means that item Y is likely to be bought if item X is bought, </t>
  </si>
  <si>
    <t xml:space="preserve">while a value less than 1 means that item Y is unlikely to be bought if item X is bought. </t>
  </si>
  <si>
    <t>A lift of 12.5% means that 12.5% of the customers who likely to be bought beer if an apple is bought.</t>
  </si>
  <si>
    <t xml:space="preserve">Orange is more likely to be bought when Coke is bought!. </t>
  </si>
  <si>
    <t xml:space="preserve">When apple is bought, it is unlikely to be bought Orange. </t>
  </si>
  <si>
    <t>FP-growth algorithm</t>
  </si>
  <si>
    <t>id</t>
  </si>
  <si>
    <t>products</t>
  </si>
  <si>
    <t>a</t>
  </si>
  <si>
    <t>f</t>
  </si>
  <si>
    <t>c</t>
  </si>
  <si>
    <t>d</t>
  </si>
  <si>
    <t>g</t>
  </si>
  <si>
    <t>i</t>
  </si>
  <si>
    <t>m</t>
  </si>
  <si>
    <t>p</t>
  </si>
  <si>
    <t>b</t>
  </si>
  <si>
    <t>l</t>
  </si>
  <si>
    <t>o</t>
  </si>
  <si>
    <t>h</t>
  </si>
  <si>
    <t>j</t>
  </si>
  <si>
    <t>k</t>
  </si>
  <si>
    <t>s</t>
  </si>
  <si>
    <t>e</t>
  </si>
  <si>
    <t>n</t>
  </si>
  <si>
    <t>t</t>
  </si>
  <si>
    <t>product</t>
  </si>
  <si>
    <t>support_Count</t>
  </si>
  <si>
    <t>sort</t>
  </si>
  <si>
    <t>null</t>
  </si>
  <si>
    <t>a:1</t>
  </si>
  <si>
    <t>b:1</t>
  </si>
  <si>
    <t>t:1</t>
  </si>
  <si>
    <t>transaction id 1</t>
  </si>
  <si>
    <t>transaction id 2</t>
  </si>
  <si>
    <t>a:2</t>
  </si>
  <si>
    <t>c:1</t>
  </si>
  <si>
    <t>transaction id 3</t>
  </si>
  <si>
    <t>a:3</t>
  </si>
  <si>
    <t>s : 1</t>
  </si>
  <si>
    <t>transaction id 4</t>
  </si>
  <si>
    <t>a:4</t>
  </si>
  <si>
    <t>b:2</t>
  </si>
  <si>
    <t>transaction id 5</t>
  </si>
  <si>
    <t>s:1</t>
  </si>
  <si>
    <t>transaction id 6</t>
  </si>
  <si>
    <t>a:5</t>
  </si>
  <si>
    <t>s : 2</t>
  </si>
  <si>
    <t>transaction id 7</t>
  </si>
  <si>
    <t>s:2</t>
  </si>
  <si>
    <t>transaction id 8</t>
  </si>
  <si>
    <t>transaction id 9</t>
  </si>
  <si>
    <t>a:6</t>
  </si>
  <si>
    <t>b:3</t>
  </si>
  <si>
    <t>a:7</t>
  </si>
  <si>
    <t>b:4</t>
  </si>
  <si>
    <t xml:space="preserve">we need to consider the item which has the lowest support count, here, t has 2. </t>
  </si>
  <si>
    <t>{a, b:1}</t>
  </si>
  <si>
    <t>{a,b,s:1}</t>
  </si>
  <si>
    <t>for t, conditional pattern bases are:</t>
  </si>
  <si>
    <t>conditional pattern bases</t>
  </si>
  <si>
    <t>{ {a, b:1}, {a,b,s:1} }</t>
  </si>
  <si>
    <t>Conditional FP tree</t>
  </si>
  <si>
    <t xml:space="preserve">&lt; a:2, b:2 &gt; </t>
  </si>
  <si>
    <t xml:space="preserve">Conditional FP tree has: </t>
  </si>
  <si>
    <t xml:space="preserve">we will not consider S:1 </t>
  </si>
  <si>
    <t>since we have taken the minimum support count to be 2.</t>
  </si>
  <si>
    <t>Frequent Pattern Generation</t>
  </si>
  <si>
    <t xml:space="preserve">{a, t : 2 } </t>
  </si>
  <si>
    <t>{b, t : 2}</t>
  </si>
  <si>
    <t xml:space="preserve">{a, b, t : 2} </t>
  </si>
  <si>
    <t xml:space="preserve">{ {a, b : 1}, {a : 1} } </t>
  </si>
  <si>
    <t>{a, c : 2}</t>
  </si>
  <si>
    <r>
      <t>&lt; a: 2</t>
    </r>
    <r>
      <rPr>
        <sz val="18"/>
        <color rgb="FFFF0000"/>
        <rFont val="Calibri Light (Headings)"/>
      </rPr>
      <t>, b: 1 *</t>
    </r>
    <r>
      <rPr>
        <sz val="18"/>
        <color theme="1"/>
        <rFont val="Calibri Light"/>
        <family val="2"/>
        <scheme val="major"/>
      </rPr>
      <t xml:space="preserve">&gt; </t>
    </r>
  </si>
  <si>
    <t>* the minimum support count we have considered is 2</t>
  </si>
  <si>
    <t xml:space="preserve">{ {b : 2}, {a: 2}, {a, b: 2} } </t>
  </si>
  <si>
    <t>&lt; a: 4, b: 2&gt;, &lt;b:2&gt;</t>
  </si>
  <si>
    <t xml:space="preserve">since a, and b originating from two different 'Null's we can't add. </t>
  </si>
  <si>
    <t>{a, s : 4}</t>
  </si>
  <si>
    <t>{b, s : 4}</t>
  </si>
  <si>
    <t>{a, b, s: 2}</t>
  </si>
  <si>
    <t xml:space="preserve">{ {a: 4} } </t>
  </si>
  <si>
    <t xml:space="preserve">&lt; a : 4&gt; </t>
  </si>
  <si>
    <t xml:space="preserve">{a, b: 4} </t>
  </si>
  <si>
    <t xml:space="preserve">3-item frequent set </t>
  </si>
  <si>
    <t>2-Item frequent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</si>
</sst>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0"/>
      <name val="Calibri Light"/>
      <family val="2"/>
      <scheme val="major"/>
    </font>
    <font>
      <sz val="18"/>
      <color rgb="FFFF0000"/>
      <name val="Calibri Light (Headings)"/>
    </font>
    <font>
      <sz val="18"/>
      <color rgb="FFFF0000"/>
      <name val="Calibri Light"/>
      <family val="2"/>
      <scheme val="major"/>
    </font>
    <font>
      <sz val="18"/>
      <color theme="5" tint="-0.249977111117893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/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2" xfId="0" applyFill="1" applyBorder="1" applyAlignment="1">
      <alignment horizontal="center" wrapText="1"/>
    </xf>
    <xf numFmtId="9" fontId="0" fillId="0" borderId="3" xfId="1" applyFont="1" applyBorder="1"/>
    <xf numFmtId="0" fontId="0" fillId="6" borderId="4" xfId="0" applyFill="1" applyBorder="1" applyAlignment="1">
      <alignment horizontal="center"/>
    </xf>
    <xf numFmtId="9" fontId="0" fillId="0" borderId="5" xfId="1" applyFont="1" applyBorder="1"/>
    <xf numFmtId="0" fontId="0" fillId="0" borderId="6" xfId="0" applyBorder="1" applyAlignment="1">
      <alignment horizontal="center"/>
    </xf>
    <xf numFmtId="9" fontId="0" fillId="0" borderId="7" xfId="1" applyFont="1" applyBorder="1"/>
    <xf numFmtId="0" fontId="0" fillId="4" borderId="2" xfId="0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3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right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1" applyNumberFormat="1" applyFont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/>
    <xf numFmtId="0" fontId="0" fillId="7" borderId="11" xfId="0" applyFill="1" applyBorder="1"/>
    <xf numFmtId="0" fontId="0" fillId="7" borderId="9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9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7" fillId="9" borderId="0" xfId="0" applyFont="1" applyFill="1"/>
    <xf numFmtId="0" fontId="7" fillId="10" borderId="18" xfId="0" applyFont="1" applyFill="1" applyBorder="1" applyAlignment="1">
      <alignment horizontal="center"/>
    </xf>
    <xf numFmtId="0" fontId="6" fillId="0" borderId="12" xfId="0" applyFont="1" applyBorder="1"/>
    <xf numFmtId="0" fontId="6" fillId="0" borderId="10" xfId="0" applyFont="1" applyBorder="1"/>
    <xf numFmtId="0" fontId="7" fillId="10" borderId="20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7" fillId="10" borderId="21" xfId="0" applyFont="1" applyFill="1" applyBorder="1" applyAlignment="1">
      <alignment horizontal="center"/>
    </xf>
    <xf numFmtId="0" fontId="6" fillId="0" borderId="1" xfId="0" applyFont="1" applyBorder="1"/>
    <xf numFmtId="0" fontId="6" fillId="0" borderId="17" xfId="0" applyFont="1" applyBorder="1"/>
    <xf numFmtId="0" fontId="6" fillId="0" borderId="0" xfId="0" applyFont="1" applyFill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11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1" borderId="0" xfId="0" applyFont="1" applyFill="1"/>
    <xf numFmtId="0" fontId="7" fillId="11" borderId="23" xfId="0" applyFont="1" applyFill="1" applyBorder="1"/>
    <xf numFmtId="0" fontId="6" fillId="0" borderId="24" xfId="0" applyFont="1" applyBorder="1" applyAlignment="1">
      <alignment horizontal="center"/>
    </xf>
    <xf numFmtId="0" fontId="7" fillId="11" borderId="12" xfId="0" applyFont="1" applyFill="1" applyBorder="1"/>
    <xf numFmtId="0" fontId="7" fillId="11" borderId="10" xfId="0" applyFont="1" applyFill="1" applyBorder="1"/>
    <xf numFmtId="0" fontId="7" fillId="11" borderId="13" xfId="0" applyFont="1" applyFill="1" applyBorder="1"/>
    <xf numFmtId="0" fontId="6" fillId="0" borderId="25" xfId="0" applyFont="1" applyBorder="1" applyAlignment="1">
      <alignment horizontal="center"/>
    </xf>
    <xf numFmtId="0" fontId="9" fillId="0" borderId="0" xfId="0" applyFont="1"/>
    <xf numFmtId="0" fontId="10" fillId="0" borderId="14" xfId="0" applyFont="1" applyBorder="1"/>
    <xf numFmtId="0" fontId="10" fillId="0" borderId="0" xfId="0" applyFont="1"/>
    <xf numFmtId="0" fontId="6" fillId="0" borderId="2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9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94.png"/><Relationship Id="rId21" Type="http://schemas.openxmlformats.org/officeDocument/2006/relationships/customXml" Target="../ink/ink11.xml"/><Relationship Id="rId42" Type="http://schemas.openxmlformats.org/officeDocument/2006/relationships/image" Target="../media/image60.png"/><Relationship Id="rId63" Type="http://schemas.openxmlformats.org/officeDocument/2006/relationships/customXml" Target="../ink/ink32.xml"/><Relationship Id="rId84" Type="http://schemas.openxmlformats.org/officeDocument/2006/relationships/customXml" Target="../ink/ink45.xml"/><Relationship Id="rId138" Type="http://schemas.openxmlformats.org/officeDocument/2006/relationships/customXml" Target="../ink/ink80.xml"/><Relationship Id="rId107" Type="http://schemas.openxmlformats.org/officeDocument/2006/relationships/image" Target="../media/image89.png"/><Relationship Id="rId11" Type="http://schemas.openxmlformats.org/officeDocument/2006/relationships/customXml" Target="../ink/ink6.xml"/><Relationship Id="rId32" Type="http://schemas.openxmlformats.org/officeDocument/2006/relationships/image" Target="../media/image55.png"/><Relationship Id="rId53" Type="http://schemas.openxmlformats.org/officeDocument/2006/relationships/customXml" Target="../ink/ink27.xml"/><Relationship Id="rId74" Type="http://schemas.openxmlformats.org/officeDocument/2006/relationships/image" Target="../media/image76.png"/><Relationship Id="rId128" Type="http://schemas.openxmlformats.org/officeDocument/2006/relationships/customXml" Target="../ink/ink72.xml"/><Relationship Id="rId149" Type="http://schemas.openxmlformats.org/officeDocument/2006/relationships/image" Target="../media/image98.png"/><Relationship Id="rId5" Type="http://schemas.openxmlformats.org/officeDocument/2006/relationships/customXml" Target="../ink/ink3.xml"/><Relationship Id="rId95" Type="http://schemas.openxmlformats.org/officeDocument/2006/relationships/image" Target="../media/image83.png"/><Relationship Id="rId22" Type="http://schemas.openxmlformats.org/officeDocument/2006/relationships/image" Target="../media/image50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63.png"/><Relationship Id="rId64" Type="http://schemas.openxmlformats.org/officeDocument/2006/relationships/image" Target="../media/image71.png"/><Relationship Id="rId69" Type="http://schemas.openxmlformats.org/officeDocument/2006/relationships/customXml" Target="../ink/ink35.xml"/><Relationship Id="rId113" Type="http://schemas.openxmlformats.org/officeDocument/2006/relationships/image" Target="../media/image92.png"/><Relationship Id="rId118" Type="http://schemas.openxmlformats.org/officeDocument/2006/relationships/customXml" Target="../ink/ink63.xml"/><Relationship Id="rId134" Type="http://schemas.openxmlformats.org/officeDocument/2006/relationships/customXml" Target="../ink/ink77.xml"/><Relationship Id="rId139" Type="http://schemas.openxmlformats.org/officeDocument/2006/relationships/customXml" Target="../ink/ink81.xml"/><Relationship Id="rId80" Type="http://schemas.openxmlformats.org/officeDocument/2006/relationships/customXml" Target="../ink/ink41.xml"/><Relationship Id="rId85" Type="http://schemas.openxmlformats.org/officeDocument/2006/relationships/customXml" Target="../ink/ink46.xml"/><Relationship Id="rId150" Type="http://schemas.openxmlformats.org/officeDocument/2006/relationships/customXml" Target="../ink/ink91.xml"/><Relationship Id="rId12" Type="http://schemas.openxmlformats.org/officeDocument/2006/relationships/image" Target="../media/image45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58.png"/><Relationship Id="rId59" Type="http://schemas.openxmlformats.org/officeDocument/2006/relationships/customXml" Target="../ink/ink30.xml"/><Relationship Id="rId103" Type="http://schemas.openxmlformats.org/officeDocument/2006/relationships/image" Target="../media/image87.png"/><Relationship Id="rId108" Type="http://schemas.openxmlformats.org/officeDocument/2006/relationships/customXml" Target="../ink/ink58.xml"/><Relationship Id="rId124" Type="http://schemas.openxmlformats.org/officeDocument/2006/relationships/customXml" Target="../ink/ink68.xml"/><Relationship Id="rId129" Type="http://schemas.openxmlformats.org/officeDocument/2006/relationships/customXml" Target="../ink/ink73.xml"/><Relationship Id="rId54" Type="http://schemas.openxmlformats.org/officeDocument/2006/relationships/image" Target="../media/image66.png"/><Relationship Id="rId70" Type="http://schemas.openxmlformats.org/officeDocument/2006/relationships/image" Target="../media/image74.png"/><Relationship Id="rId75" Type="http://schemas.openxmlformats.org/officeDocument/2006/relationships/customXml" Target="../ink/ink38.xml"/><Relationship Id="rId91" Type="http://schemas.openxmlformats.org/officeDocument/2006/relationships/image" Target="../media/image81.png"/><Relationship Id="rId96" Type="http://schemas.openxmlformats.org/officeDocument/2006/relationships/customXml" Target="../ink/ink52.xml"/><Relationship Id="rId140" Type="http://schemas.openxmlformats.org/officeDocument/2006/relationships/customXml" Target="../ink/ink82.xml"/><Relationship Id="rId145" Type="http://schemas.openxmlformats.org/officeDocument/2006/relationships/customXml" Target="../ink/ink87.xml"/><Relationship Id="rId1" Type="http://schemas.openxmlformats.org/officeDocument/2006/relationships/customXml" Target="../ink/ink1.xml"/><Relationship Id="rId6" Type="http://schemas.openxmlformats.org/officeDocument/2006/relationships/image" Target="../media/image42.png"/><Relationship Id="rId23" Type="http://schemas.openxmlformats.org/officeDocument/2006/relationships/customXml" Target="../ink/ink12.xml"/><Relationship Id="rId28" Type="http://schemas.openxmlformats.org/officeDocument/2006/relationships/image" Target="../media/image53.png"/><Relationship Id="rId49" Type="http://schemas.openxmlformats.org/officeDocument/2006/relationships/customXml" Target="../ink/ink25.xml"/><Relationship Id="rId114" Type="http://schemas.openxmlformats.org/officeDocument/2006/relationships/customXml" Target="../ink/ink61.xml"/><Relationship Id="rId119" Type="http://schemas.openxmlformats.org/officeDocument/2006/relationships/image" Target="../media/image95.png"/><Relationship Id="rId44" Type="http://schemas.openxmlformats.org/officeDocument/2006/relationships/image" Target="../media/image61.png"/><Relationship Id="rId60" Type="http://schemas.openxmlformats.org/officeDocument/2006/relationships/image" Target="../media/image69.png"/><Relationship Id="rId65" Type="http://schemas.openxmlformats.org/officeDocument/2006/relationships/customXml" Target="../ink/ink33.xml"/><Relationship Id="rId81" Type="http://schemas.openxmlformats.org/officeDocument/2006/relationships/customXml" Target="../ink/ink42.xml"/><Relationship Id="rId86" Type="http://schemas.openxmlformats.org/officeDocument/2006/relationships/customXml" Target="../ink/ink47.xml"/><Relationship Id="rId130" Type="http://schemas.openxmlformats.org/officeDocument/2006/relationships/customXml" Target="../ink/ink74.xml"/><Relationship Id="rId135" Type="http://schemas.openxmlformats.org/officeDocument/2006/relationships/image" Target="../media/image97.png"/><Relationship Id="rId151" Type="http://schemas.openxmlformats.org/officeDocument/2006/relationships/image" Target="../media/image99.png"/><Relationship Id="rId13" Type="http://schemas.openxmlformats.org/officeDocument/2006/relationships/customXml" Target="../ink/ink7.xml"/><Relationship Id="rId18" Type="http://schemas.openxmlformats.org/officeDocument/2006/relationships/image" Target="../media/image48.png"/><Relationship Id="rId39" Type="http://schemas.openxmlformats.org/officeDocument/2006/relationships/customXml" Target="../ink/ink20.xml"/><Relationship Id="rId109" Type="http://schemas.openxmlformats.org/officeDocument/2006/relationships/image" Target="../media/image90.png"/><Relationship Id="rId34" Type="http://schemas.openxmlformats.org/officeDocument/2006/relationships/image" Target="../media/image56.png"/><Relationship Id="rId50" Type="http://schemas.openxmlformats.org/officeDocument/2006/relationships/image" Target="../media/image64.png"/><Relationship Id="rId55" Type="http://schemas.openxmlformats.org/officeDocument/2006/relationships/customXml" Target="../ink/ink28.xml"/><Relationship Id="rId76" Type="http://schemas.openxmlformats.org/officeDocument/2006/relationships/image" Target="../media/image77.png"/><Relationship Id="rId97" Type="http://schemas.openxmlformats.org/officeDocument/2006/relationships/image" Target="../media/image84.png"/><Relationship Id="rId104" Type="http://schemas.openxmlformats.org/officeDocument/2006/relationships/customXml" Target="../ink/ink56.xml"/><Relationship Id="rId120" Type="http://schemas.openxmlformats.org/officeDocument/2006/relationships/customXml" Target="../ink/ink64.xml"/><Relationship Id="rId125" Type="http://schemas.openxmlformats.org/officeDocument/2006/relationships/customXml" Target="../ink/ink69.xml"/><Relationship Id="rId141" Type="http://schemas.openxmlformats.org/officeDocument/2006/relationships/customXml" Target="../ink/ink83.xml"/><Relationship Id="rId146" Type="http://schemas.openxmlformats.org/officeDocument/2006/relationships/customXml" Target="../ink/ink88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customXml" Target="../ink/ink50.xml"/><Relationship Id="rId2" Type="http://schemas.openxmlformats.org/officeDocument/2006/relationships/image" Target="../media/image40.png"/><Relationship Id="rId29" Type="http://schemas.openxmlformats.org/officeDocument/2006/relationships/customXml" Target="../ink/ink15.xml"/><Relationship Id="rId24" Type="http://schemas.openxmlformats.org/officeDocument/2006/relationships/image" Target="../media/image51.png"/><Relationship Id="rId40" Type="http://schemas.openxmlformats.org/officeDocument/2006/relationships/image" Target="../media/image59.png"/><Relationship Id="rId45" Type="http://schemas.openxmlformats.org/officeDocument/2006/relationships/customXml" Target="../ink/ink23.xml"/><Relationship Id="rId66" Type="http://schemas.openxmlformats.org/officeDocument/2006/relationships/image" Target="../media/image72.png"/><Relationship Id="rId87" Type="http://schemas.openxmlformats.org/officeDocument/2006/relationships/image" Target="../media/image79.png"/><Relationship Id="rId110" Type="http://schemas.openxmlformats.org/officeDocument/2006/relationships/customXml" Target="../ink/ink59.xml"/><Relationship Id="rId115" Type="http://schemas.openxmlformats.org/officeDocument/2006/relationships/image" Target="../media/image93.png"/><Relationship Id="rId131" Type="http://schemas.openxmlformats.org/officeDocument/2006/relationships/customXml" Target="../ink/ink75.xml"/><Relationship Id="rId136" Type="http://schemas.openxmlformats.org/officeDocument/2006/relationships/customXml" Target="../ink/ink78.xml"/><Relationship Id="rId61" Type="http://schemas.openxmlformats.org/officeDocument/2006/relationships/customXml" Target="../ink/ink31.xml"/><Relationship Id="rId82" Type="http://schemas.openxmlformats.org/officeDocument/2006/relationships/customXml" Target="../ink/ink43.xml"/><Relationship Id="rId19" Type="http://schemas.openxmlformats.org/officeDocument/2006/relationships/customXml" Target="../ink/ink10.xml"/><Relationship Id="rId14" Type="http://schemas.openxmlformats.org/officeDocument/2006/relationships/image" Target="../media/image46.png"/><Relationship Id="rId30" Type="http://schemas.openxmlformats.org/officeDocument/2006/relationships/image" Target="../media/image54.png"/><Relationship Id="rId35" Type="http://schemas.openxmlformats.org/officeDocument/2006/relationships/customXml" Target="../ink/ink18.xml"/><Relationship Id="rId56" Type="http://schemas.openxmlformats.org/officeDocument/2006/relationships/image" Target="../media/image67.png"/><Relationship Id="rId77" Type="http://schemas.openxmlformats.org/officeDocument/2006/relationships/customXml" Target="../ink/ink39.xml"/><Relationship Id="rId100" Type="http://schemas.openxmlformats.org/officeDocument/2006/relationships/customXml" Target="../ink/ink54.xml"/><Relationship Id="rId105" Type="http://schemas.openxmlformats.org/officeDocument/2006/relationships/image" Target="../media/image88.png"/><Relationship Id="rId126" Type="http://schemas.openxmlformats.org/officeDocument/2006/relationships/customXml" Target="../ink/ink70.xml"/><Relationship Id="rId147" Type="http://schemas.openxmlformats.org/officeDocument/2006/relationships/customXml" Target="../ink/ink89.xml"/><Relationship Id="rId8" Type="http://schemas.openxmlformats.org/officeDocument/2006/relationships/image" Target="../media/image43.png"/><Relationship Id="rId51" Type="http://schemas.openxmlformats.org/officeDocument/2006/relationships/customXml" Target="../ink/ink26.xml"/><Relationship Id="rId72" Type="http://schemas.openxmlformats.org/officeDocument/2006/relationships/image" Target="../media/image75.png"/><Relationship Id="rId93" Type="http://schemas.openxmlformats.org/officeDocument/2006/relationships/image" Target="../media/image82.png"/><Relationship Id="rId98" Type="http://schemas.openxmlformats.org/officeDocument/2006/relationships/customXml" Target="../ink/ink53.xml"/><Relationship Id="rId121" Type="http://schemas.openxmlformats.org/officeDocument/2006/relationships/customXml" Target="../ink/ink65.xml"/><Relationship Id="rId142" Type="http://schemas.openxmlformats.org/officeDocument/2006/relationships/customXml" Target="../ink/ink84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62.png"/><Relationship Id="rId67" Type="http://schemas.openxmlformats.org/officeDocument/2006/relationships/customXml" Target="../ink/ink34.xml"/><Relationship Id="rId116" Type="http://schemas.openxmlformats.org/officeDocument/2006/relationships/customXml" Target="../ink/ink62.xml"/><Relationship Id="rId137" Type="http://schemas.openxmlformats.org/officeDocument/2006/relationships/customXml" Target="../ink/ink79.xml"/><Relationship Id="rId20" Type="http://schemas.openxmlformats.org/officeDocument/2006/relationships/image" Target="../media/image49.png"/><Relationship Id="rId41" Type="http://schemas.openxmlformats.org/officeDocument/2006/relationships/customXml" Target="../ink/ink21.xml"/><Relationship Id="rId62" Type="http://schemas.openxmlformats.org/officeDocument/2006/relationships/image" Target="../media/image70.png"/><Relationship Id="rId83" Type="http://schemas.openxmlformats.org/officeDocument/2006/relationships/customXml" Target="../ink/ink44.xml"/><Relationship Id="rId88" Type="http://schemas.openxmlformats.org/officeDocument/2006/relationships/customXml" Target="../ink/ink48.xml"/><Relationship Id="rId111" Type="http://schemas.openxmlformats.org/officeDocument/2006/relationships/image" Target="../media/image91.png"/><Relationship Id="rId132" Type="http://schemas.openxmlformats.org/officeDocument/2006/relationships/customXml" Target="../ink/ink76.xml"/><Relationship Id="rId15" Type="http://schemas.openxmlformats.org/officeDocument/2006/relationships/customXml" Target="../ink/ink8.xml"/><Relationship Id="rId36" Type="http://schemas.openxmlformats.org/officeDocument/2006/relationships/image" Target="../media/image57.png"/><Relationship Id="rId57" Type="http://schemas.openxmlformats.org/officeDocument/2006/relationships/customXml" Target="../ink/ink29.xml"/><Relationship Id="rId106" Type="http://schemas.openxmlformats.org/officeDocument/2006/relationships/customXml" Target="../ink/ink57.xml"/><Relationship Id="rId127" Type="http://schemas.openxmlformats.org/officeDocument/2006/relationships/customXml" Target="../ink/ink71.xml"/><Relationship Id="rId10" Type="http://schemas.openxmlformats.org/officeDocument/2006/relationships/image" Target="../media/image44.png"/><Relationship Id="rId31" Type="http://schemas.openxmlformats.org/officeDocument/2006/relationships/customXml" Target="../ink/ink16.xml"/><Relationship Id="rId52" Type="http://schemas.openxmlformats.org/officeDocument/2006/relationships/image" Target="../media/image65.png"/><Relationship Id="rId73" Type="http://schemas.openxmlformats.org/officeDocument/2006/relationships/customXml" Target="../ink/ink37.xml"/><Relationship Id="rId78" Type="http://schemas.openxmlformats.org/officeDocument/2006/relationships/image" Target="../media/image78.png"/><Relationship Id="rId94" Type="http://schemas.openxmlformats.org/officeDocument/2006/relationships/customXml" Target="../ink/ink51.xml"/><Relationship Id="rId99" Type="http://schemas.openxmlformats.org/officeDocument/2006/relationships/image" Target="../media/image85.png"/><Relationship Id="rId101" Type="http://schemas.openxmlformats.org/officeDocument/2006/relationships/image" Target="../media/image86.png"/><Relationship Id="rId122" Type="http://schemas.openxmlformats.org/officeDocument/2006/relationships/customXml" Target="../ink/ink66.xml"/><Relationship Id="rId143" Type="http://schemas.openxmlformats.org/officeDocument/2006/relationships/customXml" Target="../ink/ink85.xml"/><Relationship Id="rId148" Type="http://schemas.openxmlformats.org/officeDocument/2006/relationships/customXml" Target="../ink/ink90.xml"/><Relationship Id="rId4" Type="http://schemas.openxmlformats.org/officeDocument/2006/relationships/image" Target="../media/image41.png"/><Relationship Id="rId9" Type="http://schemas.openxmlformats.org/officeDocument/2006/relationships/customXml" Target="../ink/ink5.xml"/><Relationship Id="rId26" Type="http://schemas.openxmlformats.org/officeDocument/2006/relationships/image" Target="../media/image52.png"/><Relationship Id="rId47" Type="http://schemas.openxmlformats.org/officeDocument/2006/relationships/customXml" Target="../ink/ink24.xml"/><Relationship Id="rId68" Type="http://schemas.openxmlformats.org/officeDocument/2006/relationships/image" Target="../media/image73.png"/><Relationship Id="rId89" Type="http://schemas.openxmlformats.org/officeDocument/2006/relationships/image" Target="../media/image80.png"/><Relationship Id="rId112" Type="http://schemas.openxmlformats.org/officeDocument/2006/relationships/customXml" Target="../ink/ink60.xml"/><Relationship Id="rId133" Type="http://schemas.openxmlformats.org/officeDocument/2006/relationships/image" Target="../media/image96.png"/><Relationship Id="rId16" Type="http://schemas.openxmlformats.org/officeDocument/2006/relationships/image" Target="../media/image47.png"/><Relationship Id="rId37" Type="http://schemas.openxmlformats.org/officeDocument/2006/relationships/customXml" Target="../ink/ink19.xml"/><Relationship Id="rId58" Type="http://schemas.openxmlformats.org/officeDocument/2006/relationships/image" Target="../media/image68.png"/><Relationship Id="rId79" Type="http://schemas.openxmlformats.org/officeDocument/2006/relationships/customXml" Target="../ink/ink40.xml"/><Relationship Id="rId102" Type="http://schemas.openxmlformats.org/officeDocument/2006/relationships/customXml" Target="../ink/ink55.xml"/><Relationship Id="rId123" Type="http://schemas.openxmlformats.org/officeDocument/2006/relationships/customXml" Target="../ink/ink67.xml"/><Relationship Id="rId144" Type="http://schemas.openxmlformats.org/officeDocument/2006/relationships/customXml" Target="../ink/ink86.xml"/><Relationship Id="rId90" Type="http://schemas.openxmlformats.org/officeDocument/2006/relationships/customXml" Target="../ink/ink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20</xdr:row>
      <xdr:rowOff>199512</xdr:rowOff>
    </xdr:from>
    <xdr:to>
      <xdr:col>10</xdr:col>
      <xdr:colOff>203200</xdr:colOff>
      <xdr:row>23</xdr:row>
      <xdr:rowOff>155061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00B9BE-F5C2-E272-DC72-6198B19D4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4263512"/>
          <a:ext cx="4724400" cy="565149"/>
        </a:xfrm>
        <a:prstGeom prst="rect">
          <a:avLst/>
        </a:prstGeom>
      </xdr:spPr>
    </xdr:pic>
    <xdr:clientData/>
  </xdr:twoCellAnchor>
  <xdr:twoCellAnchor editAs="oneCell">
    <xdr:from>
      <xdr:col>9</xdr:col>
      <xdr:colOff>168686</xdr:colOff>
      <xdr:row>58</xdr:row>
      <xdr:rowOff>127000</xdr:rowOff>
    </xdr:from>
    <xdr:to>
      <xdr:col>13</xdr:col>
      <xdr:colOff>634999</xdr:colOff>
      <xdr:row>66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94C2AC-8437-F83D-79D4-4077EFAAB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3586" y="11950700"/>
          <a:ext cx="3768313" cy="165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584200</xdr:colOff>
      <xdr:row>77</xdr:row>
      <xdr:rowOff>120767</xdr:rowOff>
    </xdr:from>
    <xdr:to>
      <xdr:col>15</xdr:col>
      <xdr:colOff>558800</xdr:colOff>
      <xdr:row>81</xdr:row>
      <xdr:rowOff>101599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A0A739-2927-5E75-EA0B-7F502DCF5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4600" y="15830667"/>
          <a:ext cx="4102100" cy="819032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81</xdr:row>
      <xdr:rowOff>29302</xdr:rowOff>
    </xdr:from>
    <xdr:to>
      <xdr:col>16</xdr:col>
      <xdr:colOff>114300</xdr:colOff>
      <xdr:row>84</xdr:row>
      <xdr:rowOff>63499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DAEC84-70FF-6FC3-B731-7937A6806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1100" y="16552002"/>
          <a:ext cx="4546600" cy="669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351820</xdr:colOff>
      <xdr:row>19</xdr:row>
      <xdr:rowOff>209140</xdr:rowOff>
    </xdr:from>
    <xdr:to>
      <xdr:col>14</xdr:col>
      <xdr:colOff>811180</xdr:colOff>
      <xdr:row>21</xdr:row>
      <xdr:rowOff>740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6901D43-C676-2E9E-2E36-8FEC045A386A}"/>
                </a:ext>
              </a:extLst>
            </xdr14:cNvPr>
            <xdr14:cNvContentPartPr/>
          </xdr14:nvContentPartPr>
          <xdr14:nvPr macro=""/>
          <xdr14:xfrm>
            <a:off x="11083320" y="6063840"/>
            <a:ext cx="459360" cy="426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901D43-C676-2E9E-2E36-8FEC045A3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65320" y="6046200"/>
              <a:ext cx="49500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448680</xdr:colOff>
      <xdr:row>21</xdr:row>
      <xdr:rowOff>196220</xdr:rowOff>
    </xdr:from>
    <xdr:to>
      <xdr:col>14</xdr:col>
      <xdr:colOff>16300</xdr:colOff>
      <xdr:row>22</xdr:row>
      <xdr:rowOff>308920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E701CA-4AA9-0A3A-0E61-C34C2DF31E8F}"/>
                </a:ext>
              </a:extLst>
            </xdr14:cNvPr>
            <xdr14:cNvContentPartPr/>
          </xdr14:nvContentPartPr>
          <xdr14:nvPr macro=""/>
          <xdr14:xfrm>
            <a:off x="10354680" y="6685920"/>
            <a:ext cx="393120" cy="4302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E701CA-4AA9-0A3A-0E61-C34C2DF31E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36680" y="6668265"/>
              <a:ext cx="428760" cy="465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320900</xdr:colOff>
      <xdr:row>23</xdr:row>
      <xdr:rowOff>166380</xdr:rowOff>
    </xdr:from>
    <xdr:to>
      <xdr:col>13</xdr:col>
      <xdr:colOff>4440</xdr:colOff>
      <xdr:row>24</xdr:row>
      <xdr:rowOff>278360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E420D82-77FF-3E42-8ABF-E50F1451E2A1}"/>
                </a:ext>
              </a:extLst>
            </xdr14:cNvPr>
            <xdr14:cNvContentPartPr/>
          </xdr14:nvContentPartPr>
          <xdr14:nvPr macro=""/>
          <xdr14:xfrm>
            <a:off x="9401400" y="7291080"/>
            <a:ext cx="509040" cy="4294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E420D82-77FF-3E42-8ABF-E50F1451E2A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83413" y="7273425"/>
              <a:ext cx="544655" cy="46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544220</xdr:colOff>
      <xdr:row>19</xdr:row>
      <xdr:rowOff>161140</xdr:rowOff>
    </xdr:from>
    <xdr:to>
      <xdr:col>22</xdr:col>
      <xdr:colOff>819980</xdr:colOff>
      <xdr:row>20</xdr:row>
      <xdr:rowOff>276360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DE02AAA-C1E5-DEAD-7B02-F3D971E385F4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DE02AAA-C1E5-DEAD-7B02-F3D971E385F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395900</xdr:colOff>
      <xdr:row>20</xdr:row>
      <xdr:rowOff>71160</xdr:rowOff>
    </xdr:from>
    <xdr:to>
      <xdr:col>22</xdr:col>
      <xdr:colOff>712700</xdr:colOff>
      <xdr:row>20</xdr:row>
      <xdr:rowOff>310560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AFA2F8E-9974-9435-8FE9-9A6C71E066A8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AFA2F8E-9974-9435-8FE9-9A6C71E066A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376120</xdr:colOff>
      <xdr:row>21</xdr:row>
      <xdr:rowOff>163340</xdr:rowOff>
    </xdr:from>
    <xdr:to>
      <xdr:col>21</xdr:col>
      <xdr:colOff>820000</xdr:colOff>
      <xdr:row>22</xdr:row>
      <xdr:rowOff>316000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4EBCF91-62A0-66CE-EC2C-3DECA9E247A7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4EBCF91-62A0-66CE-EC2C-3DECA9E247A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471180</xdr:colOff>
      <xdr:row>23</xdr:row>
      <xdr:rowOff>99660</xdr:rowOff>
    </xdr:from>
    <xdr:to>
      <xdr:col>20</xdr:col>
      <xdr:colOff>800940</xdr:colOff>
      <xdr:row>25</xdr:row>
      <xdr:rowOff>25900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B6CB2AD-AA1C-3E20-7C7A-77FA9FACEF5A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B6CB2AD-AA1C-3E20-7C7A-77FA9FACEF5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330060</xdr:colOff>
      <xdr:row>24</xdr:row>
      <xdr:rowOff>97160</xdr:rowOff>
    </xdr:from>
    <xdr:to>
      <xdr:col>20</xdr:col>
      <xdr:colOff>667380</xdr:colOff>
      <xdr:row>24</xdr:row>
      <xdr:rowOff>294800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2F4D0BB-9C04-C6C3-E2CA-224E9DB22CDC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22F4D0BB-9C04-C6C3-E2CA-224E9DB22CD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60720</xdr:colOff>
      <xdr:row>21</xdr:row>
      <xdr:rowOff>175220</xdr:rowOff>
    </xdr:from>
    <xdr:to>
      <xdr:col>23</xdr:col>
      <xdr:colOff>612960</xdr:colOff>
      <xdr:row>22</xdr:row>
      <xdr:rowOff>314200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88C160-2547-91C8-1F31-0C59BA70D9CE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88C160-2547-91C8-1F31-0C59BA70D9C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544220</xdr:colOff>
      <xdr:row>29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5854534-B431-4F43-95FE-C6530372FC85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5854534-B431-4F43-95FE-C6530372FC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395900</xdr:colOff>
      <xdr:row>30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D11391B-C714-CD46-87D0-728E90E5E25E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D11391B-C714-CD46-87D0-728E90E5E25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376120</xdr:colOff>
      <xdr:row>31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D2AAC67-EABE-5D47-B443-77998CF1AF34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D2AAC67-EABE-5D47-B443-77998CF1AF3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471180</xdr:colOff>
      <xdr:row>33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B72780F3-4E5B-4A4F-810C-10F43CBB0BC3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B72780F3-4E5B-4A4F-810C-10F43CBB0BC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330060</xdr:colOff>
      <xdr:row>34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D191B8B-0A8B-6540-858A-832B0F157B15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D191B8B-0A8B-6540-858A-832B0F157B1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60720</xdr:colOff>
      <xdr:row>31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2506462-4D6E-0C4C-BD25-1C47B156076C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2506462-4D6E-0C4C-BD25-1C47B156076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36080</xdr:colOff>
      <xdr:row>31</xdr:row>
      <xdr:rowOff>85940</xdr:rowOff>
    </xdr:from>
    <xdr:to>
      <xdr:col>8</xdr:col>
      <xdr:colOff>156640</xdr:colOff>
      <xdr:row>32</xdr:row>
      <xdr:rowOff>247960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1B19BD9-6E8B-78D5-7BA4-3FC27EBE43FC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1B19BD9-6E8B-78D5-7BA4-3FC27EBE43F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765420</xdr:colOff>
      <xdr:row>32</xdr:row>
      <xdr:rowOff>123040</xdr:rowOff>
    </xdr:from>
    <xdr:to>
      <xdr:col>8</xdr:col>
      <xdr:colOff>334120</xdr:colOff>
      <xdr:row>32</xdr:row>
      <xdr:rowOff>284320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19CEDD4E-4B9D-C7A5-A643-0FB4602EDDD2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19CEDD4E-4B9D-C7A5-A643-0FB4602EDDD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544220</xdr:colOff>
      <xdr:row>29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D3EA29B-BDD8-F54C-8D28-755A08E03BD6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D3EA29B-BDD8-F54C-8D28-755A08E03BD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395900</xdr:colOff>
      <xdr:row>30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896DA6B-6541-5741-9CE9-407FC012C8AE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896DA6B-6541-5741-9CE9-407FC012C8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376120</xdr:colOff>
      <xdr:row>31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234A8B3-911F-A941-98E7-077BCA6B3856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234A8B3-911F-A941-98E7-077BCA6B385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471180</xdr:colOff>
      <xdr:row>33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2E91DF-EE52-C341-88B6-6CB5836CC35E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02E91DF-EE52-C341-88B6-6CB5836CC35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330060</xdr:colOff>
      <xdr:row>34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C9B7AE1-C229-AF40-9AC4-18F4AFE10BA0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C9B7AE1-C229-AF40-9AC4-18F4AFE10BA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60720</xdr:colOff>
      <xdr:row>31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6C68F4E-152C-AE4F-B27F-31765BAC794F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6C68F4E-152C-AE4F-B27F-31765BAC794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36080</xdr:colOff>
      <xdr:row>31</xdr:row>
      <xdr:rowOff>85940</xdr:rowOff>
    </xdr:from>
    <xdr:ext cx="1771560" cy="4795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BAD2415-454E-AA4B-9DA9-9AE2400C8685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BAD2415-454E-AA4B-9DA9-9AE2400C868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765420</xdr:colOff>
      <xdr:row>32</xdr:row>
      <xdr:rowOff>123040</xdr:rowOff>
    </xdr:from>
    <xdr:ext cx="394200" cy="1612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5856FA1E-0F11-5D4F-AF58-2A7F4CCAED65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5856FA1E-0F11-5D4F-AF58-2A7F4CCAED6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14</xdr:col>
      <xdr:colOff>46360</xdr:colOff>
      <xdr:row>33</xdr:row>
      <xdr:rowOff>202620</xdr:rowOff>
    </xdr:from>
    <xdr:to>
      <xdr:col>14</xdr:col>
      <xdr:colOff>446680</xdr:colOff>
      <xdr:row>34</xdr:row>
      <xdr:rowOff>293000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DF90325-722A-F577-97EC-A06D0A143422}"/>
                </a:ext>
              </a:extLst>
            </xdr14:cNvPr>
            <xdr14:cNvContentPartPr/>
          </xdr14:nvContentPartPr>
          <xdr14:nvPr macro=""/>
          <xdr14:xfrm>
            <a:off x="18207360" y="10451520"/>
            <a:ext cx="400320" cy="4078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7DF90325-722A-F577-97EC-A06D0A14342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189360" y="10433520"/>
              <a:ext cx="435960" cy="44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315640</xdr:colOff>
      <xdr:row>34</xdr:row>
      <xdr:rowOff>182840</xdr:rowOff>
    </xdr:from>
    <xdr:to>
      <xdr:col>14</xdr:col>
      <xdr:colOff>575920</xdr:colOff>
      <xdr:row>34</xdr:row>
      <xdr:rowOff>307040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15CCB89-0D25-C100-C605-E563A6EA3C16}"/>
                </a:ext>
              </a:extLst>
            </xdr14:cNvPr>
            <xdr14:cNvContentPartPr/>
          </xdr14:nvContentPartPr>
          <xdr14:nvPr macro=""/>
          <xdr14:xfrm>
            <a:off x="18476640" y="10749240"/>
            <a:ext cx="260280" cy="124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15CCB89-0D25-C100-C605-E563A6EA3C1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8458640" y="10731240"/>
              <a:ext cx="295920" cy="1598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544220</xdr:colOff>
      <xdr:row>29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8F8933F-47AC-594A-9585-2539B85F158E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8F8933F-47AC-594A-9585-2539B85F158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395900</xdr:colOff>
      <xdr:row>30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E81AAE-10CD-4243-AB3C-5D909DE3E3CE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66E81AAE-10CD-4243-AB3C-5D909DE3E3C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376120</xdr:colOff>
      <xdr:row>31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ACF4093-6592-7744-9720-CC6965988325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CACF4093-6592-7744-9720-CC696598832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471180</xdr:colOff>
      <xdr:row>33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4F9632B9-A6DB-6F41-BC24-33962C0A28D5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4F9632B9-A6DB-6F41-BC24-33962C0A28D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330060</xdr:colOff>
      <xdr:row>34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D6FA0A6B-7A93-934B-BF5F-3BAD59278E36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D6FA0A6B-7A93-934B-BF5F-3BAD59278E3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60720</xdr:colOff>
      <xdr:row>31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846D761A-F653-CE40-BFD6-60368225C208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846D761A-F653-CE40-BFD6-60368225C20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36080</xdr:colOff>
      <xdr:row>31</xdr:row>
      <xdr:rowOff>85940</xdr:rowOff>
    </xdr:from>
    <xdr:ext cx="1771560" cy="4795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17A62A1-EAA1-114D-8C5E-0A0308DE6E0A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17A62A1-EAA1-114D-8C5E-0A0308DE6E0A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765420</xdr:colOff>
      <xdr:row>32</xdr:row>
      <xdr:rowOff>123040</xdr:rowOff>
    </xdr:from>
    <xdr:ext cx="394200" cy="1612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AFDFDAB-4B93-6A4B-8C03-B0601373EE48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AAFDFDAB-4B93-6A4B-8C03-B0601373EE4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46360</xdr:colOff>
      <xdr:row>33</xdr:row>
      <xdr:rowOff>202620</xdr:rowOff>
    </xdr:from>
    <xdr:ext cx="400320" cy="4078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D9326FC5-5DA1-524D-9639-56B956B27A09}"/>
                </a:ext>
              </a:extLst>
            </xdr14:cNvPr>
            <xdr14:cNvContentPartPr/>
          </xdr14:nvContentPartPr>
          <xdr14:nvPr macro=""/>
          <xdr14:xfrm>
            <a:off x="18207360" y="10451520"/>
            <a:ext cx="400320" cy="407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D9326FC5-5DA1-524D-9639-56B956B27A0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8189360" y="10433520"/>
              <a:ext cx="435960" cy="44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315640</xdr:colOff>
      <xdr:row>34</xdr:row>
      <xdr:rowOff>182840</xdr:rowOff>
    </xdr:from>
    <xdr:ext cx="260280" cy="1242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36979D9-B863-EC4B-9340-9B87BB7AC9FA}"/>
                </a:ext>
              </a:extLst>
            </xdr14:cNvPr>
            <xdr14:cNvContentPartPr/>
          </xdr14:nvContentPartPr>
          <xdr14:nvPr macro=""/>
          <xdr14:xfrm>
            <a:off x="18476640" y="10749240"/>
            <a:ext cx="260280" cy="1242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36979D9-B863-EC4B-9340-9B87BB7AC9F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8458640" y="10731240"/>
              <a:ext cx="295920" cy="1598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24</xdr:col>
      <xdr:colOff>29760</xdr:colOff>
      <xdr:row>29</xdr:row>
      <xdr:rowOff>227380</xdr:rowOff>
    </xdr:from>
    <xdr:to>
      <xdr:col>26</xdr:col>
      <xdr:colOff>804080</xdr:colOff>
      <xdr:row>30</xdr:row>
      <xdr:rowOff>301560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D737E97E-FDFF-8E4C-7D74-ED49CDBEBD63}"/>
                </a:ext>
              </a:extLst>
            </xdr14:cNvPr>
            <xdr14:cNvContentPartPr/>
          </xdr14:nvContentPartPr>
          <xdr14:nvPr macro=""/>
          <xdr14:xfrm>
            <a:off x="19841760" y="9206280"/>
            <a:ext cx="2425320" cy="3916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D737E97E-FDFF-8E4C-7D74-ED49CDBEBD6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9823760" y="9188280"/>
              <a:ext cx="2460960" cy="42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240660</xdr:colOff>
      <xdr:row>32</xdr:row>
      <xdr:rowOff>84160</xdr:rowOff>
    </xdr:from>
    <xdr:to>
      <xdr:col>27</xdr:col>
      <xdr:colOff>446940</xdr:colOff>
      <xdr:row>33</xdr:row>
      <xdr:rowOff>6780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92C3317-764B-898C-7008-F77B5DFB4F4C}"/>
                </a:ext>
              </a:extLst>
            </xdr14:cNvPr>
            <xdr14:cNvContentPartPr/>
          </xdr14:nvContentPartPr>
          <xdr14:nvPr macro=""/>
          <xdr14:xfrm>
            <a:off x="22529160" y="10015560"/>
            <a:ext cx="206280" cy="2401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92C3317-764B-898C-7008-F77B5DFB4F4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2511520" y="9997560"/>
              <a:ext cx="241920" cy="275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544220</xdr:colOff>
      <xdr:row>40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1A10BD5-8779-134A-B8C5-D95BD15896AB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1A10BD5-8779-134A-B8C5-D95BD15896A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395900</xdr:colOff>
      <xdr:row>41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27E1E0E-C8D0-A144-B76E-4158AAAE540E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527E1E0E-C8D0-A144-B76E-4158AAAE540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376120</xdr:colOff>
      <xdr:row>42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C3EC67E-525D-AF47-95A9-E94119DB89CD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C3EC67E-525D-AF47-95A9-E94119DB89C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471180</xdr:colOff>
      <xdr:row>44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1D33160-440F-394F-A3E0-2FC8096EF657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21D33160-440F-394F-A3E0-2FC8096EF65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330060</xdr:colOff>
      <xdr:row>45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7B6E788-190F-BA4F-B799-B217EB1006D4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7B6E788-190F-BA4F-B799-B217EB1006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60720</xdr:colOff>
      <xdr:row>42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AF02391-5AE9-5241-89E4-DAA5FD2E330E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AF02391-5AE9-5241-89E4-DAA5FD2E330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36080</xdr:colOff>
      <xdr:row>42</xdr:row>
      <xdr:rowOff>85940</xdr:rowOff>
    </xdr:from>
    <xdr:ext cx="1771560" cy="4795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563EE4A-F12E-C443-A987-E4EBC0E1BFCE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B563EE4A-F12E-C443-A987-E4EBC0E1BFC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765420</xdr:colOff>
      <xdr:row>43</xdr:row>
      <xdr:rowOff>123040</xdr:rowOff>
    </xdr:from>
    <xdr:ext cx="394200" cy="1612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EFB4C99-5429-3243-AB27-701074E8EDD7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EFB4C99-5429-3243-AB27-701074E8EDD7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46360</xdr:colOff>
      <xdr:row>44</xdr:row>
      <xdr:rowOff>202620</xdr:rowOff>
    </xdr:from>
    <xdr:ext cx="400320" cy="4078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3E316BD2-BEE4-734A-907F-DA7E8552C5D4}"/>
                </a:ext>
              </a:extLst>
            </xdr14:cNvPr>
            <xdr14:cNvContentPartPr/>
          </xdr14:nvContentPartPr>
          <xdr14:nvPr macro=""/>
          <xdr14:xfrm>
            <a:off x="18207360" y="10451520"/>
            <a:ext cx="400320" cy="4078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3E316BD2-BEE4-734A-907F-DA7E8552C5D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8189360" y="10433520"/>
              <a:ext cx="435960" cy="44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315640</xdr:colOff>
      <xdr:row>45</xdr:row>
      <xdr:rowOff>182840</xdr:rowOff>
    </xdr:from>
    <xdr:ext cx="260280" cy="1242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B6BBEE24-8B96-9C48-9A23-B00BCC347603}"/>
                </a:ext>
              </a:extLst>
            </xdr14:cNvPr>
            <xdr14:cNvContentPartPr/>
          </xdr14:nvContentPartPr>
          <xdr14:nvPr macro=""/>
          <xdr14:xfrm>
            <a:off x="18476640" y="10749240"/>
            <a:ext cx="260280" cy="1242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6BBEE24-8B96-9C48-9A23-B00BCC347603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8458640" y="10731240"/>
              <a:ext cx="295920" cy="159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29760</xdr:colOff>
      <xdr:row>40</xdr:row>
      <xdr:rowOff>227380</xdr:rowOff>
    </xdr:from>
    <xdr:ext cx="2425320" cy="3916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516D706-0579-6140-951C-C48771A9DF80}"/>
                </a:ext>
              </a:extLst>
            </xdr14:cNvPr>
            <xdr14:cNvContentPartPr/>
          </xdr14:nvContentPartPr>
          <xdr14:nvPr macro=""/>
          <xdr14:xfrm>
            <a:off x="19841760" y="9206280"/>
            <a:ext cx="2425320" cy="391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516D706-0579-6140-951C-C48771A9DF80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9823760" y="9188280"/>
              <a:ext cx="2460960" cy="42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240660</xdr:colOff>
      <xdr:row>43</xdr:row>
      <xdr:rowOff>84160</xdr:rowOff>
    </xdr:from>
    <xdr:ext cx="206280" cy="2401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CBECA7C-D767-7F40-8A4E-1850200D9B7B}"/>
                </a:ext>
              </a:extLst>
            </xdr14:cNvPr>
            <xdr14:cNvContentPartPr/>
          </xdr14:nvContentPartPr>
          <xdr14:nvPr macro=""/>
          <xdr14:xfrm>
            <a:off x="22529160" y="10015560"/>
            <a:ext cx="206280" cy="240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CBECA7C-D767-7F40-8A4E-1850200D9B7B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2511520" y="9997560"/>
              <a:ext cx="241920" cy="275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544220</xdr:colOff>
      <xdr:row>40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9B65D21-DA25-C44F-A2E0-C264B02448B2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9B65D21-DA25-C44F-A2E0-C264B02448B2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395900</xdr:colOff>
      <xdr:row>41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3EADCD6-23DA-154F-A645-E07F8EF4E54E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C3EADCD6-23DA-154F-A645-E07F8EF4E54E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376120</xdr:colOff>
      <xdr:row>42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0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AB227B2-F0D6-C043-885B-E129D209BC0C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AB227B2-F0D6-C043-885B-E129D209BC0C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471180</xdr:colOff>
      <xdr:row>44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B3516E79-C8D5-6449-A33C-C4F271723EF1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3516E79-C8D5-6449-A33C-C4F271723EF1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330060</xdr:colOff>
      <xdr:row>45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FBBF4D3B-CFFF-1246-A304-69F87E7E75F2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FBBF4D3B-CFFF-1246-A304-69F87E7E75F2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60720</xdr:colOff>
      <xdr:row>42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6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C71DBA73-0332-AD46-B1D6-0686CE944F51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C71DBA73-0332-AD46-B1D6-0686CE944F5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36080</xdr:colOff>
      <xdr:row>42</xdr:row>
      <xdr:rowOff>85940</xdr:rowOff>
    </xdr:from>
    <xdr:ext cx="1771560" cy="4795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5BF387B4-5D07-9C42-8C5A-DFC5B0A8D9AD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5BF387B4-5D07-9C42-8C5A-DFC5B0A8D9A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765420</xdr:colOff>
      <xdr:row>43</xdr:row>
      <xdr:rowOff>123040</xdr:rowOff>
    </xdr:from>
    <xdr:ext cx="394200" cy="1612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07853E3-6FCC-D248-B9C4-918A950ED989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07853E3-6FCC-D248-B9C4-918A950ED989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46360</xdr:colOff>
      <xdr:row>44</xdr:row>
      <xdr:rowOff>202620</xdr:rowOff>
    </xdr:from>
    <xdr:ext cx="400320" cy="4078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3CE84C4-F0AA-5E43-84A7-F7E40BB41F95}"/>
                </a:ext>
              </a:extLst>
            </xdr14:cNvPr>
            <xdr14:cNvContentPartPr/>
          </xdr14:nvContentPartPr>
          <xdr14:nvPr macro=""/>
          <xdr14:xfrm>
            <a:off x="18207360" y="10451520"/>
            <a:ext cx="400320" cy="40788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3CE84C4-F0AA-5E43-84A7-F7E40BB41F95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8189360" y="10433520"/>
              <a:ext cx="435960" cy="44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315640</xdr:colOff>
      <xdr:row>45</xdr:row>
      <xdr:rowOff>182840</xdr:rowOff>
    </xdr:from>
    <xdr:ext cx="260280" cy="1242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4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753FDF-5C47-254A-A7AB-B55E0886F272}"/>
                </a:ext>
              </a:extLst>
            </xdr14:cNvPr>
            <xdr14:cNvContentPartPr/>
          </xdr14:nvContentPartPr>
          <xdr14:nvPr macro=""/>
          <xdr14:xfrm>
            <a:off x="18476640" y="10749240"/>
            <a:ext cx="260280" cy="124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753FDF-5C47-254A-A7AB-B55E0886F27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8458640" y="10731240"/>
              <a:ext cx="295920" cy="159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29760</xdr:colOff>
      <xdr:row>40</xdr:row>
      <xdr:rowOff>227380</xdr:rowOff>
    </xdr:from>
    <xdr:ext cx="2425320" cy="3916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6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4ACB541-707C-A545-BD18-CAD61BF09979}"/>
                </a:ext>
              </a:extLst>
            </xdr14:cNvPr>
            <xdr14:cNvContentPartPr/>
          </xdr14:nvContentPartPr>
          <xdr14:nvPr macro=""/>
          <xdr14:xfrm>
            <a:off x="19841760" y="9206280"/>
            <a:ext cx="2425320" cy="391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4ACB541-707C-A545-BD18-CAD61BF09979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9823760" y="9188280"/>
              <a:ext cx="2460960" cy="42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240660</xdr:colOff>
      <xdr:row>43</xdr:row>
      <xdr:rowOff>84160</xdr:rowOff>
    </xdr:from>
    <xdr:ext cx="206280" cy="2401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8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98DDC11-094C-204B-8DAF-EFDE99A828EA}"/>
                </a:ext>
              </a:extLst>
            </xdr14:cNvPr>
            <xdr14:cNvContentPartPr/>
          </xdr14:nvContentPartPr>
          <xdr14:nvPr macro=""/>
          <xdr14:xfrm>
            <a:off x="22529160" y="10015560"/>
            <a:ext cx="206280" cy="24012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F98DDC11-094C-204B-8DAF-EFDE99A828EA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2511520" y="9997560"/>
              <a:ext cx="241920" cy="275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544220</xdr:colOff>
      <xdr:row>51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87F7EFA-9DAF-F74B-925F-1BEF251B5D4A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087F7EFA-9DAF-F74B-925F-1BEF251B5D4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395900</xdr:colOff>
      <xdr:row>52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25F6DC4-57A4-4945-A2BF-2595F4CDEFB1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25F6DC4-57A4-4945-A2BF-2595F4CDEFB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376120</xdr:colOff>
      <xdr:row>53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0DBF6A9B-B6FC-9F4D-A7A3-23F400A4EDA5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0DBF6A9B-B6FC-9F4D-A7A3-23F400A4EDA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471180</xdr:colOff>
      <xdr:row>55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251E15FA-DB00-2247-A9A7-0C355619ED71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251E15FA-DB00-2247-A9A7-0C355619ED7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330060</xdr:colOff>
      <xdr:row>56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34F87D4-1E3C-0444-8495-7007AB8663C4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434F87D4-1E3C-0444-8495-7007AB8663C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60720</xdr:colOff>
      <xdr:row>53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6BB85E60-DD93-B44F-ADB7-15D9F7423C71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6BB85E60-DD93-B44F-ADB7-15D9F7423C7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36080</xdr:colOff>
      <xdr:row>53</xdr:row>
      <xdr:rowOff>85940</xdr:rowOff>
    </xdr:from>
    <xdr:ext cx="1771560" cy="4795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6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E2708E6-FA80-2D4D-AA23-5264B5757BBB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EE2708E6-FA80-2D4D-AA23-5264B5757BB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765420</xdr:colOff>
      <xdr:row>54</xdr:row>
      <xdr:rowOff>123040</xdr:rowOff>
    </xdr:from>
    <xdr:ext cx="394200" cy="1612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2DF31D87-F914-134C-AC55-23F2CF61DA32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2DF31D87-F914-134C-AC55-23F2CF61DA3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46360</xdr:colOff>
      <xdr:row>55</xdr:row>
      <xdr:rowOff>202620</xdr:rowOff>
    </xdr:from>
    <xdr:ext cx="400320" cy="4078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DE05C956-1BD8-C644-A5F0-F540369A0BA3}"/>
                </a:ext>
              </a:extLst>
            </xdr14:cNvPr>
            <xdr14:cNvContentPartPr/>
          </xdr14:nvContentPartPr>
          <xdr14:nvPr macro=""/>
          <xdr14:xfrm>
            <a:off x="18207360" y="10451520"/>
            <a:ext cx="400320" cy="4078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DE05C956-1BD8-C644-A5F0-F540369A0BA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8189360" y="10433520"/>
              <a:ext cx="435960" cy="44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315640</xdr:colOff>
      <xdr:row>56</xdr:row>
      <xdr:rowOff>182840</xdr:rowOff>
    </xdr:from>
    <xdr:ext cx="260280" cy="1242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31EFEEE6-DA43-EF45-89A6-592F677BB79C}"/>
                </a:ext>
              </a:extLst>
            </xdr14:cNvPr>
            <xdr14:cNvContentPartPr/>
          </xdr14:nvContentPartPr>
          <xdr14:nvPr macro=""/>
          <xdr14:xfrm>
            <a:off x="18476640" y="10749240"/>
            <a:ext cx="260280" cy="1242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31EFEEE6-DA43-EF45-89A6-592F677BB79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8458640" y="10731240"/>
              <a:ext cx="295920" cy="159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29760</xdr:colOff>
      <xdr:row>51</xdr:row>
      <xdr:rowOff>227380</xdr:rowOff>
    </xdr:from>
    <xdr:ext cx="2425320" cy="3916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0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F51F9C8-8A87-6F42-9832-1190F84F2CC4}"/>
                </a:ext>
              </a:extLst>
            </xdr14:cNvPr>
            <xdr14:cNvContentPartPr/>
          </xdr14:nvContentPartPr>
          <xdr14:nvPr macro=""/>
          <xdr14:xfrm>
            <a:off x="19841760" y="9206280"/>
            <a:ext cx="2425320" cy="3916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F51F9C8-8A87-6F42-9832-1190F84F2CC4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9823760" y="9188280"/>
              <a:ext cx="2460960" cy="42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240660</xdr:colOff>
      <xdr:row>54</xdr:row>
      <xdr:rowOff>84160</xdr:rowOff>
    </xdr:from>
    <xdr:ext cx="206280" cy="2401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1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4FE9C68D-C74C-A14A-9025-1F205661F2BB}"/>
                </a:ext>
              </a:extLst>
            </xdr14:cNvPr>
            <xdr14:cNvContentPartPr/>
          </xdr14:nvContentPartPr>
          <xdr14:nvPr macro=""/>
          <xdr14:xfrm>
            <a:off x="22529160" y="10015560"/>
            <a:ext cx="206280" cy="2401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4FE9C68D-C74C-A14A-9025-1F205661F2BB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2511520" y="9997560"/>
              <a:ext cx="241920" cy="27576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242560</xdr:colOff>
      <xdr:row>56</xdr:row>
      <xdr:rowOff>66200</xdr:rowOff>
    </xdr:from>
    <xdr:to>
      <xdr:col>4</xdr:col>
      <xdr:colOff>544600</xdr:colOff>
      <xdr:row>58</xdr:row>
      <xdr:rowOff>288460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B5877EC-5D77-803F-5AF4-BB33D5A58E47}"/>
                </a:ext>
              </a:extLst>
            </xdr14:cNvPr>
            <xdr14:cNvContentPartPr/>
          </xdr14:nvContentPartPr>
          <xdr14:nvPr macro=""/>
          <xdr14:xfrm>
            <a:off x="3544560" y="17490600"/>
            <a:ext cx="302040" cy="8445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5B5877EC-5D77-803F-5AF4-BB33D5A58E47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3526920" y="17472608"/>
              <a:ext cx="337680" cy="8801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351640</xdr:colOff>
      <xdr:row>60</xdr:row>
      <xdr:rowOff>47500</xdr:rowOff>
    </xdr:from>
    <xdr:to>
      <xdr:col>4</xdr:col>
      <xdr:colOff>619120</xdr:colOff>
      <xdr:row>60</xdr:row>
      <xdr:rowOff>302740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8EC52BF1-0DD0-4A54-B33A-881BFC78685B}"/>
                </a:ext>
              </a:extLst>
            </xdr14:cNvPr>
            <xdr14:cNvContentPartPr/>
          </xdr14:nvContentPartPr>
          <xdr14:nvPr macro=""/>
          <xdr14:xfrm>
            <a:off x="3653640" y="18703800"/>
            <a:ext cx="267480" cy="2552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8EC52BF1-0DD0-4A54-B33A-881BFC78685B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635640" y="18685825"/>
              <a:ext cx="303120" cy="29083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544220</xdr:colOff>
      <xdr:row>51</xdr:row>
      <xdr:rowOff>161140</xdr:rowOff>
    </xdr:from>
    <xdr:ext cx="275760" cy="4327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77BD64E9-A750-FC4C-8801-9CCC22556BA3}"/>
                </a:ext>
              </a:extLst>
            </xdr14:cNvPr>
            <xdr14:cNvContentPartPr/>
          </xdr14:nvContentPartPr>
          <xdr14:nvPr macro=""/>
          <xdr14:xfrm>
            <a:off x="4671720" y="9140040"/>
            <a:ext cx="275760" cy="43272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77BD64E9-A750-FC4C-8801-9CCC22556BA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54080" y="9122400"/>
              <a:ext cx="311400" cy="46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395900</xdr:colOff>
      <xdr:row>52</xdr:row>
      <xdr:rowOff>71160</xdr:rowOff>
    </xdr:from>
    <xdr:ext cx="316800" cy="2394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CADC482-8BE4-F046-A3D5-814C782E4FA5}"/>
                </a:ext>
              </a:extLst>
            </xdr14:cNvPr>
            <xdr14:cNvContentPartPr/>
          </xdr14:nvContentPartPr>
          <xdr14:nvPr macro=""/>
          <xdr14:xfrm>
            <a:off x="4523400" y="9367560"/>
            <a:ext cx="316800" cy="239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CADC482-8BE4-F046-A3D5-814C782E4F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505760" y="9349560"/>
              <a:ext cx="352440" cy="27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376120</xdr:colOff>
      <xdr:row>53</xdr:row>
      <xdr:rowOff>163340</xdr:rowOff>
    </xdr:from>
    <xdr:ext cx="443880" cy="4701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408F117-9CC1-8E47-A27D-FC8999B48939}"/>
                </a:ext>
              </a:extLst>
            </xdr14:cNvPr>
            <xdr14:cNvContentPartPr/>
          </xdr14:nvContentPartPr>
          <xdr14:nvPr macro=""/>
          <xdr14:xfrm>
            <a:off x="3678120" y="9777240"/>
            <a:ext cx="443880" cy="47016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408F117-9CC1-8E47-A27D-FC8999B4893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3660120" y="9759240"/>
              <a:ext cx="479520" cy="50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471180</xdr:colOff>
      <xdr:row>55</xdr:row>
      <xdr:rowOff>99660</xdr:rowOff>
    </xdr:from>
    <xdr:ext cx="329760" cy="561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31551674-4403-334F-95F1-39D2BAE91AAA}"/>
                </a:ext>
              </a:extLst>
            </xdr14:cNvPr>
            <xdr14:cNvContentPartPr/>
          </xdr14:nvContentPartPr>
          <xdr14:nvPr macro=""/>
          <xdr14:xfrm>
            <a:off x="2947680" y="10348560"/>
            <a:ext cx="329760" cy="5612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31551674-4403-334F-95F1-39D2BAE91AAA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929680" y="10330920"/>
              <a:ext cx="365400" cy="596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330060</xdr:colOff>
      <xdr:row>56</xdr:row>
      <xdr:rowOff>97160</xdr:rowOff>
    </xdr:from>
    <xdr:ext cx="337320" cy="1976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3B4C79C-F73B-0448-9057-2369438C0D54}"/>
                </a:ext>
              </a:extLst>
            </xdr14:cNvPr>
            <xdr14:cNvContentPartPr/>
          </xdr14:nvContentPartPr>
          <xdr14:nvPr macro=""/>
          <xdr14:xfrm>
            <a:off x="2806560" y="10663560"/>
            <a:ext cx="337320" cy="1976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3B4C79C-F73B-0448-9057-2369438C0D54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788560" y="10645920"/>
              <a:ext cx="372960" cy="23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60720</xdr:colOff>
      <xdr:row>53</xdr:row>
      <xdr:rowOff>175220</xdr:rowOff>
    </xdr:from>
    <xdr:ext cx="552240" cy="4564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A9CA77A-16A3-304A-8F3F-E34EF98142B5}"/>
                </a:ext>
              </a:extLst>
            </xdr14:cNvPr>
            <xdr14:cNvContentPartPr/>
          </xdr14:nvContentPartPr>
          <xdr14:nvPr macro=""/>
          <xdr14:xfrm>
            <a:off x="5013720" y="9789120"/>
            <a:ext cx="552240" cy="4564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A9CA77A-16A3-304A-8F3F-E34EF98142B5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995720" y="9771480"/>
              <a:ext cx="587880" cy="492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36080</xdr:colOff>
      <xdr:row>53</xdr:row>
      <xdr:rowOff>85940</xdr:rowOff>
    </xdr:from>
    <xdr:ext cx="1771560" cy="4795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348478B6-6A57-C74C-8721-C8318E6DE4D4}"/>
                </a:ext>
              </a:extLst>
            </xdr14:cNvPr>
            <xdr14:cNvContentPartPr/>
          </xdr14:nvContentPartPr>
          <xdr14:nvPr macro=""/>
          <xdr14:xfrm>
            <a:off x="11593080" y="9699840"/>
            <a:ext cx="1771560" cy="479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348478B6-6A57-C74C-8721-C8318E6DE4D4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1575440" y="9682200"/>
              <a:ext cx="1807200" cy="51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765420</xdr:colOff>
      <xdr:row>54</xdr:row>
      <xdr:rowOff>123040</xdr:rowOff>
    </xdr:from>
    <xdr:ext cx="394200" cy="1612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3742B1E-94DF-D14F-82FB-46E00140BA68}"/>
                </a:ext>
              </a:extLst>
            </xdr14:cNvPr>
            <xdr14:cNvContentPartPr/>
          </xdr14:nvContentPartPr>
          <xdr14:nvPr macro=""/>
          <xdr14:xfrm>
            <a:off x="13147920" y="10054440"/>
            <a:ext cx="394200" cy="1612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33742B1E-94DF-D14F-82FB-46E00140BA6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3129920" y="10036800"/>
              <a:ext cx="429840" cy="196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46360</xdr:colOff>
      <xdr:row>55</xdr:row>
      <xdr:rowOff>202620</xdr:rowOff>
    </xdr:from>
    <xdr:ext cx="400320" cy="4078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AB780DA-2636-0144-99EC-F3E979327ACB}"/>
                </a:ext>
              </a:extLst>
            </xdr14:cNvPr>
            <xdr14:cNvContentPartPr/>
          </xdr14:nvContentPartPr>
          <xdr14:nvPr macro=""/>
          <xdr14:xfrm>
            <a:off x="18207360" y="10451520"/>
            <a:ext cx="400320" cy="40788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AB780DA-2636-0144-99EC-F3E979327AC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8189360" y="10433520"/>
              <a:ext cx="435960" cy="44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315640</xdr:colOff>
      <xdr:row>56</xdr:row>
      <xdr:rowOff>182840</xdr:rowOff>
    </xdr:from>
    <xdr:ext cx="260280" cy="1242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4F64FC1E-B964-5E42-AFC1-62F5C44A0F74}"/>
                </a:ext>
              </a:extLst>
            </xdr14:cNvPr>
            <xdr14:cNvContentPartPr/>
          </xdr14:nvContentPartPr>
          <xdr14:nvPr macro=""/>
          <xdr14:xfrm>
            <a:off x="18476640" y="10749240"/>
            <a:ext cx="260280" cy="12420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4F64FC1E-B964-5E42-AFC1-62F5C44A0F7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8458640" y="10731240"/>
              <a:ext cx="295920" cy="159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29760</xdr:colOff>
      <xdr:row>51</xdr:row>
      <xdr:rowOff>227380</xdr:rowOff>
    </xdr:from>
    <xdr:ext cx="2425320" cy="39168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48ABFE0-14CC-9E45-B633-153B2FD83A4B}"/>
                </a:ext>
              </a:extLst>
            </xdr14:cNvPr>
            <xdr14:cNvContentPartPr/>
          </xdr14:nvContentPartPr>
          <xdr14:nvPr macro=""/>
          <xdr14:xfrm>
            <a:off x="19841760" y="9206280"/>
            <a:ext cx="2425320" cy="3916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D48ABFE0-14CC-9E45-B633-153B2FD83A4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9823760" y="9188280"/>
              <a:ext cx="2460960" cy="42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240660</xdr:colOff>
      <xdr:row>54</xdr:row>
      <xdr:rowOff>84160</xdr:rowOff>
    </xdr:from>
    <xdr:ext cx="206280" cy="24012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6FC72319-4800-E64C-AFD6-DEA6DBC9275C}"/>
                </a:ext>
              </a:extLst>
            </xdr14:cNvPr>
            <xdr14:cNvContentPartPr/>
          </xdr14:nvContentPartPr>
          <xdr14:nvPr macro=""/>
          <xdr14:xfrm>
            <a:off x="22529160" y="10015560"/>
            <a:ext cx="206280" cy="240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6FC72319-4800-E64C-AFD6-DEA6DBC9275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2511520" y="9997560"/>
              <a:ext cx="241920" cy="275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242560</xdr:colOff>
      <xdr:row>56</xdr:row>
      <xdr:rowOff>66200</xdr:rowOff>
    </xdr:from>
    <xdr:ext cx="302040" cy="8445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DF7205EA-BCD5-E54D-B6EB-3A21E70A27CE}"/>
                </a:ext>
              </a:extLst>
            </xdr14:cNvPr>
            <xdr14:cNvContentPartPr/>
          </xdr14:nvContentPartPr>
          <xdr14:nvPr macro=""/>
          <xdr14:xfrm>
            <a:off x="3544560" y="17490600"/>
            <a:ext cx="302040" cy="84456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DF7205EA-BCD5-E54D-B6EB-3A21E70A27CE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3526920" y="17472608"/>
              <a:ext cx="337680" cy="880185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351640</xdr:colOff>
      <xdr:row>60</xdr:row>
      <xdr:rowOff>47500</xdr:rowOff>
    </xdr:from>
    <xdr:ext cx="267480" cy="2552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50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6AA6B3E-ACCA-504C-9468-5B78B531BB5A}"/>
                </a:ext>
              </a:extLst>
            </xdr14:cNvPr>
            <xdr14:cNvContentPartPr/>
          </xdr14:nvContentPartPr>
          <xdr14:nvPr macro=""/>
          <xdr14:xfrm>
            <a:off x="3653640" y="18703800"/>
            <a:ext cx="267480" cy="25524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6AA6B3E-ACCA-504C-9468-5B78B531BB5A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3635640" y="18685825"/>
              <a:ext cx="303120" cy="29083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30.80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0"/>
      <inkml:brushProperty name="anchorY" value="0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9842.1875"/>
      <inkml:brushProperty name="anchorY" value="-16554.16992"/>
      <inkml:brushProperty name="scaleFactor" value="0.5"/>
    </inkml:brush>
  </inkml:definitions>
  <inkml:trace contextRef="#ctx0" brushRef="#br0">1275 1 24575,'-33'0'0,"-19"0"0,-20 0 0,-9 0 0,1 0 0,14 0 0,13 0 0,8 0 0,10 0 0,2 0 0,5 1 0,3 4 0,1 3 0,0 5 0,0 3 0,-5 1 0,2 2 0,2-3 0,4 0 0,3 2 0,0 1 0,1 1 0,-1 4 0,0 7 0,1 5 0,0 6 0,1 4 0,4 3 0,3 2 0,2-1 0,4-2 0,0-2 0,3-3 0,0-2 0,0-1 0,0-4 0,0 1 0,0-3 0,0-4 0,0-5 0,0-4 0,0-1 0,0-1 0,0-3 0,0-5 0,0-5 0,0-1 0,0-3 0,0 0 0</inkml:trace>
  <inkml:trace contextRef="#ctx0" brushRef="#br1" timeOffset="1800">0 755 24575,'0'41'0,"0"6"0,4 1 0,6 1 0,6-4 0,9-6 0,2-3 0,-2-7 0,-1-6 0,-4-5 0,-2-2 0,-3-6 0,-4-6 0,-3-2 0,-2-2 0,0 0 0,2 0 0,4 2 0,9 1 0,7 3 0,1-1 0,2-1 0,-13-1 0,-2-3 0,-12 0 0,1 0 0,1-2 0,1-5 0,5-8 0,5-13 0,4-9 0,3-2 0,0-1 0,-3 4 0,-2 5 0,-2 0 0,-3 3 0,1 2 0,-1-2 0,0 5 0,-3 4 0,-3 8 0,-3 6 0,-3 3 0,0 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7:12.88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7:12.88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7:12.88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7:12.88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7:12.88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7:12.88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8:48.82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8:52.07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2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34.98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62538.90625"/>
      <inkml:brushProperty name="anchorY" value="-35444.6406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90354.92969"/>
      <inkml:brushProperty name="anchorY" value="-53887.05859"/>
      <inkml:brushProperty name="scaleFactor" value="0.5"/>
    </inkml:brush>
  </inkml:definitions>
  <inkml:trace contextRef="#ctx0" brushRef="#br0">1091 1 24575,'-37'0'0,"-21"0"0,-17 0 0,-15 0 0,5 0 0,10 3 0,15 6 0,12 4 0,12 3 0,5 1 0,4 0 0,2 2 0,2 0 0,3-1 0,-1 0 0,1 0 0,0 2 0,0 0 0,1 1 0,4-1 0,3 1 0,4-2 0,3-3 0,3-1 0,2 2 0,0 9 0,0 15 0,0 18 0,0 11 0,0 2 0,0-6 0,0-13 0,0-5 0,1-5 0,2-2 0,4 1 0,1-3 0,2 0 0,-2-5 0,-2-7 0,-1-4 0,-2-2 0,1-2 0,0-2 0,-1-5 0,-1-5 0,-2-3 0</inkml:trace>
  <inkml:trace contextRef="#ctx0" brushRef="#br1" timeOffset="2267">4 822 24575,'-4'27'0,"8"-3"0,7 2 0,7-5 0,3-1 0,-1-2 0,-2-3 0,-2-2 0,-2 0 0,0 3 0,1-1 0,0 2 0,-1 1 0,0 1 0,-5-6 0,0 1 0,-5-10 0,1 2 0,-3-2 0,0 0 0,0 0 0,1 1 0,1 1 0,2 2 0,4 8 0,-2-9 0,1 5 0,-4-9 0,2-1 0,-3 0 0,2-2 0,-1 0 0,0-2 0,2-4 0,3-5 0,6-8 0,12-10 0,10-6 0,6-6 0,2 1 0,-5 5 0,-7 4 0,-5 6 0,-2 2 0,-2 2 0,0 0 0,-2 0 0,-5 3 0,0 3 0,-2 1 0,-4 3 0,1 2 0,-8 3 0,0 3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69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9:25.70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1:27.23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49824.25"/>
      <inkml:brushProperty name="anchorY" value="-404091.4375"/>
      <inkml:brushProperty name="scaleFactor" value="0.5"/>
    </inkml:brush>
  </inkml:definitions>
  <inkml:trace contextRef="#ctx0" brushRef="#br0">0 0 24575,'26'0'0,"11"0"0,16 0 0,15 0 0,8 0 0,0 0 0,-9 2 0,-12 3 0,-10 3 0,-12 3 0,-1 1 0,0 1 0,0 1 0,3 0 0,-3 1 0,-1-1 0,1 2 0,-4 0 0,0 1 0,-4 0 0,-4-1 0,1 0 0,0 0 0,-1 1 0,-1 1 0,-4 2 0,0 1 0,1 6 0,2 10 0,3 8 0,-1 10 0,-2 4 0,-2 6 0,-3 1 0,-4-5 0,-4-5 0,-3-10 0,-2-6 0,0-4 0,0-1 0,0-3 0,0-1 0,0-3 0,0-3 0,0-1 0,0-3 0,0 1 0,0-10 0,0-1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1:30.48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02781.71875"/>
      <inkml:brushProperty name="anchorY" value="-435525.59375"/>
      <inkml:brushProperty name="scaleFactor" value="0.5"/>
    </inkml:brush>
  </inkml:definitions>
  <inkml:trace contextRef="#ctx0" brushRef="#br0">0 0 24575,'34'25'0,"-1"2"0,3 5 0,-2 0 0,-3-5 0,-3-3 0,-7-5 0,-3-2 0,-6-3 0,0-1 0,1 0 0,0-2 0,-1 1 0,-3-7 0,-3 3 0,-4-6 0,2 0 0,-2 2 0,2 1 0,2 4 0,3 2 0,3 0 0,-2-3 0,-3 0 0,-5-3 0,-1-5 0,4-10 0,8-5 0,10-12 0,12-3 0,3 0 0,-1-2 0,-1 1 0,-7 3 0,-2-1 0,-3 5 0,-3 3 0,-1 3 0,-5 4 0,-2 3 0,-4 4 0,-5 2 0,-2 3 0,-2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8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8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40.71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21166.65625"/>
      <inkml:brushProperty name="anchorY" value="-74487.39844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46433.42188"/>
      <inkml:brushProperty name="anchorY" value="-94616.59375"/>
      <inkml:brushProperty name="scaleFactor" value="0.5"/>
    </inkml:brush>
  </inkml:definitions>
  <inkml:trace contextRef="#ctx0" brushRef="#br0">1414 1 24575,'-17'0'0,"-24"0"0,-24 0 0,-20 0 0,-10 0 0,15 0 0,12 0 0,14 0 0,11 0 0,3 0 0,6 0 0,0 0 0,1 2 0,0 7 0,1 3 0,1 4 0,3 6 0,2 5 0,1 5 0,5 4 0,-1 1 0,2 0 0,2 1 0,1 3 0,5 0 0,1 1 0,3 1 0,3-3 0,1 3 0,0 3 0,0 1 0,-1 1 0,1-5 0,3-8 0,0-8 0,0-7 0,0-7 0,0-5 0,0-3 0,0 1 0,0-2 0,0 2 0,0 1 0,0 7 0,0 11 0,0 15 0,0 13 0,3 4 0,1-6 0,-1-15 0,0-13 0,-3-14 0,0-5 0</inkml:trace>
  <inkml:trace contextRef="#ctx0" brushRef="#br1" timeOffset="2552">0 915 24575,'12'23'0,"2"-1"0,3-1 0,1 0 0,-2-1 0,-1 0 0,1-2 0,-3-4 0,-2-6 0,-3-3 0,-2-3 0,-2 1 0,1 2 0,6 4 0,3 5 0,4 4 0,3-1 0,0-2 0,-7-8 0,-2-2 0,-8-5 0,0 0 0,0 0 0,0 0 0,0 0 0,1 0 0,0 0 0,5 0 0,3 0 0,8 0 0,6 2 0,1 1 0,-1 0 0,-5-1 0,-6-2 0,-4 0 0,-4 0 0,-3 0 0,6-5 0,8-3 0,6-3 0,6-3 0,-3 3 0,-2 1 0,-4 0 0,-5 3 0,-2-2 0,-3-1 0,0-2 0,1-2 0,-2 1 0,3-2 0,-1-1 0,-1 0 0,0 1 0,1-8 0,-4 11 0,1-7 0,-4 10 0,1-3 0,1-2 0,2 0 0,1-3 0,2-1 0,-2 3 0,-2 4 0,-2 6 0,-3 3 0,-3 2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8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8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8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9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92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9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9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49824.25"/>
      <inkml:brushProperty name="anchorY" value="-404091.4375"/>
      <inkml:brushProperty name="scaleFactor" value="0.5"/>
    </inkml:brush>
  </inkml:definitions>
  <inkml:trace contextRef="#ctx0" brushRef="#br0">0 0 24575,'26'0'0,"11"0"0,16 0 0,15 0 0,8 0 0,0 0 0,-9 2 0,-12 3 0,-10 3 0,-12 3 0,-1 1 0,0 1 0,0 1 0,3 0 0,-3 1 0,-1-1 0,1 2 0,-4 0 0,0 1 0,-4 0 0,-4-1 0,1 0 0,0 0 0,-1 1 0,-1 1 0,-4 2 0,0 1 0,1 6 0,2 10 0,3 8 0,-1 10 0,-2 4 0,-2 6 0,-3 1 0,-4-5 0,-4-5 0,-3-10 0,-2-6 0,0-4 0,0-1 0,0-3 0,0-1 0,0-3 0,0-3 0,0-1 0,0-3 0,0 1 0,0-10 0,0-1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2:45.59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02781.71875"/>
      <inkml:brushProperty name="anchorY" value="-435525.59375"/>
      <inkml:brushProperty name="scaleFactor" value="0.5"/>
    </inkml:brush>
  </inkml:definitions>
  <inkml:trace contextRef="#ctx0" brushRef="#br0">0 0 24575,'34'25'0,"-1"2"0,3 5 0,-2 0 0,-3-5 0,-3-3 0,-7-5 0,-3-2 0,-6-3 0,0-1 0,1 0 0,0-2 0,-1 1 0,-3-7 0,-3 3 0,-4-6 0,2 0 0,-2 2 0,2 1 0,2 4 0,3 2 0,3 0 0,-2-3 0,-3 0 0,-5-3 0,-1-5 0,4-10 0,8-5 0,10-12 0,12-3 0,3 0 0,-1-2 0,-1 1 0,-7 3 0,-2-1 0,-3 5 0,-3 3 0,-1 3 0,-5 4 0,-2 3 0,-4 4 0,-5 2 0,-2 3 0,-2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4:29.66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56097.875"/>
      <inkml:brushProperty name="anchorY" value="-466662.71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19101.40625"/>
      <inkml:brushProperty name="anchorY" value="-494454.78125"/>
      <inkml:brushProperty name="scaleFactor" value="0.5"/>
    </inkml:brush>
  </inkml:definitions>
  <inkml:trace contextRef="#ctx0" brushRef="#br0">0 1 24575,'72'0'0,"-1"0"0,14 0 0,6 0 0,-9 0 0,5 0 0,2 0-907,-14 0 0,1 0 1,2 0-1,1 0 907,10 0 0,3 0 0,0 0 0,1 0 0,1-1 0,0 1 0,0 0 0,-1 1 0,-3-2 0,-1 1 0,-1 1 0,-1 0 0,-3 1 0,-1 0 0,-2 2 0,-2-1 24,14 3 1,-3 1 0,-1 0-25,-3 1 0,1 1 0,-3-1 0,-7 1 0,-1-1 0,-1 0 228,-6-2 1,-2 0 0,0-1-229,25 3 0,-2-1 0,-7-1 0,-1-1 0,-5 0 0,-1-1 901,-6-1 1,-2-2-902,-3 0 0,-1-1 451,-6 0 1,-1 0-452,-5 0 0,-2 0 161,43 0-161,-6 0 0,0 0 0,4 0 0,7 0 0,1 0 0,-3-2 0,-7-1 0,-7-1 0,-5 1 0,-10 3 0,-10 0 0,-5 0 0,-7 0 0,2 0 0,2 0 0,4 1 0,3 6 0,0 7 0,-2 7 0,-1 4 0,-1-2 0,1-2 0,-5-2 0,-5-3 0,-7 0 0,-7-3 0,-6-3 0,-5-2 0,-1 2 0,1 3 0,1 4 0,2 3 0,-1 1 0,1 3 0,1 0 0,-3 1 0,-3-1 0,-1-3 0,-1 0 0,-1-1 0,0 1 0,-1 0 0,1-3 0,1-1 0,-1 3 0,-5-8 0,0 4 0,-4-12 0,0 1 0,-1-2 0,1 0 0,1 3 0,6 4 0,4 3 0,4 3 0,5 0 0,1 2 0,-1-1 0,-1-1 0,-4-3 0,-2 0 0,-4-2 0,-2-1 0,-2-2 0,-3-2 0,-2 1 0,-2-1 0,2 3 0,4 5 0,2 2 0,0-3 0,-5-6 0,-3-5 0</inkml:trace>
  <inkml:trace contextRef="#ctx0" brushRef="#br1" timeOffset="1784">6027 961 24575,'30'0'0,"3"0"0,9 0 0,5 0 0,2 6 0,2 3 0,-7 4 0,3 1 0,-5-1 0,-5-3 0,-3-1 0,-5-3 0,-3-1 0,4 2 0,0-2 0,3 1 0,-4-2 0,-3 1 0,-4 0 0,-9-2 0,-1 2 0,-10-4 0,0-5 0,-2-15 0,0-22 0,0-26 0,0-24 0,0 42 0,0-2 0,0-48 0,0 16 0,0 18 0,0 17 0,0 14 0,0 9 0,0 7 0,0 6 0,0 5 0,0 5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4:33.13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82223.9375"/>
      <inkml:brushProperty name="anchorY" value="-521669.781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643743.6875"/>
      <inkml:brushProperty name="anchorY" value="-548776.3125"/>
      <inkml:brushProperty name="scaleFactor" value="0.5"/>
    </inkml:brush>
  </inkml:definitions>
  <inkml:trace contextRef="#ctx0" brushRef="#br0">219 0 24575,'0'50'0,"0"14"0,0 11 0,0-1 0,0-13 0,0-15 0,0-6 0,-2-8 0,-1-6 0,0-2 0,1-6 0,2-4 0,0-5 0,0-3 0,0-2 0,0 0 0,0 0 0,0-1 0,0-1 0</inkml:trace>
  <inkml:trace contextRef="#ctx0" brushRef="#br1" timeOffset="1984">1 335 24575,'7'27'0,"7"7"0,6 9 0,5 0 0,-3-10 0,-2-4 0,-5-3 0,-4-2 0,-4-4 0,-1-5 0,-2-7 0,3 3 0,-4-6 0,3 3 0,-2-6 0,2 0 0,4-1 0,11-4 0,9-6 0,6-3 0,1-3 0,-5 0 0,-5 3 0,-5 0 0,-3 0 0,-4-1 0,-2 0 0,1 2 0,0-3 0,1 1 0,3-2 0,-2 0 0,1 2 0,0-1 0,-6 6 0,-3 1 0,-6 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48.002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8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8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8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2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49824.25"/>
      <inkml:brushProperty name="anchorY" value="-404091.4375"/>
      <inkml:brushProperty name="scaleFactor" value="0.5"/>
    </inkml:brush>
  </inkml:definitions>
  <inkml:trace contextRef="#ctx0" brushRef="#br0">0 0 24575,'26'0'0,"11"0"0,16 0 0,15 0 0,8 0 0,0 0 0,-9 2 0,-12 3 0,-10 3 0,-12 3 0,-1 1 0,0 1 0,0 1 0,3 0 0,-3 1 0,-1-1 0,1 2 0,-4 0 0,0 1 0,-4 0 0,-4-1 0,1 0 0,0 0 0,-1 1 0,-1 1 0,-4 2 0,0 1 0,1 6 0,2 10 0,3 8 0,-1 10 0,-2 4 0,-2 6 0,-3 1 0,-4-5 0,-4-5 0,-3-10 0,-2-6 0,0-4 0,0-1 0,0-3 0,0-1 0,0-3 0,0-3 0,0-1 0,0-3 0,0 1 0,0-10 0,0-1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02781.71875"/>
      <inkml:brushProperty name="anchorY" value="-435525.59375"/>
      <inkml:brushProperty name="scaleFactor" value="0.5"/>
    </inkml:brush>
  </inkml:definitions>
  <inkml:trace contextRef="#ctx0" brushRef="#br0">0 0 24575,'34'25'0,"-1"2"0,3 5 0,-2 0 0,-3-5 0,-3-3 0,-7-5 0,-3-2 0,-6-3 0,0-1 0,1 0 0,0-2 0,-1 1 0,-3-7 0,-3 3 0,-4-6 0,2 0 0,-2 2 0,2 1 0,2 4 0,3 2 0,3 0 0,-2-3 0,-3 0 0,-5-3 0,-1-5 0,4-10 0,8-5 0,10-12 0,12-3 0,3 0 0,-1-2 0,-1 1 0,-7 3 0,-2-1 0,-3 5 0,-3 3 0,-1 3 0,-5 4 0,-2 3 0,-4 4 0,-5 2 0,-2 3 0,-2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51.40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69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56097.875"/>
      <inkml:brushProperty name="anchorY" value="-466662.71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19101.40625"/>
      <inkml:brushProperty name="anchorY" value="-494454.78125"/>
      <inkml:brushProperty name="scaleFactor" value="0.5"/>
    </inkml:brush>
  </inkml:definitions>
  <inkml:trace contextRef="#ctx0" brushRef="#br0">0 1 24575,'72'0'0,"-1"0"0,14 0 0,6 0 0,-9 0 0,5 0 0,2 0-907,-14 0 0,1 0 1,2 0-1,1 0 907,10 0 0,3 0 0,0 0 0,1 0 0,1-1 0,0 1 0,0 0 0,-1 1 0,-3-2 0,-1 1 0,-1 1 0,-1 0 0,-3 1 0,-1 0 0,-2 2 0,-2-1 24,14 3 1,-3 1 0,-1 0-25,-3 1 0,1 1 0,-3-1 0,-7 1 0,-1-1 0,-1 0 228,-6-2 1,-2 0 0,0-1-229,25 3 0,-2-1 0,-7-1 0,-1-1 0,-5 0 0,-1-1 901,-6-1 1,-2-2-902,-3 0 0,-1-1 451,-6 0 1,-1 0-452,-5 0 0,-2 0 161,43 0-161,-6 0 0,0 0 0,4 0 0,7 0 0,1 0 0,-3-2 0,-7-1 0,-7-1 0,-5 1 0,-10 3 0,-10 0 0,-5 0 0,-7 0 0,2 0 0,2 0 0,4 1 0,3 6 0,0 7 0,-2 7 0,-1 4 0,-1-2 0,1-2 0,-5-2 0,-5-3 0,-7 0 0,-7-3 0,-6-3 0,-5-2 0,-1 2 0,1 3 0,1 4 0,2 3 0,-1 1 0,1 3 0,1 0 0,-3 1 0,-3-1 0,-1-3 0,-1 0 0,-1-1 0,0 1 0,-1 0 0,1-3 0,1-1 0,-1 3 0,-5-8 0,0 4 0,-4-12 0,0 1 0,-1-2 0,1 0 0,1 3 0,6 4 0,4 3 0,4 3 0,5 0 0,1 2 0,-1-1 0,-1-1 0,-4-3 0,-2 0 0,-4-2 0,-2-1 0,-2-2 0,-3-2 0,-2 1 0,-2-1 0,2 3 0,4 5 0,2 2 0,0-3 0,-5-6 0,-3-5 0</inkml:trace>
  <inkml:trace contextRef="#ctx0" brushRef="#br1" timeOffset="1">6027 961 24575,'30'0'0,"3"0"0,9 0 0,5 0 0,2 6 0,2 3 0,-7 4 0,3 1 0,-5-1 0,-5-3 0,-3-1 0,-5-3 0,-3-1 0,4 2 0,0-2 0,3 1 0,-4-2 0,-3 1 0,-4 0 0,-9-2 0,-1 2 0,-10-4 0,0-5 0,-2-15 0,0-22 0,0-26 0,0-24 0,0 42 0,0-2 0,0-48 0,0 16 0,0 18 0,0 17 0,0 14 0,0 9 0,0 7 0,0 6 0,0 5 0,0 5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09.70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82223.9375"/>
      <inkml:brushProperty name="anchorY" value="-521669.781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643743.6875"/>
      <inkml:brushProperty name="anchorY" value="-548776.3125"/>
      <inkml:brushProperty name="scaleFactor" value="0.5"/>
    </inkml:brush>
  </inkml:definitions>
  <inkml:trace contextRef="#ctx0" brushRef="#br0">219 0 24575,'0'50'0,"0"14"0,0 11 0,0-1 0,0-13 0,0-15 0,0-6 0,-2-8 0,-1-6 0,0-2 0,1-6 0,2-4 0,0-5 0,0-3 0,0-2 0,0 0 0,0 0 0,0-1 0,0-1 0</inkml:trace>
  <inkml:trace contextRef="#ctx0" brushRef="#br1" timeOffset="1">1 335 24575,'7'27'0,"7"7"0,6 9 0,5 0 0,-3-10 0,-2-4 0,-5-3 0,-4-2 0,-4-4 0,-1-5 0,-2-7 0,3 3 0,-4-6 0,3 3 0,-2-6 0,2 0 0,4-1 0,11-4 0,9-6 0,6-3 0,1-3 0,-5 0 0,-5 3 0,-5 0 0,-3 0 0,-4-1 0,-2 0 0,1 2 0,0-3 0,1 1 0,3-2 0,-2 0 0,1 2 0,0-1 0,-6 6 0,-3 1 0,-6 5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5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54.17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2000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6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49824.25"/>
      <inkml:brushProperty name="anchorY" value="-404091.4375"/>
      <inkml:brushProperty name="scaleFactor" value="0.5"/>
    </inkml:brush>
  </inkml:definitions>
  <inkml:trace contextRef="#ctx0" brushRef="#br0">0 0 24575,'26'0'0,"11"0"0,16 0 0,15 0 0,8 0 0,0 0 0,-9 2 0,-12 3 0,-10 3 0,-12 3 0,-1 1 0,0 1 0,0 1 0,3 0 0,-3 1 0,-1-1 0,1 2 0,-4 0 0,0 1 0,-4 0 0,-4-1 0,1 0 0,0 0 0,-1 1 0,-1 1 0,-4 2 0,0 1 0,1 6 0,2 10 0,3 8 0,-1 10 0,-2 4 0,-2 6 0,-3 1 0,-4-5 0,-4-5 0,-3-10 0,-2-6 0,0-4 0,0-1 0,0-3 0,0-1 0,0-3 0,0-3 0,0-1 0,0-3 0,0 1 0,0-10 0,0-1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7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02781.71875"/>
      <inkml:brushProperty name="anchorY" value="-435525.59375"/>
      <inkml:brushProperty name="scaleFactor" value="0.5"/>
    </inkml:brush>
  </inkml:definitions>
  <inkml:trace contextRef="#ctx0" brushRef="#br0">0 0 24575,'34'25'0,"-1"2"0,3 5 0,-2 0 0,-3-5 0,-3-3 0,-7-5 0,-3-2 0,-6-3 0,0-1 0,1 0 0,0-2 0,-1 1 0,-3-7 0,-3 3 0,-4-6 0,2 0 0,-2 2 0,2 1 0,2 4 0,3 2 0,3 0 0,-2-3 0,-3 0 0,-5-3 0,-1-5 0,4-10 0,8-5 0,10-12 0,12-3 0,3 0 0,-1-2 0,-1 1 0,-7 3 0,-2-1 0,-3 5 0,-3 3 0,-1 3 0,-5 4 0,-2 3 0,-4 4 0,-5 2 0,-2 3 0,-2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7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56097.875"/>
      <inkml:brushProperty name="anchorY" value="-466662.71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19101.40625"/>
      <inkml:brushProperty name="anchorY" value="-494454.78125"/>
      <inkml:brushProperty name="scaleFactor" value="0.5"/>
    </inkml:brush>
  </inkml:definitions>
  <inkml:trace contextRef="#ctx0" brushRef="#br0">0 1 24575,'72'0'0,"-1"0"0,14 0 0,6 0 0,-9 0 0,5 0 0,2 0-907,-14 0 0,1 0 1,2 0-1,1 0 907,10 0 0,3 0 0,0 0 0,1 0 0,1-1 0,0 1 0,0 0 0,-1 1 0,-3-2 0,-1 1 0,-1 1 0,-1 0 0,-3 1 0,-1 0 0,-2 2 0,-2-1 24,14 3 1,-3 1 0,-1 0-25,-3 1 0,1 1 0,-3-1 0,-7 1 0,-1-1 0,-1 0 228,-6-2 1,-2 0 0,0-1-229,25 3 0,-2-1 0,-7-1 0,-1-1 0,-5 0 0,-1-1 901,-6-1 1,-2-2-902,-3 0 0,-1-1 451,-6 0 1,-1 0-452,-5 0 0,-2 0 161,43 0-161,-6 0 0,0 0 0,4 0 0,7 0 0,1 0 0,-3-2 0,-7-1 0,-7-1 0,-5 1 0,-10 3 0,-10 0 0,-5 0 0,-7 0 0,2 0 0,2 0 0,4 1 0,3 6 0,0 7 0,-2 7 0,-1 4 0,-1-2 0,1-2 0,-5-2 0,-5-3 0,-7 0 0,-7-3 0,-6-3 0,-5-2 0,-1 2 0,1 3 0,1 4 0,2 3 0,-1 1 0,1 3 0,1 0 0,-3 1 0,-3-1 0,-1-3 0,-1 0 0,-1-1 0,0 1 0,-1 0 0,1-3 0,1-1 0,-1 3 0,-5-8 0,0 4 0,-4-12 0,0 1 0,-1-2 0,1 0 0,1 3 0,6 4 0,4 3 0,4 3 0,5 0 0,1 2 0,-1-1 0,-1-1 0,-4-3 0,-2 0 0,-4-2 0,-2-1 0,-2-2 0,-3-2 0,-2 1 0,-2-1 0,2 3 0,4 5 0,2 2 0,0-3 0,-5-6 0,-3-5 0</inkml:trace>
  <inkml:trace contextRef="#ctx0" brushRef="#br1" timeOffset="1">6027 961 24575,'30'0'0,"3"0"0,9 0 0,5 0 0,2 6 0,2 3 0,-7 4 0,3 1 0,-5-1 0,-5-3 0,-3-1 0,-5-3 0,-3-1 0,4 2 0,0-2 0,3 1 0,-4-2 0,-3 1 0,-4 0 0,-9-2 0,-1 2 0,-10-4 0,0-5 0,-2-15 0,0-22 0,0-26 0,0-24 0,0 42 0,0-2 0,0-48 0,0 16 0,0 18 0,0 17 0,0 14 0,0 9 0,0 7 0,0 6 0,0 5 0,0 5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5:52.87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82223.9375"/>
      <inkml:brushProperty name="anchorY" value="-521669.781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643743.6875"/>
      <inkml:brushProperty name="anchorY" value="-548776.3125"/>
      <inkml:brushProperty name="scaleFactor" value="0.5"/>
    </inkml:brush>
  </inkml:definitions>
  <inkml:trace contextRef="#ctx0" brushRef="#br0">219 0 24575,'0'50'0,"0"14"0,0 11 0,0-1 0,0-13 0,0-15 0,0-6 0,-2-8 0,-1-6 0,0-2 0,1-6 0,2-4 0,0-5 0,0-3 0,0-2 0,0 0 0,0 0 0,0-1 0,0-1 0</inkml:trace>
  <inkml:trace contextRef="#ctx0" brushRef="#br1" timeOffset="1">1 335 24575,'7'27'0,"7"7"0,6 9 0,5 0 0,-3-10 0,-2-4 0,-5-3 0,-4-2 0,-4-4 0,-1-5 0,-2-7 0,3 3 0,-4-6 0,3 3 0,-2-6 0,2 0 0,4-1 0,11-4 0,9-6 0,6-3 0,1-3 0,-5 0 0,-5 3 0,-5 0 0,-3 0 0,-4-1 0,-2 0 0,1 2 0,0-3 0,1 1 0,3-2 0,-2 0 0,1 2 0,0-1 0,-6 6 0,-3 1 0,-6 5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1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1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1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1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5:58.80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49824.25"/>
      <inkml:brushProperty name="anchorY" value="-404091.4375"/>
      <inkml:brushProperty name="scaleFactor" value="0.5"/>
    </inkml:brush>
  </inkml:definitions>
  <inkml:trace contextRef="#ctx0" brushRef="#br0">0 0 24575,'26'0'0,"11"0"0,16 0 0,15 0 0,8 0 0,0 0 0,-9 2 0,-12 3 0,-10 3 0,-12 3 0,-1 1 0,0 1 0,0 1 0,3 0 0,-3 1 0,-1-1 0,1 2 0,-4 0 0,0 1 0,-4 0 0,-4-1 0,1 0 0,0 0 0,-1 1 0,-1 1 0,-4 2 0,0 1 0,1 6 0,2 10 0,3 8 0,-1 10 0,-2 4 0,-2 6 0,-3 1 0,-4-5 0,-4-5 0,-3-10 0,-2-6 0,0-4 0,0-1 0,0-3 0,0-1 0,0-3 0,0-3 0,0-1 0,0-3 0,0 1 0,0-10 0,0-1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02781.71875"/>
      <inkml:brushProperty name="anchorY" value="-435525.59375"/>
      <inkml:brushProperty name="scaleFactor" value="0.5"/>
    </inkml:brush>
  </inkml:definitions>
  <inkml:trace contextRef="#ctx0" brushRef="#br0">0 0 24575,'34'25'0,"-1"2"0,3 5 0,-2 0 0,-3-5 0,-3-3 0,-7-5 0,-3-2 0,-6-3 0,0-1 0,1 0 0,0-2 0,-1 1 0,-3-7 0,-3 3 0,-4-6 0,2 0 0,-2 2 0,2 1 0,2 4 0,3 2 0,3 0 0,-2-3 0,-3 0 0,-5-3 0,-1-5 0,4-10 0,8-5 0,10-12 0,12-3 0,3 0 0,-1-2 0,-1 1 0,-7 3 0,-2-1 0,-3 5 0,-3 3 0,-1 3 0,-5 4 0,-2 3 0,-4 4 0,-5 2 0,-2 3 0,-2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56097.875"/>
      <inkml:brushProperty name="anchorY" value="-466662.71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19101.40625"/>
      <inkml:brushProperty name="anchorY" value="-494454.78125"/>
      <inkml:brushProperty name="scaleFactor" value="0.5"/>
    </inkml:brush>
  </inkml:definitions>
  <inkml:trace contextRef="#ctx0" brushRef="#br0">0 1 24575,'72'0'0,"-1"0"0,14 0 0,6 0 0,-9 0 0,5 0 0,2 0-907,-14 0 0,1 0 1,2 0-1,1 0 907,10 0 0,3 0 0,0 0 0,1 0 0,1-1 0,0 1 0,0 0 0,-1 1 0,-3-2 0,-1 1 0,-1 1 0,-1 0 0,-3 1 0,-1 0 0,-2 2 0,-2-1 24,14 3 1,-3 1 0,-1 0-25,-3 1 0,1 1 0,-3-1 0,-7 1 0,-1-1 0,-1 0 228,-6-2 1,-2 0 0,0-1-229,25 3 0,-2-1 0,-7-1 0,-1-1 0,-5 0 0,-1-1 901,-6-1 1,-2-2-902,-3 0 0,-1-1 451,-6 0 1,-1 0-452,-5 0 0,-2 0 161,43 0-161,-6 0 0,0 0 0,4 0 0,7 0 0,1 0 0,-3-2 0,-7-1 0,-7-1 0,-5 1 0,-10 3 0,-10 0 0,-5 0 0,-7 0 0,2 0 0,2 0 0,4 1 0,3 6 0,0 7 0,-2 7 0,-1 4 0,-1-2 0,1-2 0,-5-2 0,-5-3 0,-7 0 0,-7-3 0,-6-3 0,-5-2 0,-1 2 0,1 3 0,1 4 0,2 3 0,-1 1 0,1 3 0,1 0 0,-3 1 0,-3-1 0,-1-3 0,-1 0 0,-1-1 0,0 1 0,-1 0 0,1-3 0,1-1 0,-1 3 0,-5-8 0,0 4 0,-4-12 0,0 1 0,-1-2 0,1 0 0,1 3 0,6 4 0,4 3 0,4 3 0,5 0 0,1 2 0,-1-1 0,-1-1 0,-4-3 0,-2 0 0,-4-2 0,-2-1 0,-2-2 0,-3-2 0,-2 1 0,-2-1 0,2 3 0,4 5 0,2 2 0,0-3 0,-5-6 0,-3-5 0</inkml:trace>
  <inkml:trace contextRef="#ctx0" brushRef="#br1" timeOffset="1">6027 961 24575,'30'0'0,"3"0"0,9 0 0,5 0 0,2 6 0,2 3 0,-7 4 0,3 1 0,-5-1 0,-5-3 0,-3-1 0,-5-3 0,-3-1 0,4 2 0,0-2 0,3 1 0,-4-2 0,-3 1 0,-4 0 0,-9-2 0,-1 2 0,-10-4 0,0-5 0,-2-15 0,0-22 0,0-26 0,0-24 0,0 42 0,0-2 0,0-48 0,0 16 0,0 18 0,0 17 0,0 14 0,0 9 0,0 7 0,0 6 0,0 5 0,0 5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7:13.229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82223.9375"/>
      <inkml:brushProperty name="anchorY" value="-521669.781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643743.6875"/>
      <inkml:brushProperty name="anchorY" value="-548776.3125"/>
      <inkml:brushProperty name="scaleFactor" value="0.5"/>
    </inkml:brush>
  </inkml:definitions>
  <inkml:trace contextRef="#ctx0" brushRef="#br0">219 0 24575,'0'50'0,"0"14"0,0 11 0,0-1 0,0-13 0,0-15 0,0-6 0,-2-8 0,-1-6 0,0-2 0,1-6 0,2-4 0,0-5 0,0-3 0,0-2 0,0 0 0,0 0 0,0-1 0,0-1 0</inkml:trace>
  <inkml:trace contextRef="#ctx0" brushRef="#br1" timeOffset="1">1 335 24575,'7'27'0,"7"7"0,6 9 0,5 0 0,-3-10 0,-2-4 0,-5-3 0,-4-2 0,-4-4 0,-1-5 0,-2-7 0,3 3 0,-4-6 0,3 3 0,-2-6 0,2 0 0,4-1 0,11-4 0,9-6 0,6-3 0,1-3 0,-5 0 0,-5 3 0,-5 0 0,-3 0 0,-4-1 0,-2 0 0,1 2 0,0-3 0,1 1 0,3-2 0,-2 0 0,1 2 0,0-1 0,-6 6 0,-3 1 0,-6 5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11.63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08167.0625"/>
      <inkml:brushProperty name="anchorY" value="-578305.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19599.6875"/>
      <inkml:brushProperty name="anchorY" value="-630449.375"/>
      <inkml:brushProperty name="scaleFactor" value="0.5"/>
    </inkml:brush>
  </inkml:definitions>
  <inkml:trace contextRef="#ctx0" brushRef="#br0">317 0 24575,'0'71'0,"0"15"0,0-34 0,0 3 0,0 6 0,0 1 0,0 1 0,0 1 0,0 1 0,0 0 0,0 0 0,0 0 0,0-6 0,0-1 0,0-2 0,0-3 0,0 45 0,0-6 0,0-1 0,0-1 0,0 1 0,0-1 0,0 2 0,0-4 0,0-11 0,0-10 0,0-15 0,0-6 0,0-3 0,0-8 0,0-1 0,0-7 0,0 0 0,0 0 0,0-2 0,0-1 0,0-2 0,0 3 0,0-13 0,0 2 0</inkml:trace>
  <inkml:trace contextRef="#ctx0" brushRef="#br1" timeOffset="1834">1 1914 24575,'1'22'0,"4"3"0,6 0 0,4 0 0,9 3 0,-12-13 0,6 1 0,-17-13 0,5 1 0,-2 2 0,5 5 0,5 7 0,6 9 0,5 6 0,3 3 0,-2-3 0,-1-5 0,-7-4 0,-2 0 0,-7-11 0,2 2 0,-10-14 0,3-2 0,-4-4 0,0-6 0,7-7 0,12-10 0,19-12 0,18-10 0,11-4 0,-1 1 0,-7 6 0,-10 9 0,-12 8 0,-6 6 0,-3 4 0,-4 6 0,-3 3 0,-8 4 0,-3 3 0,-5 2 0,-2 2 0,-2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15.41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31554.125"/>
      <inkml:brushProperty name="anchorY" value="-682193.06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43132.5"/>
      <inkml:brushProperty name="anchorY" value="-736071.1875"/>
      <inkml:brushProperty name="scaleFactor" value="0.5"/>
    </inkml:brush>
  </inkml:definitions>
  <inkml:trace contextRef="#ctx0" brushRef="#br0">159 0 24575,'0'30'0,"0"7"0,0 8 0,0 6 0,0-3 0,0-8 0,0-5 0,0-18 0,0 0 0,0-11 0,0 1 0,0-1 0,0-1 0,0 7 0,0 12 0,0 17 0,0 15 0,0 3 0,0-10 0,0-10 0,0-22 0,0-2 0,0-14 0,0-2 0,0-2 0</inkml:trace>
  <inkml:trace contextRef="#ctx0" brushRef="#br1" timeOffset="2099">0 363 24575,'8'23'0,"6"9"0,6 13 0,5 2 0,-1-4 0,0-5 0,-2-9 0,-3-3 0,-1-4 0,-9-9 0,-1-1 0,-6-10 0,1 1 0,-1-1 0,0 1 0,0 0 0,0 0 0,5-9 0,11 0 0,26-14 0,23-5 0,19-3 0,6-3 0,-12 6 0,-18 8 0,-19 5 0,-20 7 0,-13 3 0,-3 2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52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74715.82813"/>
      <inkml:brushProperty name="anchorY" value="-116964.88281"/>
      <inkml:brushProperty name="scaleFactor" value="0.5"/>
    </inkml:brush>
  </inkml:definitions>
  <inkml:trace contextRef="#ctx0" brushRef="#br0">766 1 24575,'-42'0'0,"-9"0"0,-9 0 0,1 0 0,10 0 0,8 0 0,9 0 0,4 0 0,4 2 0,3 2 0,0 6 0,1 3 0,-1 1 0,-3-1 0,-1-1 0,1 2 0,0 0 0,2 2 0,6-4 0,-2 2 0,9-2 0,-5 4 0,1 2 0,0 3 0,0-1 0,5 1 0,0 7 0,-1 7 0,2 9 0,-1 3 0,3-3 0,2-4 0,2-1 0,1 1 0,0 1 0,0-3 0,0-4 0,-2-1 0,-1-4 0,0-1 0,1-5 0,-1 1 0,0 1 0,-1-4 0,1-3 0,3-8 0,0-2 0,0-2 0,0 0 0,0-2 0,0 2 0,0 3 0,0 11 0,0 9 0,0 11 0,0 4 0,0-5 0,-2-5 0,0-7 0,-1-7 0,1-6 0,2-7 0,0-7 0,0-3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5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186423.375"/>
      <inkml:brushProperty name="anchorY" value="-142281.64063"/>
      <inkml:brushProperty name="scaleFactor" value="0.5"/>
    </inkml:brush>
  </inkml:definitions>
  <inkml:trace contextRef="#ctx0" brushRef="#br0">1 0 24575,'0'17'0,"0"3"0,2 6 0,6 6 0,6 1 0,6-1 0,1-3 0,1-4 0,-2-2 0,-2-2 0,-2 2 0,-7-8 0,2 3 0,-5-7 0,4 5 0,1 2 0,-1 3 0,1-1 0,1 5 0,-4-12 0,1 3 0,-6-12 0,3 2 0,-5-1 0,5 0 0,-3-3 0,-1 2 0,0-2 0,-1 0 0,2 2 0,0-1 0,2 5 0,2 7 0,6 10 0,1 6 0,-1 1 0,0-2 0,-7-16 0,-1-1 0,-3-11 0,0 0 0,2-1 0,0-1 0,-1-3 0,3-1 0,3-4 0,6-6 0,7-2 0,6-3 0,4-2 0,1 1 0,-1 1 0,-4 2 0,-3 4 0,-2 2 0,-2 2 0,-1 0 0,-1 1 0,-3 1 0,-3 0 0,-3 3 0,-3 1 0,-2 0 0,1-2 0,2-2 0,7-3 0,7-1 0,3 0 0,5-3 0,-12 7 0,-3-2 0,-11 6 0,1 0 0,-3 0 0,0 1 0,0 0 0,0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6:01.88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5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01138.07813"/>
      <inkml:brushProperty name="anchorY" value="-169932.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10361.5"/>
      <inkml:brushProperty name="anchorY" value="-196957.20313"/>
      <inkml:brushProperty name="scaleFactor" value="0.5"/>
    </inkml:brush>
  </inkml:definitions>
  <inkml:trace contextRef="#ctx0" brushRef="#br0">1232 0 24575,'-24'0'0,"-11"0"0,-10 0 0,-5 0 0,0 0 0,3 0 0,0 0 0,-4 0 0,3 0 0,4 0 0,2 0 0,1 0 0,0 3 0,2 2 0,4 3 0,3 5 0,2 1 0,3 2 0,3 2 0,1 2 0,2 1 0,1 0 0,0 4 0,0 4 0,2 7 0,-2 7 0,2 1 0,6 1 0,2-4 0,5-1 0,2 6 0,-1 5 0,1 10 0,-1 1 0,1-3 0,3-4 0,0-8 0,0-4 0,0-5 0,0-3 0,0-1 0,0-3 0,0-3 0,0-3 0,0-3 0,0-6 0,0-4 0,0-4 0,0-3 0,0 1 0,0-2 0,0 0 0,0-2 0</inkml:trace>
  <inkml:trace contextRef="#ctx0" brushRef="#br1" timeOffset="1">0 801 24575,'3'23'0,"6"2"0,6 6 0,6 2 0,1 1 0,-2-3 0,-4-5 0,-3-2 0,-3-4 0,-2 1 0,0-1 0,-2 5 0,1-10 0,-1 4 0,-1-8 0,2 4 0,-2 3 0,1 2 0,2-2 0,-3 0 0,1-3 0,1-2 0,-1 0 0,3-4 0,-4-4 0,2-2 0,-4-3 0,3 0 0,-2 0 0,1 0 0,-1-2 0,3-3 0,6-9 0,8-6 0,5-7 0,5-6 0,2 3 0,-3 1 0,-3 3 0,-4 3 0,-1 1 0,-1 1 0,0 1 0,-1 2 0,1 2 0,0 1 0,-1 2 0,1 1 0,-3 3 0,-4 4 0,-6 2 0,-5 2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5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2531.73438"/>
      <inkml:brushProperty name="anchorY" value="-226327.82813"/>
      <inkml:brushProperty name="scaleFactor" value="0.5"/>
    </inkml:brush>
  </inkml:definitions>
  <inkml:trace contextRef="#ctx0" brushRef="#br0">915 62 24575,'-58'0'0,"3"-2"0,-4-3 0,4-6 0,8-2 0,0 0 0,3 3 0,-1 6 0,-1 1 0,3 3 0,3 0 0,2 0 0,6 0 0,5 1 0,3 4 0,4 4 0,-1 4 0,4 2 0,4 2 0,3 2 0,2 1 0,-2 1 0,-1 4 0,1 4 0,-1 6 0,-1 10 0,2 8 0,1 8 0,1 1 0,1 1 0,0-1 0,0-5 0,3-5 0,-2-8 0,3-4 0,0-5 0,-1-3 0,2-1 0,-1-4 0,1-1 0,0 2 0,2-1 0,-2 3 0,-1 3 0,-1 3 0,1-3 0,3-4 0,0-7 0,0-8 0,0-5 0,0-3 0,0-1 0,0 0 0,0 11 0,-2 12 0,-2 15 0,1 8 0,0 1 0,0-4 0,0-6 0,1-6 0,-1-3 0,3-16 0,0-3 0,0-12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57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29450.07813"/>
      <inkml:brushProperty name="anchorY" value="-255362.53125"/>
      <inkml:brushProperty name="scaleFactor" value="0.5"/>
    </inkml:brush>
  </inkml:definitions>
  <inkml:trace contextRef="#ctx0" brushRef="#br0">0 1 24575,'0'20'0,"3"7"0,5 3 0,10 7 0,7 0 0,2 1 0,-1-3 0,-1-2 0,1-3 0,0-3 0,-3-2 0,-7-2 0,-2-6 0,-6-4 0,-1-5 0,-2-4 0,-3-1 0,1 1 0,1 2 0,3 3 0,4 5 0,3 3 0,4 3 0,0 1 0,-2-1 0,-4-4 0,-3-6 0,-2-6 0,-3-6 0,-2-1 0,0-3 0,4-3 0,6-2 0,11-4 0,8-5 0,5-2 0,2-2 0,-2 4 0,-1 0 0,-2 3 0,-5 0 0,-4 2 0,-4 2 0,-3 2 0,-4 4 0,-4 3 0,-4-2 0,7 1 0,10-5 0,12-6 0,2 1 0,-4 1 0,-10 7 0,-10 3 0,-5 2 0,-3-1 0,-2 1 0,0 2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5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1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72544.6875"/>
      <inkml:brushProperty name="anchorY" value="-345335.90625"/>
      <inkml:brushProperty name="scaleFactor" value="0.5"/>
    </inkml:brush>
  </inkml:definitions>
  <inkml:trace contextRef="#ctx0" brushRef="#br0">1 1 24575,'33'0'0,"31"0"0,36 0 0,-33 0 0,4 0 0,8 0 0,3 0 0,2 0 0,1 0 0,4 0 0,1 0 0,-3 0 0,-1 0 0,1 0 0,-1 0 0,-6 0 0,-2 0 0,-7 0 0,-2 0 0,-8 0 0,-3 0 0,34 0 0,-17 0 0,-20 0 0,-9 0 0,-5 0 0,-2 0 0,1 0 0,3 0 0,1 0 0,7 0 0,6 0 0,4 0 0,0 0 0,1 0 0,4 0 0,0 0 0,1 0 0,-7 0 0,-5 0 0,-5 0 0,-1 0 0,-2 3 0,-2 0 0,0 3 0,-2 0 0,-2 0 0,2 1 0,1-1 0,5 1 0,7-1 0,0 3 0,1-2 0,5 1 0,6 1 0,18 2 0,-37-2 0,2 0 0,6 2 0,2-1 0,0 0 0,0 0 0,0 0 0,-1 0 0,-3-2 0,-1 0 0,40 7 0,-13-1 0,-16-1 0,-12 1 0,-10-1 0,-4 3 0,-2 2 0,-3 3 0,3 2 0,0 1 0,-3-2 0,-5 0 0,-1-1 0,-15-7 0,0-1 0,-13-7 0,0 1 0,0-1 0,1 1 0,4 3 0,4 7 0,6 10 0,5 10 0,2 7 0,0 4 0,-4-3 0,-3-3 0,-4-2 0,0-2 0,-3-3 0,-1-2 0,-2-6 0,-2-1 0,-1-12 0,-2 1 0,0-9 0,1 4 0,1 4 0,1 3 0,2 7 0,-1 1 0,-2 3 0,1-10 0,-3-1 0,0-12 0,0 1 0,0 0 0,0-1 0,0 0 0,0 1 0,0-2 0,0 2 0,0-2 0,0 1 0,0 1 0,0-2 0,0 3 0,0 0 0,0 0 0,0 8 0,0-7 0,0 5 0,0-7 0,0 1 0,0 1 0,0-1 0,0 1 0,0-1 0,0-2 0,0 0 0,0-1-6784,0 0 6784,0 0 0,0 1 0,0-2 0,0 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1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10938.1875"/>
      <inkml:brushProperty name="anchorY" value="-374882"/>
      <inkml:brushProperty name="scaleFactor" value="0.5"/>
    </inkml:brush>
  </inkml:definitions>
  <inkml:trace contextRef="#ctx0" brushRef="#br0">0 1 24575,'31'18'0,"3"7"0,5 5 0,0-1 0,-6-4 0,-5-3 0,-1 0 0,-3-1 0,0 0 0,0-3 0,-4-1 0,0-1 0,1-2 0,-1 0 0,1-3 0,-2-1 0,-1 1 0,0 0 0,-3 2 0,1-1 0,0 2 0,2 1 0,-7-5 0,3 2 0,-7-5 0,2 1 0,3 0 0,-7-1 0,6-1 0,-10-6 0,4 0 0,-2-3 0,5-2 0,6-4 0,7-4 0,3-4 0,1 1 0,-1 0 0,-4 1 0,-1 3 0,-5 3 0,-5 4 0,-4 1 0,-3-2 0,0 2 0,-2-2 0,1 1 0,4-2 0,4-4 0,6-7 0,7-5 0,4-6 0,0 3 0,2 0 0,-15 12 0,-1 2 0,-11 9 0,1 1 0,2-1 0,2-2 0,4-6 0,8-7 0,4-2 0,3-4 0,-1 6 0,-6 5 0,-8 6 0,-3 4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2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349824.25"/>
      <inkml:brushProperty name="anchorY" value="-404091.4375"/>
      <inkml:brushProperty name="scaleFactor" value="0.5"/>
    </inkml:brush>
  </inkml:definitions>
  <inkml:trace contextRef="#ctx0" brushRef="#br0">0 0 24575,'26'0'0,"11"0"0,16 0 0,15 0 0,8 0 0,0 0 0,-9 2 0,-12 3 0,-10 3 0,-12 3 0,-1 1 0,0 1 0,0 1 0,3 0 0,-3 1 0,-1-1 0,1 2 0,-4 0 0,0 1 0,-4 0 0,-4-1 0,1 0 0,0 0 0,-1 1 0,-1 1 0,-4 2 0,0 1 0,1 6 0,2 10 0,3 8 0,-1 10 0,-2 4 0,-2 6 0,-3 1 0,-4-5 0,-4-5 0,-3-10 0,-2-6 0,0-4 0,0-1 0,0-3 0,0-1 0,0-3 0,0-3 0,0-1 0,0-3 0,0 1 0,0-10 0,0-1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3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02781.71875"/>
      <inkml:brushProperty name="anchorY" value="-435525.59375"/>
      <inkml:brushProperty name="scaleFactor" value="0.5"/>
    </inkml:brush>
  </inkml:definitions>
  <inkml:trace contextRef="#ctx0" brushRef="#br0">0 0 24575,'34'25'0,"-1"2"0,3 5 0,-2 0 0,-3-5 0,-3-3 0,-7-5 0,-3-2 0,-6-3 0,0-1 0,1 0 0,0-2 0,-1 1 0,-3-7 0,-3 3 0,-4-6 0,2 0 0,-2 2 0,2 1 0,2 4 0,3 2 0,3 0 0,-2-3 0,-3 0 0,-5-3 0,-1-5 0,4-10 0,8-5 0,10-12 0,12-3 0,3 0 0,-1-2 0,-1 1 0,-7 3 0,-2-1 0,-3 5 0,-3 3 0,-1 3 0,-5 4 0,-2 3 0,-4 4 0,-5 2 0,-2 3 0,-2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4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456097.875"/>
      <inkml:brushProperty name="anchorY" value="-466662.718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19101.40625"/>
      <inkml:brushProperty name="anchorY" value="-494454.78125"/>
      <inkml:brushProperty name="scaleFactor" value="0.5"/>
    </inkml:brush>
  </inkml:definitions>
  <inkml:trace contextRef="#ctx0" brushRef="#br0">0 1 24575,'72'0'0,"-1"0"0,14 0 0,6 0 0,-9 0 0,5 0 0,2 0-907,-14 0 0,1 0 1,2 0-1,1 0 907,10 0 0,3 0 0,0 0 0,1 0 0,1-1 0,0 1 0,0 0 0,-1 1 0,-3-2 0,-1 1 0,-1 1 0,-1 0 0,-3 1 0,-1 0 0,-2 2 0,-2-1 24,14 3 1,-3 1 0,-1 0-25,-3 1 0,1 1 0,-3-1 0,-7 1 0,-1-1 0,-1 0 228,-6-2 1,-2 0 0,0-1-229,25 3 0,-2-1 0,-7-1 0,-1-1 0,-5 0 0,-1-1 901,-6-1 1,-2-2-902,-3 0 0,-1-1 451,-6 0 1,-1 0-452,-5 0 0,-2 0 161,43 0-161,-6 0 0,0 0 0,4 0 0,7 0 0,1 0 0,-3-2 0,-7-1 0,-7-1 0,-5 1 0,-10 3 0,-10 0 0,-5 0 0,-7 0 0,2 0 0,2 0 0,4 1 0,3 6 0,0 7 0,-2 7 0,-1 4 0,-1-2 0,1-2 0,-5-2 0,-5-3 0,-7 0 0,-7-3 0,-6-3 0,-5-2 0,-1 2 0,1 3 0,1 4 0,2 3 0,-1 1 0,1 3 0,1 0 0,-3 1 0,-3-1 0,-1-3 0,-1 0 0,-1-1 0,0 1 0,-1 0 0,1-3 0,1-1 0,-1 3 0,-5-8 0,0 4 0,-4-12 0,0 1 0,-1-2 0,1 0 0,1 3 0,6 4 0,4 3 0,4 3 0,5 0 0,1 2 0,-1-1 0,-1-1 0,-4-3 0,-2 0 0,-4-2 0,-2-1 0,-2-2 0,-3-2 0,-2 1 0,-2-1 0,2 3 0,4 5 0,2 2 0,0-3 0,-5-6 0,-3-5 0</inkml:trace>
  <inkml:trace contextRef="#ctx0" brushRef="#br1" timeOffset="1">6027 961 24575,'30'0'0,"3"0"0,9 0 0,5 0 0,2 6 0,2 3 0,-7 4 0,3 1 0,-5-1 0,-5-3 0,-3-1 0,-5-3 0,-3-1 0,4 2 0,0-2 0,3 1 0,-4-2 0,-3 1 0,-4 0 0,-9-2 0,-1 2 0,-10-4 0,0-5 0,-2-15 0,0-22 0,0-26 0,0-24 0,0 42 0,0-2 0,0-48 0,0 16 0,0 18 0,0 17 0,0 14 0,0 9 0,0 7 0,0 6 0,0 5 0,0 5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6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582223.9375"/>
      <inkml:brushProperty name="anchorY" value="-521669.781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643743.6875"/>
      <inkml:brushProperty name="anchorY" value="-548776.3125"/>
      <inkml:brushProperty name="scaleFactor" value="0.5"/>
    </inkml:brush>
  </inkml:definitions>
  <inkml:trace contextRef="#ctx0" brushRef="#br0">219 0 24575,'0'50'0,"0"14"0,0 11 0,0-1 0,0-13 0,0-15 0,0-6 0,-2-8 0,-1-6 0,0-2 0,1-6 0,2-4 0,0-5 0,0-3 0,0-2 0,0 0 0,0 0 0,0-1 0,0-1 0</inkml:trace>
  <inkml:trace contextRef="#ctx0" brushRef="#br1" timeOffset="1">1 335 24575,'7'27'0,"7"7"0,6 9 0,5 0 0,-3-10 0,-2-4 0,-5-3 0,-4-2 0,-4-4 0,-1-5 0,-2-7 0,3 3 0,-4-6 0,3 3 0,-2-6 0,2 0 0,4-1 0,11-4 0,9-6 0,6-3 0,1-3 0,-5 0 0,-5 3 0,-5 0 0,-3 0 0,-4-1 0,-2 0 0,1 2 0,0-3 0,1 1 0,3-2 0,-2 0 0,1 2 0,0-1 0,-6 6 0,-3 1 0,-6 5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1:56:54.485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39452.57813"/>
      <inkml:brushProperty name="anchorY" value="-286483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255814.375"/>
      <inkml:brushProperty name="anchorY" value="-316043.59375"/>
      <inkml:brushProperty name="scaleFactor" value="0.5"/>
    </inkml:brush>
  </inkml:definitions>
  <inkml:trace contextRef="#ctx0" brushRef="#br0">0 1 24575,'60'0'0,"6"0"0,13 0 0,-6 0 0,-14 0 0,-8 0 0,-8 0 0,-4 0 0,-3 3 0,-3 4 0,-2 3 0,1 4 0,3 2 0,-4-1 0,0 1 0,-3-1 0,-3 1 0,-1 2 0,-1 0 0,1 3 0,1 0 0,-1 0 0,1 0 0,0 4 0,1 5 0,0 5 0,-3 3 0,1 3 0,-2 4 0,-2 0 0,-1 4 0,-3 4 0,3-1 0,-5 2 0,-1-3 0,-2-6 0,-3-1 0,1-5 0,-4-8 0,-1-5 0,-3-3 0,-1-6 0,0-4 0,0-5 0,0-4 0,0 2 0,0 4 0,0 5 0,0 3 0,-2 1 0,-1-5 0,-1-4 0,0-6 0,2-2 0,0-2 0</inkml:trace>
  <inkml:trace contextRef="#ctx0" brushRef="#br1" timeOffset="2267">814 1018 24575,'8'-1'0,"5"4"0,-5 3 0,7 6 0,-2 1 0,3 2 0,0-3 0,-4-4 0,-5-4 0,-2-2 0,-2 1 0,1-3 0,2 1 0,4 5 0,7 5 0,7 10 0,9 5 0,3 4 0,-1 0 0,-7-8 0,-11-5 0,-6-10 0,-6-6 0,-3-3 0,-1-3 0,2-8 0,10-6 0,11-11 0,12-11 0,6-5 0,2-3 0,-3 2 0,-5 7 0,-6 3 0,-5 6 0,-2 8 0,-3 3 0,-5 7 0,-6 4 0,-3 2 0,-3 4 0,0 1 0,-2 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68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08167.0625"/>
      <inkml:brushProperty name="anchorY" value="-578305.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19599.6875"/>
      <inkml:brushProperty name="anchorY" value="-630449.375"/>
      <inkml:brushProperty name="scaleFactor" value="0.5"/>
    </inkml:brush>
  </inkml:definitions>
  <inkml:trace contextRef="#ctx0" brushRef="#br0">317 0 24575,'0'71'0,"0"15"0,0-34 0,0 3 0,0 6 0,0 1 0,0 1 0,0 1 0,0 1 0,0 0 0,0 0 0,0 0 0,0-6 0,0-1 0,0-2 0,0-3 0,0 45 0,0-6 0,0-1 0,0-1 0,0 1 0,0-1 0,0 2 0,0-4 0,0-11 0,0-10 0,0-15 0,0-6 0,0-3 0,0-8 0,0-1 0,0-7 0,0 0 0,0 0 0,0-2 0,0-1 0,0-2 0,0 3 0,0-13 0,0 2 0</inkml:trace>
  <inkml:trace contextRef="#ctx0" brushRef="#br1" timeOffset="1">1 1914 24575,'1'22'0,"4"3"0,6 0 0,4 0 0,9 3 0,-12-13 0,6 1 0,-17-13 0,5 1 0,-2 2 0,5 5 0,5 7 0,6 9 0,5 6 0,3 3 0,-2-3 0,-1-5 0,-7-4 0,-2 0 0,-7-11 0,2 2 0,-10-14 0,3-2 0,-4-4 0,0-6 0,7-7 0,12-10 0,19-12 0,18-10 0,11-4 0,-1 1 0,-7 6 0,-10 9 0,-12 8 0,-6 6 0,-3 4 0,-4 6 0,-3 3 0,-8 4 0,-3 3 0,-5 2 0,-2 2 0,-2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31T02:09:50.470"/>
    </inkml:context>
    <inkml:brush xml:id="br0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31554.125"/>
      <inkml:brushProperty name="anchorY" value="-682193.06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BB5B18"/>
      <inkml:brushProperty name="inkEffects" value="bronze"/>
      <inkml:brushProperty name="anchorX" value="-743132.5"/>
      <inkml:brushProperty name="anchorY" value="-736071.1875"/>
      <inkml:brushProperty name="scaleFactor" value="0.5"/>
    </inkml:brush>
  </inkml:definitions>
  <inkml:trace contextRef="#ctx0" brushRef="#br0">159 0 24575,'0'30'0,"0"7"0,0 8 0,0 6 0,0-3 0,0-8 0,0-5 0,0-18 0,0 0 0,0-11 0,0 1 0,0-1 0,0-1 0,0 7 0,0 12 0,0 17 0,0 15 0,0 3 0,0-10 0,0-10 0,0-22 0,0-2 0,0-14 0,0-2 0,0-2 0</inkml:trace>
  <inkml:trace contextRef="#ctx0" brushRef="#br1" timeOffset="1">0 363 24575,'8'23'0,"6"9"0,6 13 0,5 2 0,-1-4 0,0-5 0,-2-9 0,-3-3 0,-1-4 0,-9-9 0,-1-1 0,-6-10 0,1 1 0,-1-1 0,0 1 0,0 0 0,0 0 0,5-9 0,11 0 0,26-14 0,23-5 0,19-3 0,6-3 0,-12 6 0,-18 8 0,-19 5 0,-20 7 0,-13 3 0,-3 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A368-A92C-C342-B0E4-8BB06C565402}">
  <dimension ref="A1:J93"/>
  <sheetViews>
    <sheetView showGridLines="0" topLeftCell="A73" workbookViewId="0">
      <selection activeCell="G93" activeCellId="4" sqref="F88 G90 E91 E92 G93"/>
    </sheetView>
  </sheetViews>
  <sheetFormatPr baseColWidth="10" defaultRowHeight="16" x14ac:dyDescent="0.2"/>
  <cols>
    <col min="2" max="2" width="19.5" customWidth="1"/>
    <col min="3" max="3" width="14.5" bestFit="1" customWidth="1"/>
    <col min="4" max="4" width="13.6640625" bestFit="1" customWidth="1"/>
    <col min="7" max="7" width="12.6640625" customWidth="1"/>
  </cols>
  <sheetData>
    <row r="1" spans="1:9" x14ac:dyDescent="0.2">
      <c r="A1" t="s">
        <v>1</v>
      </c>
    </row>
    <row r="2" spans="1:9" x14ac:dyDescent="0.2">
      <c r="B2" s="5" t="s">
        <v>0</v>
      </c>
      <c r="C2" s="100" t="s">
        <v>7</v>
      </c>
      <c r="D2" s="100"/>
      <c r="E2" s="100"/>
      <c r="F2" s="100"/>
    </row>
    <row r="3" spans="1:9" x14ac:dyDescent="0.2">
      <c r="B3" s="3">
        <v>1</v>
      </c>
      <c r="C3" s="3" t="s">
        <v>62</v>
      </c>
      <c r="D3" s="3" t="s">
        <v>63</v>
      </c>
      <c r="E3" s="3"/>
      <c r="G3" s="31"/>
      <c r="H3" s="32"/>
      <c r="I3" s="3"/>
    </row>
    <row r="4" spans="1:9" x14ac:dyDescent="0.2">
      <c r="B4" s="3">
        <v>2</v>
      </c>
      <c r="C4" s="3" t="s">
        <v>62</v>
      </c>
      <c r="D4" s="3" t="s">
        <v>64</v>
      </c>
      <c r="E4" s="3"/>
      <c r="G4" s="31"/>
      <c r="H4" s="32"/>
      <c r="I4" s="3"/>
    </row>
    <row r="5" spans="1:9" x14ac:dyDescent="0.2">
      <c r="B5" s="3">
        <v>3</v>
      </c>
      <c r="C5" s="3" t="s">
        <v>62</v>
      </c>
      <c r="D5" s="3" t="s">
        <v>65</v>
      </c>
      <c r="E5" s="3" t="s">
        <v>63</v>
      </c>
      <c r="G5" s="31"/>
      <c r="H5" s="32"/>
      <c r="I5" s="3"/>
    </row>
    <row r="6" spans="1:9" x14ac:dyDescent="0.2">
      <c r="B6" s="3">
        <v>4</v>
      </c>
      <c r="C6" s="3" t="s">
        <v>63</v>
      </c>
      <c r="D6" s="3" t="s">
        <v>65</v>
      </c>
      <c r="E6" s="3"/>
      <c r="G6" s="31"/>
      <c r="H6" s="32"/>
      <c r="I6" s="3"/>
    </row>
    <row r="7" spans="1:9" x14ac:dyDescent="0.2">
      <c r="B7" s="18">
        <v>5</v>
      </c>
      <c r="C7" s="18" t="str">
        <f>E5</f>
        <v>Orange</v>
      </c>
      <c r="D7" s="18" t="s">
        <v>66</v>
      </c>
      <c r="E7" s="18"/>
      <c r="G7" s="31"/>
      <c r="H7" s="32"/>
      <c r="I7" s="3"/>
    </row>
    <row r="8" spans="1:9" x14ac:dyDescent="0.2">
      <c r="B8" s="6">
        <v>6</v>
      </c>
      <c r="C8" s="6" t="s">
        <v>62</v>
      </c>
      <c r="D8" s="6" t="s">
        <v>66</v>
      </c>
      <c r="E8" s="6" t="s">
        <v>63</v>
      </c>
      <c r="F8" s="33" t="s">
        <v>65</v>
      </c>
      <c r="G8" s="31"/>
      <c r="H8" s="32"/>
      <c r="I8" s="3"/>
    </row>
    <row r="9" spans="1:9" x14ac:dyDescent="0.2">
      <c r="B9" s="18"/>
      <c r="C9" s="18"/>
      <c r="D9" s="18"/>
      <c r="E9" s="18"/>
      <c r="G9" s="31"/>
      <c r="H9" s="32"/>
      <c r="I9" s="3"/>
    </row>
    <row r="10" spans="1:9" x14ac:dyDescent="0.2">
      <c r="B10" s="18"/>
      <c r="C10" s="18"/>
      <c r="D10" s="18"/>
      <c r="E10" s="18"/>
      <c r="G10" s="31"/>
      <c r="H10" s="32"/>
      <c r="I10" s="3"/>
    </row>
    <row r="11" spans="1:9" x14ac:dyDescent="0.2">
      <c r="G11" s="3"/>
      <c r="H11" s="3"/>
      <c r="I11" s="3"/>
    </row>
    <row r="12" spans="1:9" x14ac:dyDescent="0.2">
      <c r="A12" t="s">
        <v>8</v>
      </c>
      <c r="B12" s="36" t="s">
        <v>13</v>
      </c>
      <c r="C12" s="36" t="s">
        <v>14</v>
      </c>
      <c r="D12" s="35"/>
      <c r="E12" s="35"/>
      <c r="G12" s="3"/>
      <c r="H12" s="3"/>
      <c r="I12" s="3"/>
    </row>
    <row r="13" spans="1:9" x14ac:dyDescent="0.2">
      <c r="B13" s="18" t="str">
        <f>C3</f>
        <v>Apple</v>
      </c>
      <c r="C13" s="18">
        <f>COUNTIF(C3:F8,"Apple")</f>
        <v>4</v>
      </c>
      <c r="D13" s="35" t="s">
        <v>68</v>
      </c>
      <c r="E13" s="35"/>
      <c r="F13" s="35"/>
      <c r="G13" s="3"/>
      <c r="H13" s="3"/>
      <c r="I13" s="3"/>
    </row>
    <row r="14" spans="1:9" x14ac:dyDescent="0.2">
      <c r="B14" s="37" t="str">
        <f>D4</f>
        <v>Banana</v>
      </c>
      <c r="C14" s="37">
        <f>COUNTIF(C3:F8,"Banana")</f>
        <v>1</v>
      </c>
      <c r="D14" s="35" t="s">
        <v>69</v>
      </c>
      <c r="E14" s="35"/>
      <c r="F14" s="35"/>
    </row>
    <row r="15" spans="1:9" x14ac:dyDescent="0.2">
      <c r="B15" s="37" t="str">
        <f>D8</f>
        <v>Coffee</v>
      </c>
      <c r="C15" s="37">
        <f>COUNTIF(C3:F8,"Coffee")</f>
        <v>2</v>
      </c>
      <c r="D15" s="35"/>
      <c r="E15" s="35"/>
      <c r="F15" s="35"/>
    </row>
    <row r="16" spans="1:9" x14ac:dyDescent="0.2">
      <c r="A16" s="31"/>
      <c r="B16" s="20" t="str">
        <f>F8</f>
        <v>Coke</v>
      </c>
      <c r="C16" s="20">
        <f>COUNTIF(C3:F8,"Coke")</f>
        <v>3</v>
      </c>
      <c r="D16" s="34"/>
      <c r="E16" s="35"/>
      <c r="F16" s="35"/>
    </row>
    <row r="17" spans="1:7" x14ac:dyDescent="0.2">
      <c r="A17" s="31"/>
      <c r="B17" s="6" t="str">
        <f>E5</f>
        <v>Orange</v>
      </c>
      <c r="C17" s="6">
        <f>COUNTIF(C3:F8,"Orange")</f>
        <v>5</v>
      </c>
      <c r="D17" s="35"/>
      <c r="E17" s="35"/>
      <c r="F17" s="35"/>
    </row>
    <row r="18" spans="1:7" x14ac:dyDescent="0.2">
      <c r="A18" s="31"/>
      <c r="F18" s="35"/>
    </row>
    <row r="19" spans="1:7" x14ac:dyDescent="0.2">
      <c r="A19" s="31"/>
      <c r="F19" s="35"/>
    </row>
    <row r="20" spans="1:7" x14ac:dyDescent="0.2">
      <c r="A20" s="31"/>
      <c r="F20" s="35"/>
    </row>
    <row r="22" spans="1:7" x14ac:dyDescent="0.2">
      <c r="F22" t="s">
        <v>78</v>
      </c>
    </row>
    <row r="23" spans="1:7" x14ac:dyDescent="0.2">
      <c r="B23" s="5" t="str">
        <f>B12</f>
        <v>item</v>
      </c>
      <c r="C23" s="5" t="str">
        <f>C12</f>
        <v>support_count</v>
      </c>
      <c r="D23" s="3" t="s">
        <v>77</v>
      </c>
    </row>
    <row r="24" spans="1:7" x14ac:dyDescent="0.2">
      <c r="B24" s="18" t="str">
        <f>B13</f>
        <v>Apple</v>
      </c>
      <c r="C24" s="18">
        <f>C13</f>
        <v>4</v>
      </c>
      <c r="D24" s="40">
        <f>C24/COUNT(B3:B8)</f>
        <v>0.66666666666666663</v>
      </c>
    </row>
    <row r="25" spans="1:7" x14ac:dyDescent="0.2">
      <c r="A25" s="31"/>
      <c r="B25" s="20" t="str">
        <f>B16</f>
        <v>Coke</v>
      </c>
      <c r="C25" s="20">
        <f>C16</f>
        <v>3</v>
      </c>
      <c r="D25" s="40">
        <f>C25/COUNT(B3:B8)</f>
        <v>0.5</v>
      </c>
    </row>
    <row r="26" spans="1:7" x14ac:dyDescent="0.2">
      <c r="A26" s="31"/>
      <c r="B26" s="20" t="str">
        <f>B17</f>
        <v>Orange</v>
      </c>
      <c r="C26" s="20">
        <f>C17</f>
        <v>5</v>
      </c>
      <c r="D26" s="40">
        <f>C26/COUNT(B3:B8)</f>
        <v>0.83333333333333337</v>
      </c>
    </row>
    <row r="27" spans="1:7" x14ac:dyDescent="0.2">
      <c r="A27" s="31"/>
      <c r="B27" s="38"/>
      <c r="C27" s="38"/>
    </row>
    <row r="28" spans="1:7" x14ac:dyDescent="0.2">
      <c r="B28" s="18"/>
      <c r="C28" s="18"/>
    </row>
    <row r="30" spans="1:7" x14ac:dyDescent="0.2">
      <c r="A30" t="s">
        <v>12</v>
      </c>
      <c r="B30" s="8" t="s">
        <v>15</v>
      </c>
    </row>
    <row r="31" spans="1:7" x14ac:dyDescent="0.2">
      <c r="B31" s="5" t="str">
        <f>B23</f>
        <v>item</v>
      </c>
      <c r="C31" s="5" t="str">
        <f>C23</f>
        <v>support_count</v>
      </c>
      <c r="F31" s="3" t="s">
        <v>77</v>
      </c>
    </row>
    <row r="32" spans="1:7" x14ac:dyDescent="0.2">
      <c r="B32" s="21" t="s">
        <v>70</v>
      </c>
      <c r="C32" s="21">
        <v>2</v>
      </c>
      <c r="D32" t="s">
        <v>71</v>
      </c>
      <c r="E32" t="s">
        <v>72</v>
      </c>
      <c r="F32" s="41">
        <f>C32/COUNT(B3:B8)</f>
        <v>0.33333333333333331</v>
      </c>
      <c r="G32" t="s">
        <v>88</v>
      </c>
    </row>
    <row r="33" spans="1:6" x14ac:dyDescent="0.2">
      <c r="B33" s="3" t="s">
        <v>73</v>
      </c>
      <c r="C33" s="3">
        <v>3</v>
      </c>
      <c r="D33" t="str">
        <f>D32</f>
        <v xml:space="preserve">from ids </v>
      </c>
      <c r="E33" t="s">
        <v>80</v>
      </c>
      <c r="F33" s="40">
        <f>C33/COUNT(B3:B8)</f>
        <v>0.5</v>
      </c>
    </row>
    <row r="34" spans="1:6" x14ac:dyDescent="0.2">
      <c r="B34" s="6" t="s">
        <v>74</v>
      </c>
      <c r="C34" s="6">
        <v>3</v>
      </c>
      <c r="D34" t="str">
        <f>D33</f>
        <v xml:space="preserve">from ids </v>
      </c>
      <c r="E34" t="s">
        <v>79</v>
      </c>
      <c r="F34" s="40">
        <f>C34/COUNT(B3:B8)</f>
        <v>0.5</v>
      </c>
    </row>
    <row r="39" spans="1:6" x14ac:dyDescent="0.2">
      <c r="B39" s="5" t="str">
        <f>B31</f>
        <v>item</v>
      </c>
      <c r="C39" s="5" t="str">
        <f>C31</f>
        <v>support_count</v>
      </c>
      <c r="D39" t="s">
        <v>67</v>
      </c>
    </row>
    <row r="40" spans="1:6" x14ac:dyDescent="0.2">
      <c r="B40" s="39" t="s">
        <v>75</v>
      </c>
      <c r="C40" s="6">
        <v>1</v>
      </c>
      <c r="D40" t="s">
        <v>76</v>
      </c>
    </row>
    <row r="41" spans="1:6" x14ac:dyDescent="0.2">
      <c r="B41" s="3"/>
      <c r="C41" s="3"/>
    </row>
    <row r="42" spans="1:6" x14ac:dyDescent="0.2">
      <c r="B42" s="18"/>
      <c r="C42" s="18"/>
    </row>
    <row r="45" spans="1:6" x14ac:dyDescent="0.2">
      <c r="A45" t="s">
        <v>22</v>
      </c>
      <c r="B45" s="11" t="s">
        <v>23</v>
      </c>
    </row>
    <row r="46" spans="1:6" x14ac:dyDescent="0.2">
      <c r="B46" s="11" t="s">
        <v>24</v>
      </c>
    </row>
    <row r="47" spans="1:6" x14ac:dyDescent="0.2">
      <c r="B47" s="11" t="s">
        <v>25</v>
      </c>
    </row>
    <row r="48" spans="1:6" x14ac:dyDescent="0.2">
      <c r="B48" s="11" t="s">
        <v>26</v>
      </c>
    </row>
    <row r="49" spans="1:10" x14ac:dyDescent="0.2">
      <c r="B49" s="11" t="s">
        <v>27</v>
      </c>
    </row>
    <row r="52" spans="1:10" ht="17" x14ac:dyDescent="0.2">
      <c r="A52" s="10" t="s">
        <v>28</v>
      </c>
      <c r="B52" t="s">
        <v>29</v>
      </c>
    </row>
    <row r="53" spans="1:10" x14ac:dyDescent="0.2">
      <c r="B53" s="11" t="s">
        <v>30</v>
      </c>
    </row>
    <row r="55" spans="1:10" x14ac:dyDescent="0.2">
      <c r="B55" s="11" t="s">
        <v>31</v>
      </c>
      <c r="D55" s="11" t="s">
        <v>32</v>
      </c>
    </row>
    <row r="56" spans="1:10" x14ac:dyDescent="0.2">
      <c r="B56" t="str">
        <f>B55</f>
        <v xml:space="preserve">Confidence( I1 -&gt; I2 ) = </v>
      </c>
      <c r="D56" s="12">
        <f>(C40/C24)</f>
        <v>0.25</v>
      </c>
      <c r="J56" t="s">
        <v>81</v>
      </c>
    </row>
    <row r="57" spans="1:10" ht="17" thickBot="1" x14ac:dyDescent="0.25">
      <c r="J57" t="s">
        <v>82</v>
      </c>
    </row>
    <row r="58" spans="1:10" ht="17" thickBot="1" x14ac:dyDescent="0.25">
      <c r="C58" s="29" t="s">
        <v>39</v>
      </c>
      <c r="D58" s="30" t="s">
        <v>40</v>
      </c>
      <c r="J58" t="s">
        <v>83</v>
      </c>
    </row>
    <row r="59" spans="1:10" x14ac:dyDescent="0.2">
      <c r="C59" s="22"/>
      <c r="D59" s="23"/>
      <c r="E59" t="s">
        <v>89</v>
      </c>
      <c r="F59" s="3"/>
      <c r="G59" s="3"/>
    </row>
    <row r="60" spans="1:10" x14ac:dyDescent="0.2">
      <c r="C60" s="24" t="s">
        <v>84</v>
      </c>
      <c r="D60" s="25">
        <f>C33/C24</f>
        <v>0.75</v>
      </c>
      <c r="E60" t="s">
        <v>90</v>
      </c>
      <c r="F60" s="3"/>
      <c r="G60" s="3"/>
    </row>
    <row r="61" spans="1:10" ht="17" thickBot="1" x14ac:dyDescent="0.25">
      <c r="C61" s="26" t="s">
        <v>85</v>
      </c>
      <c r="D61" s="27">
        <f>C34/C25</f>
        <v>1</v>
      </c>
      <c r="F61" s="3"/>
      <c r="G61" s="3"/>
    </row>
    <row r="62" spans="1:10" x14ac:dyDescent="0.2">
      <c r="C62" s="28"/>
      <c r="D62" s="23"/>
      <c r="F62" s="3"/>
      <c r="G62" s="3"/>
    </row>
    <row r="63" spans="1:10" x14ac:dyDescent="0.2">
      <c r="C63" s="24" t="s">
        <v>86</v>
      </c>
      <c r="D63" s="25">
        <f>C33/C26</f>
        <v>0.6</v>
      </c>
      <c r="F63" s="3"/>
      <c r="G63" s="3"/>
    </row>
    <row r="64" spans="1:10" ht="17" thickBot="1" x14ac:dyDescent="0.25">
      <c r="C64" s="26" t="s">
        <v>87</v>
      </c>
      <c r="D64" s="27">
        <f>C34/C26</f>
        <v>0.6</v>
      </c>
    </row>
    <row r="66" spans="1:10" x14ac:dyDescent="0.2">
      <c r="B66" t="s">
        <v>41</v>
      </c>
    </row>
    <row r="69" spans="1:10" x14ac:dyDescent="0.2">
      <c r="A69" t="s">
        <v>42</v>
      </c>
      <c r="B69" t="s">
        <v>43</v>
      </c>
    </row>
    <row r="70" spans="1:10" x14ac:dyDescent="0.2">
      <c r="B70" t="s">
        <v>44</v>
      </c>
    </row>
    <row r="72" spans="1:10" x14ac:dyDescent="0.2">
      <c r="B72" s="5" t="s">
        <v>39</v>
      </c>
      <c r="C72" s="5" t="s">
        <v>40</v>
      </c>
      <c r="D72" s="5" t="s">
        <v>45</v>
      </c>
      <c r="F72" s="5" t="s">
        <v>13</v>
      </c>
      <c r="G72" s="5" t="s">
        <v>77</v>
      </c>
      <c r="J72" t="s">
        <v>91</v>
      </c>
    </row>
    <row r="73" spans="1:10" x14ac:dyDescent="0.2">
      <c r="B73" s="3" t="str">
        <f>C60</f>
        <v>Apple -&gt; Orange</v>
      </c>
      <c r="C73" s="14">
        <f>D60</f>
        <v>0.75</v>
      </c>
      <c r="D73" s="42">
        <f>C73/G75</f>
        <v>0.89999999999999991</v>
      </c>
      <c r="E73" s="44">
        <f>F33/(G73*G75)</f>
        <v>0.89999999999999991</v>
      </c>
      <c r="F73" s="18" t="s">
        <v>62</v>
      </c>
      <c r="G73" s="40">
        <v>0.66666666666666663</v>
      </c>
      <c r="J73" t="s">
        <v>92</v>
      </c>
    </row>
    <row r="74" spans="1:10" x14ac:dyDescent="0.2">
      <c r="B74" s="3" t="str">
        <f>C61</f>
        <v>Coke -&gt; Orange</v>
      </c>
      <c r="C74" s="14">
        <f>D61</f>
        <v>1</v>
      </c>
      <c r="D74" s="42">
        <f>C74/G75</f>
        <v>1.2</v>
      </c>
      <c r="E74" s="44">
        <f>F34/(G74*G75)</f>
        <v>1.2</v>
      </c>
      <c r="F74" s="20" t="s">
        <v>65</v>
      </c>
      <c r="G74" s="40">
        <v>0.5</v>
      </c>
      <c r="J74" t="s">
        <v>93</v>
      </c>
    </row>
    <row r="75" spans="1:10" x14ac:dyDescent="0.2">
      <c r="B75" s="3" t="str">
        <f>C63</f>
        <v>Orange -&gt; Apple</v>
      </c>
      <c r="C75" s="14">
        <f>D63</f>
        <v>0.6</v>
      </c>
      <c r="D75" s="42">
        <f>C75/G73</f>
        <v>0.9</v>
      </c>
      <c r="E75" s="44">
        <f>F33/(G73*G75)</f>
        <v>0.89999999999999991</v>
      </c>
      <c r="F75" s="33" t="s">
        <v>63</v>
      </c>
      <c r="G75" s="43">
        <v>0.83333333333333337</v>
      </c>
      <c r="J75" t="s">
        <v>94</v>
      </c>
    </row>
    <row r="76" spans="1:10" x14ac:dyDescent="0.2">
      <c r="B76" s="3" t="str">
        <f>C64</f>
        <v>Orange-&gt; Coke</v>
      </c>
      <c r="C76" s="14">
        <f>D64</f>
        <v>0.6</v>
      </c>
      <c r="D76" s="42">
        <f>C76/G74</f>
        <v>1.2</v>
      </c>
      <c r="E76" s="44">
        <f>F34/(G75*G74)</f>
        <v>1.2</v>
      </c>
      <c r="J76" t="s">
        <v>95</v>
      </c>
    </row>
    <row r="77" spans="1:10" x14ac:dyDescent="0.2">
      <c r="B77" s="3"/>
      <c r="C77" s="14"/>
      <c r="D77" s="14"/>
      <c r="E77" s="12"/>
      <c r="J77" t="s">
        <v>96</v>
      </c>
    </row>
    <row r="78" spans="1:10" x14ac:dyDescent="0.2">
      <c r="B78" s="6"/>
      <c r="C78" s="17"/>
      <c r="D78" s="17"/>
    </row>
    <row r="79" spans="1:10" x14ac:dyDescent="0.2">
      <c r="B79" s="8"/>
    </row>
    <row r="80" spans="1:10" ht="17" thickBot="1" x14ac:dyDescent="0.25"/>
    <row r="81" spans="2:8" ht="17" thickBot="1" x14ac:dyDescent="0.25">
      <c r="B81" s="47" t="s">
        <v>85</v>
      </c>
      <c r="C81" s="48">
        <v>1</v>
      </c>
      <c r="D81" s="49">
        <v>1.2</v>
      </c>
    </row>
    <row r="82" spans="2:8" x14ac:dyDescent="0.2">
      <c r="B82" t="s">
        <v>97</v>
      </c>
    </row>
    <row r="83" spans="2:8" ht="17" thickBot="1" x14ac:dyDescent="0.25"/>
    <row r="84" spans="2:8" ht="17" thickBot="1" x14ac:dyDescent="0.25">
      <c r="B84" s="50" t="s">
        <v>84</v>
      </c>
      <c r="C84" s="51">
        <v>0.75</v>
      </c>
      <c r="D84" s="52">
        <v>0.89999999999999991</v>
      </c>
    </row>
    <row r="85" spans="2:8" x14ac:dyDescent="0.2">
      <c r="B85" t="s">
        <v>98</v>
      </c>
    </row>
    <row r="87" spans="2:8" x14ac:dyDescent="0.2">
      <c r="E87" s="100" t="s">
        <v>7</v>
      </c>
      <c r="F87" s="100"/>
      <c r="G87" s="100"/>
      <c r="H87" s="100"/>
    </row>
    <row r="88" spans="2:8" x14ac:dyDescent="0.2">
      <c r="E88" s="3" t="s">
        <v>62</v>
      </c>
      <c r="F88" s="3" t="s">
        <v>63</v>
      </c>
      <c r="G88" s="3"/>
    </row>
    <row r="89" spans="2:8" x14ac:dyDescent="0.2">
      <c r="E89" s="3" t="s">
        <v>62</v>
      </c>
      <c r="F89" s="3" t="s">
        <v>64</v>
      </c>
      <c r="G89" s="3"/>
    </row>
    <row r="90" spans="2:8" x14ac:dyDescent="0.2">
      <c r="E90" s="3" t="s">
        <v>62</v>
      </c>
      <c r="F90" s="45" t="s">
        <v>65</v>
      </c>
      <c r="G90" s="45" t="s">
        <v>63</v>
      </c>
    </row>
    <row r="91" spans="2:8" x14ac:dyDescent="0.2">
      <c r="E91" s="45" t="s">
        <v>63</v>
      </c>
      <c r="F91" s="45" t="s">
        <v>65</v>
      </c>
      <c r="G91" s="3"/>
    </row>
    <row r="92" spans="2:8" x14ac:dyDescent="0.2">
      <c r="E92" s="18" t="str">
        <f>G90</f>
        <v>Orange</v>
      </c>
      <c r="F92" s="18" t="s">
        <v>66</v>
      </c>
      <c r="G92" s="18"/>
    </row>
    <row r="93" spans="2:8" x14ac:dyDescent="0.2">
      <c r="E93" s="6" t="s">
        <v>62</v>
      </c>
      <c r="F93" s="6" t="s">
        <v>66</v>
      </c>
      <c r="G93" s="46" t="s">
        <v>63</v>
      </c>
      <c r="H93" s="46" t="s">
        <v>65</v>
      </c>
    </row>
  </sheetData>
  <mergeCells count="2">
    <mergeCell ref="C2:F2"/>
    <mergeCell ref="E87:H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3B36-27E3-6549-B27E-4BC27A1A9C2E}">
  <dimension ref="A1:I84"/>
  <sheetViews>
    <sheetView showGridLines="0" workbookViewId="0"/>
  </sheetViews>
  <sheetFormatPr baseColWidth="10" defaultRowHeight="16" x14ac:dyDescent="0.2"/>
  <cols>
    <col min="2" max="2" width="14.6640625" customWidth="1"/>
    <col min="3" max="3" width="14.5" bestFit="1" customWidth="1"/>
    <col min="7" max="7" width="12.6640625" customWidth="1"/>
  </cols>
  <sheetData>
    <row r="1" spans="1:9" x14ac:dyDescent="0.2">
      <c r="A1" t="s">
        <v>1</v>
      </c>
    </row>
    <row r="2" spans="1:9" x14ac:dyDescent="0.2">
      <c r="B2" s="4" t="s">
        <v>0</v>
      </c>
      <c r="C2" s="100" t="s">
        <v>7</v>
      </c>
      <c r="D2" s="100"/>
      <c r="E2" s="100"/>
    </row>
    <row r="3" spans="1:9" x14ac:dyDescent="0.2">
      <c r="B3" s="3">
        <v>1</v>
      </c>
      <c r="C3" s="3" t="s">
        <v>2</v>
      </c>
      <c r="D3" s="3" t="s">
        <v>3</v>
      </c>
      <c r="E3" s="3" t="s">
        <v>4</v>
      </c>
      <c r="G3" s="31" t="s">
        <v>53</v>
      </c>
      <c r="H3" s="32" t="s">
        <v>49</v>
      </c>
      <c r="I3" s="3"/>
    </row>
    <row r="4" spans="1:9" x14ac:dyDescent="0.2">
      <c r="B4" s="3">
        <v>2</v>
      </c>
      <c r="C4" s="3" t="s">
        <v>3</v>
      </c>
      <c r="D4" s="3" t="s">
        <v>5</v>
      </c>
      <c r="E4" s="3"/>
      <c r="G4" s="31" t="s">
        <v>3</v>
      </c>
      <c r="H4" s="32" t="s">
        <v>51</v>
      </c>
      <c r="I4" s="3"/>
    </row>
    <row r="5" spans="1:9" x14ac:dyDescent="0.2">
      <c r="B5" s="3">
        <v>3</v>
      </c>
      <c r="C5" s="3" t="s">
        <v>6</v>
      </c>
      <c r="D5" s="3" t="s">
        <v>5</v>
      </c>
      <c r="E5" s="3"/>
      <c r="G5" s="31" t="s">
        <v>4</v>
      </c>
      <c r="H5" s="32" t="s">
        <v>50</v>
      </c>
      <c r="I5" s="3"/>
    </row>
    <row r="6" spans="1:9" x14ac:dyDescent="0.2">
      <c r="B6" s="3">
        <v>4</v>
      </c>
      <c r="C6" s="3" t="s">
        <v>2</v>
      </c>
      <c r="D6" s="3" t="s">
        <v>3</v>
      </c>
      <c r="E6" s="3" t="s">
        <v>5</v>
      </c>
      <c r="G6" s="31" t="s">
        <v>6</v>
      </c>
      <c r="H6" s="32" t="s">
        <v>54</v>
      </c>
      <c r="I6" s="3"/>
    </row>
    <row r="7" spans="1:9" x14ac:dyDescent="0.2">
      <c r="B7" s="6">
        <v>5</v>
      </c>
      <c r="C7" s="6" t="s">
        <v>3</v>
      </c>
      <c r="D7" s="6" t="s">
        <v>4</v>
      </c>
      <c r="E7" s="6" t="s">
        <v>5</v>
      </c>
      <c r="G7" s="31" t="s">
        <v>5</v>
      </c>
      <c r="H7" s="32" t="s">
        <v>52</v>
      </c>
      <c r="I7" s="3"/>
    </row>
    <row r="8" spans="1:9" x14ac:dyDescent="0.2">
      <c r="G8" s="3"/>
      <c r="H8" s="3"/>
      <c r="I8" s="3"/>
    </row>
    <row r="9" spans="1:9" x14ac:dyDescent="0.2">
      <c r="A9" t="s">
        <v>8</v>
      </c>
      <c r="G9" s="3"/>
      <c r="H9" s="3"/>
      <c r="I9" s="3"/>
    </row>
    <row r="10" spans="1:9" x14ac:dyDescent="0.2">
      <c r="B10" s="2" t="s">
        <v>9</v>
      </c>
      <c r="C10" s="2">
        <v>2</v>
      </c>
      <c r="D10" s="8" t="s">
        <v>55</v>
      </c>
      <c r="G10" s="3"/>
      <c r="H10" s="3"/>
      <c r="I10" s="3"/>
    </row>
    <row r="11" spans="1:9" x14ac:dyDescent="0.2">
      <c r="B11" t="s">
        <v>10</v>
      </c>
      <c r="C11" s="1">
        <v>0.5</v>
      </c>
    </row>
    <row r="12" spans="1:9" x14ac:dyDescent="0.2">
      <c r="B12" s="4" t="s">
        <v>13</v>
      </c>
      <c r="C12" s="4" t="s">
        <v>14</v>
      </c>
    </row>
    <row r="13" spans="1:9" x14ac:dyDescent="0.2">
      <c r="A13" s="31" t="s">
        <v>49</v>
      </c>
      <c r="B13" s="3" t="s">
        <v>2</v>
      </c>
      <c r="C13" s="3">
        <f>COUNTIF(C3:E7,"i1")</f>
        <v>2</v>
      </c>
    </row>
    <row r="14" spans="1:9" x14ac:dyDescent="0.2">
      <c r="A14" s="31" t="s">
        <v>51</v>
      </c>
      <c r="B14" s="3" t="s">
        <v>3</v>
      </c>
      <c r="C14" s="3">
        <f>COUNTIF(C3:E7,"i2")</f>
        <v>4</v>
      </c>
    </row>
    <row r="15" spans="1:9" x14ac:dyDescent="0.2">
      <c r="A15" s="31" t="s">
        <v>50</v>
      </c>
      <c r="B15" s="3" t="s">
        <v>4</v>
      </c>
      <c r="C15" s="3">
        <f>COUNTIF(C3:E7,"i3")</f>
        <v>2</v>
      </c>
    </row>
    <row r="16" spans="1:9" x14ac:dyDescent="0.2">
      <c r="A16" s="31" t="s">
        <v>54</v>
      </c>
      <c r="B16" s="7" t="s">
        <v>6</v>
      </c>
      <c r="C16" s="7">
        <f>COUNTIF(C3:E7,"i4")</f>
        <v>1</v>
      </c>
      <c r="D16" t="s">
        <v>11</v>
      </c>
    </row>
    <row r="17" spans="1:4" x14ac:dyDescent="0.2">
      <c r="A17" s="31" t="s">
        <v>52</v>
      </c>
      <c r="B17" s="6" t="s">
        <v>5</v>
      </c>
      <c r="C17" s="6">
        <f>COUNTIF(C3:E7,"i5")</f>
        <v>4</v>
      </c>
    </row>
    <row r="20" spans="1:4" x14ac:dyDescent="0.2">
      <c r="B20" s="4" t="str">
        <f>B12</f>
        <v>item</v>
      </c>
      <c r="C20" s="4" t="str">
        <f>C12</f>
        <v>support_count</v>
      </c>
    </row>
    <row r="21" spans="1:4" x14ac:dyDescent="0.2">
      <c r="B21" s="3" t="s">
        <v>2</v>
      </c>
      <c r="C21" s="3">
        <v>2</v>
      </c>
    </row>
    <row r="22" spans="1:4" x14ac:dyDescent="0.2">
      <c r="A22" s="31" t="str">
        <f>A14</f>
        <v>Funda</v>
      </c>
      <c r="B22" s="3" t="s">
        <v>3</v>
      </c>
      <c r="C22" s="3">
        <v>4</v>
      </c>
    </row>
    <row r="23" spans="1:4" x14ac:dyDescent="0.2">
      <c r="A23" s="31"/>
      <c r="B23" s="3" t="s">
        <v>4</v>
      </c>
      <c r="C23" s="3">
        <v>2</v>
      </c>
    </row>
    <row r="24" spans="1:4" x14ac:dyDescent="0.2">
      <c r="A24" s="31" t="str">
        <f>A17</f>
        <v>Kindle</v>
      </c>
      <c r="B24" s="6" t="s">
        <v>5</v>
      </c>
      <c r="C24" s="6">
        <v>4</v>
      </c>
    </row>
    <row r="27" spans="1:4" x14ac:dyDescent="0.2">
      <c r="A27" t="s">
        <v>12</v>
      </c>
      <c r="B27" s="8" t="s">
        <v>15</v>
      </c>
    </row>
    <row r="28" spans="1:4" x14ac:dyDescent="0.2">
      <c r="B28" s="4" t="str">
        <f>B20</f>
        <v>item</v>
      </c>
      <c r="C28" s="4" t="str">
        <f>C20</f>
        <v>support_count</v>
      </c>
    </row>
    <row r="29" spans="1:4" x14ac:dyDescent="0.2">
      <c r="B29" s="3" t="s">
        <v>16</v>
      </c>
      <c r="C29" s="3">
        <v>2</v>
      </c>
      <c r="D29" t="s">
        <v>56</v>
      </c>
    </row>
    <row r="30" spans="1:4" x14ac:dyDescent="0.2">
      <c r="B30" s="7" t="s">
        <v>17</v>
      </c>
      <c r="C30" s="7">
        <v>1</v>
      </c>
      <c r="D30" t="s">
        <v>57</v>
      </c>
    </row>
    <row r="31" spans="1:4" x14ac:dyDescent="0.2">
      <c r="B31" s="7" t="s">
        <v>18</v>
      </c>
      <c r="C31" s="7">
        <v>1</v>
      </c>
      <c r="D31" t="s">
        <v>58</v>
      </c>
    </row>
    <row r="32" spans="1:4" x14ac:dyDescent="0.2">
      <c r="B32" s="3" t="s">
        <v>19</v>
      </c>
      <c r="C32" s="3">
        <v>2</v>
      </c>
      <c r="D32" t="s">
        <v>59</v>
      </c>
    </row>
    <row r="33" spans="1:4" x14ac:dyDescent="0.2">
      <c r="B33" s="3" t="s">
        <v>20</v>
      </c>
      <c r="C33" s="3">
        <v>3</v>
      </c>
      <c r="D33" t="s">
        <v>60</v>
      </c>
    </row>
    <row r="34" spans="1:4" x14ac:dyDescent="0.2">
      <c r="B34" s="9" t="s">
        <v>21</v>
      </c>
      <c r="C34" s="9">
        <v>1</v>
      </c>
      <c r="D34" t="s">
        <v>61</v>
      </c>
    </row>
    <row r="36" spans="1:4" x14ac:dyDescent="0.2">
      <c r="B36" s="4" t="str">
        <f>B28</f>
        <v>item</v>
      </c>
      <c r="C36" s="4" t="str">
        <f>C28</f>
        <v>support_count</v>
      </c>
    </row>
    <row r="37" spans="1:4" x14ac:dyDescent="0.2">
      <c r="B37" s="3" t="s">
        <v>16</v>
      </c>
      <c r="C37" s="3">
        <v>2</v>
      </c>
    </row>
    <row r="38" spans="1:4" x14ac:dyDescent="0.2">
      <c r="B38" s="3" t="s">
        <v>19</v>
      </c>
      <c r="C38" s="3">
        <v>2</v>
      </c>
    </row>
    <row r="39" spans="1:4" x14ac:dyDescent="0.2">
      <c r="B39" s="6" t="s">
        <v>20</v>
      </c>
      <c r="C39" s="6">
        <v>3</v>
      </c>
    </row>
    <row r="42" spans="1:4" x14ac:dyDescent="0.2">
      <c r="A42" t="s">
        <v>22</v>
      </c>
      <c r="B42" s="11" t="s">
        <v>23</v>
      </c>
    </row>
    <row r="43" spans="1:4" x14ac:dyDescent="0.2">
      <c r="B43" s="11" t="s">
        <v>24</v>
      </c>
    </row>
    <row r="44" spans="1:4" x14ac:dyDescent="0.2">
      <c r="B44" s="11" t="s">
        <v>25</v>
      </c>
    </row>
    <row r="45" spans="1:4" x14ac:dyDescent="0.2">
      <c r="B45" s="11" t="s">
        <v>26</v>
      </c>
    </row>
    <row r="46" spans="1:4" x14ac:dyDescent="0.2">
      <c r="B46" s="11" t="s">
        <v>27</v>
      </c>
    </row>
    <row r="49" spans="1:7" ht="17" x14ac:dyDescent="0.2">
      <c r="A49" s="10" t="s">
        <v>28</v>
      </c>
      <c r="B49" t="s">
        <v>29</v>
      </c>
    </row>
    <row r="50" spans="1:7" x14ac:dyDescent="0.2">
      <c r="B50" s="11" t="s">
        <v>30</v>
      </c>
    </row>
    <row r="52" spans="1:7" x14ac:dyDescent="0.2">
      <c r="B52" s="11" t="s">
        <v>31</v>
      </c>
      <c r="D52" s="11" t="s">
        <v>32</v>
      </c>
    </row>
    <row r="53" spans="1:7" x14ac:dyDescent="0.2">
      <c r="B53" t="str">
        <f>B52</f>
        <v xml:space="preserve">Confidence( I1 -&gt; I2 ) = </v>
      </c>
      <c r="D53" s="12">
        <f>(C37/C21)</f>
        <v>1</v>
      </c>
    </row>
    <row r="54" spans="1:7" ht="17" thickBot="1" x14ac:dyDescent="0.25"/>
    <row r="55" spans="1:7" ht="17" thickBot="1" x14ac:dyDescent="0.25">
      <c r="C55" s="29" t="s">
        <v>39</v>
      </c>
      <c r="D55" s="30" t="s">
        <v>40</v>
      </c>
    </row>
    <row r="56" spans="1:7" ht="17" x14ac:dyDescent="0.2">
      <c r="C56" s="22" t="s">
        <v>33</v>
      </c>
      <c r="D56" s="23">
        <f>C37/C21</f>
        <v>1</v>
      </c>
      <c r="F56" s="3" t="s">
        <v>53</v>
      </c>
      <c r="G56" s="3" t="s">
        <v>49</v>
      </c>
    </row>
    <row r="57" spans="1:7" x14ac:dyDescent="0.2">
      <c r="C57" s="24" t="s">
        <v>34</v>
      </c>
      <c r="D57" s="25">
        <f t="shared" ref="D57" si="0">C38/C22</f>
        <v>0.5</v>
      </c>
      <c r="F57" s="3" t="s">
        <v>3</v>
      </c>
      <c r="G57" s="3" t="s">
        <v>51</v>
      </c>
    </row>
    <row r="58" spans="1:7" ht="17" thickBot="1" x14ac:dyDescent="0.25">
      <c r="C58" s="26" t="s">
        <v>35</v>
      </c>
      <c r="D58" s="27">
        <f>C39/C22</f>
        <v>0.75</v>
      </c>
      <c r="F58" s="3" t="s">
        <v>4</v>
      </c>
      <c r="G58" s="3" t="s">
        <v>50</v>
      </c>
    </row>
    <row r="59" spans="1:7" x14ac:dyDescent="0.2">
      <c r="C59" s="28" t="s">
        <v>36</v>
      </c>
      <c r="D59" s="23">
        <f>C37/C22</f>
        <v>0.5</v>
      </c>
      <c r="F59" s="3" t="s">
        <v>6</v>
      </c>
      <c r="G59" s="3" t="s">
        <v>54</v>
      </c>
    </row>
    <row r="60" spans="1:7" x14ac:dyDescent="0.2">
      <c r="C60" s="24" t="s">
        <v>37</v>
      </c>
      <c r="D60" s="25">
        <f>C38/C23</f>
        <v>1</v>
      </c>
      <c r="F60" s="3" t="s">
        <v>5</v>
      </c>
      <c r="G60" s="3" t="s">
        <v>52</v>
      </c>
    </row>
    <row r="61" spans="1:7" ht="17" thickBot="1" x14ac:dyDescent="0.25">
      <c r="C61" s="26" t="s">
        <v>38</v>
      </c>
      <c r="D61" s="27">
        <f>C39/C24</f>
        <v>0.75</v>
      </c>
    </row>
    <row r="63" spans="1:7" x14ac:dyDescent="0.2">
      <c r="B63" t="s">
        <v>41</v>
      </c>
    </row>
    <row r="66" spans="1:7" x14ac:dyDescent="0.2">
      <c r="A66" t="s">
        <v>42</v>
      </c>
      <c r="B66" t="s">
        <v>43</v>
      </c>
    </row>
    <row r="67" spans="1:7" x14ac:dyDescent="0.2">
      <c r="B67" t="s">
        <v>44</v>
      </c>
    </row>
    <row r="69" spans="1:7" x14ac:dyDescent="0.2">
      <c r="B69" s="4" t="s">
        <v>39</v>
      </c>
      <c r="C69" s="4" t="s">
        <v>40</v>
      </c>
      <c r="D69" s="4" t="s">
        <v>45</v>
      </c>
      <c r="F69" s="4" t="str">
        <f>B20</f>
        <v>item</v>
      </c>
      <c r="G69" s="4" t="str">
        <f>C20</f>
        <v>support_count</v>
      </c>
    </row>
    <row r="70" spans="1:7" x14ac:dyDescent="0.2">
      <c r="B70" s="3" t="s">
        <v>33</v>
      </c>
      <c r="C70" s="14">
        <v>1</v>
      </c>
      <c r="D70" s="14">
        <f>C70/G71</f>
        <v>0.25</v>
      </c>
      <c r="F70" s="15" t="str">
        <f t="shared" ref="F70:G73" si="1">B21</f>
        <v>i1</v>
      </c>
      <c r="G70" s="15">
        <f t="shared" si="1"/>
        <v>2</v>
      </c>
    </row>
    <row r="71" spans="1:7" x14ac:dyDescent="0.2">
      <c r="B71" s="3" t="s">
        <v>34</v>
      </c>
      <c r="C71" s="14">
        <v>0.5</v>
      </c>
      <c r="D71" s="14">
        <f>C71/G72</f>
        <v>0.25</v>
      </c>
      <c r="F71" s="15" t="str">
        <f t="shared" si="1"/>
        <v>i2</v>
      </c>
      <c r="G71" s="15">
        <f t="shared" si="1"/>
        <v>4</v>
      </c>
    </row>
    <row r="72" spans="1:7" x14ac:dyDescent="0.2">
      <c r="B72" s="3" t="s">
        <v>35</v>
      </c>
      <c r="C72" s="14">
        <v>0.75</v>
      </c>
      <c r="D72" s="14">
        <f>C72/G73</f>
        <v>0.1875</v>
      </c>
      <c r="F72" s="15" t="str">
        <f t="shared" si="1"/>
        <v>i3</v>
      </c>
      <c r="G72" s="15">
        <f t="shared" si="1"/>
        <v>2</v>
      </c>
    </row>
    <row r="73" spans="1:7" x14ac:dyDescent="0.2">
      <c r="B73" s="3" t="s">
        <v>36</v>
      </c>
      <c r="C73" s="14">
        <v>0.5</v>
      </c>
      <c r="D73" s="14">
        <f>C73/G70</f>
        <v>0.25</v>
      </c>
      <c r="F73" s="16" t="str">
        <f t="shared" si="1"/>
        <v>i5</v>
      </c>
      <c r="G73" s="16">
        <f t="shared" si="1"/>
        <v>4</v>
      </c>
    </row>
    <row r="74" spans="1:7" x14ac:dyDescent="0.2">
      <c r="B74" s="3" t="s">
        <v>37</v>
      </c>
      <c r="C74" s="14">
        <v>1</v>
      </c>
      <c r="D74" s="14">
        <f>C74/G71</f>
        <v>0.25</v>
      </c>
    </row>
    <row r="75" spans="1:7" x14ac:dyDescent="0.2">
      <c r="B75" s="6" t="s">
        <v>38</v>
      </c>
      <c r="C75" s="17">
        <v>0.75</v>
      </c>
      <c r="D75" s="17">
        <f>C75/G71</f>
        <v>0.1875</v>
      </c>
    </row>
    <row r="76" spans="1:7" x14ac:dyDescent="0.2">
      <c r="B76" s="8" t="s">
        <v>46</v>
      </c>
    </row>
    <row r="77" spans="1:7" x14ac:dyDescent="0.2">
      <c r="B77" s="4" t="s">
        <v>39</v>
      </c>
      <c r="C77" s="4" t="s">
        <v>40</v>
      </c>
      <c r="D77" s="4" t="s">
        <v>45</v>
      </c>
    </row>
    <row r="78" spans="1:7" x14ac:dyDescent="0.2">
      <c r="B78" s="18" t="s">
        <v>33</v>
      </c>
      <c r="C78" s="19">
        <v>1</v>
      </c>
      <c r="D78" s="19">
        <v>0.25</v>
      </c>
      <c r="E78" t="s">
        <v>47</v>
      </c>
    </row>
    <row r="79" spans="1:7" x14ac:dyDescent="0.2">
      <c r="B79" s="18" t="s">
        <v>34</v>
      </c>
      <c r="C79" s="19">
        <v>0.5</v>
      </c>
      <c r="D79" s="19">
        <v>0.25</v>
      </c>
    </row>
    <row r="80" spans="1:7" x14ac:dyDescent="0.2">
      <c r="B80" s="18" t="s">
        <v>36</v>
      </c>
      <c r="C80" s="19">
        <v>0.5</v>
      </c>
      <c r="D80" s="19">
        <v>0.25</v>
      </c>
    </row>
    <row r="81" spans="2:5" x14ac:dyDescent="0.2">
      <c r="B81" s="18" t="s">
        <v>37</v>
      </c>
      <c r="C81" s="19">
        <v>1</v>
      </c>
      <c r="D81" s="19">
        <v>0.25</v>
      </c>
    </row>
    <row r="82" spans="2:5" x14ac:dyDescent="0.2">
      <c r="B82" s="18" t="s">
        <v>35</v>
      </c>
      <c r="C82" s="19">
        <v>0.75</v>
      </c>
      <c r="D82" s="19">
        <v>0.1875</v>
      </c>
    </row>
    <row r="83" spans="2:5" x14ac:dyDescent="0.2">
      <c r="B83" s="6" t="s">
        <v>38</v>
      </c>
      <c r="C83" s="13">
        <v>0.75</v>
      </c>
      <c r="D83" s="13">
        <v>0.1875</v>
      </c>
    </row>
    <row r="84" spans="2:5" x14ac:dyDescent="0.2">
      <c r="E84" t="s">
        <v>48</v>
      </c>
    </row>
  </sheetData>
  <sortState xmlns:xlrd2="http://schemas.microsoft.com/office/spreadsheetml/2017/richdata2" ref="B78:D83">
    <sortCondition descending="1" ref="D78:D83"/>
  </sortState>
  <mergeCells count="1">
    <mergeCell ref="C2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94FF-A321-C946-8455-F21F16C2DC47}">
  <dimension ref="A1:I5"/>
  <sheetViews>
    <sheetView showGridLines="0" tabSelected="1" zoomScale="75" workbookViewId="0"/>
  </sheetViews>
  <sheetFormatPr baseColWidth="10" defaultRowHeight="29" x14ac:dyDescent="0.35"/>
  <cols>
    <col min="1" max="1" width="14.5" style="53" bestFit="1" customWidth="1"/>
    <col min="2" max="3" width="10.83203125" style="53"/>
    <col min="4" max="4" width="12.1640625" style="53" customWidth="1"/>
    <col min="5" max="5" width="12.6640625" style="53" customWidth="1"/>
    <col min="6" max="9" width="10.83203125" style="53"/>
    <col min="10" max="10" width="12.1640625" style="53" customWidth="1"/>
    <col min="11" max="16384" width="10.83203125" style="53"/>
  </cols>
  <sheetData>
    <row r="1" spans="1:9" x14ac:dyDescent="0.35">
      <c r="A1" s="54" t="s">
        <v>102</v>
      </c>
      <c r="B1" s="54" t="s">
        <v>104</v>
      </c>
      <c r="C1" s="54" t="s">
        <v>105</v>
      </c>
      <c r="D1" s="54" t="s">
        <v>103</v>
      </c>
      <c r="E1" s="54" t="s">
        <v>106</v>
      </c>
      <c r="F1" s="54" t="s">
        <v>107</v>
      </c>
      <c r="G1" s="54" t="s">
        <v>108</v>
      </c>
      <c r="H1" s="54" t="s">
        <v>109</v>
      </c>
      <c r="I1" s="54"/>
    </row>
    <row r="2" spans="1:9" x14ac:dyDescent="0.35">
      <c r="A2" s="54" t="s">
        <v>102</v>
      </c>
      <c r="B2" s="54" t="s">
        <v>110</v>
      </c>
      <c r="C2" s="54" t="s">
        <v>104</v>
      </c>
      <c r="D2" s="54" t="s">
        <v>103</v>
      </c>
      <c r="E2" s="54" t="s">
        <v>111</v>
      </c>
      <c r="F2" s="54" t="s">
        <v>108</v>
      </c>
      <c r="G2" s="54" t="s">
        <v>112</v>
      </c>
      <c r="H2" s="54"/>
      <c r="I2" s="54"/>
    </row>
    <row r="3" spans="1:9" x14ac:dyDescent="0.35">
      <c r="A3" s="54" t="s">
        <v>110</v>
      </c>
      <c r="B3" s="54" t="s">
        <v>103</v>
      </c>
      <c r="C3" s="54" t="s">
        <v>113</v>
      </c>
      <c r="D3" s="54" t="s">
        <v>114</v>
      </c>
      <c r="E3" s="54" t="s">
        <v>112</v>
      </c>
      <c r="F3" s="54"/>
      <c r="G3" s="54"/>
      <c r="H3" s="54"/>
      <c r="I3" s="54"/>
    </row>
    <row r="4" spans="1:9" x14ac:dyDescent="0.35">
      <c r="A4" s="54" t="s">
        <v>110</v>
      </c>
      <c r="B4" s="54" t="s">
        <v>104</v>
      </c>
      <c r="C4" s="54" t="s">
        <v>115</v>
      </c>
      <c r="D4" s="54" t="s">
        <v>116</v>
      </c>
      <c r="E4" s="54" t="s">
        <v>109</v>
      </c>
      <c r="F4" s="54"/>
      <c r="G4" s="54"/>
      <c r="H4" s="54"/>
      <c r="I4" s="54"/>
    </row>
    <row r="5" spans="1:9" x14ac:dyDescent="0.35">
      <c r="A5" s="99" t="s">
        <v>102</v>
      </c>
      <c r="B5" s="99" t="s">
        <v>104</v>
      </c>
      <c r="C5" s="99" t="s">
        <v>117</v>
      </c>
      <c r="D5" s="99" t="s">
        <v>103</v>
      </c>
      <c r="E5" s="99" t="s">
        <v>107</v>
      </c>
      <c r="F5" s="99" t="s">
        <v>109</v>
      </c>
      <c r="G5" s="99" t="s">
        <v>108</v>
      </c>
      <c r="H5" s="99" t="s">
        <v>118</v>
      </c>
      <c r="I5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CCFB-4E5E-AE48-8CEA-7D81CEAD08C8}">
  <dimension ref="A1:AI80"/>
  <sheetViews>
    <sheetView showGridLines="0" topLeftCell="A27" workbookViewId="0">
      <selection activeCell="I13" sqref="I13"/>
    </sheetView>
  </sheetViews>
  <sheetFormatPr baseColWidth="10" defaultRowHeight="24" x14ac:dyDescent="0.3"/>
  <cols>
    <col min="1" max="16384" width="10.83203125" style="55"/>
  </cols>
  <sheetData>
    <row r="1" spans="1:7" ht="29" x14ac:dyDescent="0.35">
      <c r="A1" s="101" t="s">
        <v>99</v>
      </c>
      <c r="B1" s="101"/>
      <c r="C1" s="101"/>
      <c r="D1" s="101"/>
      <c r="E1" s="101"/>
      <c r="F1" s="101"/>
      <c r="G1" s="101"/>
    </row>
    <row r="9" spans="1:7" x14ac:dyDescent="0.3">
      <c r="C9" s="57" t="s">
        <v>100</v>
      </c>
      <c r="D9" s="108" t="s">
        <v>101</v>
      </c>
      <c r="E9" s="108"/>
      <c r="F9" s="108"/>
      <c r="G9" s="108"/>
    </row>
    <row r="10" spans="1:7" x14ac:dyDescent="0.3">
      <c r="C10" s="72">
        <v>1</v>
      </c>
      <c r="D10" s="72" t="s">
        <v>110</v>
      </c>
      <c r="E10" s="72" t="s">
        <v>102</v>
      </c>
      <c r="F10" s="72" t="s">
        <v>119</v>
      </c>
      <c r="G10" s="56"/>
    </row>
    <row r="11" spans="1:7" x14ac:dyDescent="0.3">
      <c r="C11" s="56">
        <v>2</v>
      </c>
      <c r="D11" s="56" t="s">
        <v>102</v>
      </c>
      <c r="E11" s="56" t="s">
        <v>104</v>
      </c>
      <c r="F11" s="56"/>
      <c r="G11" s="56"/>
    </row>
    <row r="12" spans="1:7" x14ac:dyDescent="0.3">
      <c r="C12" s="56">
        <v>3</v>
      </c>
      <c r="D12" s="56" t="s">
        <v>102</v>
      </c>
      <c r="E12" s="56" t="s">
        <v>116</v>
      </c>
      <c r="F12" s="56"/>
      <c r="G12" s="56"/>
    </row>
    <row r="13" spans="1:7" x14ac:dyDescent="0.3">
      <c r="C13" s="56">
        <v>4</v>
      </c>
      <c r="D13" s="56" t="s">
        <v>110</v>
      </c>
      <c r="E13" s="56" t="s">
        <v>102</v>
      </c>
      <c r="F13" s="56" t="s">
        <v>104</v>
      </c>
      <c r="G13" s="56"/>
    </row>
    <row r="14" spans="1:7" x14ac:dyDescent="0.3">
      <c r="C14" s="56">
        <v>5</v>
      </c>
      <c r="D14" s="56" t="s">
        <v>110</v>
      </c>
      <c r="E14" s="56" t="s">
        <v>116</v>
      </c>
      <c r="F14" s="56"/>
      <c r="G14" s="56"/>
    </row>
    <row r="15" spans="1:7" x14ac:dyDescent="0.3">
      <c r="C15" s="56">
        <v>6</v>
      </c>
      <c r="D15" s="56" t="s">
        <v>102</v>
      </c>
      <c r="E15" s="56" t="s">
        <v>116</v>
      </c>
      <c r="F15" s="56"/>
      <c r="G15" s="56"/>
    </row>
    <row r="16" spans="1:7" x14ac:dyDescent="0.3">
      <c r="C16" s="56">
        <v>7</v>
      </c>
      <c r="D16" s="56" t="s">
        <v>110</v>
      </c>
      <c r="E16" s="56" t="s">
        <v>116</v>
      </c>
      <c r="F16" s="56"/>
      <c r="G16" s="56"/>
    </row>
    <row r="17" spans="3:29" x14ac:dyDescent="0.3">
      <c r="C17" s="56">
        <v>8</v>
      </c>
      <c r="D17" s="56" t="s">
        <v>110</v>
      </c>
      <c r="E17" s="56" t="s">
        <v>102</v>
      </c>
      <c r="F17" s="56" t="s">
        <v>116</v>
      </c>
      <c r="G17" s="56" t="s">
        <v>119</v>
      </c>
    </row>
    <row r="18" spans="3:29" x14ac:dyDescent="0.3">
      <c r="C18" s="58">
        <v>9</v>
      </c>
      <c r="D18" s="58" t="s">
        <v>110</v>
      </c>
      <c r="E18" s="58" t="s">
        <v>102</v>
      </c>
      <c r="F18" s="58" t="s">
        <v>116</v>
      </c>
      <c r="G18" s="58"/>
    </row>
    <row r="20" spans="3:29" ht="25" thickBot="1" x14ac:dyDescent="0.35">
      <c r="C20" s="59" t="s">
        <v>120</v>
      </c>
      <c r="D20" s="59" t="s">
        <v>121</v>
      </c>
      <c r="E20" s="59"/>
      <c r="G20" s="59" t="s">
        <v>120</v>
      </c>
      <c r="H20" s="59" t="s">
        <v>121</v>
      </c>
      <c r="I20" s="59"/>
      <c r="L20" s="61"/>
      <c r="M20" s="62"/>
      <c r="N20" s="62"/>
      <c r="O20" s="62"/>
      <c r="P20" s="63" t="s">
        <v>123</v>
      </c>
      <c r="Q20" s="64"/>
      <c r="T20" s="61"/>
      <c r="U20" s="62"/>
      <c r="V20" s="62"/>
      <c r="W20" s="62"/>
      <c r="X20" s="63" t="s">
        <v>123</v>
      </c>
      <c r="Y20" s="64"/>
    </row>
    <row r="21" spans="3:29" ht="25" thickBot="1" x14ac:dyDescent="0.35">
      <c r="C21" s="56" t="s">
        <v>102</v>
      </c>
      <c r="D21" s="56">
        <f>COUNTIF(D10:G18,"a")</f>
        <v>7</v>
      </c>
      <c r="E21" s="56"/>
      <c r="G21" s="56" t="s">
        <v>102</v>
      </c>
      <c r="H21" s="56">
        <v>7</v>
      </c>
      <c r="I21" s="56"/>
      <c r="L21" s="65"/>
      <c r="M21" s="66"/>
      <c r="N21" s="66"/>
      <c r="O21" s="66"/>
      <c r="P21" s="66"/>
      <c r="Q21" s="67"/>
      <c r="T21" s="65"/>
      <c r="U21" s="66"/>
      <c r="V21" s="66"/>
      <c r="W21" s="66"/>
      <c r="X21" s="66"/>
      <c r="Y21" s="67"/>
    </row>
    <row r="22" spans="3:29" ht="25" thickBot="1" x14ac:dyDescent="0.35">
      <c r="C22" s="56" t="s">
        <v>110</v>
      </c>
      <c r="D22" s="56">
        <f>COUNTIF(D10:G18,"b")</f>
        <v>6</v>
      </c>
      <c r="E22" s="56"/>
      <c r="G22" s="56" t="s">
        <v>110</v>
      </c>
      <c r="H22" s="56">
        <v>6</v>
      </c>
      <c r="I22" s="56"/>
      <c r="L22" s="65"/>
      <c r="M22" s="66"/>
      <c r="N22" s="66"/>
      <c r="O22" s="60" t="s">
        <v>124</v>
      </c>
      <c r="P22" s="66"/>
      <c r="Q22" s="67"/>
      <c r="T22" s="65"/>
      <c r="U22" s="66"/>
      <c r="V22" s="66"/>
      <c r="W22" s="80" t="s">
        <v>129</v>
      </c>
      <c r="X22" s="66"/>
      <c r="Y22" s="67"/>
    </row>
    <row r="23" spans="3:29" ht="25" thickBot="1" x14ac:dyDescent="0.35">
      <c r="C23" s="56" t="s">
        <v>104</v>
      </c>
      <c r="D23" s="56">
        <f>COUNTIF(D10:G18,"c")</f>
        <v>2</v>
      </c>
      <c r="F23" s="56" t="s">
        <v>122</v>
      </c>
      <c r="G23" s="56" t="s">
        <v>116</v>
      </c>
      <c r="H23" s="56">
        <v>6</v>
      </c>
      <c r="I23" s="56"/>
      <c r="L23" s="65"/>
      <c r="M23" s="66"/>
      <c r="N23" s="66"/>
      <c r="O23" s="66"/>
      <c r="P23" s="66"/>
      <c r="Q23" s="67"/>
      <c r="T23" s="65"/>
      <c r="U23" s="66"/>
      <c r="V23" s="66"/>
      <c r="W23" s="66"/>
      <c r="X23" s="66"/>
      <c r="Y23" s="67"/>
    </row>
    <row r="24" spans="3:29" ht="25" thickBot="1" x14ac:dyDescent="0.35">
      <c r="C24" s="56" t="s">
        <v>116</v>
      </c>
      <c r="D24" s="56">
        <f>COUNTIF(D10:G18,"s")</f>
        <v>6</v>
      </c>
      <c r="E24" s="56"/>
      <c r="G24" s="56" t="s">
        <v>104</v>
      </c>
      <c r="H24" s="56">
        <v>2</v>
      </c>
      <c r="I24" s="56"/>
      <c r="L24" s="65"/>
      <c r="M24" s="66"/>
      <c r="N24" s="60" t="s">
        <v>125</v>
      </c>
      <c r="O24" s="66"/>
      <c r="P24" s="66"/>
      <c r="Q24" s="67"/>
      <c r="T24" s="65"/>
      <c r="U24" s="66"/>
      <c r="V24" s="60" t="s">
        <v>125</v>
      </c>
      <c r="W24" s="66"/>
      <c r="X24" s="80" t="s">
        <v>130</v>
      </c>
      <c r="Y24" s="67"/>
    </row>
    <row r="25" spans="3:29" ht="25" thickBot="1" x14ac:dyDescent="0.35">
      <c r="C25" s="58" t="s">
        <v>119</v>
      </c>
      <c r="D25" s="58">
        <f>COUNTIF(D10:G18,"t")</f>
        <v>2</v>
      </c>
      <c r="E25" s="58"/>
      <c r="G25" s="58" t="s">
        <v>119</v>
      </c>
      <c r="H25" s="58">
        <v>2</v>
      </c>
      <c r="I25" s="58"/>
      <c r="L25" s="65"/>
      <c r="M25" s="66"/>
      <c r="N25" s="66"/>
      <c r="O25" s="66"/>
      <c r="P25" s="66"/>
      <c r="Q25" s="67"/>
      <c r="T25" s="65"/>
      <c r="U25" s="66"/>
      <c r="V25" s="66"/>
      <c r="W25" s="66"/>
      <c r="X25" s="66"/>
      <c r="Y25" s="67"/>
    </row>
    <row r="26" spans="3:29" x14ac:dyDescent="0.3">
      <c r="L26" s="68"/>
      <c r="M26" s="69" t="s">
        <v>126</v>
      </c>
      <c r="N26" s="70"/>
      <c r="O26" s="70"/>
      <c r="P26" s="70"/>
      <c r="Q26" s="71"/>
      <c r="T26" s="68"/>
      <c r="U26" s="69" t="s">
        <v>126</v>
      </c>
      <c r="V26" s="70"/>
      <c r="W26" s="70"/>
      <c r="X26" s="70"/>
      <c r="Y26" s="71"/>
    </row>
    <row r="27" spans="3:29" x14ac:dyDescent="0.3">
      <c r="M27" s="73"/>
      <c r="N27" s="74" t="s">
        <v>127</v>
      </c>
      <c r="O27" s="74"/>
      <c r="P27" s="75"/>
      <c r="V27" s="61" t="s">
        <v>128</v>
      </c>
      <c r="W27" s="64"/>
    </row>
    <row r="28" spans="3:29" x14ac:dyDescent="0.3">
      <c r="M28" s="76" t="s">
        <v>110</v>
      </c>
      <c r="N28" s="77" t="s">
        <v>102</v>
      </c>
      <c r="O28" s="77" t="s">
        <v>119</v>
      </c>
      <c r="P28" s="78"/>
      <c r="V28" s="79" t="s">
        <v>102</v>
      </c>
      <c r="W28" s="78" t="s">
        <v>104</v>
      </c>
    </row>
    <row r="30" spans="3:29" ht="25" thickBot="1" x14ac:dyDescent="0.35">
      <c r="C30" s="61"/>
      <c r="D30" s="62"/>
      <c r="E30" s="62"/>
      <c r="F30" s="62"/>
      <c r="G30" s="63" t="s">
        <v>123</v>
      </c>
      <c r="H30" s="62"/>
      <c r="I30" s="64"/>
      <c r="L30" s="61"/>
      <c r="M30" s="62"/>
      <c r="N30" s="62"/>
      <c r="O30" s="62"/>
      <c r="P30" s="63" t="s">
        <v>123</v>
      </c>
      <c r="Q30" s="62"/>
      <c r="R30" s="64"/>
      <c r="T30" s="61"/>
      <c r="U30" s="62"/>
      <c r="V30" s="62"/>
      <c r="W30" s="62"/>
      <c r="X30" s="63" t="s">
        <v>123</v>
      </c>
      <c r="Y30" s="62"/>
      <c r="Z30" s="62"/>
      <c r="AA30" s="62"/>
      <c r="AB30" s="62"/>
      <c r="AC30" s="64"/>
    </row>
    <row r="31" spans="3:29" ht="25" thickBot="1" x14ac:dyDescent="0.35">
      <c r="C31" s="65"/>
      <c r="D31" s="66"/>
      <c r="E31" s="66"/>
      <c r="F31" s="66"/>
      <c r="G31" s="66"/>
      <c r="H31" s="66"/>
      <c r="I31" s="67"/>
      <c r="L31" s="65"/>
      <c r="M31" s="66"/>
      <c r="N31" s="66"/>
      <c r="O31" s="66"/>
      <c r="P31" s="66"/>
      <c r="Q31" s="66"/>
      <c r="R31" s="67"/>
      <c r="T31" s="65"/>
      <c r="U31" s="66"/>
      <c r="V31" s="66"/>
      <c r="W31" s="66"/>
      <c r="X31" s="66"/>
      <c r="Y31" s="66"/>
      <c r="Z31" s="66"/>
      <c r="AA31" s="66"/>
      <c r="AB31" s="66"/>
      <c r="AC31" s="67"/>
    </row>
    <row r="32" spans="3:29" ht="25" thickBot="1" x14ac:dyDescent="0.35">
      <c r="C32" s="65"/>
      <c r="D32" s="66"/>
      <c r="E32" s="66"/>
      <c r="F32" s="80" t="s">
        <v>132</v>
      </c>
      <c r="G32" s="66"/>
      <c r="H32" s="66"/>
      <c r="I32" s="67"/>
      <c r="L32" s="65"/>
      <c r="M32" s="66"/>
      <c r="N32" s="66"/>
      <c r="O32" s="80" t="s">
        <v>135</v>
      </c>
      <c r="P32" s="66"/>
      <c r="Q32" s="66"/>
      <c r="R32" s="67"/>
      <c r="T32" s="65"/>
      <c r="U32" s="66"/>
      <c r="V32" s="66"/>
      <c r="W32" s="82" t="s">
        <v>135</v>
      </c>
      <c r="X32" s="66"/>
      <c r="Y32" s="66"/>
      <c r="Z32" s="66"/>
      <c r="AA32" s="66"/>
      <c r="AB32" s="86" t="s">
        <v>125</v>
      </c>
      <c r="AC32" s="67"/>
    </row>
    <row r="33" spans="3:29" ht="25" thickBot="1" x14ac:dyDescent="0.35">
      <c r="C33" s="65"/>
      <c r="D33" s="66"/>
      <c r="E33" s="66"/>
      <c r="F33" s="66"/>
      <c r="G33" s="66"/>
      <c r="H33" s="66"/>
      <c r="I33" s="67"/>
      <c r="L33" s="65"/>
      <c r="M33" s="66"/>
      <c r="N33" s="66"/>
      <c r="O33" s="66"/>
      <c r="P33" s="66"/>
      <c r="Q33" s="66"/>
      <c r="R33" s="67"/>
      <c r="T33" s="65"/>
      <c r="U33" s="66"/>
      <c r="V33" s="66"/>
      <c r="W33" s="66"/>
      <c r="X33" s="66"/>
      <c r="Y33" s="66"/>
      <c r="Z33" s="66"/>
      <c r="AA33" s="66"/>
      <c r="AB33" s="66"/>
      <c r="AC33" s="67"/>
    </row>
    <row r="34" spans="3:29" ht="25" thickBot="1" x14ac:dyDescent="0.35">
      <c r="C34" s="65"/>
      <c r="D34" s="66"/>
      <c r="E34" s="60" t="s">
        <v>125</v>
      </c>
      <c r="F34" s="66"/>
      <c r="G34" s="82" t="s">
        <v>130</v>
      </c>
      <c r="H34" s="66"/>
      <c r="I34" s="81" t="s">
        <v>133</v>
      </c>
      <c r="L34" s="65"/>
      <c r="M34" s="66"/>
      <c r="N34" s="80" t="s">
        <v>136</v>
      </c>
      <c r="O34" s="66"/>
      <c r="P34" s="82" t="s">
        <v>130</v>
      </c>
      <c r="Q34" s="66"/>
      <c r="R34" s="85" t="s">
        <v>133</v>
      </c>
      <c r="T34" s="65"/>
      <c r="U34" s="66"/>
      <c r="V34" s="82" t="s">
        <v>136</v>
      </c>
      <c r="W34" s="66"/>
      <c r="X34" s="82" t="s">
        <v>130</v>
      </c>
      <c r="Y34" s="66"/>
      <c r="Z34" s="87" t="s">
        <v>133</v>
      </c>
      <c r="AA34" s="66"/>
      <c r="AB34" s="86" t="s">
        <v>138</v>
      </c>
      <c r="AC34" s="67"/>
    </row>
    <row r="35" spans="3:29" ht="25" thickBot="1" x14ac:dyDescent="0.35">
      <c r="C35" s="65"/>
      <c r="D35" s="66"/>
      <c r="E35" s="66"/>
      <c r="F35" s="66"/>
      <c r="G35" s="66"/>
      <c r="H35" s="66"/>
      <c r="I35" s="67"/>
      <c r="L35" s="65"/>
      <c r="M35" s="66"/>
      <c r="N35" s="66"/>
      <c r="O35" s="66"/>
      <c r="P35" s="66"/>
      <c r="Q35" s="66"/>
      <c r="R35" s="67"/>
      <c r="T35" s="65"/>
      <c r="U35" s="66"/>
      <c r="V35" s="66"/>
      <c r="W35" s="66"/>
      <c r="X35" s="66"/>
      <c r="Y35" s="66"/>
      <c r="Z35" s="66"/>
      <c r="AA35" s="66"/>
      <c r="AB35" s="66"/>
      <c r="AC35" s="67"/>
    </row>
    <row r="36" spans="3:29" x14ac:dyDescent="0.3">
      <c r="C36" s="68"/>
      <c r="D36" s="69" t="s">
        <v>126</v>
      </c>
      <c r="E36" s="70"/>
      <c r="F36" s="70"/>
      <c r="G36" s="70"/>
      <c r="H36" s="70"/>
      <c r="I36" s="71"/>
      <c r="L36" s="68"/>
      <c r="M36" s="69" t="s">
        <v>126</v>
      </c>
      <c r="N36" s="66"/>
      <c r="O36" s="86" t="s">
        <v>130</v>
      </c>
      <c r="P36" s="66"/>
      <c r="Q36" s="70"/>
      <c r="R36" s="71"/>
      <c r="T36" s="68"/>
      <c r="U36" s="69" t="s">
        <v>126</v>
      </c>
      <c r="V36" s="70"/>
      <c r="W36" s="84" t="s">
        <v>130</v>
      </c>
      <c r="X36" s="70"/>
      <c r="Y36" s="70"/>
      <c r="Z36" s="70"/>
      <c r="AA36" s="70"/>
      <c r="AB36" s="70"/>
      <c r="AC36" s="71"/>
    </row>
    <row r="37" spans="3:29" x14ac:dyDescent="0.3">
      <c r="E37" s="73" t="s">
        <v>131</v>
      </c>
      <c r="F37" s="75"/>
      <c r="N37" s="105" t="s">
        <v>134</v>
      </c>
      <c r="O37" s="106"/>
      <c r="P37" s="107"/>
      <c r="X37" s="102" t="s">
        <v>137</v>
      </c>
      <c r="Y37" s="103"/>
      <c r="Z37" s="104"/>
    </row>
    <row r="38" spans="3:29" x14ac:dyDescent="0.3">
      <c r="E38" s="79" t="s">
        <v>102</v>
      </c>
      <c r="F38" s="78" t="s">
        <v>116</v>
      </c>
      <c r="N38" s="79" t="s">
        <v>102</v>
      </c>
      <c r="O38" s="58" t="s">
        <v>110</v>
      </c>
      <c r="P38" s="78" t="s">
        <v>104</v>
      </c>
      <c r="X38" s="79" t="s">
        <v>110</v>
      </c>
      <c r="Y38" s="58" t="s">
        <v>116</v>
      </c>
      <c r="Z38" s="78"/>
    </row>
    <row r="41" spans="3:29" ht="25" thickBot="1" x14ac:dyDescent="0.35">
      <c r="C41" s="61"/>
      <c r="D41" s="62"/>
      <c r="E41" s="62"/>
      <c r="F41" s="62"/>
      <c r="G41" s="63" t="s">
        <v>123</v>
      </c>
      <c r="H41" s="62"/>
      <c r="I41" s="62"/>
      <c r="J41" s="62"/>
      <c r="K41" s="62"/>
      <c r="L41" s="64"/>
      <c r="N41" s="61"/>
      <c r="O41" s="62"/>
      <c r="P41" s="62"/>
      <c r="Q41" s="62"/>
      <c r="R41" s="63" t="s">
        <v>123</v>
      </c>
      <c r="S41" s="62"/>
      <c r="T41" s="62"/>
      <c r="U41" s="62"/>
      <c r="V41" s="62"/>
      <c r="W41" s="64"/>
    </row>
    <row r="42" spans="3:29" ht="25" thickBot="1" x14ac:dyDescent="0.35">
      <c r="C42" s="65"/>
      <c r="D42" s="66"/>
      <c r="E42" s="66"/>
      <c r="F42" s="66"/>
      <c r="G42" s="66"/>
      <c r="H42" s="66"/>
      <c r="I42" s="66"/>
      <c r="J42" s="66"/>
      <c r="K42" s="66"/>
      <c r="L42" s="67"/>
      <c r="N42" s="65"/>
      <c r="O42" s="66"/>
      <c r="P42" s="66"/>
      <c r="Q42" s="66"/>
      <c r="R42" s="66"/>
      <c r="S42" s="66"/>
      <c r="T42" s="66"/>
      <c r="U42" s="66"/>
      <c r="V42" s="66"/>
      <c r="W42" s="67"/>
    </row>
    <row r="43" spans="3:29" ht="25" thickBot="1" x14ac:dyDescent="0.35">
      <c r="C43" s="65"/>
      <c r="D43" s="66"/>
      <c r="E43" s="66"/>
      <c r="F43" s="80" t="s">
        <v>140</v>
      </c>
      <c r="G43" s="66"/>
      <c r="H43" s="66"/>
      <c r="I43" s="66"/>
      <c r="J43" s="66"/>
      <c r="K43" s="84" t="s">
        <v>125</v>
      </c>
      <c r="L43" s="67"/>
      <c r="N43" s="65"/>
      <c r="O43" s="66"/>
      <c r="P43" s="66"/>
      <c r="Q43" s="82" t="s">
        <v>140</v>
      </c>
      <c r="R43" s="66"/>
      <c r="S43" s="66"/>
      <c r="T43" s="66"/>
      <c r="U43" s="66"/>
      <c r="V43" s="86" t="s">
        <v>136</v>
      </c>
      <c r="W43" s="67"/>
    </row>
    <row r="44" spans="3:29" ht="25" thickBot="1" x14ac:dyDescent="0.35">
      <c r="C44" s="65"/>
      <c r="D44" s="66"/>
      <c r="E44" s="66"/>
      <c r="F44" s="66"/>
      <c r="G44" s="66"/>
      <c r="H44" s="66"/>
      <c r="I44" s="66"/>
      <c r="J44" s="66"/>
      <c r="K44" s="66"/>
      <c r="L44" s="67"/>
      <c r="N44" s="65"/>
      <c r="O44" s="66"/>
      <c r="P44" s="66"/>
      <c r="Q44" s="66"/>
      <c r="R44" s="66"/>
      <c r="S44" s="66"/>
      <c r="T44" s="66"/>
      <c r="U44" s="66"/>
      <c r="V44" s="66"/>
      <c r="W44" s="67"/>
    </row>
    <row r="45" spans="3:29" ht="25" thickBot="1" x14ac:dyDescent="0.35">
      <c r="C45" s="65"/>
      <c r="D45" s="66"/>
      <c r="E45" s="82" t="s">
        <v>136</v>
      </c>
      <c r="F45" s="66"/>
      <c r="G45" s="82" t="s">
        <v>130</v>
      </c>
      <c r="H45" s="66"/>
      <c r="I45" s="80" t="s">
        <v>141</v>
      </c>
      <c r="J45" s="66"/>
      <c r="K45" s="84" t="s">
        <v>138</v>
      </c>
      <c r="L45" s="67"/>
      <c r="N45" s="65"/>
      <c r="O45" s="66"/>
      <c r="P45" s="82" t="s">
        <v>136</v>
      </c>
      <c r="Q45" s="66"/>
      <c r="R45" s="82" t="s">
        <v>130</v>
      </c>
      <c r="S45" s="66"/>
      <c r="T45" s="82" t="s">
        <v>141</v>
      </c>
      <c r="U45" s="66"/>
      <c r="V45" s="86" t="s">
        <v>143</v>
      </c>
      <c r="W45" s="67"/>
    </row>
    <row r="46" spans="3:29" ht="25" thickBot="1" x14ac:dyDescent="0.35">
      <c r="C46" s="65"/>
      <c r="D46" s="66"/>
      <c r="E46" s="66"/>
      <c r="F46" s="66"/>
      <c r="G46" s="66"/>
      <c r="H46" s="66"/>
      <c r="I46" s="66"/>
      <c r="J46" s="66"/>
      <c r="K46" s="66"/>
      <c r="L46" s="67"/>
      <c r="N46" s="65"/>
      <c r="O46" s="66"/>
      <c r="P46" s="66"/>
      <c r="Q46" s="66"/>
      <c r="R46" s="66"/>
      <c r="S46" s="66"/>
      <c r="T46" s="66"/>
      <c r="U46" s="66"/>
      <c r="V46" s="66"/>
      <c r="W46" s="67"/>
    </row>
    <row r="47" spans="3:29" x14ac:dyDescent="0.3">
      <c r="C47" s="68"/>
      <c r="D47" s="69" t="s">
        <v>126</v>
      </c>
      <c r="E47" s="70"/>
      <c r="F47" s="84" t="s">
        <v>130</v>
      </c>
      <c r="G47" s="70"/>
      <c r="H47" s="70"/>
      <c r="I47" s="70"/>
      <c r="J47" s="70"/>
      <c r="K47" s="70"/>
      <c r="L47" s="71"/>
      <c r="N47" s="68"/>
      <c r="O47" s="69" t="s">
        <v>126</v>
      </c>
      <c r="P47" s="70"/>
      <c r="Q47" s="84" t="s">
        <v>130</v>
      </c>
      <c r="R47" s="70"/>
      <c r="S47" s="70"/>
      <c r="T47" s="70"/>
      <c r="U47" s="70"/>
      <c r="V47" s="70"/>
      <c r="W47" s="71"/>
    </row>
    <row r="48" spans="3:29" x14ac:dyDescent="0.3">
      <c r="G48" s="102" t="s">
        <v>139</v>
      </c>
      <c r="H48" s="103"/>
      <c r="I48" s="104"/>
      <c r="R48" s="105" t="s">
        <v>142</v>
      </c>
      <c r="S48" s="106"/>
      <c r="T48" s="107"/>
    </row>
    <row r="49" spans="3:23" x14ac:dyDescent="0.3">
      <c r="G49" s="79" t="s">
        <v>102</v>
      </c>
      <c r="H49" s="58" t="s">
        <v>116</v>
      </c>
      <c r="I49" s="78"/>
      <c r="R49" s="79" t="s">
        <v>110</v>
      </c>
      <c r="S49" s="58" t="s">
        <v>116</v>
      </c>
      <c r="T49" s="78"/>
    </row>
    <row r="52" spans="3:23" ht="25" thickBot="1" x14ac:dyDescent="0.35">
      <c r="C52" s="61"/>
      <c r="D52" s="62"/>
      <c r="E52" s="62"/>
      <c r="F52" s="62"/>
      <c r="G52" s="63" t="s">
        <v>123</v>
      </c>
      <c r="H52" s="62"/>
      <c r="I52" s="62"/>
      <c r="J52" s="62"/>
      <c r="K52" s="62"/>
      <c r="L52" s="64"/>
      <c r="N52" s="61"/>
      <c r="O52" s="62"/>
      <c r="P52" s="62"/>
      <c r="Q52" s="62"/>
      <c r="R52" s="63" t="s">
        <v>123</v>
      </c>
      <c r="S52" s="62"/>
      <c r="T52" s="62"/>
      <c r="U52" s="62"/>
      <c r="V52" s="62"/>
      <c r="W52" s="64"/>
    </row>
    <row r="53" spans="3:23" ht="25" thickBot="1" x14ac:dyDescent="0.35">
      <c r="C53" s="65"/>
      <c r="D53" s="66"/>
      <c r="E53" s="66"/>
      <c r="F53" s="66"/>
      <c r="G53" s="66"/>
      <c r="H53" s="66"/>
      <c r="I53" s="66"/>
      <c r="J53" s="66"/>
      <c r="K53" s="66"/>
      <c r="L53" s="67"/>
      <c r="N53" s="65"/>
      <c r="O53" s="66"/>
      <c r="P53" s="66"/>
      <c r="Q53" s="66"/>
      <c r="R53" s="66"/>
      <c r="S53" s="66"/>
      <c r="T53" s="66"/>
      <c r="U53" s="66"/>
      <c r="V53" s="66"/>
      <c r="W53" s="67"/>
    </row>
    <row r="54" spans="3:23" ht="25" thickBot="1" x14ac:dyDescent="0.35">
      <c r="C54" s="65"/>
      <c r="D54" s="66"/>
      <c r="E54" s="66"/>
      <c r="F54" s="80" t="s">
        <v>146</v>
      </c>
      <c r="G54" s="66"/>
      <c r="H54" s="66"/>
      <c r="I54" s="66"/>
      <c r="J54" s="66"/>
      <c r="K54" s="84" t="s">
        <v>136</v>
      </c>
      <c r="L54" s="67"/>
      <c r="N54" s="65"/>
      <c r="O54" s="66"/>
      <c r="P54" s="66"/>
      <c r="Q54" s="80" t="s">
        <v>148</v>
      </c>
      <c r="R54" s="66"/>
      <c r="S54" s="66"/>
      <c r="T54" s="66"/>
      <c r="U54" s="66"/>
      <c r="V54" s="84" t="s">
        <v>136</v>
      </c>
      <c r="W54" s="67"/>
    </row>
    <row r="55" spans="3:23" ht="25" thickBot="1" x14ac:dyDescent="0.35">
      <c r="C55" s="65"/>
      <c r="D55" s="66"/>
      <c r="E55" s="66"/>
      <c r="F55" s="66"/>
      <c r="G55" s="66"/>
      <c r="H55" s="66"/>
      <c r="I55" s="66"/>
      <c r="J55" s="66"/>
      <c r="K55" s="66"/>
      <c r="L55" s="67"/>
      <c r="N55" s="65"/>
      <c r="O55" s="66"/>
      <c r="P55" s="66"/>
      <c r="Q55" s="66"/>
      <c r="R55" s="66"/>
      <c r="S55" s="66"/>
      <c r="T55" s="66"/>
      <c r="U55" s="66"/>
      <c r="V55" s="66"/>
      <c r="W55" s="67"/>
    </row>
    <row r="56" spans="3:23" ht="25" thickBot="1" x14ac:dyDescent="0.35">
      <c r="C56" s="65"/>
      <c r="D56" s="66"/>
      <c r="E56" s="80" t="s">
        <v>147</v>
      </c>
      <c r="F56" s="66"/>
      <c r="G56" s="82" t="s">
        <v>130</v>
      </c>
      <c r="H56" s="66"/>
      <c r="I56" s="82" t="s">
        <v>141</v>
      </c>
      <c r="J56" s="66"/>
      <c r="K56" s="84" t="s">
        <v>143</v>
      </c>
      <c r="L56" s="67"/>
      <c r="N56" s="65"/>
      <c r="O56" s="66"/>
      <c r="P56" s="80" t="s">
        <v>149</v>
      </c>
      <c r="Q56" s="66"/>
      <c r="R56" s="82" t="s">
        <v>130</v>
      </c>
      <c r="S56" s="66"/>
      <c r="T56" s="82" t="s">
        <v>141</v>
      </c>
      <c r="U56" s="66"/>
      <c r="V56" s="84" t="s">
        <v>143</v>
      </c>
      <c r="W56" s="67"/>
    </row>
    <row r="57" spans="3:23" ht="25" thickBot="1" x14ac:dyDescent="0.35">
      <c r="C57" s="65"/>
      <c r="D57" s="66"/>
      <c r="E57" s="66"/>
      <c r="F57" s="66"/>
      <c r="G57" s="66"/>
      <c r="H57" s="66"/>
      <c r="I57" s="66"/>
      <c r="J57" s="66"/>
      <c r="K57" s="66"/>
      <c r="L57" s="67"/>
      <c r="N57" s="65"/>
      <c r="O57" s="66"/>
      <c r="P57" s="66"/>
      <c r="Q57" s="66"/>
      <c r="R57" s="66"/>
      <c r="S57" s="66"/>
      <c r="T57" s="66"/>
      <c r="U57" s="66"/>
      <c r="V57" s="66"/>
      <c r="W57" s="67"/>
    </row>
    <row r="58" spans="3:23" x14ac:dyDescent="0.3">
      <c r="C58" s="65"/>
      <c r="D58" s="69" t="s">
        <v>126</v>
      </c>
      <c r="E58" s="66"/>
      <c r="F58" s="84" t="s">
        <v>130</v>
      </c>
      <c r="G58" s="66"/>
      <c r="H58" s="66"/>
      <c r="I58" s="66"/>
      <c r="J58" s="66"/>
      <c r="K58" s="66"/>
      <c r="L58" s="67"/>
      <c r="N58" s="65"/>
      <c r="O58" s="69" t="s">
        <v>126</v>
      </c>
      <c r="P58" s="66"/>
      <c r="Q58" s="84" t="s">
        <v>130</v>
      </c>
      <c r="R58" s="66"/>
      <c r="S58" s="66"/>
      <c r="T58" s="66"/>
      <c r="U58" s="66"/>
      <c r="V58" s="66"/>
      <c r="W58" s="67"/>
    </row>
    <row r="59" spans="3:23" x14ac:dyDescent="0.3">
      <c r="C59" s="65"/>
      <c r="D59" s="66"/>
      <c r="E59" s="66"/>
      <c r="F59" s="66"/>
      <c r="G59" s="66"/>
      <c r="H59" s="66"/>
      <c r="I59" s="66"/>
      <c r="J59" s="66"/>
      <c r="K59" s="66"/>
      <c r="L59" s="67"/>
      <c r="N59" s="65"/>
      <c r="O59" s="66"/>
      <c r="P59" s="66"/>
      <c r="Q59" s="66"/>
      <c r="R59" s="66"/>
      <c r="S59" s="66"/>
      <c r="T59" s="66"/>
      <c r="U59" s="66"/>
      <c r="V59" s="66"/>
      <c r="W59" s="67"/>
    </row>
    <row r="60" spans="3:23" x14ac:dyDescent="0.3">
      <c r="C60" s="65"/>
      <c r="D60" s="66"/>
      <c r="E60" s="86" t="s">
        <v>138</v>
      </c>
      <c r="F60" s="66"/>
      <c r="G60" s="66"/>
      <c r="H60" s="66"/>
      <c r="I60" s="66"/>
      <c r="J60" s="66"/>
      <c r="K60" s="66"/>
      <c r="L60" s="67"/>
      <c r="N60" s="65"/>
      <c r="O60" s="66"/>
      <c r="P60" s="86" t="s">
        <v>143</v>
      </c>
      <c r="Q60" s="66"/>
      <c r="R60" s="66"/>
      <c r="S60" s="66"/>
      <c r="T60" s="66"/>
      <c r="U60" s="66"/>
      <c r="V60" s="66"/>
      <c r="W60" s="67"/>
    </row>
    <row r="61" spans="3:23" x14ac:dyDescent="0.3">
      <c r="C61" s="65"/>
      <c r="D61" s="66"/>
      <c r="E61" s="66"/>
      <c r="F61" s="66"/>
      <c r="G61" s="66"/>
      <c r="H61" s="66"/>
      <c r="I61" s="66"/>
      <c r="J61" s="66"/>
      <c r="K61" s="66"/>
      <c r="L61" s="67"/>
      <c r="N61" s="65"/>
      <c r="O61" s="66"/>
      <c r="P61" s="66"/>
      <c r="Q61" s="66"/>
      <c r="R61" s="66"/>
      <c r="S61" s="66"/>
      <c r="T61" s="66"/>
      <c r="U61" s="66"/>
      <c r="V61" s="66"/>
      <c r="W61" s="67"/>
    </row>
    <row r="62" spans="3:23" x14ac:dyDescent="0.3">
      <c r="C62" s="68"/>
      <c r="D62" s="70"/>
      <c r="E62" s="86" t="s">
        <v>126</v>
      </c>
      <c r="F62" s="70"/>
      <c r="G62" s="70"/>
      <c r="H62" s="70"/>
      <c r="I62" s="70"/>
      <c r="J62" s="70"/>
      <c r="K62" s="70"/>
      <c r="L62" s="71"/>
      <c r="N62" s="68"/>
      <c r="O62" s="70"/>
      <c r="P62" s="84" t="s">
        <v>126</v>
      </c>
      <c r="Q62" s="70"/>
      <c r="R62" s="70"/>
      <c r="S62" s="70"/>
      <c r="T62" s="70"/>
      <c r="U62" s="70"/>
      <c r="V62" s="70"/>
      <c r="W62" s="71"/>
    </row>
    <row r="63" spans="3:23" x14ac:dyDescent="0.3">
      <c r="E63" s="105" t="s">
        <v>144</v>
      </c>
      <c r="F63" s="106"/>
      <c r="G63" s="106"/>
      <c r="H63" s="106"/>
      <c r="I63" s="107"/>
      <c r="P63" s="105" t="s">
        <v>145</v>
      </c>
      <c r="Q63" s="106"/>
      <c r="R63" s="106"/>
      <c r="S63" s="106"/>
      <c r="T63" s="107"/>
    </row>
    <row r="64" spans="3:23" x14ac:dyDescent="0.3">
      <c r="E64" s="79" t="s">
        <v>102</v>
      </c>
      <c r="F64" s="58" t="s">
        <v>110</v>
      </c>
      <c r="G64" s="58" t="s">
        <v>116</v>
      </c>
      <c r="H64" s="58" t="s">
        <v>119</v>
      </c>
      <c r="I64" s="78"/>
      <c r="P64" s="79" t="s">
        <v>102</v>
      </c>
      <c r="Q64" s="58" t="s">
        <v>110</v>
      </c>
      <c r="R64" s="58" t="s">
        <v>116</v>
      </c>
      <c r="S64" s="58"/>
      <c r="T64" s="78"/>
    </row>
    <row r="66" spans="5:35" x14ac:dyDescent="0.3">
      <c r="E66" s="66"/>
    </row>
    <row r="67" spans="5:35" x14ac:dyDescent="0.3">
      <c r="N67" s="55" t="s">
        <v>150</v>
      </c>
      <c r="X67" s="89" t="s">
        <v>120</v>
      </c>
      <c r="Y67" s="91" t="s">
        <v>154</v>
      </c>
      <c r="Z67" s="92"/>
      <c r="AA67" s="93"/>
      <c r="AB67" s="91" t="s">
        <v>156</v>
      </c>
      <c r="AC67" s="92"/>
      <c r="AD67" s="93"/>
      <c r="AE67" s="88" t="s">
        <v>161</v>
      </c>
      <c r="AF67" s="88"/>
      <c r="AG67" s="88"/>
      <c r="AH67" s="88"/>
      <c r="AI67" s="88"/>
    </row>
    <row r="68" spans="5:35" x14ac:dyDescent="0.3">
      <c r="O68" s="55" t="s">
        <v>153</v>
      </c>
      <c r="X68" s="98" t="s">
        <v>119</v>
      </c>
      <c r="Y68" s="61" t="s">
        <v>155</v>
      </c>
      <c r="Z68" s="62"/>
      <c r="AA68" s="64"/>
      <c r="AB68" s="61" t="s">
        <v>157</v>
      </c>
      <c r="AC68" s="62"/>
      <c r="AD68" s="64"/>
      <c r="AE68" s="62" t="s">
        <v>162</v>
      </c>
      <c r="AF68" s="62" t="s">
        <v>163</v>
      </c>
      <c r="AG68" s="62" t="s">
        <v>164</v>
      </c>
      <c r="AH68" s="62"/>
      <c r="AI68" s="64"/>
    </row>
    <row r="69" spans="5:35" x14ac:dyDescent="0.3">
      <c r="R69" s="55">
        <v>1</v>
      </c>
      <c r="S69" s="55" t="s">
        <v>151</v>
      </c>
      <c r="X69" s="90" t="s">
        <v>104</v>
      </c>
      <c r="Y69" s="65" t="s">
        <v>165</v>
      </c>
      <c r="Z69" s="66"/>
      <c r="AA69" s="67"/>
      <c r="AB69" s="65" t="s">
        <v>167</v>
      </c>
      <c r="AC69" s="66"/>
      <c r="AD69" s="67"/>
      <c r="AE69" s="66" t="s">
        <v>166</v>
      </c>
      <c r="AF69" s="66"/>
      <c r="AG69" s="66"/>
      <c r="AH69" s="66"/>
      <c r="AI69" s="67"/>
    </row>
    <row r="70" spans="5:35" x14ac:dyDescent="0.3">
      <c r="R70" s="55">
        <v>2</v>
      </c>
      <c r="S70" s="55" t="s">
        <v>152</v>
      </c>
      <c r="X70" s="90" t="s">
        <v>116</v>
      </c>
      <c r="Y70" s="65" t="s">
        <v>169</v>
      </c>
      <c r="Z70" s="66"/>
      <c r="AA70" s="67"/>
      <c r="AB70" s="96" t="s">
        <v>170</v>
      </c>
      <c r="AC70" s="66"/>
      <c r="AD70" s="67"/>
      <c r="AE70" s="66" t="s">
        <v>172</v>
      </c>
      <c r="AF70" s="66" t="s">
        <v>173</v>
      </c>
      <c r="AG70" s="66" t="s">
        <v>174</v>
      </c>
      <c r="AH70" s="66"/>
      <c r="AI70" s="67"/>
    </row>
    <row r="71" spans="5:35" x14ac:dyDescent="0.3">
      <c r="O71" s="55" t="s">
        <v>158</v>
      </c>
      <c r="X71" s="94" t="s">
        <v>110</v>
      </c>
      <c r="Y71" s="68" t="s">
        <v>175</v>
      </c>
      <c r="Z71" s="70"/>
      <c r="AA71" s="71"/>
      <c r="AB71" s="68" t="s">
        <v>176</v>
      </c>
      <c r="AC71" s="70"/>
      <c r="AD71" s="71"/>
      <c r="AE71" s="70" t="s">
        <v>177</v>
      </c>
      <c r="AF71" s="70"/>
      <c r="AG71" s="70"/>
      <c r="AH71" s="70"/>
      <c r="AI71" s="71"/>
    </row>
    <row r="72" spans="5:35" x14ac:dyDescent="0.3">
      <c r="R72" s="55">
        <v>1</v>
      </c>
      <c r="S72" s="55" t="s">
        <v>129</v>
      </c>
      <c r="X72" s="83"/>
      <c r="Y72" s="66"/>
      <c r="Z72" s="66"/>
      <c r="AA72" s="66"/>
      <c r="AB72" s="95" t="s">
        <v>168</v>
      </c>
      <c r="AC72" s="66"/>
      <c r="AD72" s="66"/>
      <c r="AE72" s="66"/>
    </row>
    <row r="73" spans="5:35" x14ac:dyDescent="0.3">
      <c r="R73" s="55">
        <v>2</v>
      </c>
      <c r="S73" s="55" t="s">
        <v>136</v>
      </c>
      <c r="X73" s="83"/>
      <c r="Y73" s="66"/>
      <c r="Z73" s="66"/>
      <c r="AA73" s="66"/>
      <c r="AB73" s="97" t="s">
        <v>171</v>
      </c>
      <c r="AC73" s="66"/>
      <c r="AD73" s="66"/>
      <c r="AE73" s="66"/>
    </row>
    <row r="74" spans="5:35" x14ac:dyDescent="0.3">
      <c r="R74" s="55">
        <v>3</v>
      </c>
      <c r="S74" s="55" t="s">
        <v>138</v>
      </c>
      <c r="T74" s="55" t="s">
        <v>159</v>
      </c>
      <c r="X74" s="66" t="s">
        <v>178</v>
      </c>
      <c r="Y74" s="66"/>
      <c r="Z74" s="66"/>
      <c r="AA74" s="66"/>
      <c r="AB74" s="66"/>
      <c r="AC74" s="66"/>
      <c r="AD74" s="66"/>
      <c r="AE74" s="66"/>
    </row>
    <row r="75" spans="5:35" x14ac:dyDescent="0.3">
      <c r="P75" s="55" t="s">
        <v>160</v>
      </c>
      <c r="Y75" s="55" t="str">
        <f>AG68</f>
        <v xml:space="preserve">{a, b, t : 2} </v>
      </c>
    </row>
    <row r="76" spans="5:35" x14ac:dyDescent="0.3">
      <c r="Y76" s="55" t="str">
        <f>AG70</f>
        <v>{a, b, s: 2}</v>
      </c>
    </row>
    <row r="77" spans="5:35" x14ac:dyDescent="0.3">
      <c r="X77" s="55" t="s">
        <v>179</v>
      </c>
    </row>
    <row r="78" spans="5:35" x14ac:dyDescent="0.3">
      <c r="Y78" s="55" t="str">
        <f>AE68</f>
        <v xml:space="preserve">{a, t : 2 } </v>
      </c>
      <c r="Z78" s="55" t="str">
        <f>AF70</f>
        <v>{b, s : 4}</v>
      </c>
    </row>
    <row r="79" spans="5:35" x14ac:dyDescent="0.3">
      <c r="Y79" s="55" t="str">
        <f>AF68</f>
        <v>{b, t : 2}</v>
      </c>
      <c r="Z79" s="55" t="str">
        <f>AE71</f>
        <v xml:space="preserve">{a, b: 4} </v>
      </c>
    </row>
    <row r="80" spans="5:35" x14ac:dyDescent="0.3">
      <c r="Y80" s="55" t="str">
        <f>AE69</f>
        <v>{a, c : 2}</v>
      </c>
      <c r="Z80" s="55" t="str">
        <f>AE70</f>
        <v>{a, s : 4}</v>
      </c>
    </row>
  </sheetData>
  <sortState xmlns:xlrd2="http://schemas.microsoft.com/office/spreadsheetml/2017/richdata2" ref="G21:H25">
    <sortCondition descending="1" ref="H21:H25"/>
  </sortState>
  <mergeCells count="8">
    <mergeCell ref="A1:G1"/>
    <mergeCell ref="D9:G9"/>
    <mergeCell ref="N37:P37"/>
    <mergeCell ref="X37:Z37"/>
    <mergeCell ref="G48:I48"/>
    <mergeCell ref="R48:T48"/>
    <mergeCell ref="E63:I63"/>
    <mergeCell ref="P63:T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eg0Apriori</vt:lpstr>
      <vt:lpstr>eg1Apriori</vt:lpstr>
      <vt:lpstr>eg0FPG</vt:lpstr>
      <vt:lpstr>eg2FPG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JOBISH VALLIKAVUNGAL DEVASSIA</dc:creator>
  <cp:lastModifiedBy>JOBISH VALLIKAVUNGAL DEVASSIA</cp:lastModifiedBy>
  <dcterms:created xsi:type="dcterms:W3CDTF">2022-05-22T23:39:51Z</dcterms:created>
  <dcterms:modified xsi:type="dcterms:W3CDTF">2022-06-28T21:35:01Z</dcterms:modified>
</cp:coreProperties>
</file>