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ED50625-4B92-4098-892B-B41D46872895}" xr6:coauthVersionLast="47" xr6:coauthVersionMax="47" xr10:uidLastSave="{00000000-0000-0000-0000-000000000000}"/>
  <bookViews>
    <workbookView xWindow="-120" yWindow="-120" windowWidth="29040" windowHeight="15840" tabRatio="938" xr2:uid="{00000000-000D-0000-FFFF-FFFF00000000}"/>
  </bookViews>
  <sheets>
    <sheet name="개인경비(총괄)" sheetId="115" r:id="rId1"/>
    <sheet name="월경비(법인)-접대,일반" sheetId="112" r:id="rId2"/>
    <sheet name="월경비(법인)-여비교통비" sheetId="119" r:id="rId3"/>
    <sheet name="월경비(법인)-법인티머니" sheetId="118" r:id="rId4"/>
    <sheet name="월경비(개인카드,현금)-접대비,일반경비" sheetId="120" r:id="rId5"/>
    <sheet name="월경비(개인카드,현금)-여비교통비" sheetId="122" r:id="rId6"/>
    <sheet name="주유비청구서(240101개정)" sheetId="137" r:id="rId7"/>
    <sheet name="출장 신청(보고)서_국내" sheetId="124" r:id="rId8"/>
    <sheet name="출장 신청(보고)서_국외" sheetId="125" r:id="rId9"/>
    <sheet name="출장 신청(보고)서_국외 (2)" sheetId="130" r:id="rId10"/>
    <sheet name="접대비 첨부서류" sheetId="110" r:id="rId11"/>
    <sheet name="일반경비 첨부서류" sheetId="102" r:id="rId12"/>
    <sheet name="국내 출장비 지급 규정." sheetId="129" r:id="rId13"/>
    <sheet name="첨부 해외출장여비표" sheetId="126" r:id="rId14"/>
    <sheet name="개체선택자료데이터" sheetId="103" r:id="rId15"/>
    <sheet name="결재방" sheetId="106" r:id="rId16"/>
  </sheets>
  <definedNames>
    <definedName name="_xlnm.Print_Area" localSheetId="0">'개인경비(총괄)'!$A:$G</definedName>
    <definedName name="_xlnm.Print_Area" localSheetId="5">'월경비(개인카드,현금)-여비교통비'!$B:$K</definedName>
    <definedName name="_xlnm.Print_Area" localSheetId="4">'월경비(개인카드,현금)-접대비,일반경비'!$B:$K</definedName>
    <definedName name="_xlnm.Print_Area" localSheetId="3">'월경비(법인)-법인티머니'!$B:$K</definedName>
    <definedName name="_xlnm.Print_Area" localSheetId="2">'월경비(법인)-여비교통비'!$B:$K</definedName>
    <definedName name="_xlnm.Print_Area" localSheetId="1">'월경비(법인)-접대,일반'!$B$1:$K$51</definedName>
    <definedName name="_xlnm.Print_Area" localSheetId="11">'일반경비 첨부서류'!$A:$G</definedName>
    <definedName name="_xlnm.Print_Area" localSheetId="10">'접대비 첨부서류'!$A:$G</definedName>
    <definedName name="_xlnm.Print_Area" localSheetId="6">'주유비청구서(240101개정)'!$A:$H,'주유비청구서(240101개정)'!$J:$L</definedName>
    <definedName name="_xlnm.Print_Area" localSheetId="7">'출장 신청(보고)서_국내'!$A$1:$N$57</definedName>
    <definedName name="_xlnm.Print_Area" localSheetId="8">'출장 신청(보고)서_국외'!$A:$J</definedName>
    <definedName name="_xlnm.Print_Area" localSheetId="9">'출장 신청(보고)서_국외 (2)'!$A:$J</definedName>
    <definedName name="여비교통비" comment="직접입력금지!      목록에서 선택하여 입력할것. ">개체선택자료데이터!$A$19:$A$24</definedName>
    <definedName name="유종" localSheetId="6">'주유비청구서(240101개정)'!$J$25:$J$29</definedName>
    <definedName name="유종">#REF!</definedName>
    <definedName name="일반경비" comment="직접입력금지!      목록에서 선택하여 입력할것. ">개체선택자료데이터!$A$4:$A$11</definedName>
    <definedName name="접대비" comment="직접입력금지!      목록에서 선택하여 입력할것. ">개체선택자료데이터!$A$14:$A$16</definedName>
    <definedName name="지급구분" comment="법인카드 / 개인카드 / 현금지급">개체선택자료데이터!$E$4:$E$6</definedName>
    <definedName name="출장비" comment="직접입력금지!      목록에서 선택하여 입력할것. ">개체선택자료데이터!$A$27:$A$31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37" l="1"/>
  <c r="H17" i="137"/>
  <c r="G20" i="137"/>
  <c r="F20" i="137"/>
  <c r="E20" i="137"/>
  <c r="G21" i="137"/>
  <c r="H21" i="137" s="1"/>
  <c r="C21" i="137"/>
  <c r="G18" i="137"/>
  <c r="G19" i="137" s="1"/>
  <c r="G22" i="137" s="1"/>
  <c r="F18" i="137"/>
  <c r="E18" i="137"/>
  <c r="D18" i="137"/>
  <c r="D20" i="137" s="1"/>
  <c r="H20" i="137" s="1"/>
  <c r="C18" i="137"/>
  <c r="H18" i="137"/>
  <c r="D9" i="137"/>
  <c r="C20" i="137"/>
  <c r="B9" i="137"/>
  <c r="C9" i="137"/>
  <c r="D19" i="137" s="1"/>
  <c r="G36" i="130"/>
  <c r="D55" i="124"/>
  <c r="E52" i="124"/>
  <c r="J52" i="124"/>
  <c r="E40" i="124"/>
  <c r="H54" i="124" s="1"/>
  <c r="J40" i="124"/>
  <c r="D54" i="124" s="1"/>
  <c r="D47" i="119"/>
  <c r="D33" i="119"/>
  <c r="D19" i="119"/>
  <c r="D48" i="119" s="1"/>
  <c r="B11" i="115" s="1"/>
  <c r="D50" i="112"/>
  <c r="B10" i="115" s="1"/>
  <c r="D35" i="112"/>
  <c r="B9" i="115"/>
  <c r="D49" i="122"/>
  <c r="C36" i="130"/>
  <c r="G23" i="130"/>
  <c r="G22" i="130"/>
  <c r="G21" i="130"/>
  <c r="G20" i="130"/>
  <c r="G19" i="130"/>
  <c r="G18" i="130"/>
  <c r="G17" i="130"/>
  <c r="G24" i="130" s="1"/>
  <c r="D19" i="122"/>
  <c r="D50" i="122" s="1"/>
  <c r="D11" i="115" s="1"/>
  <c r="D48" i="120"/>
  <c r="D10" i="115" s="1"/>
  <c r="D25" i="115" s="1"/>
  <c r="C4" i="102"/>
  <c r="C17" i="102"/>
  <c r="E19" i="115"/>
  <c r="E18" i="115"/>
  <c r="E17" i="115"/>
  <c r="C20" i="115"/>
  <c r="E20" i="115"/>
  <c r="E21" i="115" s="1"/>
  <c r="B20" i="115"/>
  <c r="J27" i="124"/>
  <c r="E27" i="115"/>
  <c r="E48" i="118"/>
  <c r="C11" i="115"/>
  <c r="C12" i="115"/>
  <c r="C26" i="115"/>
  <c r="C27" i="115" s="1"/>
  <c r="F13" i="115"/>
  <c r="J17" i="124"/>
  <c r="H55" i="124" s="1"/>
  <c r="D34" i="122"/>
  <c r="D20" i="120"/>
  <c r="D9" i="115"/>
  <c r="C36" i="125"/>
  <c r="G23" i="125"/>
  <c r="G22" i="125"/>
  <c r="G21" i="125"/>
  <c r="G20" i="125"/>
  <c r="G19" i="125"/>
  <c r="G18" i="125"/>
  <c r="G17" i="125"/>
  <c r="G24" i="125" s="1"/>
  <c r="J16" i="124"/>
  <c r="J20" i="124"/>
  <c r="C17" i="110"/>
  <c r="G9" i="115"/>
  <c r="D24" i="115"/>
  <c r="B24" i="115"/>
  <c r="F24" i="115" s="1"/>
  <c r="E9" i="115"/>
  <c r="F19" i="137"/>
  <c r="F22" i="137" s="1"/>
  <c r="C19" i="137"/>
  <c r="G11" i="115" l="1"/>
  <c r="D26" i="115"/>
  <c r="B25" i="115"/>
  <c r="B12" i="115"/>
  <c r="E10" i="115"/>
  <c r="E12" i="115" s="1"/>
  <c r="E13" i="115" s="1"/>
  <c r="L54" i="124"/>
  <c r="E11" i="115"/>
  <c r="B26" i="115"/>
  <c r="D27" i="115"/>
  <c r="D22" i="137"/>
  <c r="E19" i="137"/>
  <c r="E22" i="137" s="1"/>
  <c r="D12" i="115"/>
  <c r="C22" i="137"/>
  <c r="G10" i="115"/>
  <c r="G13" i="115" s="1"/>
  <c r="F25" i="115" l="1"/>
  <c r="B27" i="115"/>
  <c r="F27" i="115" s="1"/>
  <c r="F28" i="115" s="1"/>
  <c r="H19" i="137"/>
  <c r="H22" i="137"/>
  <c r="F26" i="115"/>
</calcChain>
</file>

<file path=xl/sharedStrings.xml><?xml version="1.0" encoding="utf-8"?>
<sst xmlns="http://schemas.openxmlformats.org/spreadsheetml/2006/main" count="783" uniqueCount="511">
  <si>
    <t>접대비</t>
    <phoneticPr fontId="2" type="noConversion"/>
  </si>
  <si>
    <t>증빙서류</t>
    <phoneticPr fontId="2" type="noConversion"/>
  </si>
  <si>
    <t>일반경비</t>
    <phoneticPr fontId="2" type="noConversion"/>
  </si>
  <si>
    <t>경비집행계획</t>
    <phoneticPr fontId="2" type="noConversion"/>
  </si>
  <si>
    <t>필요금액 :</t>
    <phoneticPr fontId="2" type="noConversion"/>
  </si>
  <si>
    <t>사용예정일 :</t>
    <phoneticPr fontId="2" type="noConversion"/>
  </si>
  <si>
    <t>사유 및 목적</t>
    <phoneticPr fontId="2" type="noConversion"/>
  </si>
  <si>
    <t>기 안 자 :</t>
    <phoneticPr fontId="2" type="noConversion"/>
  </si>
  <si>
    <t>구 매 자 :</t>
    <phoneticPr fontId="2" type="noConversion"/>
  </si>
  <si>
    <t>넷솔테크</t>
    <phoneticPr fontId="2" type="noConversion"/>
  </si>
  <si>
    <t>장     소 :</t>
    <phoneticPr fontId="2" type="noConversion"/>
  </si>
  <si>
    <t>예     산 :</t>
    <phoneticPr fontId="2" type="noConversion"/>
  </si>
  <si>
    <t>(VAT포함)</t>
    <phoneticPr fontId="2" type="noConversion"/>
  </si>
  <si>
    <t>결제방법 :</t>
    <phoneticPr fontId="2" type="noConversion"/>
  </si>
  <si>
    <t>법인카드</t>
    <phoneticPr fontId="2" type="noConversion"/>
  </si>
  <si>
    <t>복리후생비</t>
    <phoneticPr fontId="2" type="noConversion"/>
  </si>
  <si>
    <t>ㅇ</t>
    <phoneticPr fontId="2" type="noConversion"/>
  </si>
  <si>
    <t>소모품비</t>
    <phoneticPr fontId="2" type="noConversion"/>
  </si>
  <si>
    <t>지급수수료</t>
    <phoneticPr fontId="2" type="noConversion"/>
  </si>
  <si>
    <t>장소 : 본점최대포 1호점</t>
    <phoneticPr fontId="2" type="noConversion"/>
  </si>
  <si>
    <t>본점최대포 1호점</t>
    <phoneticPr fontId="2" type="noConversion"/>
  </si>
  <si>
    <t>주유비</t>
    <phoneticPr fontId="2" type="noConversion"/>
  </si>
  <si>
    <t>여비교통비</t>
    <phoneticPr fontId="2" type="noConversion"/>
  </si>
  <si>
    <t>사무용품비</t>
    <phoneticPr fontId="2" type="noConversion"/>
  </si>
  <si>
    <t>운반비</t>
    <phoneticPr fontId="2" type="noConversion"/>
  </si>
  <si>
    <t>출장비</t>
    <phoneticPr fontId="2" type="noConversion"/>
  </si>
  <si>
    <t>경조사비</t>
    <phoneticPr fontId="2" type="noConversion"/>
  </si>
  <si>
    <t>드롭다운 목록용 자료</t>
    <phoneticPr fontId="2" type="noConversion"/>
  </si>
  <si>
    <t>보험료</t>
    <phoneticPr fontId="2" type="noConversion"/>
  </si>
  <si>
    <t>도서인쇄비</t>
    <phoneticPr fontId="2" type="noConversion"/>
  </si>
  <si>
    <t>톨비</t>
    <phoneticPr fontId="2" type="noConversion"/>
  </si>
  <si>
    <t>주차비</t>
    <phoneticPr fontId="2" type="noConversion"/>
  </si>
  <si>
    <t>계정설명</t>
    <phoneticPr fontId="2" type="noConversion"/>
  </si>
  <si>
    <t>식대,식음료류,회식비 등</t>
    <phoneticPr fontId="2" type="noConversion"/>
  </si>
  <si>
    <t>사무용품비 ( 일반 사무집기류 등 )</t>
    <phoneticPr fontId="2" type="noConversion"/>
  </si>
  <si>
    <t>수선비</t>
    <phoneticPr fontId="2" type="noConversion"/>
  </si>
  <si>
    <t>소모성 용품 ( 랜케이블, 노트북배터리, 드라이버 등)</t>
    <phoneticPr fontId="2" type="noConversion"/>
  </si>
  <si>
    <t>제본비, 도서구입비, 책자구독비용 등</t>
    <phoneticPr fontId="2" type="noConversion"/>
  </si>
  <si>
    <t>각종증명서 발급, 각종수수료, 서비스이용료 등</t>
    <phoneticPr fontId="2" type="noConversion"/>
  </si>
  <si>
    <t>노트북 수리비 등.</t>
    <phoneticPr fontId="2" type="noConversion"/>
  </si>
  <si>
    <t>보험료, 보증증권 비용, 채권보증 비용 등.</t>
    <phoneticPr fontId="2" type="noConversion"/>
  </si>
  <si>
    <t>거래처 경조사비 등 (축의,부의등.)</t>
    <phoneticPr fontId="2" type="noConversion"/>
  </si>
  <si>
    <t>접대에 해당하는 비용 (골프, 식사접대, 고객선물 등)</t>
    <phoneticPr fontId="2" type="noConversion"/>
  </si>
  <si>
    <t>교통비</t>
    <phoneticPr fontId="2" type="noConversion"/>
  </si>
  <si>
    <t>우편등기, 퀵비, 택배비 등의 운송비용</t>
    <phoneticPr fontId="2" type="noConversion"/>
  </si>
  <si>
    <t>일반 택시비, 대리운전비, 버스비 등의 운임비용</t>
    <phoneticPr fontId="2" type="noConversion"/>
  </si>
  <si>
    <t>숙박비</t>
    <phoneticPr fontId="2" type="noConversion"/>
  </si>
  <si>
    <t>식음료비</t>
    <phoneticPr fontId="2" type="noConversion"/>
  </si>
  <si>
    <t>기타비용</t>
    <phoneticPr fontId="2" type="noConversion"/>
  </si>
  <si>
    <t>출장중 식대, 주류비, 식음료비 등</t>
    <phoneticPr fontId="2" type="noConversion"/>
  </si>
  <si>
    <t>출장중 숙박비</t>
    <phoneticPr fontId="2" type="noConversion"/>
  </si>
  <si>
    <t>출장중 주유비</t>
    <phoneticPr fontId="2" type="noConversion"/>
  </si>
  <si>
    <t>출장중 교통비 ( 고속버스, 항공, 택시, 톨비, 주차비 등 )</t>
    <phoneticPr fontId="2" type="noConversion"/>
  </si>
  <si>
    <t>출장중 기타소요비용</t>
    <phoneticPr fontId="2" type="noConversion"/>
  </si>
  <si>
    <t>* 시트 삭제 금지!! - 시트 삭제시 드롭다운 목록이 나타나지 않습니다.</t>
    <phoneticPr fontId="2" type="noConversion"/>
  </si>
  <si>
    <t>지급구분</t>
    <phoneticPr fontId="2" type="noConversion"/>
  </si>
  <si>
    <t>개인카드</t>
    <phoneticPr fontId="2" type="noConversion"/>
  </si>
  <si>
    <t>현금</t>
    <phoneticPr fontId="2" type="noConversion"/>
  </si>
  <si>
    <t>상세내역</t>
    <phoneticPr fontId="2" type="noConversion"/>
  </si>
  <si>
    <t xml:space="preserve"> &gt;&gt;  일반경비 품의서 (사전/사후)</t>
    <phoneticPr fontId="2" type="noConversion"/>
  </si>
  <si>
    <t xml:space="preserve"> &gt;&gt;  접대비 품의서 (사전/사후)</t>
    <phoneticPr fontId="2" type="noConversion"/>
  </si>
  <si>
    <t>접대 내역 상세</t>
    <phoneticPr fontId="2" type="noConversion"/>
  </si>
  <si>
    <t>홍길동</t>
    <phoneticPr fontId="2" type="noConversion"/>
  </si>
  <si>
    <t>법인카드 , 개인카드</t>
    <phoneticPr fontId="2" type="noConversion"/>
  </si>
  <si>
    <t>사용처 지역</t>
    <phoneticPr fontId="2" type="noConversion"/>
  </si>
  <si>
    <t>사용일자</t>
    <phoneticPr fontId="2" type="noConversion"/>
  </si>
  <si>
    <t>사용금액</t>
    <phoneticPr fontId="2" type="noConversion"/>
  </si>
  <si>
    <t>별첨</t>
    <phoneticPr fontId="2" type="noConversion"/>
  </si>
  <si>
    <t>기타</t>
    <phoneticPr fontId="2" type="noConversion"/>
  </si>
  <si>
    <t>프로젝트</t>
    <phoneticPr fontId="2" type="noConversion"/>
  </si>
  <si>
    <t>프로젝트성 접대비</t>
    <phoneticPr fontId="2" type="noConversion"/>
  </si>
  <si>
    <t>O</t>
    <phoneticPr fontId="2" type="noConversion"/>
  </si>
  <si>
    <t>X</t>
    <phoneticPr fontId="2" type="noConversion"/>
  </si>
  <si>
    <t>독토</t>
    <phoneticPr fontId="2" type="noConversion"/>
  </si>
  <si>
    <t>여의도</t>
    <phoneticPr fontId="2" type="noConversion"/>
  </si>
  <si>
    <t>OOO투자증권</t>
    <phoneticPr fontId="2" type="noConversion"/>
  </si>
  <si>
    <t>OOO외 2인</t>
    <phoneticPr fontId="2" type="noConversion"/>
  </si>
  <si>
    <t>석식지원, 업무협의</t>
    <phoneticPr fontId="2" type="noConversion"/>
  </si>
  <si>
    <t>담     당
( 결재일 )</t>
    <phoneticPr fontId="2" type="noConversion"/>
  </si>
  <si>
    <t>팀     장
( 결재일 )</t>
    <phoneticPr fontId="2" type="noConversion"/>
  </si>
  <si>
    <t>부 서 장
( 결재일 )</t>
    <phoneticPr fontId="2" type="noConversion"/>
  </si>
  <si>
    <t>기
안
부
서</t>
    <phoneticPr fontId="2" type="noConversion"/>
  </si>
  <si>
    <t xml:space="preserve"> / </t>
    <phoneticPr fontId="2" type="noConversion"/>
  </si>
  <si>
    <t>대표이사
( 결재일 )</t>
    <phoneticPr fontId="2" type="noConversion"/>
  </si>
  <si>
    <t xml:space="preserve"> / </t>
    <phoneticPr fontId="2" type="noConversion"/>
  </si>
  <si>
    <t>참가자 : 홍길동외</t>
    <phoneticPr fontId="2" type="noConversion"/>
  </si>
  <si>
    <t>내부계정</t>
  </si>
  <si>
    <t>접대처(고객사명)</t>
    <phoneticPr fontId="2" type="noConversion"/>
  </si>
  <si>
    <t>참가자 / 인원수</t>
    <phoneticPr fontId="2" type="noConversion"/>
  </si>
  <si>
    <t>사용처 상호</t>
    <phoneticPr fontId="2" type="noConversion"/>
  </si>
  <si>
    <t>내부계정</t>
    <phoneticPr fontId="2" type="noConversion"/>
  </si>
  <si>
    <t>접대비</t>
    <phoneticPr fontId="2" type="noConversion"/>
  </si>
  <si>
    <t>기 안 자</t>
    <phoneticPr fontId="2" type="noConversion"/>
  </si>
  <si>
    <t>기안부서</t>
    <phoneticPr fontId="2" type="noConversion"/>
  </si>
  <si>
    <t>일반경비</t>
    <phoneticPr fontId="2" type="noConversion"/>
  </si>
  <si>
    <t>(인)</t>
    <phoneticPr fontId="2" type="noConversion"/>
  </si>
  <si>
    <t>법인카드번호</t>
    <phoneticPr fontId="2" type="noConversion"/>
  </si>
  <si>
    <t>사용기간</t>
    <phoneticPr fontId="2" type="noConversion"/>
  </si>
  <si>
    <t>법인카드</t>
    <phoneticPr fontId="2" type="noConversion"/>
  </si>
  <si>
    <t>개인카드/현금</t>
    <phoneticPr fontId="2" type="noConversion"/>
  </si>
  <si>
    <t>법인티머니</t>
    <phoneticPr fontId="2" type="noConversion"/>
  </si>
  <si>
    <t>여비교통비</t>
    <phoneticPr fontId="2" type="noConversion"/>
  </si>
  <si>
    <t>부 서 장</t>
    <phoneticPr fontId="2" type="noConversion"/>
  </si>
  <si>
    <t>항목소계</t>
    <phoneticPr fontId="2" type="noConversion"/>
  </si>
  <si>
    <t>접 대 비</t>
    <phoneticPr fontId="2" type="noConversion"/>
  </si>
  <si>
    <t>총사용금액 [ 월별 경비 총계 ]</t>
    <phoneticPr fontId="2" type="noConversion"/>
  </si>
  <si>
    <t>기 지급액</t>
    <phoneticPr fontId="2" type="noConversion"/>
  </si>
  <si>
    <t>당월 청구금액</t>
    <phoneticPr fontId="2" type="noConversion"/>
  </si>
  <si>
    <t>[ 단위 : 원 ]</t>
    <phoneticPr fontId="2" type="noConversion"/>
  </si>
  <si>
    <t>법인 카드사</t>
    <phoneticPr fontId="2" type="noConversion"/>
  </si>
  <si>
    <t>팀별 회식 지원</t>
    <phoneticPr fontId="2" type="noConversion"/>
  </si>
  <si>
    <t>날     짜 :</t>
    <phoneticPr fontId="2" type="noConversion"/>
  </si>
  <si>
    <t>부 서 명 :</t>
    <phoneticPr fontId="2" type="noConversion"/>
  </si>
  <si>
    <t>영업지원부</t>
    <phoneticPr fontId="2" type="noConversion"/>
  </si>
  <si>
    <t>출발지</t>
    <phoneticPr fontId="2" type="noConversion"/>
  </si>
  <si>
    <t>경유지1</t>
    <phoneticPr fontId="2" type="noConversion"/>
  </si>
  <si>
    <t>경유지2</t>
    <phoneticPr fontId="2" type="noConversion"/>
  </si>
  <si>
    <t>경유지3</t>
    <phoneticPr fontId="2" type="noConversion"/>
  </si>
  <si>
    <t>도착지</t>
    <phoneticPr fontId="2" type="noConversion"/>
  </si>
  <si>
    <t>운행거리 사진 첨부 :</t>
    <phoneticPr fontId="2" type="noConversion"/>
  </si>
  <si>
    <t>[ 사용경비 지출 보고서 ] [ 구분 : 법인카드 / 법인티머니 ]</t>
    <phoneticPr fontId="2" type="noConversion"/>
  </si>
  <si>
    <t>신한카드 / 법인티머니</t>
    <phoneticPr fontId="2" type="noConversion"/>
  </si>
  <si>
    <t>승차일시</t>
  </si>
  <si>
    <t>하차일시</t>
  </si>
  <si>
    <t>총거래금액</t>
  </si>
  <si>
    <t>사용처</t>
  </si>
  <si>
    <t>출발지</t>
  </si>
  <si>
    <t>도착지</t>
  </si>
  <si>
    <t>상세내역</t>
  </si>
  <si>
    <t>2016-02-01 11:11:11</t>
    <phoneticPr fontId="2" type="noConversion"/>
  </si>
  <si>
    <t>지하철</t>
    <phoneticPr fontId="2" type="noConversion"/>
  </si>
  <si>
    <t>버스</t>
    <phoneticPr fontId="2" type="noConversion"/>
  </si>
  <si>
    <t>시큐아이 방문 ( 업무미팅 )</t>
    <phoneticPr fontId="2" type="noConversion"/>
  </si>
  <si>
    <t>길음</t>
    <phoneticPr fontId="2" type="noConversion"/>
  </si>
  <si>
    <t>공덕</t>
    <phoneticPr fontId="2" type="noConversion"/>
  </si>
  <si>
    <r>
      <t xml:space="preserve"> -&gt; 내역서는 매월초 티머니사이트에서 [</t>
    </r>
    <r>
      <rPr>
        <sz val="9"/>
        <color indexed="10"/>
        <rFont val="맑은 고딕"/>
        <family val="3"/>
        <charset val="129"/>
      </rPr>
      <t>엑셀파일</t>
    </r>
    <r>
      <rPr>
        <sz val="9"/>
        <rFont val="맑은 고딕"/>
        <family val="3"/>
        <charset val="129"/>
      </rPr>
      <t>]로 [</t>
    </r>
    <r>
      <rPr>
        <sz val="9"/>
        <color indexed="10"/>
        <rFont val="맑은 고딕"/>
        <family val="3"/>
        <charset val="129"/>
      </rPr>
      <t>다운</t>
    </r>
    <r>
      <rPr>
        <sz val="9"/>
        <rFont val="맑은 고딕"/>
        <family val="3"/>
        <charset val="129"/>
      </rPr>
      <t>]받아서 [</t>
    </r>
    <r>
      <rPr>
        <sz val="9"/>
        <color indexed="10"/>
        <rFont val="맑은 고딕"/>
        <family val="3"/>
        <charset val="129"/>
      </rPr>
      <t>메일로</t>
    </r>
    <r>
      <rPr>
        <sz val="9"/>
        <rFont val="맑은 고딕"/>
        <family val="3"/>
        <charset val="129"/>
      </rPr>
      <t>] 보내드립니다.</t>
    </r>
    <phoneticPr fontId="2" type="noConversion"/>
  </si>
  <si>
    <r>
      <t xml:space="preserve"> -&gt; 메일로 받으신 엑셀파일을 해당칸에 [ </t>
    </r>
    <r>
      <rPr>
        <sz val="9"/>
        <color indexed="10"/>
        <rFont val="맑은 고딕"/>
        <family val="3"/>
        <charset val="129"/>
      </rPr>
      <t>붙여넣기</t>
    </r>
    <r>
      <rPr>
        <sz val="9"/>
        <rFont val="맑은 고딕"/>
        <family val="3"/>
        <charset val="129"/>
      </rPr>
      <t xml:space="preserve">] 하신후 [ </t>
    </r>
    <r>
      <rPr>
        <sz val="9"/>
        <color indexed="10"/>
        <rFont val="맑은 고딕"/>
        <family val="3"/>
        <charset val="129"/>
      </rPr>
      <t>상세내역</t>
    </r>
    <r>
      <rPr>
        <sz val="9"/>
        <rFont val="맑은 고딕"/>
        <family val="3"/>
        <charset val="129"/>
      </rPr>
      <t>] 부분만 작성해 주세요.</t>
    </r>
    <phoneticPr fontId="2" type="noConversion"/>
  </si>
  <si>
    <t xml:space="preserve"> -&gt; 모든 data 값은 뒤쪽 시트에서 가져 옵니다.</t>
    <phoneticPr fontId="2" type="noConversion"/>
  </si>
  <si>
    <t xml:space="preserve"> -&gt; 인쇄폼도 맟추어져 있습니다. 내역 작성후 필요한 페이지만 인쇄 하세요</t>
    <phoneticPr fontId="2" type="noConversion"/>
  </si>
  <si>
    <t>[ 사용경비 지출 보고서 ] [ 구분 : 법인카드 / 여비교통비 ]</t>
    <phoneticPr fontId="2" type="noConversion"/>
  </si>
  <si>
    <t>[ 하위 계정 : 택시비 ]</t>
    <phoneticPr fontId="2" type="noConversion"/>
  </si>
  <si>
    <t>거래일자</t>
    <phoneticPr fontId="2" type="noConversion"/>
  </si>
  <si>
    <t>증빙</t>
    <phoneticPr fontId="2" type="noConversion"/>
  </si>
  <si>
    <t>소요금액</t>
    <phoneticPr fontId="2" type="noConversion"/>
  </si>
  <si>
    <t>참가자/인원</t>
    <phoneticPr fontId="2" type="noConversion"/>
  </si>
  <si>
    <t>행선지 ( 출발지 ~ 도착지 )</t>
    <phoneticPr fontId="2" type="noConversion"/>
  </si>
  <si>
    <t>사무실 -&gt; 자택(면목동)</t>
    <phoneticPr fontId="2" type="noConversion"/>
  </si>
  <si>
    <t>홍길동 외</t>
    <phoneticPr fontId="2" type="noConversion"/>
  </si>
  <si>
    <t>야근후 승차 ( 승차시각 23:00 ~ 23:30 )</t>
    <phoneticPr fontId="2" type="noConversion"/>
  </si>
  <si>
    <t>ㅇ</t>
    <phoneticPr fontId="2" type="noConversion"/>
  </si>
  <si>
    <t>[ 하위 계정 : 주차비 , 톨비 , 대리운전비 외 ]</t>
    <phoneticPr fontId="2" type="noConversion"/>
  </si>
  <si>
    <t>사용처명</t>
    <phoneticPr fontId="2" type="noConversion"/>
  </si>
  <si>
    <t>사용항목</t>
    <phoneticPr fontId="2" type="noConversion"/>
  </si>
  <si>
    <t>주차비</t>
    <phoneticPr fontId="2" type="noConversion"/>
  </si>
  <si>
    <t>한국투자증권 방문</t>
    <phoneticPr fontId="2" type="noConversion"/>
  </si>
  <si>
    <t>한국투자 주차장</t>
    <phoneticPr fontId="2" type="noConversion"/>
  </si>
  <si>
    <t>톨비</t>
    <phoneticPr fontId="2" type="noConversion"/>
  </si>
  <si>
    <t>원주 당일 출장</t>
    <phoneticPr fontId="2" type="noConversion"/>
  </si>
  <si>
    <t>대리운전비</t>
    <phoneticPr fontId="2" type="noConversion"/>
  </si>
  <si>
    <t>고속버스</t>
    <phoneticPr fontId="2" type="noConversion"/>
  </si>
  <si>
    <t>원주 당일 출장 교통비 (서울 -&gt; 원주 )</t>
    <phoneticPr fontId="2" type="noConversion"/>
  </si>
  <si>
    <t>KTX</t>
    <phoneticPr fontId="2" type="noConversion"/>
  </si>
  <si>
    <t>원주 당일 출장 교통비 ( 원주 -&gt; 서울 )</t>
    <phoneticPr fontId="2" type="noConversion"/>
  </si>
  <si>
    <t>[ 하위 계정 : 주유비 ]</t>
    <phoneticPr fontId="2" type="noConversion"/>
  </si>
  <si>
    <t>신평화주유소</t>
    <phoneticPr fontId="2" type="noConversion"/>
  </si>
  <si>
    <t>일반주유</t>
    <phoneticPr fontId="2" type="noConversion"/>
  </si>
  <si>
    <t>합계 ( SUM )</t>
    <phoneticPr fontId="2" type="noConversion"/>
  </si>
  <si>
    <t xml:space="preserve"> -&gt; 법인카드 영수증이 있는 주유비</t>
    <phoneticPr fontId="2" type="noConversion"/>
  </si>
  <si>
    <t xml:space="preserve"> -&gt; 해당대상 : 영업부 , 임원진</t>
    <phoneticPr fontId="2" type="noConversion"/>
  </si>
  <si>
    <t>청구방법</t>
    <phoneticPr fontId="2" type="noConversion"/>
  </si>
  <si>
    <t>[ 사용경비 지출 보고서 ] [ 구분 : 개인카드,현금 / 여비교통비 ]</t>
    <phoneticPr fontId="2" type="noConversion"/>
  </si>
  <si>
    <t>일 수</t>
    <phoneticPr fontId="2" type="noConversion"/>
  </si>
  <si>
    <t>전우치</t>
    <phoneticPr fontId="2" type="noConversion"/>
  </si>
  <si>
    <t>출장자 및 명수</t>
    <phoneticPr fontId="2" type="noConversion"/>
  </si>
  <si>
    <t>전우치, 홍길동 (2명)</t>
    <phoneticPr fontId="2" type="noConversion"/>
  </si>
  <si>
    <t>출장자</t>
    <phoneticPr fontId="2" type="noConversion"/>
  </si>
  <si>
    <t>차수</t>
    <phoneticPr fontId="2" type="noConversion"/>
  </si>
  <si>
    <t>일비 적용기간</t>
    <phoneticPr fontId="2" type="noConversion"/>
  </si>
  <si>
    <t>금 액</t>
    <phoneticPr fontId="2" type="noConversion"/>
  </si>
  <si>
    <t>청구일자</t>
    <phoneticPr fontId="2" type="noConversion"/>
  </si>
  <si>
    <t>지급일자</t>
    <phoneticPr fontId="2" type="noConversion"/>
  </si>
  <si>
    <t xml:space="preserve">날짜 </t>
    <phoneticPr fontId="2" type="noConversion"/>
  </si>
  <si>
    <t>참가자</t>
    <phoneticPr fontId="2" type="noConversion"/>
  </si>
  <si>
    <t>사용금액</t>
  </si>
  <si>
    <t>사용처</t>
    <phoneticPr fontId="2" type="noConversion"/>
  </si>
  <si>
    <t>내용상세</t>
    <phoneticPr fontId="2" type="noConversion"/>
  </si>
  <si>
    <t>접대비</t>
    <phoneticPr fontId="2" type="noConversion"/>
  </si>
  <si>
    <t>식당이름</t>
    <phoneticPr fontId="2" type="noConversion"/>
  </si>
  <si>
    <t>전우치</t>
    <phoneticPr fontId="2" type="noConversion"/>
  </si>
  <si>
    <t>개인카드 및 현금</t>
    <phoneticPr fontId="2" type="noConversion"/>
  </si>
  <si>
    <t>실지급액 ( 홍길동 )</t>
    <phoneticPr fontId="2" type="noConversion"/>
  </si>
  <si>
    <t>실지급액 ( 출장자3 )</t>
    <phoneticPr fontId="2" type="noConversion"/>
  </si>
  <si>
    <t>실지급액 ( 출장자4 )</t>
    <phoneticPr fontId="2" type="noConversion"/>
  </si>
  <si>
    <t>실지급액 ( 출장자5 )</t>
    <phoneticPr fontId="2" type="noConversion"/>
  </si>
  <si>
    <t>실지급액 ( 출장자6 )</t>
    <phoneticPr fontId="2" type="noConversion"/>
  </si>
  <si>
    <t>출장/신청(보고)서 (국외)</t>
    <phoneticPr fontId="2" type="noConversion"/>
  </si>
  <si>
    <t>작   성   자</t>
    <phoneticPr fontId="2" type="noConversion"/>
  </si>
  <si>
    <t>작성일자</t>
    <phoneticPr fontId="2" type="noConversion"/>
  </si>
  <si>
    <t>작 성 부 서</t>
    <phoneticPr fontId="2" type="noConversion"/>
  </si>
  <si>
    <t>출   장   자</t>
    <phoneticPr fontId="2" type="noConversion"/>
  </si>
  <si>
    <t>행   선   지</t>
    <phoneticPr fontId="2" type="noConversion"/>
  </si>
  <si>
    <t>출 장 기 간</t>
    <phoneticPr fontId="2" type="noConversion"/>
  </si>
  <si>
    <t>방 문 목 적</t>
    <phoneticPr fontId="2" type="noConversion"/>
  </si>
  <si>
    <t>-. 해외 출장비 지급 청구내역_선지급</t>
    <phoneticPr fontId="2" type="noConversion"/>
  </si>
  <si>
    <t>출장자 성명</t>
    <phoneticPr fontId="2" type="noConversion"/>
  </si>
  <si>
    <t>구분 직급</t>
    <phoneticPr fontId="2" type="noConversion"/>
  </si>
  <si>
    <t>출장지 지역구분</t>
    <phoneticPr fontId="2" type="noConversion"/>
  </si>
  <si>
    <t>1일 출장지원금($)</t>
    <phoneticPr fontId="2" type="noConversion"/>
  </si>
  <si>
    <t>출장일수</t>
    <phoneticPr fontId="2" type="noConversion"/>
  </si>
  <si>
    <t>해외출장 여비 계</t>
    <phoneticPr fontId="2" type="noConversion"/>
  </si>
  <si>
    <t>원화 지급액</t>
    <phoneticPr fontId="2" type="noConversion"/>
  </si>
  <si>
    <t xml:space="preserve"> --&gt; 원화지급액 부분은 경영지원부에서 작성합니다.</t>
    <phoneticPr fontId="2" type="noConversion"/>
  </si>
  <si>
    <t>해외출장여비 총계</t>
    <phoneticPr fontId="2" type="noConversion"/>
  </si>
  <si>
    <t>-. 해외 출장비 지급 청구 내역_실비정산</t>
    <phoneticPr fontId="2" type="noConversion"/>
  </si>
  <si>
    <t>항    목</t>
    <phoneticPr fontId="2" type="noConversion"/>
  </si>
  <si>
    <t>사용금액</t>
    <phoneticPr fontId="2" type="noConversion"/>
  </si>
  <si>
    <t>사 용 처</t>
    <phoneticPr fontId="2" type="noConversion"/>
  </si>
  <si>
    <t>내용상세</t>
    <phoneticPr fontId="2" type="noConversion"/>
  </si>
  <si>
    <t>지급방법</t>
    <phoneticPr fontId="2" type="noConversion"/>
  </si>
  <si>
    <t>증빙</t>
    <phoneticPr fontId="2" type="noConversion"/>
  </si>
  <si>
    <t>비    고</t>
    <phoneticPr fontId="2" type="noConversion"/>
  </si>
  <si>
    <t>숙박비</t>
    <phoneticPr fontId="2" type="noConversion"/>
  </si>
  <si>
    <t>항공료</t>
    <phoneticPr fontId="2" type="noConversion"/>
  </si>
  <si>
    <t>항목총계</t>
    <phoneticPr fontId="2" type="noConversion"/>
  </si>
  <si>
    <t>개인비용 사용분</t>
    <phoneticPr fontId="2" type="noConversion"/>
  </si>
  <si>
    <t>법인카드사용분</t>
    <phoneticPr fontId="2" type="noConversion"/>
  </si>
  <si>
    <t># 첨부 . 해외출장여비표</t>
    <phoneticPr fontId="2" type="noConversion"/>
  </si>
  <si>
    <t>구     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</si>
  <si>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</si>
  <si>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</si>
  <si>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</si>
  <si>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</si>
  <si>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A,B,C,D</t>
    <phoneticPr fontId="2" type="noConversion"/>
  </si>
  <si>
    <t>일당</t>
    <phoneticPr fontId="2" type="noConversion"/>
  </si>
  <si>
    <t>숙박료</t>
    <phoneticPr fontId="2" type="noConversion"/>
  </si>
  <si>
    <t>구분직급</t>
    <phoneticPr fontId="2" type="noConversion"/>
  </si>
  <si>
    <t>대표이사</t>
    <phoneticPr fontId="2" type="noConversion"/>
  </si>
  <si>
    <t>실비</t>
    <phoneticPr fontId="2" type="noConversion"/>
  </si>
  <si>
    <t>상무,이사</t>
    <phoneticPr fontId="2" type="noConversion"/>
  </si>
  <si>
    <t>부장,차장</t>
    <phoneticPr fontId="2" type="noConversion"/>
  </si>
  <si>
    <t>과장</t>
    <phoneticPr fontId="2" type="noConversion"/>
  </si>
  <si>
    <t>대리,사원</t>
    <phoneticPr fontId="2" type="noConversion"/>
  </si>
  <si>
    <t>구분지역</t>
    <phoneticPr fontId="2" type="noConversion"/>
  </si>
  <si>
    <t>미주</t>
    <phoneticPr fontId="2" type="noConversion"/>
  </si>
  <si>
    <t>미국,캐나다,멕시코
브라질,아르헨티나
칠레</t>
    <phoneticPr fontId="2" type="noConversion"/>
  </si>
  <si>
    <t>기타 미주지역</t>
    <phoneticPr fontId="2" type="noConversion"/>
  </si>
  <si>
    <t>구주
동구</t>
    <phoneticPr fontId="2" type="noConversion"/>
  </si>
  <si>
    <t>모스크바
동구지역</t>
    <phoneticPr fontId="2" type="noConversion"/>
  </si>
  <si>
    <t>기타 구주지역
기타 CIS 지역</t>
    <phoneticPr fontId="2" type="noConversion"/>
  </si>
  <si>
    <t>그리스</t>
    <phoneticPr fontId="2" type="noConversion"/>
  </si>
  <si>
    <t>아주
대양주</t>
    <phoneticPr fontId="2" type="noConversion"/>
  </si>
  <si>
    <t>인도</t>
    <phoneticPr fontId="2" type="noConversion"/>
  </si>
  <si>
    <t>인도네시아
말레이시아
기타 아시아지역
기타 대양주지역</t>
    <phoneticPr fontId="2" type="noConversion"/>
  </si>
  <si>
    <t>일본</t>
    <phoneticPr fontId="2" type="noConversion"/>
  </si>
  <si>
    <t>중동
아프리카</t>
    <phoneticPr fontId="2" type="noConversion"/>
  </si>
  <si>
    <t>남아공
나이지리아</t>
    <phoneticPr fontId="2" type="noConversion"/>
  </si>
  <si>
    <t>기타 중동지역
기타 아주지역</t>
    <phoneticPr fontId="2" type="noConversion"/>
  </si>
  <si>
    <t>세네갈,모로코
카타르, 케냐</t>
    <phoneticPr fontId="2" type="noConversion"/>
  </si>
  <si>
    <t>[ 국내출장비 지급 규정 ] [변경]</t>
  </si>
  <si>
    <t>1. 출장비 정산 항목</t>
  </si>
  <si>
    <t>가. 일비 지급 [신설]</t>
  </si>
  <si>
    <t>ㅁ 일비 포함 사항.</t>
  </si>
  <si>
    <t>-. 일비 지급 : 1인당 1박시 \30.000 지급.</t>
  </si>
  <si>
    <t>-. 1박이상 시외 지역으로 출장시 지급.</t>
  </si>
  <si>
    <t xml:space="preserve">-. 조식대, 석식대, 소액의 식음료대 등. </t>
  </si>
  <si>
    <t xml:space="preserve">-. 시내교통비 ( 출장지 시내 이동시 소요비용 - 주유비, 교통비, 택시비, 주차비 등. ) </t>
  </si>
  <si>
    <t>나. 실비 정산</t>
  </si>
  <si>
    <t xml:space="preserve"> ㅁ 실비 정산 항목.</t>
  </si>
  <si>
    <t>-. 접대성 비용 ( 고객과의 식사대, 주류대 등. )</t>
  </si>
  <si>
    <t>-. 시외교통비 ( 본사와 출장지간 이동시 소용비용 - 톨비, 주유비, 승차권 구입비 등. )</t>
  </si>
  <si>
    <t>-. 숙박비 ( 2인1실 기준 / 1박당 \70,000 이하 금액 )</t>
  </si>
  <si>
    <t>-. 기타 비용 – 업무 관련한 사무용품비 및 소모품비 등.</t>
  </si>
  <si>
    <t>다. 출장비 지급 제외 비용 (자가부담 비용)</t>
  </si>
  <si>
    <t>ㅁ 출장비 지급 제외 항목.</t>
  </si>
  <si>
    <t>-. 중식대.</t>
  </si>
  <si>
    <t>-. 업무와 관련 없는 비용 일체.</t>
  </si>
  <si>
    <t>2. 청구 및 지급절차</t>
  </si>
  <si>
    <r>
      <t xml:space="preserve">가. 사전보고 - </t>
    </r>
    <r>
      <rPr>
        <sz val="10"/>
        <rFont val="나눔고딕"/>
        <family val="3"/>
        <charset val="129"/>
      </rPr>
      <t>팀장 및 부서장 확인 필</t>
    </r>
  </si>
  <si>
    <r>
      <t xml:space="preserve">나. 사후보고 - </t>
    </r>
    <r>
      <rPr>
        <sz val="10"/>
        <rFont val="나눔고딕"/>
        <family val="3"/>
        <charset val="129"/>
      </rPr>
      <t>“출장 보고서” 작성 후 승인 요. ( 출장 복귀후 5일이내, 증빙자료 포함 )</t>
    </r>
  </si>
  <si>
    <t>다. 지급기준.</t>
  </si>
  <si>
    <r>
      <t>-. 일비 지급 기준 : 숙박 일수에 따름.</t>
    </r>
    <r>
      <rPr>
        <sz val="9"/>
        <rFont val="나눔고딕"/>
        <family val="3"/>
        <charset val="129"/>
      </rPr>
      <t xml:space="preserve"> -&gt; ex) 2박3일 출장 시 \30,000 X 2박 = \60,000 </t>
    </r>
  </si>
  <si>
    <r>
      <t>-. 사후 지급 원칙</t>
    </r>
    <r>
      <rPr>
        <sz val="9"/>
        <rFont val="나눔고딕"/>
        <family val="3"/>
        <charset val="129"/>
      </rPr>
      <t xml:space="preserve"> ( 출장보고서 승인 후 일주일 이내 지급 )      </t>
    </r>
  </si>
  <si>
    <t>-. 출장 건별 지급</t>
  </si>
  <si>
    <r>
      <t xml:space="preserve">-. 장기출장시 (2주이상) : 1주단위로 일비 선지급. </t>
    </r>
    <r>
      <rPr>
        <sz val="9"/>
        <rFont val="나눔고딕"/>
        <family val="3"/>
        <charset val="129"/>
      </rPr>
      <t>(숙박비에 한해 협의 후 선지급 가능.)</t>
    </r>
  </si>
  <si>
    <t>-. 결재 제한시간 초과시 출장비 지급 불가 ( 결재 제한시간 : 출장 복귀 후 5일 이내 )</t>
  </si>
  <si>
    <t>-. 출장기간 중에 일시적으로(1~2일) 자택 복귀시 복귀기간 동안 일비 청구/지급 하지 않음.</t>
  </si>
  <si>
    <t>-. 출장기간 중에는 시간외근로수당을 지급하지 않음.( 일비 지급과 중복하지 않음. )</t>
  </si>
  <si>
    <t xml:space="preserve">3. 지원 대상 </t>
  </si>
  <si>
    <t>가. 넷솔테크 전체</t>
  </si>
  <si>
    <t>4. 시행 시기</t>
  </si>
  <si>
    <t>가. 2014년 08월 01일부 시행</t>
  </si>
  <si>
    <t>주 식 회 사  넷 솔 테 크</t>
  </si>
  <si>
    <t>강   동   규</t>
  </si>
  <si>
    <t>** 광주지점</t>
    <phoneticPr fontId="2" type="noConversion"/>
  </si>
  <si>
    <t>전우치외1명</t>
    <phoneticPr fontId="2" type="noConversion"/>
  </si>
  <si>
    <t>모텔이름</t>
    <phoneticPr fontId="2" type="noConversion"/>
  </si>
  <si>
    <t>소모품비</t>
    <phoneticPr fontId="2" type="noConversion"/>
  </si>
  <si>
    <t>복리후생비</t>
    <phoneticPr fontId="2" type="noConversion"/>
  </si>
  <si>
    <t>톨케이트비</t>
    <phoneticPr fontId="2" type="noConversion"/>
  </si>
  <si>
    <t>시외교통비</t>
    <phoneticPr fontId="2" type="noConversion"/>
  </si>
  <si>
    <t>택시이용 (**역 -&gt; **지점)</t>
    <phoneticPr fontId="2" type="noConversion"/>
  </si>
  <si>
    <t>[ 사용경비 지출 보고서 ] [ 구분 : 법인카드 -접대비/일반경비 ]</t>
    <phoneticPr fontId="2" type="noConversion"/>
  </si>
  <si>
    <t>[ 사용경비 지출 보고서 ] [ 구분 : 개인카드,현금 -접대비/일반경비 ]</t>
    <phoneticPr fontId="2" type="noConversion"/>
  </si>
  <si>
    <t>[ 하위 계정 : 택시비 ]</t>
    <phoneticPr fontId="2" type="noConversion"/>
  </si>
  <si>
    <t>&lt;일반경비 세부 계정&gt;</t>
    <phoneticPr fontId="2" type="noConversion"/>
  </si>
  <si>
    <t>&gt; 복리후생비 :  식대, 식음료구매, 회식비, 간식대 등.</t>
    <phoneticPr fontId="2" type="noConversion"/>
  </si>
  <si>
    <t>&gt; 소모품비</t>
    <phoneticPr fontId="2" type="noConversion"/>
  </si>
  <si>
    <t>&gt; 사무용품비</t>
    <phoneticPr fontId="2" type="noConversion"/>
  </si>
  <si>
    <t>&gt; 지급수수료</t>
    <phoneticPr fontId="2" type="noConversion"/>
  </si>
  <si>
    <t>&gt; 운반비 : 퀵, 택배, 우편이용료</t>
    <phoneticPr fontId="2" type="noConversion"/>
  </si>
  <si>
    <t>&gt; 주차비, 톨비, 대리운전비, 고속버스, ktx 등.</t>
    <phoneticPr fontId="2" type="noConversion"/>
  </si>
  <si>
    <t>&gt; 법인티머니카드 사용분은 : 월경비(법인)법인티머니 시트에 작성.</t>
    <phoneticPr fontId="2" type="noConversion"/>
  </si>
  <si>
    <t>복리후생비</t>
    <phoneticPr fontId="2" type="noConversion"/>
  </si>
  <si>
    <t>거래처(ooo) 방문 ( 장비(ooo)포함 )</t>
    <phoneticPr fontId="2" type="noConversion"/>
  </si>
  <si>
    <t>거래처(ooo) 방문 ( 업무 협의 )</t>
    <phoneticPr fontId="2" type="noConversion"/>
  </si>
  <si>
    <t>거래처(ooo) 방문 ( ooo작업 , 야간승차 )</t>
    <phoneticPr fontId="2" type="noConversion"/>
  </si>
  <si>
    <t>월 주유비</t>
    <phoneticPr fontId="2" type="noConversion"/>
  </si>
  <si>
    <t xml:space="preserve"> -&gt; 해당 주유비의 증빙은 [ 주유비 청구서] 로 대체 합니다.</t>
    <phoneticPr fontId="2" type="noConversion"/>
  </si>
  <si>
    <r>
      <t xml:space="preserve"> -&gt; 출장중에 사용되는 [ 법인카드티머니] 사용액도 이곳에 적습니다. (</t>
    </r>
    <r>
      <rPr>
        <u/>
        <sz val="9"/>
        <color indexed="48"/>
        <rFont val="맑은 고딕"/>
        <family val="3"/>
        <charset val="129"/>
      </rPr>
      <t>대신 출장 신청서에는 적지 않습니다.</t>
    </r>
    <r>
      <rPr>
        <sz val="9"/>
        <color indexed="48"/>
        <rFont val="맑은 고딕"/>
        <family val="3"/>
        <charset val="129"/>
      </rPr>
      <t xml:space="preserve"> )</t>
    </r>
    <phoneticPr fontId="2" type="noConversion"/>
  </si>
  <si>
    <t xml:space="preserve"> -&gt; 출장 신청서에 기재한 법인카드 사용액은 이곳에 적지 않습니다.</t>
    <phoneticPr fontId="2" type="noConversion"/>
  </si>
  <si>
    <t xml:space="preserve"> -&gt; 출장신청서와 경비지출내역서(접대/일반/교통)에 중복으로 적지 않습니다.</t>
    <phoneticPr fontId="2" type="noConversion"/>
  </si>
  <si>
    <t xml:space="preserve"> -&gt; 대신에 매달초 드리는 엑셀로된 [ 법인카드 사용내역서 ] 에 출장사용분은 따로 표기해 주세요.</t>
    <phoneticPr fontId="2" type="noConversion"/>
  </si>
  <si>
    <t xml:space="preserve"> -&gt; 별도 주유비 영수증 필요 없음.</t>
    <phoneticPr fontId="2" type="noConversion"/>
  </si>
  <si>
    <t>개인카드/현금</t>
    <phoneticPr fontId="2" type="noConversion"/>
  </si>
  <si>
    <t>항목소계 (접대비)</t>
    <phoneticPr fontId="2" type="noConversion"/>
  </si>
  <si>
    <t>항목소계 (일반경비)</t>
    <phoneticPr fontId="2" type="noConversion"/>
  </si>
  <si>
    <t>항목소계 (택시비)</t>
    <phoneticPr fontId="2" type="noConversion"/>
  </si>
  <si>
    <t>항목소계 (일반교통비)</t>
    <phoneticPr fontId="2" type="noConversion"/>
  </si>
  <si>
    <t>항목소계 (주유비)</t>
    <phoneticPr fontId="2" type="noConversion"/>
  </si>
  <si>
    <t>합계 (법인티머니카드 사용분)</t>
    <phoneticPr fontId="2" type="noConversion"/>
  </si>
  <si>
    <t>법인카드</t>
    <phoneticPr fontId="2" type="noConversion"/>
  </si>
  <si>
    <t>개인카드</t>
    <phoneticPr fontId="2" type="noConversion"/>
  </si>
  <si>
    <t>현금</t>
    <phoneticPr fontId="2" type="noConversion"/>
  </si>
  <si>
    <t>출장/신청(보고)서 (국내)</t>
    <phoneticPr fontId="2" type="noConversion"/>
  </si>
  <si>
    <t>작   성   자</t>
    <phoneticPr fontId="2" type="noConversion"/>
  </si>
  <si>
    <t>작성일자</t>
    <phoneticPr fontId="2" type="noConversion"/>
  </si>
  <si>
    <t>작 성 부 서</t>
    <phoneticPr fontId="2" type="noConversion"/>
  </si>
  <si>
    <t>행   선   지</t>
    <phoneticPr fontId="2" type="noConversion"/>
  </si>
  <si>
    <t>출 장 기 간</t>
    <phoneticPr fontId="2" type="noConversion"/>
  </si>
  <si>
    <t>방 문 목 적</t>
    <phoneticPr fontId="2" type="noConversion"/>
  </si>
  <si>
    <t>테스트용 출장</t>
    <phoneticPr fontId="2" type="noConversion"/>
  </si>
  <si>
    <t>-. 국내 출장비 지급 청구 내역_일비</t>
    <phoneticPr fontId="2" type="noConversion"/>
  </si>
  <si>
    <t xml:space="preserve">홍길동 </t>
    <phoneticPr fontId="2" type="noConversion"/>
  </si>
  <si>
    <t>소  계 ( 일 비 )</t>
    <phoneticPr fontId="2" type="noConversion"/>
  </si>
  <si>
    <t>-. 국내 출장비 지급 청구 내역_접대비</t>
    <phoneticPr fontId="2" type="noConversion"/>
  </si>
  <si>
    <t>항    목</t>
    <phoneticPr fontId="2" type="noConversion"/>
  </si>
  <si>
    <t>지급방법</t>
    <phoneticPr fontId="2" type="noConversion"/>
  </si>
  <si>
    <t>증빙</t>
    <phoneticPr fontId="2" type="noConversion"/>
  </si>
  <si>
    <t>비    고</t>
    <phoneticPr fontId="2" type="noConversion"/>
  </si>
  <si>
    <t>전우치외2명</t>
    <phoneticPr fontId="2" type="noConversion"/>
  </si>
  <si>
    <t>**회사 김철수 담당자 외 2명</t>
    <phoneticPr fontId="2" type="noConversion"/>
  </si>
  <si>
    <t>ㅇ</t>
    <phoneticPr fontId="2" type="noConversion"/>
  </si>
  <si>
    <t>-. 국내 출장비 지급 청구 내역_일반경비</t>
    <phoneticPr fontId="2" type="noConversion"/>
  </si>
  <si>
    <t>전우치, 홍길동 숙박</t>
    <phoneticPr fontId="2" type="noConversion"/>
  </si>
  <si>
    <t>**문방구</t>
    <phoneticPr fontId="2" type="noConversion"/>
  </si>
  <si>
    <t>전우치 소모품비</t>
    <phoneticPr fontId="2" type="noConversion"/>
  </si>
  <si>
    <t>-. 국내 출장비 지급 청구 내역_여비교통비</t>
    <phoneticPr fontId="2" type="noConversion"/>
  </si>
  <si>
    <t>주유비 청구서 첨부</t>
    <phoneticPr fontId="2" type="noConversion"/>
  </si>
  <si>
    <t xml:space="preserve"> -&gt; 주유비의 경우 1. 영업부/임원진 - 법인카드 결제후 영수증 첨부 합니다.</t>
    <phoneticPr fontId="2" type="noConversion"/>
  </si>
  <si>
    <t xml:space="preserve"> -&gt; 주유비의 경우 2. 영업지원부 - 주유비청구서 작성후 [ 주유비청구서] 를 영수증 대신 첨부 합니다.</t>
    <phoneticPr fontId="2" type="noConversion"/>
  </si>
  <si>
    <t>법인카드 사용분</t>
    <phoneticPr fontId="2" type="noConversion"/>
  </si>
  <si>
    <t>출장비 총계</t>
    <phoneticPr fontId="2" type="noConversion"/>
  </si>
  <si>
    <t xml:space="preserve"> -&gt; 복리후생비 :  식대, 식음료구매, 회식비, 간식대 등.</t>
    <phoneticPr fontId="2" type="noConversion"/>
  </si>
  <si>
    <t xml:space="preserve"> -&gt; 소모품비</t>
    <phoneticPr fontId="2" type="noConversion"/>
  </si>
  <si>
    <t xml:space="preserve"> -&gt; 사무용품비</t>
    <phoneticPr fontId="2" type="noConversion"/>
  </si>
  <si>
    <t xml:space="preserve"> -&gt; 지급수수료</t>
    <phoneticPr fontId="2" type="noConversion"/>
  </si>
  <si>
    <t xml:space="preserve"> -&gt; 운반비 : 퀵, 택배, 우편이용료</t>
    <phoneticPr fontId="2" type="noConversion"/>
  </si>
  <si>
    <t xml:space="preserve"> -&gt; 출장신청서에 기재한 법인카드 사용액은 이곳에 적지 않습니다.</t>
    <phoneticPr fontId="2" type="noConversion"/>
  </si>
  <si>
    <t>총사용금액 [ 월별 출장비 총계 ]</t>
    <phoneticPr fontId="2" type="noConversion"/>
  </si>
  <si>
    <t>[총괄]</t>
    <phoneticPr fontId="2" type="noConversion"/>
  </si>
  <si>
    <t>[출장비]</t>
    <phoneticPr fontId="2" type="noConversion"/>
  </si>
  <si>
    <t>[월경비]</t>
    <phoneticPr fontId="2" type="noConversion"/>
  </si>
  <si>
    <t>법인티머니</t>
    <phoneticPr fontId="2" type="noConversion"/>
  </si>
  <si>
    <t>개인카드/현금</t>
    <phoneticPr fontId="2" type="noConversion"/>
  </si>
  <si>
    <t>총사용금액 [ 월별 개인경비 총계 ]</t>
    <phoneticPr fontId="2" type="noConversion"/>
  </si>
  <si>
    <t>출장비는 법인카드 / 개인카드 결제방법에 따라 개별입력 부탁드립니다.</t>
    <phoneticPr fontId="2" type="noConversion"/>
  </si>
  <si>
    <t xml:space="preserve"> -&gt; 출장비[계]는 해당월의 사용내역을 확인후, 총 사용분의 항목별 sum을 개별입력 해주세요.</t>
    <phoneticPr fontId="2" type="noConversion"/>
  </si>
  <si>
    <t xml:space="preserve"> -&gt; 각 개인별 월별 사용내역은 경지부에 문의주시면 확인이 가능합니다.</t>
    <phoneticPr fontId="2" type="noConversion"/>
  </si>
  <si>
    <t>접대비 소계 [법인카드]</t>
    <phoneticPr fontId="2" type="noConversion"/>
  </si>
  <si>
    <t>접대비 소계 [개인카드/현금]</t>
    <phoneticPr fontId="2" type="noConversion"/>
  </si>
  <si>
    <t xml:space="preserve"> -&gt; 법인카드 사용분이 있는 경우 [반드시] SUM수식 확인해 주세요.!!</t>
    <phoneticPr fontId="2" type="noConversion"/>
  </si>
  <si>
    <t>일반경비 소계 [법인카드]</t>
    <phoneticPr fontId="2" type="noConversion"/>
  </si>
  <si>
    <t>일반경비 소계 [개인카드/현금]</t>
    <phoneticPr fontId="2" type="noConversion"/>
  </si>
  <si>
    <t>여비교통비 소계 [법인카드]</t>
    <phoneticPr fontId="2" type="noConversion"/>
  </si>
  <si>
    <t>여비교통비 소계 [개인카드/현금]</t>
    <phoneticPr fontId="2" type="noConversion"/>
  </si>
  <si>
    <t>실지급액 ( 전우치 )</t>
    <phoneticPr fontId="2" type="noConversion"/>
  </si>
  <si>
    <t xml:space="preserve"> -&gt; 실지급액에는 개인별로 일비를 포함하여 기입해 주세요</t>
    <phoneticPr fontId="2" type="noConversion"/>
  </si>
  <si>
    <t>출장일비</t>
    <phoneticPr fontId="2" type="noConversion"/>
  </si>
  <si>
    <t xml:space="preserve"> -&gt; 필요한 페이지 인쇄후 영수증은 각 청구 페이지별 목록순서대로 정리해서 첨부해주세요.</t>
    <phoneticPr fontId="2" type="noConversion"/>
  </si>
  <si>
    <t xml:space="preserve"> -&gt; 해당 서류는 10만원 이상 사용건에 대해서만 작성합니다.</t>
    <phoneticPr fontId="2" type="noConversion"/>
  </si>
  <si>
    <t>* 각 시트의 시트이름 (예 : "개인경비(총괄)" )이나 시트의 순서는 개인별로 편한대로 바꾸어 쓰세요
  수식이 적용된 이후에 시트의 이름이나 순서를 바꾸는 것은 원래의 수식에 영향을 주지 않습니다.</t>
    <phoneticPr fontId="2" type="noConversion"/>
  </si>
  <si>
    <t xml:space="preserve"> -&gt;  뒤쪽의 시트들 지우지 마세요 ( 시트이름이나 순서를 바꾸거나 , 숨기기/보이기 기능을 활용하시면 편리합니다. )</t>
    <phoneticPr fontId="2" type="noConversion"/>
  </si>
  <si>
    <t xml:space="preserve"> -&gt; 뒤쪽 시트의 내역만 작성하면 나머지는 자동입력 됩니다. ( 출장비 항목 제외 - 직접입력 )</t>
    <phoneticPr fontId="2" type="noConversion"/>
  </si>
  <si>
    <t xml:space="preserve"> -&gt; 기안부서 / 기안자 등의 내용은 [총괄] 페이지에만 입력하면 자동으로 읽어 옵니다.</t>
    <phoneticPr fontId="2" type="noConversion"/>
  </si>
  <si>
    <r>
      <t xml:space="preserve"> -&gt; 결재선 일반직원 : 기안(o) - 팀장(o) - 본부장(o) - 대표이사(</t>
    </r>
    <r>
      <rPr>
        <b/>
        <sz val="10"/>
        <color indexed="10"/>
        <rFont val="맑은 고딕"/>
        <family val="3"/>
        <charset val="129"/>
      </rPr>
      <t>x</t>
    </r>
    <r>
      <rPr>
        <b/>
        <sz val="10"/>
        <rFont val="맑은 고딕"/>
        <family val="3"/>
        <charset val="129"/>
      </rPr>
      <t>) 
              임원진   : 기안(o) - 팀장(</t>
    </r>
    <r>
      <rPr>
        <b/>
        <sz val="10"/>
        <color indexed="10"/>
        <rFont val="맑은 고딕"/>
        <family val="3"/>
        <charset val="129"/>
      </rPr>
      <t>x</t>
    </r>
    <r>
      <rPr>
        <b/>
        <sz val="10"/>
        <rFont val="맑은 고딕"/>
        <family val="3"/>
        <charset val="129"/>
      </rPr>
      <t>) - 본부장(o) - 대표이사(</t>
    </r>
    <r>
      <rPr>
        <b/>
        <sz val="10"/>
        <color indexed="10"/>
        <rFont val="맑은 고딕"/>
        <family val="3"/>
        <charset val="129"/>
      </rPr>
      <t>o</t>
    </r>
    <r>
      <rPr>
        <b/>
        <sz val="10"/>
        <rFont val="맑은 고딕"/>
        <family val="3"/>
        <charset val="129"/>
      </rPr>
      <t xml:space="preserve">) </t>
    </r>
    <phoneticPr fontId="2" type="noConversion"/>
  </si>
  <si>
    <t xml:space="preserve"> -&gt; 일비는 항목소계란에 직접 입력해 주세요.(노란칸)
     월 출장비 중에서 일비들의 합을 입력하시면 됩니다.</t>
    <phoneticPr fontId="2" type="noConversion"/>
  </si>
  <si>
    <t>&gt; 숙박비 지급 기준한도 : 2인 1실 -&gt; \ 80,000  ,  1인 1실 -&gt; \ 40,000</t>
    <phoneticPr fontId="2" type="noConversion"/>
  </si>
  <si>
    <t>-</t>
    <phoneticPr fontId="2" type="noConversion"/>
  </si>
  <si>
    <t>법인카드</t>
    <phoneticPr fontId="2" type="noConversion"/>
  </si>
  <si>
    <t>사람인</t>
    <phoneticPr fontId="2" type="noConversion"/>
  </si>
  <si>
    <t>거래처 : 사람인</t>
    <phoneticPr fontId="2" type="noConversion"/>
  </si>
  <si>
    <t>경영지원부, 영업지원부 구인공고 등록 및 인적성 검사.</t>
    <phoneticPr fontId="2" type="noConversion"/>
  </si>
  <si>
    <t>사무실 -&gt; 집</t>
    <phoneticPr fontId="2" type="noConversion"/>
  </si>
  <si>
    <t>실비
(또는 건당 USD 2,000)</t>
    <phoneticPr fontId="2" type="noConversion"/>
  </si>
  <si>
    <t>실비
(또는 건당 USD 1,800)</t>
    <phoneticPr fontId="2" type="noConversion"/>
  </si>
  <si>
    <t>실비
(또는 건당 YEN 150,000)</t>
    <phoneticPr fontId="2" type="noConversion"/>
  </si>
  <si>
    <t>경영지원부</t>
    <phoneticPr fontId="2" type="noConversion"/>
  </si>
  <si>
    <t>Allot 싱가포르 세미나 참석</t>
    <phoneticPr fontId="2" type="noConversion"/>
  </si>
  <si>
    <t>B 싱가포르</t>
    <phoneticPr fontId="2" type="noConversion"/>
  </si>
  <si>
    <t>자사부담 없음</t>
    <phoneticPr fontId="2" type="noConversion"/>
  </si>
  <si>
    <t>해외 세미나 ( 베트남 )</t>
    <phoneticPr fontId="2" type="noConversion"/>
  </si>
  <si>
    <t>B 베트남</t>
    <phoneticPr fontId="2" type="noConversion"/>
  </si>
  <si>
    <t>지난 출장시 남은 여비로 충당</t>
    <phoneticPr fontId="2" type="noConversion"/>
  </si>
  <si>
    <t>대한항공</t>
    <phoneticPr fontId="2" type="noConversion"/>
  </si>
  <si>
    <t>베트남 -&gt; 인천 (편도 23일)</t>
    <phoneticPr fontId="2" type="noConversion"/>
  </si>
  <si>
    <t>홍콩,싱가폴,중국,태국
대만,필리핀,베트남
호주,스리랑카
방글라데시
뉴질랜드</t>
    <phoneticPr fontId="2" type="noConversion"/>
  </si>
  <si>
    <t>** 해외여비 지원일수 : 일수로 계산.  ( 3박4일 -&gt; 4일치 해외여비 지원. )</t>
    <phoneticPr fontId="2" type="noConversion"/>
  </si>
  <si>
    <t xml:space="preserve"> -&gt; 해당 서류는 10만원 이상 사용건에 대해서만 작성합니다. </t>
    <phoneticPr fontId="2" type="noConversion"/>
  </si>
  <si>
    <t>솔루션본부</t>
    <phoneticPr fontId="2" type="noConversion"/>
  </si>
  <si>
    <t xml:space="preserve"> &gt;&gt;  유류비 청구서 (건별)</t>
    <phoneticPr fontId="2" type="noConversion"/>
  </si>
  <si>
    <t>유종</t>
    <phoneticPr fontId="2" type="noConversion"/>
  </si>
  <si>
    <t>주간</t>
    <phoneticPr fontId="2" type="noConversion"/>
  </si>
  <si>
    <t>차량번호 :</t>
    <phoneticPr fontId="2" type="noConversion"/>
  </si>
  <si>
    <t>차      종 :</t>
    <phoneticPr fontId="2" type="noConversion"/>
  </si>
  <si>
    <t>경유지4</t>
    <phoneticPr fontId="2" type="noConversion"/>
  </si>
  <si>
    <t>쏘나타</t>
    <phoneticPr fontId="2" type="noConversion"/>
  </si>
  <si>
    <t>휘발유</t>
    <phoneticPr fontId="2" type="noConversion"/>
  </si>
  <si>
    <t>123사 1234</t>
    <phoneticPr fontId="2" type="noConversion"/>
  </si>
  <si>
    <t>홍 길 동   (인)</t>
    <phoneticPr fontId="2" type="noConversion"/>
  </si>
  <si>
    <t>* 매월초 공지</t>
    <phoneticPr fontId="2" type="noConversion"/>
  </si>
  <si>
    <t xml:space="preserve"> * 도착지 도착시간 기준
[주간]외의 시간대 이동.
또는 휴일,출장 이동시.</t>
    <phoneticPr fontId="2" type="noConversion"/>
  </si>
  <si>
    <t>출장</t>
    <phoneticPr fontId="2" type="noConversion"/>
  </si>
  <si>
    <t>운행시기</t>
    <phoneticPr fontId="2" type="noConversion"/>
  </si>
  <si>
    <t>휴일</t>
    <phoneticPr fontId="2" type="noConversion"/>
  </si>
  <si>
    <t>야간/새벽</t>
    <phoneticPr fontId="2" type="noConversion"/>
  </si>
  <si>
    <t>운행거리(km)</t>
    <phoneticPr fontId="2" type="noConversion"/>
  </si>
  <si>
    <t>조정거리(km)</t>
    <phoneticPr fontId="2" type="noConversion"/>
  </si>
  <si>
    <t>경유</t>
    <phoneticPr fontId="2" type="noConversion"/>
  </si>
  <si>
    <t>LPG</t>
    <phoneticPr fontId="2" type="noConversion"/>
  </si>
  <si>
    <t>전기</t>
    <phoneticPr fontId="2" type="noConversion"/>
  </si>
  <si>
    <t>유류비(기본가)</t>
    <phoneticPr fontId="2" type="noConversion"/>
  </si>
  <si>
    <t>유류비(할증액)</t>
    <phoneticPr fontId="2" type="noConversion"/>
  </si>
  <si>
    <t>유류비(공제액)</t>
    <phoneticPr fontId="2" type="noConversion"/>
  </si>
  <si>
    <t xml:space="preserve">
       * [네이버 지도]에서 [출발지 -&gt; 경유지 1,2,3 -&gt; 도착지] 간의 거리정보를
         화면 캡춰후 이미지 첨부해 주세요.
         거리정보는 [추천거리] 기준으로 작성합니다.</t>
    <phoneticPr fontId="2" type="noConversion"/>
  </si>
  <si>
    <t>* 주간 : 09:00 ~ 19:00
(도착지 도착시간 기준)</t>
    <phoneticPr fontId="2" type="noConversion"/>
  </si>
  <si>
    <t>출발지 이동구분</t>
    <phoneticPr fontId="2" type="noConversion"/>
  </si>
  <si>
    <t>출장근무</t>
    <phoneticPr fontId="2" type="noConversion"/>
  </si>
  <si>
    <t>휴일근무</t>
    <phoneticPr fontId="2" type="noConversion"/>
  </si>
  <si>
    <t>직출(평일)</t>
  </si>
  <si>
    <t>직출(평일)</t>
    <phoneticPr fontId="2" type="noConversion"/>
  </si>
  <si>
    <t>퇴근지 이동구분</t>
    <phoneticPr fontId="2" type="noConversion"/>
  </si>
  <si>
    <t>직퇴(평일)</t>
    <phoneticPr fontId="2" type="noConversion"/>
  </si>
  <si>
    <t>복귀(평일)</t>
    <phoneticPr fontId="2" type="noConversion"/>
  </si>
  <si>
    <t>경유지 이동구분</t>
    <phoneticPr fontId="2" type="noConversion"/>
  </si>
  <si>
    <t>아래 [ 드롭다운목록 ] 수정,삭제 금지.</t>
    <phoneticPr fontId="2" type="noConversion"/>
  </si>
  <si>
    <t>2. 유류비 : 매월초 경지부에서 공지한 [공시주유가]를 사용합니다.</t>
    <phoneticPr fontId="2" type="noConversion"/>
  </si>
  <si>
    <t>3-1. 이동구분이 [직출/평일] 이고, 운행시기가 [주간] 인 경우 , [출근]유류비 공제.</t>
    <phoneticPr fontId="2" type="noConversion"/>
  </si>
  <si>
    <t>3-2. 이동구분이 [직퇴/평일] 이고, 운행시기가 [주간] 인 경우 , [퇴근]유류비 공제.</t>
    <phoneticPr fontId="2" type="noConversion"/>
  </si>
  <si>
    <t>유류비(정산액)</t>
    <phoneticPr fontId="2" type="noConversion"/>
  </si>
  <si>
    <t>자택-회사간
이동거리(Km) / 비용</t>
    <phoneticPr fontId="2" type="noConversion"/>
  </si>
  <si>
    <t>* 유류비(기본가)</t>
    <phoneticPr fontId="2" type="noConversion"/>
  </si>
  <si>
    <t xml:space="preserve"> -&gt;  이동구분이 [직출] [직퇴] 이고,   [주간]인 경우, 출퇴근에 해당하는 비용 공제.</t>
    <phoneticPr fontId="2" type="noConversion"/>
  </si>
  <si>
    <t>2023.11.01</t>
    <phoneticPr fontId="2" type="noConversion"/>
  </si>
  <si>
    <t>2023-11-01 11:11:11</t>
    <phoneticPr fontId="2" type="noConversion"/>
  </si>
  <si>
    <t>박현지 외</t>
    <phoneticPr fontId="2" type="noConversion"/>
  </si>
  <si>
    <t xml:space="preserve"> -&gt; 해당대상 : 영업부 , 경영지원부 , 솔루션본부</t>
    <phoneticPr fontId="2" type="noConversion"/>
  </si>
  <si>
    <t>홍 길 동</t>
    <phoneticPr fontId="2" type="noConversion"/>
  </si>
  <si>
    <t>2023.11.01~2023.11.10</t>
    <phoneticPr fontId="2" type="noConversion"/>
  </si>
  <si>
    <t>2023.11.01~2023.11.03</t>
    <phoneticPr fontId="2" type="noConversion"/>
  </si>
  <si>
    <t>2023.11.01~2023.11.02</t>
  </si>
  <si>
    <t>2023.11.01~2023.11.02</t>
    <phoneticPr fontId="2" type="noConversion"/>
  </si>
  <si>
    <t>3. 원칙적으로 출/퇴근 비용은 지원하지 않습니다. ( 휴일,출장,야간 등. 제외 )
 - 장비상차를 위해 사무실을 경유지1로 두는 경우, 도착시간이 평일/주간인 경우 인정하지 않습니다.
   ( 이 경우는 출근과 동일하므로, 시작지를 사무실로 지정해 주세요 )</t>
    <phoneticPr fontId="2" type="noConversion"/>
  </si>
  <si>
    <t>도착지 도착시간</t>
    <phoneticPr fontId="2" type="noConversion"/>
  </si>
  <si>
    <t>이동사유(상세)</t>
    <phoneticPr fontId="2" type="noConversion"/>
  </si>
  <si>
    <t>2024.01.01 이후 서식.</t>
    <phoneticPr fontId="2" type="noConversion"/>
  </si>
  <si>
    <r>
      <t xml:space="preserve">유      종 :
</t>
    </r>
    <r>
      <rPr>
        <sz val="8"/>
        <rFont val="맑은 고딕"/>
        <family val="3"/>
        <charset val="129"/>
      </rPr>
      <t>(휘발유/경유/LPG/전기)</t>
    </r>
    <phoneticPr fontId="2" type="noConversion"/>
  </si>
  <si>
    <r>
      <t>연비</t>
    </r>
    <r>
      <rPr>
        <sz val="8"/>
        <rFont val="맑은 고딕"/>
        <family val="3"/>
        <charset val="129"/>
      </rPr>
      <t>(고정)</t>
    </r>
    <r>
      <rPr>
        <b/>
        <sz val="9"/>
        <rFont val="맑은 고딕"/>
        <family val="3"/>
        <charset val="129"/>
      </rPr>
      <t xml:space="preserve"> :</t>
    </r>
    <phoneticPr fontId="2" type="noConversion"/>
  </si>
  <si>
    <r>
      <t xml:space="preserve">공시 주유가
</t>
    </r>
    <r>
      <rPr>
        <sz val="8"/>
        <rFont val="맑은 고딕"/>
        <family val="3"/>
        <charset val="129"/>
      </rPr>
      <t>(당월, 원)</t>
    </r>
    <phoneticPr fontId="2" type="noConversion"/>
  </si>
  <si>
    <r>
      <t xml:space="preserve">유류비 할증
</t>
    </r>
    <r>
      <rPr>
        <sz val="8"/>
        <rFont val="맑은 고딕"/>
        <family val="3"/>
        <charset val="129"/>
      </rPr>
      <t>( 주간 / 4% )</t>
    </r>
    <phoneticPr fontId="2" type="noConversion"/>
  </si>
  <si>
    <r>
      <t xml:space="preserve">유류비 적용가
</t>
    </r>
    <r>
      <rPr>
        <sz val="8"/>
        <rFont val="맑은 고딕"/>
        <family val="3"/>
        <charset val="129"/>
      </rPr>
      <t>(주간, 원)</t>
    </r>
    <phoneticPr fontId="2" type="noConversion"/>
  </si>
  <si>
    <r>
      <t xml:space="preserve">유류비 추가 할증
</t>
    </r>
    <r>
      <rPr>
        <sz val="8"/>
        <rFont val="맑은 고딕"/>
        <family val="3"/>
        <charset val="129"/>
      </rPr>
      <t>( 휴일,주간외,출장 / 3% )</t>
    </r>
    <phoneticPr fontId="2" type="noConversion"/>
  </si>
  <si>
    <r>
      <t xml:space="preserve">이동거리 할증율
</t>
    </r>
    <r>
      <rPr>
        <sz val="8"/>
        <rFont val="맑은 고딕"/>
        <family val="3"/>
        <charset val="129"/>
      </rPr>
      <t>(조정거리 할증율)</t>
    </r>
    <phoneticPr fontId="2" type="noConversion"/>
  </si>
  <si>
    <r>
      <rPr>
        <b/>
        <sz val="9"/>
        <rFont val="맑은 고딕"/>
        <family val="3"/>
        <charset val="129"/>
      </rPr>
      <t>운행시기</t>
    </r>
    <r>
      <rPr>
        <b/>
        <sz val="9"/>
        <color indexed="48"/>
        <rFont val="맑은 고딕"/>
        <family val="3"/>
        <charset val="129"/>
      </rPr>
      <t xml:space="preserve">
</t>
    </r>
    <r>
      <rPr>
        <sz val="8"/>
        <color indexed="48"/>
        <rFont val="맑은 고딕"/>
        <family val="3"/>
        <charset val="129"/>
      </rPr>
      <t>(드롭다운 선택 입력)</t>
    </r>
    <phoneticPr fontId="2" type="noConversion"/>
  </si>
  <si>
    <r>
      <rPr>
        <b/>
        <sz val="9"/>
        <rFont val="맑은 고딕"/>
        <family val="3"/>
        <charset val="129"/>
      </rPr>
      <t>이동구분</t>
    </r>
    <r>
      <rPr>
        <sz val="8"/>
        <color indexed="48"/>
        <rFont val="맑은 고딕"/>
        <family val="3"/>
        <charset val="129"/>
      </rPr>
      <t xml:space="preserve">
(드롭다운 선택 입력)</t>
    </r>
    <phoneticPr fontId="2" type="noConversion"/>
  </si>
  <si>
    <t>출장이동</t>
    <phoneticPr fontId="2" type="noConversion"/>
  </si>
  <si>
    <t>휴일이동</t>
    <phoneticPr fontId="2" type="noConversion"/>
  </si>
  <si>
    <t>외근이동(물품적재)</t>
    <phoneticPr fontId="2" type="noConversion"/>
  </si>
  <si>
    <t>외근이동</t>
    <phoneticPr fontId="2" type="noConversion"/>
  </si>
  <si>
    <t>외근(평일)</t>
    <phoneticPr fontId="2" type="noConversion"/>
  </si>
  <si>
    <t>1. 작성항목 :  [흰색/ 노란색 셀] :  직접입력  |  [연두색 셀] : 드롭다운 선택입력</t>
    <phoneticPr fontId="2" type="noConversion"/>
  </si>
  <si>
    <t>출발/도착지 장소명
(거래처명)</t>
    <phoneticPr fontId="2" type="noConversion"/>
  </si>
  <si>
    <t>* [직출] [직퇴] 이고,   [주간]인 경우,  출퇴근 비용 공제.</t>
    <phoneticPr fontId="2" type="noConversion"/>
  </si>
  <si>
    <t>야간/새벽</t>
  </si>
  <si>
    <t>외근이동</t>
  </si>
  <si>
    <t>휘발유</t>
  </si>
  <si>
    <t>주간</t>
  </si>
  <si>
    <t>외근이동(물품적재)</t>
  </si>
  <si>
    <t>정해동</t>
    <phoneticPr fontId="2" type="noConversion"/>
  </si>
  <si>
    <t>최 상 훈</t>
    <phoneticPr fontId="2" type="noConversion"/>
  </si>
  <si>
    <t>솔루션본부 / 기술1팀</t>
    <phoneticPr fontId="2" type="noConversion"/>
  </si>
  <si>
    <t xml:space="preserve">[ 2024년 7월 ] [ 사용경비 지출 보고서 ] [ 구분 : 총괄 ] </t>
    <phoneticPr fontId="2" type="noConversion"/>
  </si>
  <si>
    <t>2024년  7월</t>
    <phoneticPr fontId="2" type="noConversion"/>
  </si>
  <si>
    <t>은행골</t>
    <phoneticPr fontId="2" type="noConversion"/>
  </si>
  <si>
    <t>영등포</t>
    <phoneticPr fontId="2" type="noConversion"/>
  </si>
  <si>
    <t>아진당</t>
    <phoneticPr fontId="2" type="noConversion"/>
  </si>
  <si>
    <t>백다방</t>
    <phoneticPr fontId="2" type="noConversion"/>
  </si>
  <si>
    <t>스위치 교체건으로 미팅후 식사(양용석 대리)</t>
    <phoneticPr fontId="2" type="noConversion"/>
  </si>
  <si>
    <t>전산팀 음료대접(이창희 차장)</t>
    <phoneticPr fontId="2" type="noConversion"/>
  </si>
  <si>
    <t>2024.7.19</t>
    <phoneticPr fontId="2" type="noConversion"/>
  </si>
  <si>
    <t>2024.7.24</t>
    <phoneticPr fontId="2" type="noConversion"/>
  </si>
  <si>
    <t>2024.7.25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</si>
</sst>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&quot;2012.08.&quot;0#"/>
    <numFmt numFmtId="178" formatCode="_-[$$-409]* #,##0.00_ ;_-[$$-409]* \-#,##0.00\ ;_-[$$-409]* &quot;-&quot;??_ ;_-@_ "/>
    <numFmt numFmtId="179" formatCode="####&quot; 일&quot;"/>
    <numFmt numFmtId="180" formatCode="_-[$¥-411]* #,##0_-;\-[$¥-411]* #,##0_-;_-[$¥-411]* &quot;-&quot;??_-;_-@_-"/>
    <numFmt numFmtId="181" formatCode="_-&quot;₩&quot;* #,##0.00_-;\-&quot;₩&quot;* #,##0.00_-;_-&quot;₩&quot;* &quot;-&quot;_-;_-@_-"/>
    <numFmt numFmtId="182" formatCode="##&quot; ( Km/L )&quot;"/>
    <numFmt numFmtId="183" formatCode="#,##0.00&quot; Km&quot;"/>
    <numFmt numFmtId="184" formatCode="h&quot;시&quot;\ mm&quot;분&quot;;@"/>
  </numFmts>
  <fonts count="5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나눔고딕"/>
      <family val="3"/>
      <charset val="129"/>
    </font>
    <font>
      <b/>
      <sz val="9"/>
      <name val="나눔고딕"/>
      <family val="3"/>
      <charset val="129"/>
    </font>
    <font>
      <sz val="12"/>
      <name val="나눔고딕"/>
      <family val="3"/>
      <charset val="129"/>
    </font>
    <font>
      <b/>
      <sz val="12"/>
      <name val="나눔고딕"/>
      <family val="3"/>
      <charset val="129"/>
    </font>
    <font>
      <b/>
      <sz val="15"/>
      <name val="맑은 고딕"/>
      <family val="3"/>
      <charset val="129"/>
    </font>
    <font>
      <sz val="9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name val="맑은 고딕"/>
      <family val="3"/>
      <charset val="129"/>
    </font>
    <font>
      <b/>
      <sz val="20"/>
      <name val="맑은 고딕"/>
      <family val="3"/>
      <charset val="129"/>
    </font>
    <font>
      <sz val="9"/>
      <color indexed="10"/>
      <name val="맑은 고딕"/>
      <family val="3"/>
      <charset val="129"/>
    </font>
    <font>
      <sz val="9"/>
      <name val="굴림"/>
      <family val="3"/>
      <charset val="129"/>
    </font>
    <font>
      <b/>
      <sz val="20"/>
      <name val="굴림"/>
      <family val="3"/>
      <charset val="129"/>
    </font>
    <font>
      <sz val="10"/>
      <name val="나눔고딕"/>
      <family val="3"/>
      <charset val="129"/>
    </font>
    <font>
      <b/>
      <sz val="16"/>
      <name val="나눔고딕OTF ExtraBold"/>
      <family val="2"/>
      <charset val="129"/>
    </font>
    <font>
      <b/>
      <sz val="11"/>
      <name val="나눔고딕"/>
      <family val="3"/>
      <charset val="129"/>
    </font>
    <font>
      <b/>
      <sz val="10"/>
      <name val="나눔고딕"/>
      <family val="3"/>
      <charset val="129"/>
    </font>
    <font>
      <sz val="11"/>
      <name val="나눔고딕"/>
      <family val="3"/>
      <charset val="129"/>
    </font>
    <font>
      <b/>
      <sz val="20"/>
      <name val="나눔고딕OTF ExtraBold"/>
      <family val="2"/>
      <charset val="129"/>
    </font>
    <font>
      <b/>
      <sz val="11"/>
      <name val="맑은 고딕"/>
      <family val="3"/>
      <charset val="129"/>
    </font>
    <font>
      <sz val="9"/>
      <color indexed="48"/>
      <name val="맑은 고딕"/>
      <family val="3"/>
      <charset val="129"/>
    </font>
    <font>
      <u/>
      <sz val="9"/>
      <color indexed="48"/>
      <name val="맑은 고딕"/>
      <family val="3"/>
      <charset val="129"/>
    </font>
    <font>
      <b/>
      <sz val="30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sz val="11"/>
      <name val="맑은 고딕"/>
      <family val="3"/>
      <charset val="129"/>
    </font>
    <font>
      <b/>
      <sz val="9"/>
      <name val="굴림"/>
      <family val="3"/>
      <charset val="129"/>
    </font>
    <font>
      <sz val="8"/>
      <name val="맑은 고딕"/>
      <family val="3"/>
      <charset val="129"/>
    </font>
    <font>
      <b/>
      <sz val="9"/>
      <color indexed="48"/>
      <name val="맑은 고딕"/>
      <family val="3"/>
      <charset val="129"/>
    </font>
    <font>
      <sz val="8"/>
      <color indexed="4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rgb="FFFF0000"/>
      <name val="나눔고딕"/>
      <family val="3"/>
      <charset val="129"/>
    </font>
    <font>
      <b/>
      <sz val="10"/>
      <color rgb="FF3333FF"/>
      <name val="맑은 고딕"/>
      <family val="3"/>
      <charset val="129"/>
    </font>
    <font>
      <sz val="9"/>
      <color rgb="FF3333FF"/>
      <name val="맑은 고딕"/>
      <family val="3"/>
      <charset val="129"/>
    </font>
    <font>
      <sz val="10"/>
      <color rgb="FF0070C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2"/>
      <color rgb="FF3333FF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9"/>
      <color rgb="FF3333FF"/>
      <name val="맑은 고딕"/>
      <family val="3"/>
      <charset val="129"/>
      <scheme val="major"/>
    </font>
    <font>
      <i/>
      <sz val="9"/>
      <name val="맑은 고딕"/>
      <family val="3"/>
      <charset val="129"/>
      <scheme val="major"/>
    </font>
    <font>
      <b/>
      <i/>
      <sz val="9"/>
      <color rgb="FF3333FF"/>
      <name val="맑은 고딕"/>
      <family val="3"/>
      <charset val="129"/>
      <scheme val="major"/>
    </font>
    <font>
      <sz val="9"/>
      <color rgb="FF3333FF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i/>
      <sz val="12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F5E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</fills>
  <borders count="19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/>
      <top style="thin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3" fillId="0" borderId="0">
      <alignment vertical="center"/>
    </xf>
  </cellStyleXfs>
  <cellXfs count="63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3" borderId="9" xfId="0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4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41" fontId="8" fillId="0" borderId="15" xfId="3" applyFont="1" applyBorder="1" applyAlignment="1">
      <alignment vertical="center"/>
    </xf>
    <xf numFmtId="41" fontId="8" fillId="0" borderId="16" xfId="3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1" fontId="11" fillId="2" borderId="0" xfId="3" applyFont="1" applyFill="1" applyBorder="1" applyAlignment="1">
      <alignment horizontal="center" vertical="center"/>
    </xf>
    <xf numFmtId="176" fontId="11" fillId="0" borderId="0" xfId="3" applyNumberFormat="1" applyFont="1" applyAlignment="1">
      <alignment vertical="center"/>
    </xf>
    <xf numFmtId="176" fontId="8" fillId="0" borderId="0" xfId="3" applyNumberFormat="1" applyFont="1" applyAlignment="1">
      <alignment horizontal="center" vertical="center"/>
    </xf>
    <xf numFmtId="41" fontId="8" fillId="4" borderId="18" xfId="3" applyFont="1" applyFill="1" applyBorder="1" applyAlignment="1">
      <alignment horizontal="center" vertical="center"/>
    </xf>
    <xf numFmtId="41" fontId="8" fillId="4" borderId="18" xfId="3" applyFont="1" applyFill="1" applyBorder="1" applyAlignment="1">
      <alignment horizontal="left" vertical="center"/>
    </xf>
    <xf numFmtId="41" fontId="8" fillId="4" borderId="18" xfId="3" applyFont="1" applyFill="1" applyBorder="1" applyAlignment="1">
      <alignment horizontal="left" vertical="center" shrinkToFit="1"/>
    </xf>
    <xf numFmtId="41" fontId="8" fillId="0" borderId="18" xfId="3" applyFont="1" applyBorder="1" applyAlignment="1">
      <alignment vertical="center"/>
    </xf>
    <xf numFmtId="41" fontId="8" fillId="0" borderId="18" xfId="3" applyFont="1" applyBorder="1" applyAlignment="1">
      <alignment horizontal="right" vertical="center"/>
    </xf>
    <xf numFmtId="176" fontId="8" fillId="0" borderId="0" xfId="3" applyNumberFormat="1" applyFont="1" applyAlignment="1">
      <alignment vertical="center"/>
    </xf>
    <xf numFmtId="41" fontId="8" fillId="4" borderId="18" xfId="3" applyFont="1" applyFill="1" applyBorder="1" applyAlignment="1">
      <alignment vertical="center"/>
    </xf>
    <xf numFmtId="41" fontId="8" fillId="0" borderId="18" xfId="3" applyFont="1" applyBorder="1" applyAlignment="1">
      <alignment horizontal="center" vertical="center"/>
    </xf>
    <xf numFmtId="41" fontId="8" fillId="0" borderId="0" xfId="3" applyFont="1" applyAlignment="1">
      <alignment horizontal="center" vertical="center"/>
    </xf>
    <xf numFmtId="177" fontId="8" fillId="0" borderId="0" xfId="3" applyNumberFormat="1" applyFont="1" applyAlignment="1">
      <alignment horizontal="center" vertical="center"/>
    </xf>
    <xf numFmtId="41" fontId="8" fillId="0" borderId="0" xfId="3" applyFont="1" applyAlignment="1">
      <alignment vertical="center"/>
    </xf>
    <xf numFmtId="41" fontId="8" fillId="0" borderId="0" xfId="3" applyFont="1" applyAlignment="1" applyProtection="1">
      <alignment horizontal="center" vertical="center"/>
      <protection locked="0"/>
    </xf>
    <xf numFmtId="177" fontId="8" fillId="0" borderId="0" xfId="3" applyNumberFormat="1" applyFont="1" applyAlignment="1" applyProtection="1">
      <alignment horizontal="center" vertical="center"/>
      <protection locked="0"/>
    </xf>
    <xf numFmtId="41" fontId="8" fillId="0" borderId="0" xfId="3" applyFont="1" applyAlignment="1" applyProtection="1">
      <alignment vertical="center"/>
      <protection locked="0"/>
    </xf>
    <xf numFmtId="176" fontId="8" fillId="0" borderId="0" xfId="3" applyNumberFormat="1" applyFont="1" applyAlignment="1" applyProtection="1">
      <alignment vertical="center"/>
      <protection locked="0"/>
    </xf>
    <xf numFmtId="176" fontId="8" fillId="0" borderId="0" xfId="3" applyNumberFormat="1" applyFont="1" applyAlignment="1" applyProtection="1">
      <alignment horizontal="center" vertical="center"/>
      <protection locked="0"/>
    </xf>
    <xf numFmtId="41" fontId="11" fillId="2" borderId="0" xfId="3" applyFont="1" applyFill="1" applyBorder="1" applyAlignment="1">
      <alignment horizontal="left" vertical="center"/>
    </xf>
    <xf numFmtId="176" fontId="10" fillId="0" borderId="0" xfId="3" applyNumberFormat="1" applyFont="1" applyFill="1" applyAlignment="1">
      <alignment horizontal="center" vertical="center"/>
    </xf>
    <xf numFmtId="176" fontId="11" fillId="0" borderId="0" xfId="3" applyNumberFormat="1" applyFont="1" applyFill="1" applyAlignment="1">
      <alignment horizontal="center" vertical="center"/>
    </xf>
    <xf numFmtId="176" fontId="11" fillId="0" borderId="0" xfId="3" applyNumberFormat="1" applyFont="1" applyFill="1" applyAlignment="1">
      <alignment vertical="center"/>
    </xf>
    <xf numFmtId="176" fontId="10" fillId="0" borderId="0" xfId="3" applyNumberFormat="1" applyFont="1" applyFill="1" applyAlignment="1">
      <alignment horizontal="left" vertical="center"/>
    </xf>
    <xf numFmtId="41" fontId="8" fillId="0" borderId="0" xfId="3" applyFont="1" applyFill="1" applyAlignment="1">
      <alignment horizontal="center" vertical="center"/>
    </xf>
    <xf numFmtId="177" fontId="8" fillId="0" borderId="0" xfId="3" applyNumberFormat="1" applyFont="1" applyFill="1" applyAlignment="1">
      <alignment horizontal="center" vertical="center"/>
    </xf>
    <xf numFmtId="41" fontId="8" fillId="0" borderId="0" xfId="3" applyFont="1" applyFill="1" applyAlignment="1">
      <alignment vertical="center"/>
    </xf>
    <xf numFmtId="176" fontId="8" fillId="0" borderId="0" xfId="3" applyNumberFormat="1" applyFont="1" applyFill="1" applyAlignment="1">
      <alignment vertical="center"/>
    </xf>
    <xf numFmtId="41" fontId="10" fillId="0" borderId="0" xfId="3" applyFont="1" applyFill="1" applyAlignment="1">
      <alignment horizontal="center" vertical="center"/>
    </xf>
    <xf numFmtId="176" fontId="10" fillId="0" borderId="0" xfId="3" applyNumberFormat="1" applyFont="1" applyFill="1" applyAlignment="1">
      <alignment vertical="center"/>
    </xf>
    <xf numFmtId="41" fontId="10" fillId="5" borderId="19" xfId="3" applyFont="1" applyFill="1" applyBorder="1" applyAlignment="1">
      <alignment horizontal="center" vertical="center"/>
    </xf>
    <xf numFmtId="177" fontId="10" fillId="4" borderId="20" xfId="3" applyNumberFormat="1" applyFont="1" applyFill="1" applyBorder="1" applyAlignment="1">
      <alignment horizontal="left" vertical="center" indent="1"/>
    </xf>
    <xf numFmtId="41" fontId="10" fillId="4" borderId="21" xfId="3" applyFont="1" applyFill="1" applyBorder="1" applyAlignment="1">
      <alignment horizontal="left" vertical="center" indent="1"/>
    </xf>
    <xf numFmtId="41" fontId="10" fillId="5" borderId="22" xfId="3" applyFont="1" applyFill="1" applyBorder="1" applyAlignment="1">
      <alignment horizontal="center" vertical="center"/>
    </xf>
    <xf numFmtId="177" fontId="10" fillId="4" borderId="23" xfId="3" applyNumberFormat="1" applyFont="1" applyFill="1" applyBorder="1" applyAlignment="1">
      <alignment horizontal="center" vertical="center"/>
    </xf>
    <xf numFmtId="176" fontId="10" fillId="4" borderId="24" xfId="3" applyNumberFormat="1" applyFont="1" applyFill="1" applyBorder="1" applyAlignment="1">
      <alignment horizontal="left" vertical="center" indent="1"/>
    </xf>
    <xf numFmtId="41" fontId="9" fillId="0" borderId="0" xfId="3" applyFont="1" applyFill="1" applyAlignment="1">
      <alignment horizontal="center" vertical="center"/>
    </xf>
    <xf numFmtId="176" fontId="9" fillId="0" borderId="0" xfId="3" applyNumberFormat="1" applyFont="1" applyFill="1" applyAlignment="1">
      <alignment horizontal="center" vertical="center"/>
    </xf>
    <xf numFmtId="41" fontId="10" fillId="0" borderId="25" xfId="3" applyFont="1" applyFill="1" applyBorder="1" applyAlignment="1">
      <alignment horizontal="center" vertical="center"/>
    </xf>
    <xf numFmtId="41" fontId="10" fillId="5" borderId="26" xfId="3" applyFont="1" applyFill="1" applyBorder="1" applyAlignment="1">
      <alignment horizontal="center" vertical="center"/>
    </xf>
    <xf numFmtId="41" fontId="10" fillId="5" borderId="27" xfId="3" applyFont="1" applyFill="1" applyBorder="1" applyAlignment="1">
      <alignment horizontal="center" vertical="center"/>
    </xf>
    <xf numFmtId="41" fontId="10" fillId="0" borderId="28" xfId="3" applyFont="1" applyFill="1" applyBorder="1" applyAlignment="1">
      <alignment horizontal="center" vertical="center"/>
    </xf>
    <xf numFmtId="41" fontId="12" fillId="0" borderId="0" xfId="3" applyFont="1" applyFill="1" applyAlignment="1">
      <alignment horizontal="right" vertical="center"/>
    </xf>
    <xf numFmtId="41" fontId="11" fillId="4" borderId="29" xfId="3" applyFont="1" applyFill="1" applyBorder="1" applyAlignment="1">
      <alignment horizontal="center" vertical="center"/>
    </xf>
    <xf numFmtId="41" fontId="11" fillId="4" borderId="30" xfId="3" applyFont="1" applyFill="1" applyBorder="1" applyAlignment="1">
      <alignment horizontal="center" vertical="center"/>
    </xf>
    <xf numFmtId="41" fontId="11" fillId="4" borderId="31" xfId="3" applyFont="1" applyFill="1" applyBorder="1" applyAlignment="1">
      <alignment horizontal="center" vertical="center"/>
    </xf>
    <xf numFmtId="41" fontId="11" fillId="4" borderId="18" xfId="3" applyFont="1" applyFill="1" applyBorder="1" applyAlignment="1">
      <alignment horizontal="center" vertical="center"/>
    </xf>
    <xf numFmtId="41" fontId="10" fillId="5" borderId="32" xfId="3" applyFont="1" applyFill="1" applyBorder="1" applyAlignment="1">
      <alignment horizontal="center" vertical="center"/>
    </xf>
    <xf numFmtId="41" fontId="10" fillId="5" borderId="33" xfId="3" applyFont="1" applyFill="1" applyBorder="1" applyAlignment="1">
      <alignment horizontal="center" vertical="center"/>
    </xf>
    <xf numFmtId="41" fontId="10" fillId="5" borderId="34" xfId="3" applyFont="1" applyFill="1" applyBorder="1" applyAlignment="1">
      <alignment horizontal="center" vertical="center"/>
    </xf>
    <xf numFmtId="41" fontId="8" fillId="4" borderId="35" xfId="3" applyFont="1" applyFill="1" applyBorder="1" applyAlignment="1">
      <alignment horizontal="center" vertical="center"/>
    </xf>
    <xf numFmtId="177" fontId="8" fillId="0" borderId="18" xfId="0" applyNumberFormat="1" applyFont="1" applyBorder="1" applyAlignment="1">
      <alignment horizontal="center" vertical="center"/>
    </xf>
    <xf numFmtId="176" fontId="8" fillId="0" borderId="25" xfId="3" applyNumberFormat="1" applyFont="1" applyBorder="1" applyAlignment="1">
      <alignment horizontal="center" vertical="center"/>
    </xf>
    <xf numFmtId="177" fontId="8" fillId="0" borderId="18" xfId="3" applyNumberFormat="1" applyFont="1" applyBorder="1" applyAlignment="1">
      <alignment horizontal="center" vertical="center"/>
    </xf>
    <xf numFmtId="176" fontId="10" fillId="2" borderId="36" xfId="3" applyNumberFormat="1" applyFont="1" applyFill="1" applyBorder="1" applyAlignment="1">
      <alignment horizontal="center" vertical="center"/>
    </xf>
    <xf numFmtId="176" fontId="10" fillId="2" borderId="0" xfId="3" applyNumberFormat="1" applyFont="1" applyFill="1" applyBorder="1" applyAlignment="1">
      <alignment horizontal="center" vertical="center"/>
    </xf>
    <xf numFmtId="176" fontId="10" fillId="2" borderId="0" xfId="3" applyNumberFormat="1" applyFont="1" applyFill="1" applyBorder="1" applyAlignment="1">
      <alignment horizontal="left" vertical="center"/>
    </xf>
    <xf numFmtId="176" fontId="11" fillId="4" borderId="0" xfId="3" applyNumberFormat="1" applyFont="1" applyFill="1" applyBorder="1" applyAlignment="1">
      <alignment horizontal="right" vertical="center"/>
    </xf>
    <xf numFmtId="176" fontId="11" fillId="4" borderId="0" xfId="3" applyNumberFormat="1" applyFont="1" applyFill="1" applyBorder="1" applyAlignment="1">
      <alignment horizontal="center" vertical="center"/>
    </xf>
    <xf numFmtId="176" fontId="10" fillId="4" borderId="0" xfId="3" applyNumberFormat="1" applyFont="1" applyFill="1" applyBorder="1" applyAlignment="1">
      <alignment horizontal="left" vertical="center"/>
    </xf>
    <xf numFmtId="176" fontId="11" fillId="4" borderId="37" xfId="3" applyNumberFormat="1" applyFont="1" applyFill="1" applyBorder="1" applyAlignment="1">
      <alignment horizontal="center" vertical="center"/>
    </xf>
    <xf numFmtId="176" fontId="10" fillId="2" borderId="0" xfId="3" applyNumberFormat="1" applyFont="1" applyFill="1" applyBorder="1" applyAlignment="1">
      <alignment horizontal="right" vertical="center"/>
    </xf>
    <xf numFmtId="49" fontId="8" fillId="0" borderId="18" xfId="0" applyNumberFormat="1" applyFont="1" applyBorder="1" applyAlignment="1">
      <alignment horizontal="center" vertical="center"/>
    </xf>
    <xf numFmtId="49" fontId="8" fillId="4" borderId="18" xfId="3" applyNumberFormat="1" applyFont="1" applyFill="1" applyBorder="1" applyAlignment="1">
      <alignment horizontal="center" vertical="center"/>
    </xf>
    <xf numFmtId="49" fontId="8" fillId="0" borderId="18" xfId="3" applyNumberFormat="1" applyFont="1" applyBorder="1" applyAlignment="1">
      <alignment horizontal="center" vertical="center"/>
    </xf>
    <xf numFmtId="49" fontId="8" fillId="4" borderId="18" xfId="3" applyNumberFormat="1" applyFont="1" applyFill="1" applyBorder="1" applyAlignment="1">
      <alignment vertical="center"/>
    </xf>
    <xf numFmtId="41" fontId="8" fillId="4" borderId="18" xfId="3" applyFont="1" applyFill="1" applyBorder="1" applyAlignment="1">
      <alignment horizontal="center" vertical="center" shrinkToFit="1"/>
    </xf>
    <xf numFmtId="176" fontId="9" fillId="0" borderId="0" xfId="3" applyNumberFormat="1" applyFont="1" applyFill="1" applyAlignment="1">
      <alignment horizontal="left" vertical="center"/>
    </xf>
    <xf numFmtId="176" fontId="35" fillId="2" borderId="36" xfId="3" applyNumberFormat="1" applyFont="1" applyFill="1" applyBorder="1" applyAlignment="1">
      <alignment horizontal="left" vertical="center"/>
    </xf>
    <xf numFmtId="41" fontId="8" fillId="0" borderId="25" xfId="3" applyFont="1" applyBorder="1" applyAlignment="1">
      <alignment horizontal="center" vertical="center"/>
    </xf>
    <xf numFmtId="176" fontId="8" fillId="0" borderId="0" xfId="3" applyNumberFormat="1" applyFont="1" applyAlignment="1">
      <alignment horizontal="left" vertical="center"/>
    </xf>
    <xf numFmtId="176" fontId="10" fillId="5" borderId="38" xfId="3" applyNumberFormat="1" applyFont="1" applyFill="1" applyBorder="1" applyAlignment="1">
      <alignment horizontal="center" vertical="center"/>
    </xf>
    <xf numFmtId="176" fontId="10" fillId="5" borderId="39" xfId="3" applyNumberFormat="1" applyFont="1" applyFill="1" applyBorder="1" applyAlignment="1">
      <alignment horizontal="center" vertical="center"/>
    </xf>
    <xf numFmtId="177" fontId="10" fillId="4" borderId="21" xfId="3" applyNumberFormat="1" applyFont="1" applyFill="1" applyBorder="1" applyAlignment="1">
      <alignment horizontal="left" vertical="center" indent="1"/>
    </xf>
    <xf numFmtId="41" fontId="10" fillId="4" borderId="40" xfId="3" applyFont="1" applyFill="1" applyBorder="1" applyAlignment="1">
      <alignment vertical="center"/>
    </xf>
    <xf numFmtId="41" fontId="10" fillId="4" borderId="21" xfId="3" applyFont="1" applyFill="1" applyBorder="1" applyAlignment="1">
      <alignment horizontal="center" vertical="center"/>
    </xf>
    <xf numFmtId="41" fontId="10" fillId="4" borderId="24" xfId="3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43" xfId="0" applyFont="1" applyFill="1" applyBorder="1" applyAlignment="1">
      <alignment horizontal="center" vertical="center"/>
    </xf>
    <xf numFmtId="0" fontId="15" fillId="5" borderId="44" xfId="0" applyFont="1" applyFill="1" applyBorder="1" applyAlignment="1">
      <alignment horizontal="right" vertical="center" indent="1"/>
    </xf>
    <xf numFmtId="0" fontId="15" fillId="0" borderId="42" xfId="0" applyFont="1" applyBorder="1" applyAlignment="1">
      <alignment horizontal="center" vertical="center"/>
    </xf>
    <xf numFmtId="0" fontId="15" fillId="5" borderId="33" xfId="0" applyFont="1" applyFill="1" applyBorder="1" applyAlignment="1">
      <alignment horizontal="right" vertical="center" indent="1"/>
    </xf>
    <xf numFmtId="178" fontId="15" fillId="0" borderId="3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80" fontId="15" fillId="0" borderId="4" xfId="0" applyNumberFormat="1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5" borderId="46" xfId="0" applyFont="1" applyFill="1" applyBorder="1" applyAlignment="1">
      <alignment horizontal="right" vertical="center" indent="1"/>
    </xf>
    <xf numFmtId="178" fontId="15" fillId="0" borderId="5" xfId="0" applyNumberFormat="1" applyFont="1" applyBorder="1" applyAlignment="1">
      <alignment horizontal="center" vertical="center"/>
    </xf>
    <xf numFmtId="178" fontId="15" fillId="0" borderId="47" xfId="0" applyNumberFormat="1" applyFont="1" applyBorder="1" applyAlignment="1">
      <alignment horizontal="center" vertical="center"/>
    </xf>
    <xf numFmtId="180" fontId="15" fillId="0" borderId="6" xfId="0" applyNumberFormat="1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indent="1"/>
    </xf>
    <xf numFmtId="0" fontId="15" fillId="0" borderId="41" xfId="0" applyFont="1" applyBorder="1" applyAlignment="1">
      <alignment horizontal="left" vertical="center" wrapText="1" indent="1"/>
    </xf>
    <xf numFmtId="0" fontId="15" fillId="0" borderId="41" xfId="0" applyFont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indent="1"/>
    </xf>
    <xf numFmtId="0" fontId="15" fillId="5" borderId="33" xfId="0" applyFont="1" applyFill="1" applyBorder="1" applyAlignment="1">
      <alignment horizontal="right" vertical="center" wrapText="1" indent="1"/>
    </xf>
    <xf numFmtId="0" fontId="15" fillId="0" borderId="3" xfId="0" applyFont="1" applyBorder="1" applyAlignment="1">
      <alignment horizontal="left" vertical="center" wrapText="1" indent="1"/>
    </xf>
    <xf numFmtId="0" fontId="15" fillId="0" borderId="18" xfId="0" applyFont="1" applyBorder="1" applyAlignment="1">
      <alignment horizontal="left" vertical="center" wrapText="1" indent="1"/>
    </xf>
    <xf numFmtId="0" fontId="15" fillId="0" borderId="18" xfId="0" applyFont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1"/>
    </xf>
    <xf numFmtId="0" fontId="15" fillId="0" borderId="3" xfId="0" applyFont="1" applyBorder="1" applyAlignment="1">
      <alignment horizontal="left" vertical="center" indent="1"/>
    </xf>
    <xf numFmtId="0" fontId="15" fillId="5" borderId="46" xfId="0" applyFont="1" applyFill="1" applyBorder="1" applyAlignment="1">
      <alignment horizontal="right" vertical="center" wrapText="1" indent="1"/>
    </xf>
    <xf numFmtId="0" fontId="15" fillId="0" borderId="5" xfId="0" applyFont="1" applyBorder="1" applyAlignment="1">
      <alignment horizontal="left" vertical="center" wrapText="1" indent="1"/>
    </xf>
    <xf numFmtId="0" fontId="15" fillId="0" borderId="47" xfId="0" applyFont="1" applyBorder="1" applyAlignment="1">
      <alignment horizontal="left" vertical="center" wrapText="1" indent="1"/>
    </xf>
    <xf numFmtId="0" fontId="15" fillId="0" borderId="6" xfId="0" applyFont="1" applyBorder="1" applyAlignment="1">
      <alignment horizontal="left" vertical="center" indent="1"/>
    </xf>
    <xf numFmtId="0" fontId="0" fillId="4" borderId="49" xfId="0" applyFill="1" applyBorder="1"/>
    <xf numFmtId="0" fontId="0" fillId="4" borderId="50" xfId="0" applyFill="1" applyBorder="1"/>
    <xf numFmtId="0" fontId="0" fillId="4" borderId="51" xfId="0" applyFill="1" applyBorder="1"/>
    <xf numFmtId="0" fontId="0" fillId="4" borderId="36" xfId="0" applyFill="1" applyBorder="1"/>
    <xf numFmtId="0" fontId="18" fillId="4" borderId="0" xfId="0" applyFont="1" applyFill="1" applyAlignment="1">
      <alignment horizontal="justify" vertical="center"/>
    </xf>
    <xf numFmtId="0" fontId="0" fillId="4" borderId="37" xfId="0" applyFill="1" applyBorder="1"/>
    <xf numFmtId="0" fontId="19" fillId="4" borderId="0" xfId="0" applyFont="1" applyFill="1" applyAlignment="1">
      <alignment horizontal="justify" vertical="center"/>
    </xf>
    <xf numFmtId="0" fontId="20" fillId="4" borderId="0" xfId="0" applyFont="1" applyFill="1" applyAlignment="1">
      <alignment horizontal="left" vertical="center" indent="2"/>
    </xf>
    <xf numFmtId="0" fontId="17" fillId="4" borderId="0" xfId="0" applyFont="1" applyFill="1" applyAlignment="1">
      <alignment horizontal="left" vertical="center" indent="3"/>
    </xf>
    <xf numFmtId="0" fontId="3" fillId="4" borderId="0" xfId="0" applyFont="1" applyFill="1" applyAlignment="1">
      <alignment horizontal="left" vertical="center" indent="5"/>
    </xf>
    <xf numFmtId="0" fontId="4" fillId="4" borderId="0" xfId="0" applyFont="1" applyFill="1" applyAlignment="1">
      <alignment horizontal="justify" vertical="center"/>
    </xf>
    <xf numFmtId="0" fontId="3" fillId="4" borderId="0" xfId="0" applyFont="1" applyFill="1" applyAlignment="1">
      <alignment horizontal="justify" vertical="center"/>
    </xf>
    <xf numFmtId="0" fontId="21" fillId="4" borderId="0" xfId="0" applyFont="1" applyFill="1" applyAlignment="1">
      <alignment horizontal="justify" vertical="center"/>
    </xf>
    <xf numFmtId="0" fontId="4" fillId="4" borderId="0" xfId="0" applyFont="1" applyFill="1" applyAlignment="1">
      <alignment horizontal="left" vertical="center" indent="5"/>
    </xf>
    <xf numFmtId="0" fontId="20" fillId="4" borderId="0" xfId="0" applyFont="1" applyFill="1" applyAlignment="1">
      <alignment horizontal="justify" vertical="center"/>
    </xf>
    <xf numFmtId="0" fontId="22" fillId="4" borderId="0" xfId="0" applyFont="1" applyFill="1" applyAlignment="1">
      <alignment horizontal="center" vertical="center"/>
    </xf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41" fontId="8" fillId="4" borderId="55" xfId="3" applyFont="1" applyFill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41" fontId="8" fillId="0" borderId="47" xfId="3" applyFont="1" applyBorder="1" applyAlignment="1">
      <alignment horizontal="center" vertical="center"/>
    </xf>
    <xf numFmtId="41" fontId="8" fillId="0" borderId="56" xfId="3" applyFont="1" applyBorder="1" applyAlignment="1">
      <alignment horizontal="center" vertical="center"/>
    </xf>
    <xf numFmtId="41" fontId="8" fillId="3" borderId="57" xfId="3" applyFont="1" applyFill="1" applyBorder="1" applyAlignment="1">
      <alignment horizontal="center" vertical="center"/>
    </xf>
    <xf numFmtId="177" fontId="8" fillId="3" borderId="41" xfId="3" applyNumberFormat="1" applyFont="1" applyFill="1" applyBorder="1" applyAlignment="1">
      <alignment horizontal="center" vertical="center"/>
    </xf>
    <xf numFmtId="41" fontId="8" fillId="3" borderId="41" xfId="3" applyFont="1" applyFill="1" applyBorder="1" applyAlignment="1">
      <alignment horizontal="center" vertical="center"/>
    </xf>
    <xf numFmtId="41" fontId="8" fillId="3" borderId="58" xfId="3" applyFont="1" applyFill="1" applyBorder="1" applyAlignment="1">
      <alignment horizontal="center" vertical="center"/>
    </xf>
    <xf numFmtId="41" fontId="11" fillId="3" borderId="59" xfId="3" applyFont="1" applyFill="1" applyBorder="1" applyAlignment="1">
      <alignment horizontal="center" vertical="center"/>
    </xf>
    <xf numFmtId="41" fontId="8" fillId="3" borderId="44" xfId="3" applyFont="1" applyFill="1" applyBorder="1" applyAlignment="1">
      <alignment horizontal="center" vertical="center"/>
    </xf>
    <xf numFmtId="176" fontId="8" fillId="3" borderId="58" xfId="3" applyNumberFormat="1" applyFont="1" applyFill="1" applyBorder="1" applyAlignment="1">
      <alignment horizontal="center" vertical="center"/>
    </xf>
    <xf numFmtId="41" fontId="11" fillId="3" borderId="47" xfId="3" applyFont="1" applyFill="1" applyBorder="1" applyAlignment="1">
      <alignment vertical="center"/>
    </xf>
    <xf numFmtId="41" fontId="8" fillId="3" borderId="60" xfId="3" applyFont="1" applyFill="1" applyBorder="1" applyAlignment="1">
      <alignment horizontal="center" vertical="center"/>
    </xf>
    <xf numFmtId="177" fontId="8" fillId="3" borderId="30" xfId="3" applyNumberFormat="1" applyFont="1" applyFill="1" applyBorder="1" applyAlignment="1">
      <alignment horizontal="center" vertical="center"/>
    </xf>
    <xf numFmtId="41" fontId="8" fillId="3" borderId="30" xfId="3" applyFont="1" applyFill="1" applyBorder="1" applyAlignment="1">
      <alignment horizontal="center" vertical="center"/>
    </xf>
    <xf numFmtId="176" fontId="8" fillId="3" borderId="28" xfId="3" applyNumberFormat="1" applyFont="1" applyFill="1" applyBorder="1" applyAlignment="1">
      <alignment horizontal="center" vertical="center"/>
    </xf>
    <xf numFmtId="41" fontId="11" fillId="3" borderId="61" xfId="3" applyFont="1" applyFill="1" applyBorder="1" applyAlignment="1">
      <alignment vertical="center"/>
    </xf>
    <xf numFmtId="41" fontId="11" fillId="3" borderId="61" xfId="3" applyFont="1" applyFill="1" applyBorder="1" applyAlignment="1">
      <alignment horizontal="center" vertical="center"/>
    </xf>
    <xf numFmtId="41" fontId="8" fillId="3" borderId="19" xfId="3" applyFont="1" applyFill="1" applyBorder="1" applyAlignment="1">
      <alignment horizontal="center" vertical="center"/>
    </xf>
    <xf numFmtId="177" fontId="8" fillId="3" borderId="20" xfId="3" applyNumberFormat="1" applyFont="1" applyFill="1" applyBorder="1" applyAlignment="1">
      <alignment horizontal="center" vertical="center"/>
    </xf>
    <xf numFmtId="41" fontId="8" fillId="3" borderId="20" xfId="3" applyFont="1" applyFill="1" applyBorder="1" applyAlignment="1">
      <alignment horizontal="center" vertical="center"/>
    </xf>
    <xf numFmtId="41" fontId="11" fillId="3" borderId="27" xfId="3" applyFont="1" applyFill="1" applyBorder="1" applyAlignment="1">
      <alignment vertical="center"/>
    </xf>
    <xf numFmtId="49" fontId="8" fillId="4" borderId="33" xfId="3" applyNumberFormat="1" applyFont="1" applyFill="1" applyBorder="1" applyAlignment="1">
      <alignment horizontal="center" vertical="center"/>
    </xf>
    <xf numFmtId="49" fontId="8" fillId="4" borderId="31" xfId="3" applyNumberFormat="1" applyFont="1" applyFill="1" applyBorder="1" applyAlignment="1">
      <alignment horizontal="center" vertical="center"/>
    </xf>
    <xf numFmtId="41" fontId="10" fillId="3" borderId="62" xfId="3" applyFont="1" applyFill="1" applyBorder="1" applyAlignment="1">
      <alignment horizontal="center" vertical="center"/>
    </xf>
    <xf numFmtId="41" fontId="10" fillId="3" borderId="63" xfId="3" applyFont="1" applyFill="1" applyBorder="1" applyAlignment="1">
      <alignment horizontal="center" vertical="center"/>
    </xf>
    <xf numFmtId="41" fontId="10" fillId="3" borderId="64" xfId="3" applyFont="1" applyFill="1" applyBorder="1" applyAlignment="1">
      <alignment horizontal="center" vertical="center"/>
    </xf>
    <xf numFmtId="177" fontId="10" fillId="3" borderId="65" xfId="3" applyNumberFormat="1" applyFont="1" applyFill="1" applyBorder="1" applyAlignment="1">
      <alignment horizontal="center" vertical="center"/>
    </xf>
    <xf numFmtId="177" fontId="10" fillId="3" borderId="66" xfId="3" applyNumberFormat="1" applyFont="1" applyFill="1" applyBorder="1" applyAlignment="1">
      <alignment horizontal="center" vertical="center"/>
    </xf>
    <xf numFmtId="177" fontId="10" fillId="3" borderId="67" xfId="3" applyNumberFormat="1" applyFont="1" applyFill="1" applyBorder="1" applyAlignment="1">
      <alignment horizontal="center" vertical="center"/>
    </xf>
    <xf numFmtId="42" fontId="9" fillId="3" borderId="68" xfId="3" applyNumberFormat="1" applyFont="1" applyFill="1" applyBorder="1" applyAlignment="1">
      <alignment horizontal="center" vertical="center"/>
    </xf>
    <xf numFmtId="42" fontId="9" fillId="3" borderId="69" xfId="3" applyNumberFormat="1" applyFont="1" applyFill="1" applyBorder="1" applyAlignment="1">
      <alignment horizontal="center" vertical="center"/>
    </xf>
    <xf numFmtId="42" fontId="9" fillId="3" borderId="70" xfId="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6" fontId="10" fillId="5" borderId="71" xfId="3" applyNumberFormat="1" applyFont="1" applyFill="1" applyBorder="1" applyAlignment="1">
      <alignment horizontal="center" vertical="center"/>
    </xf>
    <xf numFmtId="41" fontId="10" fillId="5" borderId="72" xfId="3" applyFont="1" applyFill="1" applyBorder="1" applyAlignment="1">
      <alignment horizontal="center" vertical="center"/>
    </xf>
    <xf numFmtId="176" fontId="10" fillId="6" borderId="73" xfId="3" applyNumberFormat="1" applyFont="1" applyFill="1" applyBorder="1" applyAlignment="1">
      <alignment vertical="center"/>
    </xf>
    <xf numFmtId="176" fontId="10" fillId="6" borderId="55" xfId="3" applyNumberFormat="1" applyFont="1" applyFill="1" applyBorder="1" applyAlignment="1">
      <alignment vertical="center"/>
    </xf>
    <xf numFmtId="177" fontId="23" fillId="5" borderId="74" xfId="3" applyNumberFormat="1" applyFont="1" applyFill="1" applyBorder="1" applyAlignment="1">
      <alignment horizontal="center" vertical="center"/>
    </xf>
    <xf numFmtId="41" fontId="11" fillId="5" borderId="75" xfId="3" applyFont="1" applyFill="1" applyBorder="1" applyAlignment="1">
      <alignment vertical="center"/>
    </xf>
    <xf numFmtId="41" fontId="11" fillId="5" borderId="76" xfId="3" applyFont="1" applyFill="1" applyBorder="1" applyAlignment="1">
      <alignment vertical="center"/>
    </xf>
    <xf numFmtId="176" fontId="36" fillId="0" borderId="0" xfId="3" applyNumberFormat="1" applyFont="1" applyAlignment="1">
      <alignment vertical="center"/>
    </xf>
    <xf numFmtId="41" fontId="11" fillId="3" borderId="77" xfId="3" applyFont="1" applyFill="1" applyBorder="1" applyAlignment="1">
      <alignment horizontal="center" vertical="center"/>
    </xf>
    <xf numFmtId="41" fontId="11" fillId="7" borderId="78" xfId="3" applyFont="1" applyFill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1" fillId="0" borderId="2" xfId="0" applyFont="1" applyBorder="1" applyAlignment="1" applyProtection="1">
      <alignment horizontal="left" vertical="center" indent="1"/>
      <protection locked="0"/>
    </xf>
    <xf numFmtId="0" fontId="11" fillId="0" borderId="84" xfId="0" applyFont="1" applyBorder="1" applyAlignment="1" applyProtection="1">
      <alignment horizontal="left" vertical="center" indent="1"/>
      <protection locked="0"/>
    </xf>
    <xf numFmtId="0" fontId="11" fillId="0" borderId="0" xfId="0" applyFont="1" applyAlignment="1">
      <alignment horizontal="center" vertical="center"/>
    </xf>
    <xf numFmtId="0" fontId="11" fillId="0" borderId="84" xfId="0" applyFont="1" applyBorder="1" applyAlignment="1" applyProtection="1">
      <alignment vertical="center"/>
      <protection locked="0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/>
    </xf>
    <xf numFmtId="0" fontId="10" fillId="5" borderId="41" xfId="0" applyFont="1" applyFill="1" applyBorder="1" applyAlignment="1" applyProtection="1">
      <alignment horizontal="center" vertical="center"/>
      <protection locked="0"/>
    </xf>
    <xf numFmtId="0" fontId="10" fillId="5" borderId="44" xfId="0" applyFont="1" applyFill="1" applyBorder="1" applyAlignment="1" applyProtection="1">
      <alignment horizontal="center" vertical="center"/>
      <protection locked="0"/>
    </xf>
    <xf numFmtId="0" fontId="10" fillId="5" borderId="85" xfId="0" applyFont="1" applyFill="1" applyBorder="1" applyAlignment="1" applyProtection="1">
      <alignment horizontal="center" vertical="center"/>
      <protection locked="0"/>
    </xf>
    <xf numFmtId="0" fontId="11" fillId="0" borderId="33" xfId="0" applyFont="1" applyBorder="1" applyAlignment="1">
      <alignment horizontal="center" vertical="center"/>
    </xf>
    <xf numFmtId="0" fontId="11" fillId="0" borderId="33" xfId="0" applyFont="1" applyBorder="1" applyAlignment="1">
      <alignment vertical="center"/>
    </xf>
    <xf numFmtId="41" fontId="11" fillId="0" borderId="18" xfId="3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2" fillId="0" borderId="82" xfId="0" applyFont="1" applyBorder="1" applyAlignment="1">
      <alignment horizontal="center" vertic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/>
      <protection locked="0"/>
    </xf>
    <xf numFmtId="0" fontId="12" fillId="0" borderId="8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3" fontId="11" fillId="0" borderId="31" xfId="0" applyNumberFormat="1" applyFont="1" applyBorder="1" applyAlignment="1" applyProtection="1">
      <alignment horizontal="center" vertical="center"/>
      <protection locked="0"/>
    </xf>
    <xf numFmtId="41" fontId="11" fillId="0" borderId="31" xfId="3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41" fontId="11" fillId="0" borderId="18" xfId="3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8" fillId="0" borderId="86" xfId="0" applyFont="1" applyBorder="1" applyAlignment="1">
      <alignment horizontal="center" vertical="center"/>
    </xf>
    <xf numFmtId="0" fontId="8" fillId="0" borderId="87" xfId="0" applyFont="1" applyBorder="1" applyAlignment="1">
      <alignment horizontal="center" vertical="center"/>
    </xf>
    <xf numFmtId="0" fontId="8" fillId="0" borderId="87" xfId="0" applyFont="1" applyBorder="1" applyAlignment="1">
      <alignment vertical="center"/>
    </xf>
    <xf numFmtId="0" fontId="8" fillId="0" borderId="88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8" fillId="0" borderId="41" xfId="0" applyFont="1" applyBorder="1" applyAlignment="1" applyProtection="1">
      <alignment horizontal="left" vertical="center" indent="1"/>
      <protection locked="0"/>
    </xf>
    <xf numFmtId="0" fontId="12" fillId="5" borderId="4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41" fontId="8" fillId="0" borderId="18" xfId="3" applyFont="1" applyBorder="1" applyAlignment="1" applyProtection="1">
      <alignment horizontal="center" vertical="center"/>
      <protection locked="0"/>
    </xf>
    <xf numFmtId="178" fontId="8" fillId="0" borderId="18" xfId="0" applyNumberFormat="1" applyFont="1" applyBorder="1" applyAlignment="1" applyProtection="1">
      <alignment horizontal="center" vertical="center"/>
      <protection locked="0"/>
    </xf>
    <xf numFmtId="179" fontId="8" fillId="0" borderId="18" xfId="0" applyNumberFormat="1" applyFont="1" applyBorder="1" applyAlignment="1" applyProtection="1">
      <alignment horizontal="center" vertical="center"/>
      <protection locked="0"/>
    </xf>
    <xf numFmtId="178" fontId="12" fillId="0" borderId="18" xfId="0" applyNumberFormat="1" applyFont="1" applyBorder="1" applyAlignment="1">
      <alignment horizontal="center" vertical="center"/>
    </xf>
    <xf numFmtId="178" fontId="12" fillId="5" borderId="47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41" fontId="8" fillId="0" borderId="47" xfId="3" applyFont="1" applyBorder="1" applyAlignment="1" applyProtection="1">
      <alignment horizontal="center" vertical="center"/>
      <protection locked="0"/>
    </xf>
    <xf numFmtId="0" fontId="8" fillId="0" borderId="47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12" fillId="3" borderId="89" xfId="0" applyFont="1" applyFill="1" applyBorder="1" applyAlignment="1">
      <alignment horizontal="center" vertical="center"/>
    </xf>
    <xf numFmtId="41" fontId="8" fillId="0" borderId="90" xfId="3" applyFont="1" applyBorder="1" applyAlignment="1" applyProtection="1">
      <alignment horizontal="center" vertical="center"/>
    </xf>
    <xf numFmtId="41" fontId="8" fillId="0" borderId="90" xfId="3" applyFont="1" applyBorder="1" applyAlignment="1" applyProtection="1">
      <alignment vertical="center"/>
      <protection locked="0"/>
    </xf>
    <xf numFmtId="41" fontId="8" fillId="0" borderId="90" xfId="3" applyFont="1" applyBorder="1" applyAlignment="1" applyProtection="1">
      <alignment horizontal="center" vertical="center"/>
      <protection locked="0"/>
    </xf>
    <xf numFmtId="41" fontId="10" fillId="3" borderId="72" xfId="3" applyFont="1" applyFill="1" applyBorder="1" applyAlignment="1">
      <alignment horizontal="center" vertical="center"/>
    </xf>
    <xf numFmtId="41" fontId="10" fillId="5" borderId="28" xfId="3" applyFont="1" applyFill="1" applyBorder="1" applyAlignment="1">
      <alignment horizontal="center" vertical="center"/>
    </xf>
    <xf numFmtId="41" fontId="10" fillId="5" borderId="25" xfId="3" applyFont="1" applyFill="1" applyBorder="1" applyAlignment="1">
      <alignment horizontal="center" vertical="center"/>
    </xf>
    <xf numFmtId="41" fontId="10" fillId="5" borderId="91" xfId="3" applyFont="1" applyFill="1" applyBorder="1" applyAlignment="1">
      <alignment horizontal="center" vertical="center"/>
    </xf>
    <xf numFmtId="177" fontId="23" fillId="5" borderId="71" xfId="3" applyNumberFormat="1" applyFont="1" applyFill="1" applyBorder="1" applyAlignment="1">
      <alignment horizontal="center" vertical="center"/>
    </xf>
    <xf numFmtId="177" fontId="10" fillId="3" borderId="92" xfId="3" applyNumberFormat="1" applyFont="1" applyFill="1" applyBorder="1" applyAlignment="1">
      <alignment horizontal="center" vertical="center"/>
    </xf>
    <xf numFmtId="176" fontId="9" fillId="0" borderId="0" xfId="3" applyNumberFormat="1" applyFont="1" applyFill="1" applyAlignment="1">
      <alignment vertical="center"/>
    </xf>
    <xf numFmtId="41" fontId="11" fillId="5" borderId="75" xfId="3" applyFont="1" applyFill="1" applyBorder="1" applyAlignment="1">
      <alignment horizontal="center" vertical="center"/>
    </xf>
    <xf numFmtId="41" fontId="11" fillId="5" borderId="93" xfId="3" applyFont="1" applyFill="1" applyBorder="1" applyAlignment="1">
      <alignment horizontal="center" vertical="center"/>
    </xf>
    <xf numFmtId="41" fontId="11" fillId="5" borderId="94" xfId="3" applyFont="1" applyFill="1" applyBorder="1" applyAlignment="1">
      <alignment horizontal="center" vertical="center"/>
    </xf>
    <xf numFmtId="41" fontId="11" fillId="5" borderId="95" xfId="3" applyFont="1" applyFill="1" applyBorder="1" applyAlignment="1">
      <alignment horizontal="center" vertical="center"/>
    </xf>
    <xf numFmtId="0" fontId="11" fillId="0" borderId="7" xfId="0" applyFont="1" applyBorder="1" applyAlignment="1" applyProtection="1">
      <alignment horizontal="center" vertical="center"/>
      <protection locked="0"/>
    </xf>
    <xf numFmtId="3" fontId="11" fillId="0" borderId="26" xfId="0" applyNumberFormat="1" applyFont="1" applyBorder="1" applyAlignment="1" applyProtection="1">
      <alignment horizontal="center" vertical="center"/>
      <protection locked="0"/>
    </xf>
    <xf numFmtId="41" fontId="11" fillId="0" borderId="26" xfId="3" applyFont="1" applyBorder="1" applyAlignment="1" applyProtection="1">
      <alignment horizontal="center" vertical="center"/>
      <protection locked="0"/>
    </xf>
    <xf numFmtId="41" fontId="11" fillId="0" borderId="27" xfId="3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176" fontId="10" fillId="0" borderId="0" xfId="3" applyNumberFormat="1" applyFont="1" applyFill="1" applyAlignment="1">
      <alignment vertical="center" wrapText="1"/>
    </xf>
    <xf numFmtId="176" fontId="37" fillId="0" borderId="0" xfId="3" applyNumberFormat="1" applyFont="1" applyFill="1" applyAlignment="1">
      <alignment vertical="center" wrapText="1"/>
    </xf>
    <xf numFmtId="41" fontId="10" fillId="8" borderId="27" xfId="3" applyFont="1" applyFill="1" applyBorder="1" applyAlignment="1">
      <alignment horizontal="center" vertical="center"/>
    </xf>
    <xf numFmtId="176" fontId="11" fillId="4" borderId="60" xfId="3" applyNumberFormat="1" applyFont="1" applyFill="1" applyBorder="1" applyAlignment="1">
      <alignment horizontal="center" vertical="center"/>
    </xf>
    <xf numFmtId="176" fontId="11" fillId="4" borderId="35" xfId="3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176" fontId="28" fillId="0" borderId="0" xfId="3" applyNumberFormat="1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4" fontId="8" fillId="0" borderId="2" xfId="0" applyNumberFormat="1" applyFont="1" applyBorder="1" applyAlignment="1" applyProtection="1">
      <alignment horizontal="left" vertical="center" indent="1"/>
      <protection locked="0"/>
    </xf>
    <xf numFmtId="0" fontId="29" fillId="0" borderId="0" xfId="0" applyFont="1" applyAlignment="1">
      <alignment horizontal="left" vertical="center"/>
    </xf>
    <xf numFmtId="0" fontId="39" fillId="0" borderId="0" xfId="0" applyFont="1" applyAlignment="1" applyProtection="1">
      <alignment vertical="center"/>
      <protection locked="0"/>
    </xf>
    <xf numFmtId="0" fontId="39" fillId="4" borderId="0" xfId="0" applyFont="1" applyFill="1" applyAlignment="1" applyProtection="1">
      <alignment vertical="center"/>
      <protection locked="0"/>
    </xf>
    <xf numFmtId="0" fontId="39" fillId="4" borderId="0" xfId="0" applyFont="1" applyFill="1" applyAlignment="1" applyProtection="1">
      <alignment horizontal="right" vertical="center"/>
      <protection locked="0"/>
    </xf>
    <xf numFmtId="0" fontId="40" fillId="3" borderId="19" xfId="0" applyFont="1" applyFill="1" applyBorder="1" applyAlignment="1" applyProtection="1">
      <alignment horizontal="center" vertical="center"/>
      <protection locked="0"/>
    </xf>
    <xf numFmtId="0" fontId="40" fillId="4" borderId="20" xfId="0" applyFont="1" applyFill="1" applyBorder="1" applyAlignment="1" applyProtection="1">
      <alignment horizontal="center" vertical="center"/>
      <protection locked="0"/>
    </xf>
    <xf numFmtId="0" fontId="40" fillId="3" borderId="20" xfId="0" applyFont="1" applyFill="1" applyBorder="1" applyAlignment="1" applyProtection="1">
      <alignment horizontal="center" vertical="center" wrapText="1"/>
      <protection locked="0"/>
    </xf>
    <xf numFmtId="0" fontId="40" fillId="6" borderId="21" xfId="0" applyFont="1" applyFill="1" applyBorder="1" applyAlignment="1" applyProtection="1">
      <alignment horizontal="center" vertical="center"/>
      <protection locked="0"/>
    </xf>
    <xf numFmtId="0" fontId="40" fillId="3" borderId="22" xfId="0" applyFont="1" applyFill="1" applyBorder="1" applyAlignment="1" applyProtection="1">
      <alignment horizontal="center" vertical="center"/>
      <protection locked="0"/>
    </xf>
    <xf numFmtId="0" fontId="40" fillId="4" borderId="61" xfId="0" applyFont="1" applyFill="1" applyBorder="1" applyAlignment="1" applyProtection="1">
      <alignment horizontal="left" vertical="center" indent="1"/>
      <protection locked="0"/>
    </xf>
    <xf numFmtId="0" fontId="40" fillId="3" borderId="61" xfId="0" applyFont="1" applyFill="1" applyBorder="1" applyAlignment="1" applyProtection="1">
      <alignment horizontal="center" vertical="center"/>
      <protection locked="0"/>
    </xf>
    <xf numFmtId="0" fontId="40" fillId="4" borderId="24" xfId="0" applyFont="1" applyFill="1" applyBorder="1" applyAlignment="1" applyProtection="1">
      <alignment horizontal="left" vertical="center" indent="1"/>
      <protection locked="0"/>
    </xf>
    <xf numFmtId="0" fontId="40" fillId="4" borderId="61" xfId="0" applyFont="1" applyFill="1" applyBorder="1" applyAlignment="1" applyProtection="1">
      <alignment horizontal="center" vertical="center"/>
      <protection locked="0"/>
    </xf>
    <xf numFmtId="182" fontId="40" fillId="5" borderId="24" xfId="0" applyNumberFormat="1" applyFont="1" applyFill="1" applyBorder="1" applyAlignment="1">
      <alignment horizontal="center" vertical="center"/>
    </xf>
    <xf numFmtId="0" fontId="40" fillId="3" borderId="19" xfId="0" applyFont="1" applyFill="1" applyBorder="1" applyAlignment="1" applyProtection="1">
      <alignment horizontal="center" vertical="center" wrapText="1"/>
      <protection locked="0"/>
    </xf>
    <xf numFmtId="0" fontId="40" fillId="3" borderId="96" xfId="0" applyFont="1" applyFill="1" applyBorder="1" applyAlignment="1" applyProtection="1">
      <alignment horizontal="center" vertical="center" wrapText="1"/>
      <protection locked="0"/>
    </xf>
    <xf numFmtId="0" fontId="40" fillId="3" borderId="97" xfId="0" applyFont="1" applyFill="1" applyBorder="1" applyAlignment="1" applyProtection="1">
      <alignment horizontal="center" vertical="center" wrapText="1"/>
      <protection locked="0"/>
    </xf>
    <xf numFmtId="0" fontId="40" fillId="3" borderId="21" xfId="0" applyFont="1" applyFill="1" applyBorder="1" applyAlignment="1" applyProtection="1">
      <alignment horizontal="center" vertical="center" wrapText="1"/>
      <protection locked="0"/>
    </xf>
    <xf numFmtId="181" fontId="39" fillId="5" borderId="23" xfId="0" applyNumberFormat="1" applyFont="1" applyFill="1" applyBorder="1" applyAlignment="1">
      <alignment horizontal="center" vertical="center"/>
    </xf>
    <xf numFmtId="181" fontId="41" fillId="9" borderId="98" xfId="0" applyNumberFormat="1" applyFont="1" applyFill="1" applyBorder="1" applyAlignment="1">
      <alignment horizontal="center" vertical="center"/>
    </xf>
    <xf numFmtId="181" fontId="39" fillId="5" borderId="22" xfId="1" applyNumberFormat="1" applyFont="1" applyFill="1" applyBorder="1" applyAlignment="1" applyProtection="1">
      <alignment horizontal="center" vertical="center"/>
    </xf>
    <xf numFmtId="9" fontId="40" fillId="5" borderId="24" xfId="1" applyFont="1" applyFill="1" applyBorder="1" applyAlignment="1" applyProtection="1">
      <alignment horizontal="center" vertical="center"/>
    </xf>
    <xf numFmtId="0" fontId="42" fillId="4" borderId="0" xfId="0" applyFont="1" applyFill="1" applyAlignment="1" applyProtection="1">
      <alignment horizontal="center" vertical="top"/>
      <protection locked="0"/>
    </xf>
    <xf numFmtId="0" fontId="42" fillId="4" borderId="0" xfId="0" applyFont="1" applyFill="1" applyAlignment="1" applyProtection="1">
      <alignment horizontal="center" vertical="top" wrapText="1"/>
      <protection locked="0"/>
    </xf>
    <xf numFmtId="0" fontId="42" fillId="0" borderId="0" xfId="0" applyFont="1" applyAlignment="1" applyProtection="1">
      <alignment horizontal="center" vertical="top"/>
      <protection locked="0"/>
    </xf>
    <xf numFmtId="0" fontId="39" fillId="3" borderId="99" xfId="0" applyFont="1" applyFill="1" applyBorder="1" applyAlignment="1" applyProtection="1">
      <alignment vertical="center"/>
      <protection locked="0"/>
    </xf>
    <xf numFmtId="0" fontId="40" fillId="3" borderId="100" xfId="0" applyFont="1" applyFill="1" applyBorder="1" applyAlignment="1" applyProtection="1">
      <alignment horizontal="center" vertical="center"/>
      <protection locked="0"/>
    </xf>
    <xf numFmtId="0" fontId="40" fillId="3" borderId="101" xfId="0" applyFont="1" applyFill="1" applyBorder="1" applyAlignment="1" applyProtection="1">
      <alignment horizontal="center" vertical="center"/>
      <protection locked="0"/>
    </xf>
    <xf numFmtId="0" fontId="40" fillId="3" borderId="102" xfId="0" applyFont="1" applyFill="1" applyBorder="1" applyAlignment="1" applyProtection="1">
      <alignment horizontal="center" vertical="center"/>
      <protection locked="0"/>
    </xf>
    <xf numFmtId="0" fontId="40" fillId="3" borderId="103" xfId="0" applyFont="1" applyFill="1" applyBorder="1" applyAlignment="1" applyProtection="1">
      <alignment horizontal="center" vertical="center"/>
      <protection locked="0"/>
    </xf>
    <xf numFmtId="0" fontId="39" fillId="10" borderId="104" xfId="0" applyFont="1" applyFill="1" applyBorder="1" applyAlignment="1" applyProtection="1">
      <alignment horizontal="center" vertical="center"/>
      <protection locked="0"/>
    </xf>
    <xf numFmtId="0" fontId="39" fillId="10" borderId="105" xfId="0" applyFont="1" applyFill="1" applyBorder="1" applyAlignment="1" applyProtection="1">
      <alignment horizontal="center" vertical="center"/>
      <protection locked="0"/>
    </xf>
    <xf numFmtId="0" fontId="39" fillId="10" borderId="106" xfId="0" applyFont="1" applyFill="1" applyBorder="1" applyAlignment="1" applyProtection="1">
      <alignment horizontal="center" vertical="center"/>
      <protection locked="0"/>
    </xf>
    <xf numFmtId="0" fontId="43" fillId="3" borderId="107" xfId="0" applyFont="1" applyFill="1" applyBorder="1" applyAlignment="1" applyProtection="1">
      <alignment horizontal="center" vertical="center" wrapText="1"/>
      <protection locked="0"/>
    </xf>
    <xf numFmtId="0" fontId="39" fillId="10" borderId="66" xfId="0" applyFont="1" applyFill="1" applyBorder="1" applyAlignment="1" applyProtection="1">
      <alignment horizontal="center" vertical="center"/>
      <protection locked="0"/>
    </xf>
    <xf numFmtId="0" fontId="39" fillId="10" borderId="10" xfId="0" applyFont="1" applyFill="1" applyBorder="1" applyAlignment="1" applyProtection="1">
      <alignment horizontal="center" vertical="center"/>
      <protection locked="0"/>
    </xf>
    <xf numFmtId="0" fontId="39" fillId="10" borderId="108" xfId="0" applyFont="1" applyFill="1" applyBorder="1" applyAlignment="1" applyProtection="1">
      <alignment horizontal="center" vertical="center"/>
      <protection locked="0"/>
    </xf>
    <xf numFmtId="0" fontId="43" fillId="3" borderId="109" xfId="0" applyFont="1" applyFill="1" applyBorder="1" applyAlignment="1" applyProtection="1">
      <alignment horizontal="center" vertical="center" wrapText="1"/>
      <protection locked="0"/>
    </xf>
    <xf numFmtId="184" fontId="44" fillId="4" borderId="110" xfId="0" applyNumberFormat="1" applyFont="1" applyFill="1" applyBorder="1" applyAlignment="1" applyProtection="1">
      <alignment horizontal="center" vertical="center"/>
      <protection locked="0"/>
    </xf>
    <xf numFmtId="184" fontId="44" fillId="4" borderId="111" xfId="0" applyNumberFormat="1" applyFont="1" applyFill="1" applyBorder="1" applyAlignment="1" applyProtection="1">
      <alignment horizontal="center" vertical="center"/>
      <protection locked="0"/>
    </xf>
    <xf numFmtId="0" fontId="40" fillId="3" borderId="109" xfId="0" applyFont="1" applyFill="1" applyBorder="1" applyAlignment="1" applyProtection="1">
      <alignment horizontal="center" vertical="center" wrapText="1"/>
      <protection locked="0"/>
    </xf>
    <xf numFmtId="0" fontId="44" fillId="4" borderId="112" xfId="0" applyFont="1" applyFill="1" applyBorder="1" applyAlignment="1" applyProtection="1">
      <alignment horizontal="center" vertical="center" wrapText="1"/>
      <protection locked="0"/>
    </xf>
    <xf numFmtId="0" fontId="44" fillId="4" borderId="113" xfId="0" applyFont="1" applyFill="1" applyBorder="1" applyAlignment="1" applyProtection="1">
      <alignment horizontal="center" vertical="center"/>
      <protection locked="0"/>
    </xf>
    <xf numFmtId="0" fontId="44" fillId="11" borderId="114" xfId="0" applyFont="1" applyFill="1" applyBorder="1" applyAlignment="1" applyProtection="1">
      <alignment horizontal="center" vertical="center"/>
      <protection locked="0"/>
    </xf>
    <xf numFmtId="0" fontId="45" fillId="4" borderId="100" xfId="0" applyFont="1" applyFill="1" applyBorder="1" applyAlignment="1" applyProtection="1">
      <alignment horizontal="center" vertical="center"/>
      <protection locked="0"/>
    </xf>
    <xf numFmtId="0" fontId="45" fillId="4" borderId="101" xfId="0" applyFont="1" applyFill="1" applyBorder="1" applyAlignment="1" applyProtection="1">
      <alignment horizontal="center" vertical="center"/>
      <protection locked="0"/>
    </xf>
    <xf numFmtId="0" fontId="45" fillId="4" borderId="102" xfId="0" applyFont="1" applyFill="1" applyBorder="1" applyAlignment="1" applyProtection="1">
      <alignment horizontal="center" vertical="center"/>
      <protection locked="0"/>
    </xf>
    <xf numFmtId="0" fontId="45" fillId="4" borderId="103" xfId="0" applyFont="1" applyFill="1" applyBorder="1" applyAlignment="1" applyProtection="1">
      <alignment horizontal="center" vertical="center"/>
      <protection locked="0"/>
    </xf>
    <xf numFmtId="183" fontId="44" fillId="4" borderId="115" xfId="0" applyNumberFormat="1" applyFont="1" applyFill="1" applyBorder="1" applyAlignment="1" applyProtection="1">
      <alignment horizontal="center" vertical="center"/>
      <protection locked="0"/>
    </xf>
    <xf numFmtId="183" fontId="44" fillId="4" borderId="116" xfId="0" applyNumberFormat="1" applyFont="1" applyFill="1" applyBorder="1" applyAlignment="1" applyProtection="1">
      <alignment horizontal="center" vertical="center"/>
      <protection locked="0"/>
    </xf>
    <xf numFmtId="183" fontId="44" fillId="4" borderId="117" xfId="0" applyNumberFormat="1" applyFont="1" applyFill="1" applyBorder="1" applyAlignment="1" applyProtection="1">
      <alignment horizontal="center" vertical="center"/>
      <protection locked="0"/>
    </xf>
    <xf numFmtId="42" fontId="39" fillId="5" borderId="104" xfId="0" applyNumberFormat="1" applyFont="1" applyFill="1" applyBorder="1" applyAlignment="1">
      <alignment horizontal="center" vertical="center"/>
    </xf>
    <xf numFmtId="42" fontId="39" fillId="5" borderId="105" xfId="0" applyNumberFormat="1" applyFont="1" applyFill="1" applyBorder="1" applyAlignment="1">
      <alignment horizontal="center" vertical="center"/>
    </xf>
    <xf numFmtId="42" fontId="39" fillId="5" borderId="106" xfId="0" applyNumberFormat="1" applyFont="1" applyFill="1" applyBorder="1" applyAlignment="1">
      <alignment horizontal="center" vertical="center"/>
    </xf>
    <xf numFmtId="42" fontId="40" fillId="3" borderId="97" xfId="0" applyNumberFormat="1" applyFont="1" applyFill="1" applyBorder="1" applyAlignment="1">
      <alignment horizontal="center" vertical="center"/>
    </xf>
    <xf numFmtId="42" fontId="46" fillId="5" borderId="66" xfId="0" applyNumberFormat="1" applyFont="1" applyFill="1" applyBorder="1" applyAlignment="1">
      <alignment horizontal="center" vertical="center"/>
    </xf>
    <xf numFmtId="42" fontId="46" fillId="5" borderId="10" xfId="0" applyNumberFormat="1" applyFont="1" applyFill="1" applyBorder="1" applyAlignment="1">
      <alignment horizontal="center" vertical="center"/>
    </xf>
    <xf numFmtId="42" fontId="46" fillId="5" borderId="108" xfId="0" applyNumberFormat="1" applyFont="1" applyFill="1" applyBorder="1" applyAlignment="1">
      <alignment horizontal="center" vertical="center"/>
    </xf>
    <xf numFmtId="42" fontId="40" fillId="3" borderId="118" xfId="0" applyNumberFormat="1" applyFont="1" applyFill="1" applyBorder="1" applyAlignment="1">
      <alignment horizontal="center" vertical="center"/>
    </xf>
    <xf numFmtId="42" fontId="47" fillId="5" borderId="112" xfId="0" applyNumberFormat="1" applyFont="1" applyFill="1" applyBorder="1" applyAlignment="1">
      <alignment horizontal="center" vertical="center"/>
    </xf>
    <xf numFmtId="42" fontId="47" fillId="5" borderId="119" xfId="0" applyNumberFormat="1" applyFont="1" applyFill="1" applyBorder="1" applyAlignment="1">
      <alignment horizontal="center" vertical="center"/>
    </xf>
    <xf numFmtId="42" fontId="40" fillId="3" borderId="98" xfId="0" applyNumberFormat="1" applyFont="1" applyFill="1" applyBorder="1" applyAlignment="1">
      <alignment horizontal="center" vertical="center"/>
    </xf>
    <xf numFmtId="42" fontId="40" fillId="3" borderId="101" xfId="0" applyNumberFormat="1" applyFont="1" applyFill="1" applyBorder="1" applyAlignment="1">
      <alignment horizontal="center" vertical="center"/>
    </xf>
    <xf numFmtId="42" fontId="40" fillId="3" borderId="102" xfId="0" applyNumberFormat="1" applyFont="1" applyFill="1" applyBorder="1" applyAlignment="1">
      <alignment horizontal="center" vertical="center"/>
    </xf>
    <xf numFmtId="42" fontId="40" fillId="3" borderId="103" xfId="0" applyNumberFormat="1" applyFont="1" applyFill="1" applyBorder="1" applyAlignment="1">
      <alignment horizontal="center" vertical="center"/>
    </xf>
    <xf numFmtId="42" fontId="48" fillId="12" borderId="120" xfId="0" applyNumberFormat="1" applyFont="1" applyFill="1" applyBorder="1" applyAlignment="1">
      <alignment horizontal="center" vertical="center"/>
    </xf>
    <xf numFmtId="0" fontId="40" fillId="3" borderId="121" xfId="0" applyFont="1" applyFill="1" applyBorder="1" applyAlignment="1">
      <alignment horizontal="center" vertical="center"/>
    </xf>
    <xf numFmtId="0" fontId="40" fillId="3" borderId="122" xfId="0" applyFont="1" applyFill="1" applyBorder="1" applyAlignment="1">
      <alignment horizontal="center" vertical="center"/>
    </xf>
    <xf numFmtId="0" fontId="40" fillId="3" borderId="123" xfId="0" applyFont="1" applyFill="1" applyBorder="1" applyAlignment="1">
      <alignment horizontal="center" vertical="center"/>
    </xf>
    <xf numFmtId="0" fontId="39" fillId="0" borderId="124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25" xfId="0" applyFont="1" applyBorder="1" applyAlignment="1">
      <alignment horizontal="center" vertical="center"/>
    </xf>
    <xf numFmtId="0" fontId="40" fillId="3" borderId="124" xfId="0" applyFont="1" applyFill="1" applyBorder="1" applyAlignment="1">
      <alignment horizontal="center" vertical="center"/>
    </xf>
    <xf numFmtId="0" fontId="40" fillId="3" borderId="12" xfId="0" applyFont="1" applyFill="1" applyBorder="1" applyAlignment="1">
      <alignment horizontal="center" vertical="center"/>
    </xf>
    <xf numFmtId="0" fontId="39" fillId="4" borderId="126" xfId="0" applyFont="1" applyFill="1" applyBorder="1" applyAlignment="1">
      <alignment vertical="center"/>
    </xf>
    <xf numFmtId="0" fontId="39" fillId="4" borderId="37" xfId="0" applyFont="1" applyFill="1" applyBorder="1" applyAlignment="1">
      <alignment vertical="center"/>
    </xf>
    <xf numFmtId="0" fontId="39" fillId="0" borderId="127" xfId="0" applyFont="1" applyBorder="1" applyAlignment="1">
      <alignment horizontal="center" vertical="center"/>
    </xf>
    <xf numFmtId="0" fontId="39" fillId="0" borderId="128" xfId="0" applyFont="1" applyBorder="1" applyAlignment="1">
      <alignment horizontal="center" vertical="center"/>
    </xf>
    <xf numFmtId="0" fontId="39" fillId="4" borderId="54" xfId="0" applyFont="1" applyFill="1" applyBorder="1" applyAlignment="1">
      <alignment vertical="center"/>
    </xf>
    <xf numFmtId="181" fontId="49" fillId="13" borderId="22" xfId="0" applyNumberFormat="1" applyFont="1" applyFill="1" applyBorder="1" applyAlignment="1" applyProtection="1">
      <alignment horizontal="center" vertical="center"/>
      <protection locked="0"/>
    </xf>
    <xf numFmtId="0" fontId="40" fillId="3" borderId="99" xfId="0" applyFont="1" applyFill="1" applyBorder="1" applyAlignment="1" applyProtection="1">
      <alignment horizontal="center" vertical="center" wrapText="1"/>
      <protection locked="0"/>
    </xf>
    <xf numFmtId="0" fontId="40" fillId="0" borderId="129" xfId="0" applyFont="1" applyBorder="1" applyAlignment="1" applyProtection="1">
      <alignment horizontal="center" vertical="center"/>
      <protection locked="0"/>
    </xf>
    <xf numFmtId="0" fontId="40" fillId="0" borderId="130" xfId="0" applyFont="1" applyBorder="1" applyAlignment="1" applyProtection="1">
      <alignment horizontal="left" vertical="center" indent="1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left" vertical="center" indent="1"/>
      <protection locked="0"/>
    </xf>
    <xf numFmtId="0" fontId="40" fillId="0" borderId="131" xfId="0" applyFont="1" applyBorder="1" applyAlignment="1" applyProtection="1">
      <alignment horizontal="center" vertical="center"/>
      <protection locked="0"/>
    </xf>
    <xf numFmtId="0" fontId="40" fillId="0" borderId="132" xfId="0" applyFont="1" applyBorder="1" applyAlignment="1" applyProtection="1">
      <alignment horizontal="center" vertical="center"/>
      <protection locked="0"/>
    </xf>
    <xf numFmtId="182" fontId="40" fillId="0" borderId="133" xfId="0" applyNumberFormat="1" applyFont="1" applyBorder="1" applyAlignment="1">
      <alignment horizontal="center" vertical="center"/>
    </xf>
    <xf numFmtId="0" fontId="42" fillId="0" borderId="0" xfId="0" applyFont="1" applyAlignment="1" applyProtection="1">
      <alignment horizontal="left" vertical="center"/>
      <protection locked="0"/>
    </xf>
    <xf numFmtId="0" fontId="42" fillId="4" borderId="36" xfId="0" applyFont="1" applyFill="1" applyBorder="1" applyAlignment="1" applyProtection="1">
      <alignment horizontal="center" vertical="top" wrapText="1"/>
      <protection locked="0"/>
    </xf>
    <xf numFmtId="183" fontId="40" fillId="3" borderId="99" xfId="0" applyNumberFormat="1" applyFont="1" applyFill="1" applyBorder="1" applyAlignment="1">
      <alignment horizontal="center" vertical="center"/>
    </xf>
    <xf numFmtId="183" fontId="40" fillId="5" borderId="101" xfId="0" applyNumberFormat="1" applyFont="1" applyFill="1" applyBorder="1" applyAlignment="1">
      <alignment horizontal="center" vertical="center"/>
    </xf>
    <xf numFmtId="183" fontId="40" fillId="5" borderId="102" xfId="0" applyNumberFormat="1" applyFont="1" applyFill="1" applyBorder="1" applyAlignment="1">
      <alignment horizontal="center" vertical="center"/>
    </xf>
    <xf numFmtId="183" fontId="40" fillId="5" borderId="103" xfId="0" applyNumberFormat="1" applyFont="1" applyFill="1" applyBorder="1" applyAlignment="1">
      <alignment horizontal="center" vertical="center"/>
    </xf>
    <xf numFmtId="183" fontId="44" fillId="3" borderId="117" xfId="0" applyNumberFormat="1" applyFont="1" applyFill="1" applyBorder="1" applyAlignment="1" applyProtection="1">
      <alignment horizontal="center" vertical="center"/>
      <protection locked="0"/>
    </xf>
    <xf numFmtId="41" fontId="10" fillId="3" borderId="13" xfId="3" applyFont="1" applyFill="1" applyBorder="1" applyAlignment="1">
      <alignment horizontal="center" vertical="center"/>
    </xf>
    <xf numFmtId="41" fontId="10" fillId="3" borderId="141" xfId="3" applyFont="1" applyFill="1" applyBorder="1" applyAlignment="1">
      <alignment horizontal="center" vertical="center"/>
    </xf>
    <xf numFmtId="176" fontId="13" fillId="4" borderId="142" xfId="3" applyNumberFormat="1" applyFont="1" applyFill="1" applyBorder="1" applyAlignment="1">
      <alignment horizontal="center" vertical="center" wrapText="1"/>
    </xf>
    <xf numFmtId="176" fontId="13" fillId="4" borderId="100" xfId="3" applyNumberFormat="1" applyFont="1" applyFill="1" applyBorder="1" applyAlignment="1">
      <alignment horizontal="center" vertical="center" wrapText="1"/>
    </xf>
    <xf numFmtId="176" fontId="13" fillId="4" borderId="120" xfId="3" applyNumberFormat="1" applyFont="1" applyFill="1" applyBorder="1" applyAlignment="1">
      <alignment horizontal="center" vertical="center" wrapText="1"/>
    </xf>
    <xf numFmtId="177" fontId="9" fillId="3" borderId="143" xfId="3" applyNumberFormat="1" applyFont="1" applyFill="1" applyBorder="1" applyAlignment="1">
      <alignment horizontal="center" vertical="center"/>
    </xf>
    <xf numFmtId="177" fontId="9" fillId="3" borderId="144" xfId="3" applyNumberFormat="1" applyFont="1" applyFill="1" applyBorder="1" applyAlignment="1">
      <alignment horizontal="center" vertical="center"/>
    </xf>
    <xf numFmtId="177" fontId="9" fillId="3" borderId="145" xfId="3" applyNumberFormat="1" applyFont="1" applyFill="1" applyBorder="1" applyAlignment="1">
      <alignment horizontal="center" vertical="center"/>
    </xf>
    <xf numFmtId="177" fontId="9" fillId="3" borderId="69" xfId="3" applyNumberFormat="1" applyFont="1" applyFill="1" applyBorder="1" applyAlignment="1">
      <alignment horizontal="center" vertical="center"/>
    </xf>
    <xf numFmtId="177" fontId="9" fillId="3" borderId="78" xfId="3" applyNumberFormat="1" applyFont="1" applyFill="1" applyBorder="1" applyAlignment="1">
      <alignment horizontal="center" vertical="center"/>
    </xf>
    <xf numFmtId="177" fontId="9" fillId="3" borderId="68" xfId="3" applyNumberFormat="1" applyFont="1" applyFill="1" applyBorder="1" applyAlignment="1">
      <alignment horizontal="center" vertical="center"/>
    </xf>
    <xf numFmtId="41" fontId="36" fillId="0" borderId="53" xfId="3" applyFont="1" applyFill="1" applyBorder="1" applyAlignment="1">
      <alignment horizontal="left" vertical="center"/>
    </xf>
    <xf numFmtId="42" fontId="9" fillId="3" borderId="17" xfId="3" applyNumberFormat="1" applyFont="1" applyFill="1" applyBorder="1" applyAlignment="1">
      <alignment horizontal="center" vertical="center"/>
    </xf>
    <xf numFmtId="42" fontId="9" fillId="3" borderId="134" xfId="3" applyNumberFormat="1" applyFont="1" applyFill="1" applyBorder="1" applyAlignment="1">
      <alignment horizontal="center" vertical="center"/>
    </xf>
    <xf numFmtId="41" fontId="10" fillId="5" borderId="135" xfId="3" applyFont="1" applyFill="1" applyBorder="1" applyAlignment="1">
      <alignment horizontal="center" vertical="center"/>
    </xf>
    <xf numFmtId="41" fontId="10" fillId="5" borderId="136" xfId="3" applyFont="1" applyFill="1" applyBorder="1" applyAlignment="1">
      <alignment horizontal="center" vertical="center"/>
    </xf>
    <xf numFmtId="41" fontId="10" fillId="5" borderId="137" xfId="3" applyFont="1" applyFill="1" applyBorder="1" applyAlignment="1">
      <alignment horizontal="center" vertical="center"/>
    </xf>
    <xf numFmtId="41" fontId="10" fillId="5" borderId="138" xfId="3" applyFont="1" applyFill="1" applyBorder="1" applyAlignment="1">
      <alignment horizontal="center" vertical="center"/>
    </xf>
    <xf numFmtId="41" fontId="10" fillId="5" borderId="139" xfId="3" applyFont="1" applyFill="1" applyBorder="1" applyAlignment="1">
      <alignment horizontal="center" vertical="center"/>
    </xf>
    <xf numFmtId="41" fontId="10" fillId="5" borderId="140" xfId="3" applyFont="1" applyFill="1" applyBorder="1" applyAlignment="1">
      <alignment horizontal="center" vertical="center"/>
    </xf>
    <xf numFmtId="176" fontId="13" fillId="4" borderId="142" xfId="3" applyNumberFormat="1" applyFont="1" applyFill="1" applyBorder="1" applyAlignment="1">
      <alignment horizontal="left" vertical="center" indent="9"/>
    </xf>
    <xf numFmtId="176" fontId="13" fillId="4" borderId="100" xfId="3" applyNumberFormat="1" applyFont="1" applyFill="1" applyBorder="1" applyAlignment="1">
      <alignment horizontal="left" vertical="center" indent="9"/>
    </xf>
    <xf numFmtId="176" fontId="13" fillId="4" borderId="120" xfId="3" applyNumberFormat="1" applyFont="1" applyFill="1" applyBorder="1" applyAlignment="1">
      <alignment horizontal="left" vertical="center" indent="9"/>
    </xf>
    <xf numFmtId="41" fontId="8" fillId="3" borderId="32" xfId="3" applyFont="1" applyFill="1" applyBorder="1" applyAlignment="1">
      <alignment horizontal="center" vertical="center"/>
    </xf>
    <xf numFmtId="41" fontId="8" fillId="3" borderId="29" xfId="3" applyFont="1" applyFill="1" applyBorder="1" applyAlignment="1">
      <alignment horizontal="center" vertical="center"/>
    </xf>
    <xf numFmtId="41" fontId="8" fillId="0" borderId="33" xfId="3" applyFont="1" applyBorder="1" applyAlignment="1">
      <alignment horizontal="right" vertical="center"/>
    </xf>
    <xf numFmtId="41" fontId="8" fillId="0" borderId="31" xfId="3" applyFont="1" applyBorder="1" applyAlignment="1">
      <alignment horizontal="right" vertical="center"/>
    </xf>
    <xf numFmtId="177" fontId="11" fillId="4" borderId="148" xfId="3" applyNumberFormat="1" applyFont="1" applyFill="1" applyBorder="1" applyAlignment="1">
      <alignment horizontal="center" vertical="center"/>
    </xf>
    <xf numFmtId="177" fontId="11" fillId="4" borderId="15" xfId="3" applyNumberFormat="1" applyFont="1" applyFill="1" applyBorder="1" applyAlignment="1">
      <alignment horizontal="center" vertical="center"/>
    </xf>
    <xf numFmtId="177" fontId="11" fillId="4" borderId="16" xfId="3" applyNumberFormat="1" applyFont="1" applyFill="1" applyBorder="1" applyAlignment="1">
      <alignment horizontal="center" vertical="center"/>
    </xf>
    <xf numFmtId="177" fontId="11" fillId="3" borderId="149" xfId="3" applyNumberFormat="1" applyFont="1" applyFill="1" applyBorder="1" applyAlignment="1">
      <alignment horizontal="center" vertical="center"/>
    </xf>
    <xf numFmtId="177" fontId="11" fillId="3" borderId="150" xfId="3" applyNumberFormat="1" applyFont="1" applyFill="1" applyBorder="1" applyAlignment="1">
      <alignment horizontal="center" vertical="center"/>
    </xf>
    <xf numFmtId="41" fontId="11" fillId="3" borderId="46" xfId="3" applyFont="1" applyFill="1" applyBorder="1" applyAlignment="1">
      <alignment vertical="center"/>
    </xf>
    <xf numFmtId="41" fontId="11" fillId="3" borderId="146" xfId="3" applyFont="1" applyFill="1" applyBorder="1" applyAlignment="1">
      <alignment vertical="center"/>
    </xf>
    <xf numFmtId="41" fontId="11" fillId="3" borderId="73" xfId="3" applyFont="1" applyFill="1" applyBorder="1" applyAlignment="1">
      <alignment vertical="center"/>
    </xf>
    <xf numFmtId="177" fontId="11" fillId="3" borderId="151" xfId="3" applyNumberFormat="1" applyFont="1" applyFill="1" applyBorder="1" applyAlignment="1">
      <alignment horizontal="center" vertical="center"/>
    </xf>
    <xf numFmtId="177" fontId="11" fillId="3" borderId="39" xfId="3" applyNumberFormat="1" applyFont="1" applyFill="1" applyBorder="1" applyAlignment="1">
      <alignment horizontal="center" vertical="center"/>
    </xf>
    <xf numFmtId="41" fontId="11" fillId="3" borderId="23" xfId="3" applyFont="1" applyFill="1" applyBorder="1" applyAlignment="1">
      <alignment vertical="center"/>
    </xf>
    <xf numFmtId="41" fontId="11" fillId="3" borderId="147" xfId="3" applyFont="1" applyFill="1" applyBorder="1" applyAlignment="1">
      <alignment vertical="center"/>
    </xf>
    <xf numFmtId="41" fontId="11" fillId="3" borderId="40" xfId="3" applyFont="1" applyFill="1" applyBorder="1" applyAlignment="1">
      <alignment vertical="center"/>
    </xf>
    <xf numFmtId="177" fontId="11" fillId="3" borderId="153" xfId="3" applyNumberFormat="1" applyFont="1" applyFill="1" applyBorder="1" applyAlignment="1">
      <alignment horizontal="center" vertical="center"/>
    </xf>
    <xf numFmtId="177" fontId="11" fillId="3" borderId="77" xfId="3" applyNumberFormat="1" applyFont="1" applyFill="1" applyBorder="1" applyAlignment="1">
      <alignment horizontal="center" vertical="center"/>
    </xf>
    <xf numFmtId="41" fontId="11" fillId="3" borderId="157" xfId="3" applyFont="1" applyFill="1" applyBorder="1" applyAlignment="1">
      <alignment vertical="center"/>
    </xf>
    <xf numFmtId="41" fontId="11" fillId="3" borderId="158" xfId="3" applyFont="1" applyFill="1" applyBorder="1" applyAlignment="1">
      <alignment vertical="center"/>
    </xf>
    <xf numFmtId="41" fontId="11" fillId="3" borderId="159" xfId="3" applyFont="1" applyFill="1" applyBorder="1" applyAlignment="1">
      <alignment vertical="center"/>
    </xf>
    <xf numFmtId="49" fontId="8" fillId="4" borderId="33" xfId="3" applyNumberFormat="1" applyFont="1" applyFill="1" applyBorder="1" applyAlignment="1">
      <alignment horizontal="center" vertical="center"/>
    </xf>
    <xf numFmtId="49" fontId="8" fillId="4" borderId="31" xfId="3" applyNumberFormat="1" applyFont="1" applyFill="1" applyBorder="1" applyAlignment="1">
      <alignment horizontal="center" vertical="center"/>
    </xf>
    <xf numFmtId="41" fontId="8" fillId="0" borderId="33" xfId="3" applyFont="1" applyBorder="1" applyAlignment="1">
      <alignment horizontal="left" vertical="center"/>
    </xf>
    <xf numFmtId="41" fontId="8" fillId="0" borderId="152" xfId="3" applyFont="1" applyBorder="1" applyAlignment="1">
      <alignment horizontal="left" vertical="center"/>
    </xf>
    <xf numFmtId="41" fontId="8" fillId="0" borderId="31" xfId="3" applyFont="1" applyBorder="1" applyAlignment="1">
      <alignment horizontal="left" vertical="center"/>
    </xf>
    <xf numFmtId="49" fontId="8" fillId="4" borderId="46" xfId="3" applyNumberFormat="1" applyFont="1" applyFill="1" applyBorder="1" applyAlignment="1">
      <alignment horizontal="center" vertical="center"/>
    </xf>
    <xf numFmtId="49" fontId="8" fillId="4" borderId="150" xfId="3" applyNumberFormat="1" applyFont="1" applyFill="1" applyBorder="1" applyAlignment="1">
      <alignment horizontal="center" vertical="center"/>
    </xf>
    <xf numFmtId="41" fontId="8" fillId="0" borderId="46" xfId="3" applyFont="1" applyBorder="1" applyAlignment="1">
      <alignment horizontal="left" vertical="center"/>
    </xf>
    <xf numFmtId="41" fontId="8" fillId="0" borderId="146" xfId="3" applyFont="1" applyBorder="1" applyAlignment="1">
      <alignment horizontal="left" vertical="center"/>
    </xf>
    <xf numFmtId="41" fontId="8" fillId="0" borderId="150" xfId="3" applyFont="1" applyBorder="1" applyAlignment="1">
      <alignment horizontal="left" vertical="center"/>
    </xf>
    <xf numFmtId="41" fontId="8" fillId="3" borderId="44" xfId="3" applyFont="1" applyFill="1" applyBorder="1" applyAlignment="1">
      <alignment horizontal="center" vertical="center"/>
    </xf>
    <xf numFmtId="41" fontId="8" fillId="3" borderId="85" xfId="3" applyFont="1" applyFill="1" applyBorder="1" applyAlignment="1">
      <alignment horizontal="center" vertical="center"/>
    </xf>
    <xf numFmtId="41" fontId="8" fillId="3" borderId="156" xfId="3" applyFont="1" applyFill="1" applyBorder="1" applyAlignment="1">
      <alignment horizontal="center" vertical="center"/>
    </xf>
    <xf numFmtId="41" fontId="8" fillId="4" borderId="33" xfId="3" applyFont="1" applyFill="1" applyBorder="1" applyAlignment="1">
      <alignment horizontal="left" vertical="center"/>
    </xf>
    <xf numFmtId="41" fontId="8" fillId="4" borderId="152" xfId="3" applyFont="1" applyFill="1" applyBorder="1" applyAlignment="1">
      <alignment horizontal="left" vertical="center"/>
    </xf>
    <xf numFmtId="41" fontId="8" fillId="4" borderId="31" xfId="3" applyFont="1" applyFill="1" applyBorder="1" applyAlignment="1">
      <alignment horizontal="left" vertical="center"/>
    </xf>
    <xf numFmtId="41" fontId="8" fillId="4" borderId="46" xfId="3" applyFont="1" applyFill="1" applyBorder="1" applyAlignment="1">
      <alignment horizontal="left" vertical="center"/>
    </xf>
    <xf numFmtId="41" fontId="8" fillId="4" borderId="146" xfId="3" applyFont="1" applyFill="1" applyBorder="1" applyAlignment="1">
      <alignment horizontal="left" vertical="center"/>
    </xf>
    <xf numFmtId="41" fontId="8" fillId="4" borderId="150" xfId="3" applyFont="1" applyFill="1" applyBorder="1" applyAlignment="1">
      <alignment horizontal="left" vertical="center"/>
    </xf>
    <xf numFmtId="41" fontId="11" fillId="3" borderId="154" xfId="3" applyFont="1" applyFill="1" applyBorder="1" applyAlignment="1">
      <alignment vertical="center"/>
    </xf>
    <xf numFmtId="41" fontId="11" fillId="3" borderId="15" xfId="3" applyFont="1" applyFill="1" applyBorder="1" applyAlignment="1">
      <alignment vertical="center"/>
    </xf>
    <xf numFmtId="41" fontId="11" fillId="3" borderId="16" xfId="3" applyFont="1" applyFill="1" applyBorder="1" applyAlignment="1">
      <alignment vertical="center"/>
    </xf>
    <xf numFmtId="177" fontId="11" fillId="7" borderId="69" xfId="3" applyNumberFormat="1" applyFont="1" applyFill="1" applyBorder="1" applyAlignment="1">
      <alignment horizontal="center" vertical="center"/>
    </xf>
    <xf numFmtId="177" fontId="11" fillId="7" borderId="78" xfId="3" applyNumberFormat="1" applyFont="1" applyFill="1" applyBorder="1" applyAlignment="1">
      <alignment horizontal="center" vertical="center"/>
    </xf>
    <xf numFmtId="41" fontId="11" fillId="7" borderId="155" xfId="3" applyFont="1" applyFill="1" applyBorder="1" applyAlignment="1">
      <alignment vertical="center"/>
    </xf>
    <xf numFmtId="41" fontId="11" fillId="7" borderId="53" xfId="3" applyFont="1" applyFill="1" applyBorder="1" applyAlignment="1">
      <alignment vertical="center"/>
    </xf>
    <xf numFmtId="41" fontId="11" fillId="7" borderId="54" xfId="3" applyFont="1" applyFill="1" applyBorder="1" applyAlignment="1">
      <alignment vertical="center"/>
    </xf>
    <xf numFmtId="41" fontId="8" fillId="3" borderId="20" xfId="3" applyFont="1" applyFill="1" applyBorder="1" applyAlignment="1">
      <alignment horizontal="center" vertical="center"/>
    </xf>
    <xf numFmtId="41" fontId="8" fillId="3" borderId="21" xfId="3" applyFont="1" applyFill="1" applyBorder="1" applyAlignment="1">
      <alignment horizontal="center" vertical="center"/>
    </xf>
    <xf numFmtId="41" fontId="8" fillId="0" borderId="18" xfId="3" applyFont="1" applyBorder="1" applyAlignment="1">
      <alignment horizontal="left" vertical="center"/>
    </xf>
    <xf numFmtId="41" fontId="8" fillId="0" borderId="25" xfId="3" applyFont="1" applyBorder="1" applyAlignment="1">
      <alignment horizontal="left" vertical="center"/>
    </xf>
    <xf numFmtId="41" fontId="11" fillId="3" borderId="61" xfId="3" applyFont="1" applyFill="1" applyBorder="1" applyAlignment="1">
      <alignment horizontal="center" vertical="center"/>
    </xf>
    <xf numFmtId="41" fontId="11" fillId="3" borderId="24" xfId="3" applyFont="1" applyFill="1" applyBorder="1" applyAlignment="1">
      <alignment horizontal="center" vertical="center"/>
    </xf>
    <xf numFmtId="177" fontId="11" fillId="3" borderId="147" xfId="3" applyNumberFormat="1" applyFont="1" applyFill="1" applyBorder="1" applyAlignment="1">
      <alignment horizontal="center" vertical="center"/>
    </xf>
    <xf numFmtId="41" fontId="8" fillId="4" borderId="148" xfId="3" applyFont="1" applyFill="1" applyBorder="1" applyAlignment="1">
      <alignment horizontal="center" vertical="center"/>
    </xf>
    <xf numFmtId="41" fontId="8" fillId="4" borderId="15" xfId="3" applyFont="1" applyFill="1" applyBorder="1" applyAlignment="1">
      <alignment horizontal="center" vertical="center"/>
    </xf>
    <xf numFmtId="41" fontId="8" fillId="4" borderId="16" xfId="3" applyFont="1" applyFill="1" applyBorder="1" applyAlignment="1">
      <alignment horizontal="center" vertical="center"/>
    </xf>
    <xf numFmtId="0" fontId="51" fillId="0" borderId="49" xfId="0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0" fontId="51" fillId="0" borderId="52" xfId="0" applyFont="1" applyBorder="1" applyAlignment="1">
      <alignment horizontal="center" vertical="center"/>
    </xf>
    <xf numFmtId="0" fontId="51" fillId="0" borderId="53" xfId="0" applyFont="1" applyBorder="1" applyAlignment="1">
      <alignment horizontal="center" vertical="center"/>
    </xf>
    <xf numFmtId="0" fontId="51" fillId="0" borderId="54" xfId="0" applyFont="1" applyBorder="1" applyAlignment="1">
      <alignment horizontal="center" vertical="center"/>
    </xf>
    <xf numFmtId="0" fontId="40" fillId="3" borderId="168" xfId="0" applyFont="1" applyFill="1" applyBorder="1" applyAlignment="1" applyProtection="1">
      <alignment horizontal="center" vertical="center"/>
      <protection locked="0"/>
    </xf>
    <xf numFmtId="0" fontId="40" fillId="3" borderId="169" xfId="0" applyFont="1" applyFill="1" applyBorder="1" applyAlignment="1" applyProtection="1">
      <alignment horizontal="center" vertical="center"/>
      <protection locked="0"/>
    </xf>
    <xf numFmtId="0" fontId="40" fillId="3" borderId="170" xfId="0" applyFont="1" applyFill="1" applyBorder="1" applyAlignment="1" applyProtection="1">
      <alignment horizontal="center" vertical="center"/>
      <protection locked="0"/>
    </xf>
    <xf numFmtId="0" fontId="39" fillId="4" borderId="171" xfId="0" applyFont="1" applyFill="1" applyBorder="1" applyAlignment="1" applyProtection="1">
      <alignment horizontal="left" vertical="top" wrapText="1"/>
      <protection locked="0"/>
    </xf>
    <xf numFmtId="0" fontId="39" fillId="4" borderId="172" xfId="0" applyFont="1" applyFill="1" applyBorder="1" applyAlignment="1" applyProtection="1">
      <alignment horizontal="left" vertical="top" wrapText="1"/>
      <protection locked="0"/>
    </xf>
    <xf numFmtId="0" fontId="39" fillId="4" borderId="173" xfId="0" applyFont="1" applyFill="1" applyBorder="1" applyAlignment="1" applyProtection="1">
      <alignment horizontal="left" vertical="top" wrapText="1"/>
      <protection locked="0"/>
    </xf>
    <xf numFmtId="0" fontId="39" fillId="4" borderId="174" xfId="0" applyFont="1" applyFill="1" applyBorder="1" applyAlignment="1" applyProtection="1">
      <alignment horizontal="left" vertical="top" wrapText="1"/>
      <protection locked="0"/>
    </xf>
    <xf numFmtId="0" fontId="39" fillId="4" borderId="0" xfId="0" applyFont="1" applyFill="1" applyAlignment="1" applyProtection="1">
      <alignment horizontal="left" vertical="top" wrapText="1"/>
      <protection locked="0"/>
    </xf>
    <xf numFmtId="0" fontId="39" fillId="4" borderId="175" xfId="0" applyFont="1" applyFill="1" applyBorder="1" applyAlignment="1" applyProtection="1">
      <alignment horizontal="left" vertical="top" wrapText="1"/>
      <protection locked="0"/>
    </xf>
    <xf numFmtId="0" fontId="39" fillId="4" borderId="176" xfId="0" applyFont="1" applyFill="1" applyBorder="1" applyAlignment="1" applyProtection="1">
      <alignment horizontal="left" vertical="top" wrapText="1"/>
      <protection locked="0"/>
    </xf>
    <xf numFmtId="0" fontId="39" fillId="4" borderId="177" xfId="0" applyFont="1" applyFill="1" applyBorder="1" applyAlignment="1" applyProtection="1">
      <alignment horizontal="left" vertical="top" wrapText="1"/>
      <protection locked="0"/>
    </xf>
    <xf numFmtId="0" fontId="39" fillId="4" borderId="178" xfId="0" applyFont="1" applyFill="1" applyBorder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39" fillId="0" borderId="0" xfId="0" applyFont="1" applyAlignment="1" applyProtection="1">
      <alignment vertical="center" wrapText="1"/>
      <protection locked="0"/>
    </xf>
    <xf numFmtId="0" fontId="39" fillId="0" borderId="0" xfId="0" applyFont="1" applyAlignment="1" applyProtection="1">
      <alignment vertical="center"/>
      <protection locked="0"/>
    </xf>
    <xf numFmtId="0" fontId="40" fillId="3" borderId="179" xfId="0" applyFont="1" applyFill="1" applyBorder="1" applyAlignment="1" applyProtection="1">
      <alignment horizontal="center" vertical="center"/>
      <protection locked="0"/>
    </xf>
    <xf numFmtId="0" fontId="40" fillId="3" borderId="138" xfId="0" applyFont="1" applyFill="1" applyBorder="1" applyAlignment="1" applyProtection="1">
      <alignment horizontal="center" vertical="center"/>
      <protection locked="0"/>
    </xf>
    <xf numFmtId="0" fontId="40" fillId="3" borderId="151" xfId="0" applyFont="1" applyFill="1" applyBorder="1" applyAlignment="1" applyProtection="1">
      <alignment horizontal="center" vertical="center"/>
      <protection locked="0"/>
    </xf>
    <xf numFmtId="0" fontId="40" fillId="3" borderId="40" xfId="0" applyFont="1" applyFill="1" applyBorder="1" applyAlignment="1" applyProtection="1">
      <alignment horizontal="center" vertical="center"/>
      <protection locked="0"/>
    </xf>
    <xf numFmtId="42" fontId="39" fillId="14" borderId="180" xfId="0" applyNumberFormat="1" applyFont="1" applyFill="1" applyBorder="1" applyAlignment="1">
      <alignment horizontal="center" vertical="center"/>
    </xf>
    <xf numFmtId="42" fontId="39" fillId="14" borderId="147" xfId="0" applyNumberFormat="1" applyFont="1" applyFill="1" applyBorder="1" applyAlignment="1">
      <alignment horizontal="center" vertical="center"/>
    </xf>
    <xf numFmtId="42" fontId="39" fillId="14" borderId="181" xfId="0" applyNumberFormat="1" applyFont="1" applyFill="1" applyBorder="1" applyAlignment="1">
      <alignment horizontal="center" vertical="center"/>
    </xf>
    <xf numFmtId="0" fontId="42" fillId="0" borderId="0" xfId="0" applyFont="1" applyAlignment="1" applyProtection="1">
      <alignment vertical="center"/>
      <protection locked="0"/>
    </xf>
    <xf numFmtId="0" fontId="40" fillId="3" borderId="142" xfId="0" applyFont="1" applyFill="1" applyBorder="1" applyAlignment="1" applyProtection="1">
      <alignment horizontal="center" vertical="center"/>
      <protection locked="0"/>
    </xf>
    <xf numFmtId="0" fontId="40" fillId="3" borderId="100" xfId="0" applyFont="1" applyFill="1" applyBorder="1" applyAlignment="1" applyProtection="1">
      <alignment horizontal="center" vertical="center"/>
      <protection locked="0"/>
    </xf>
    <xf numFmtId="0" fontId="40" fillId="3" borderId="49" xfId="0" applyFont="1" applyFill="1" applyBorder="1" applyAlignment="1" applyProtection="1">
      <alignment horizontal="center" vertical="center"/>
      <protection locked="0"/>
    </xf>
    <xf numFmtId="0" fontId="40" fillId="3" borderId="50" xfId="0" applyFont="1" applyFill="1" applyBorder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left" vertical="center" wrapText="1"/>
      <protection locked="0"/>
    </xf>
    <xf numFmtId="0" fontId="40" fillId="3" borderId="166" xfId="0" applyFont="1" applyFill="1" applyBorder="1" applyAlignment="1" applyProtection="1">
      <alignment horizontal="center" vertical="center"/>
      <protection locked="0"/>
    </xf>
    <xf numFmtId="0" fontId="40" fillId="3" borderId="167" xfId="0" applyFont="1" applyFill="1" applyBorder="1" applyAlignment="1" applyProtection="1">
      <alignment horizontal="center" vertical="center"/>
      <protection locked="0"/>
    </xf>
    <xf numFmtId="0" fontId="43" fillId="3" borderId="164" xfId="0" applyFont="1" applyFill="1" applyBorder="1" applyAlignment="1" applyProtection="1">
      <alignment horizontal="center" vertical="center" wrapText="1"/>
      <protection locked="0"/>
    </xf>
    <xf numFmtId="0" fontId="43" fillId="3" borderId="141" xfId="0" applyFont="1" applyFill="1" applyBorder="1" applyAlignment="1" applyProtection="1">
      <alignment horizontal="center" vertical="center" wrapText="1"/>
      <protection locked="0"/>
    </xf>
    <xf numFmtId="0" fontId="39" fillId="10" borderId="165" xfId="0" applyFont="1" applyFill="1" applyBorder="1" applyAlignment="1" applyProtection="1">
      <alignment horizontal="center" vertical="center"/>
      <protection locked="0"/>
    </xf>
    <xf numFmtId="0" fontId="39" fillId="10" borderId="0" xfId="0" applyFont="1" applyFill="1" applyAlignment="1" applyProtection="1">
      <alignment horizontal="center" vertical="center"/>
      <protection locked="0"/>
    </xf>
    <xf numFmtId="42" fontId="40" fillId="6" borderId="160" xfId="0" applyNumberFormat="1" applyFont="1" applyFill="1" applyBorder="1" applyAlignment="1">
      <alignment horizontal="center" vertical="center"/>
    </xf>
    <xf numFmtId="42" fontId="40" fillId="6" borderId="161" xfId="0" applyNumberFormat="1" applyFont="1" applyFill="1" applyBorder="1" applyAlignment="1">
      <alignment horizontal="center" vertical="center"/>
    </xf>
    <xf numFmtId="183" fontId="39" fillId="4" borderId="193" xfId="0" applyNumberFormat="1" applyFont="1" applyFill="1" applyBorder="1" applyAlignment="1" applyProtection="1">
      <alignment horizontal="center" vertical="center"/>
      <protection locked="0"/>
    </xf>
    <xf numFmtId="183" fontId="39" fillId="4" borderId="194" xfId="0" applyNumberFormat="1" applyFont="1" applyFill="1" applyBorder="1" applyAlignment="1" applyProtection="1">
      <alignment horizontal="center" vertical="center"/>
      <protection locked="0"/>
    </xf>
    <xf numFmtId="0" fontId="40" fillId="3" borderId="162" xfId="0" applyFont="1" applyFill="1" applyBorder="1" applyAlignment="1" applyProtection="1">
      <alignment horizontal="center" vertical="center" wrapText="1"/>
      <protection locked="0"/>
    </xf>
    <xf numFmtId="0" fontId="40" fillId="3" borderId="163" xfId="0" applyFont="1" applyFill="1" applyBorder="1" applyAlignment="1" applyProtection="1">
      <alignment horizontal="center" vertical="center" wrapText="1"/>
      <protection locked="0"/>
    </xf>
    <xf numFmtId="0" fontId="42" fillId="4" borderId="50" xfId="0" applyFont="1" applyFill="1" applyBorder="1" applyAlignment="1" applyProtection="1">
      <alignment horizontal="left" vertical="top" wrapText="1"/>
      <protection locked="0"/>
    </xf>
    <xf numFmtId="0" fontId="50" fillId="4" borderId="0" xfId="0" applyFont="1" applyFill="1" applyAlignment="1" applyProtection="1">
      <alignment horizontal="left" vertical="center"/>
      <protection locked="0"/>
    </xf>
    <xf numFmtId="31" fontId="40" fillId="4" borderId="20" xfId="0" applyNumberFormat="1" applyFont="1" applyFill="1" applyBorder="1" applyAlignment="1" applyProtection="1">
      <alignment horizontal="left" vertical="center" indent="1"/>
      <protection locked="0"/>
    </xf>
    <xf numFmtId="31" fontId="40" fillId="4" borderId="21" xfId="0" applyNumberFormat="1" applyFont="1" applyFill="1" applyBorder="1" applyAlignment="1" applyProtection="1">
      <alignment horizontal="left" vertical="center" indent="1"/>
      <protection locked="0"/>
    </xf>
    <xf numFmtId="41" fontId="10" fillId="4" borderId="77" xfId="3" applyFont="1" applyFill="1" applyBorder="1" applyAlignment="1">
      <alignment horizontal="center" vertical="center"/>
    </xf>
    <xf numFmtId="0" fontId="10" fillId="5" borderId="89" xfId="0" applyFont="1" applyFill="1" applyBorder="1" applyAlignment="1">
      <alignment horizontal="center" vertical="center"/>
    </xf>
    <xf numFmtId="0" fontId="10" fillId="5" borderId="77" xfId="0" applyFont="1" applyFill="1" applyBorder="1" applyAlignment="1">
      <alignment horizontal="center" vertical="center"/>
    </xf>
    <xf numFmtId="0" fontId="11" fillId="0" borderId="33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left" vertical="center" indent="1"/>
      <protection locked="0"/>
    </xf>
    <xf numFmtId="0" fontId="11" fillId="0" borderId="152" xfId="0" applyFont="1" applyBorder="1" applyAlignment="1" applyProtection="1">
      <alignment horizontal="left" vertical="center" indent="1"/>
      <protection locked="0"/>
    </xf>
    <xf numFmtId="0" fontId="11" fillId="0" borderId="31" xfId="0" applyFont="1" applyBorder="1" applyAlignment="1" applyProtection="1">
      <alignment horizontal="left" vertical="center" indent="1"/>
      <protection locked="0"/>
    </xf>
    <xf numFmtId="0" fontId="10" fillId="0" borderId="0" xfId="0" quotePrefix="1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41" fontId="11" fillId="4" borderId="77" xfId="3" applyFont="1" applyFill="1" applyBorder="1" applyAlignment="1">
      <alignment horizontal="center" vertical="center"/>
    </xf>
    <xf numFmtId="41" fontId="11" fillId="4" borderId="90" xfId="3" applyFont="1" applyFill="1" applyBorder="1" applyAlignment="1">
      <alignment horizontal="center" vertical="center"/>
    </xf>
    <xf numFmtId="0" fontId="10" fillId="5" borderId="44" xfId="0" applyFont="1" applyFill="1" applyBorder="1" applyAlignment="1" applyProtection="1">
      <alignment horizontal="center" vertical="center"/>
      <protection locked="0"/>
    </xf>
    <xf numFmtId="0" fontId="10" fillId="5" borderId="85" xfId="0" applyFont="1" applyFill="1" applyBorder="1" applyAlignment="1" applyProtection="1">
      <alignment horizontal="center" vertical="center"/>
      <protection locked="0"/>
    </xf>
    <xf numFmtId="0" fontId="10" fillId="5" borderId="156" xfId="0" applyFont="1" applyFill="1" applyBorder="1" applyAlignment="1" applyProtection="1">
      <alignment horizontal="center" vertical="center"/>
      <protection locked="0"/>
    </xf>
    <xf numFmtId="41" fontId="11" fillId="0" borderId="15" xfId="3" applyFont="1" applyBorder="1" applyAlignment="1">
      <alignment horizontal="center" vertical="center"/>
    </xf>
    <xf numFmtId="41" fontId="11" fillId="0" borderId="185" xfId="3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85" xfId="0" applyFont="1" applyFill="1" applyBorder="1" applyAlignment="1">
      <alignment horizontal="center" vertical="center"/>
    </xf>
    <xf numFmtId="41" fontId="11" fillId="4" borderId="14" xfId="3" applyFont="1" applyFill="1" applyBorder="1" applyAlignment="1">
      <alignment horizontal="center" vertical="center"/>
    </xf>
    <xf numFmtId="41" fontId="11" fillId="4" borderId="15" xfId="3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152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85" xfId="0" applyFont="1" applyFill="1" applyBorder="1" applyAlignment="1">
      <alignment horizontal="center" vertical="center"/>
    </xf>
    <xf numFmtId="0" fontId="10" fillId="5" borderId="183" xfId="0" applyFont="1" applyFill="1" applyBorder="1" applyAlignment="1" applyProtection="1">
      <alignment horizontal="center" vertical="center"/>
      <protection locked="0"/>
    </xf>
    <xf numFmtId="0" fontId="10" fillId="5" borderId="42" xfId="0" applyFont="1" applyFill="1" applyBorder="1" applyAlignment="1" applyProtection="1">
      <alignment horizontal="center" vertical="center"/>
      <protection locked="0"/>
    </xf>
    <xf numFmtId="0" fontId="11" fillId="0" borderId="137" xfId="0" applyFont="1" applyBorder="1" applyAlignment="1">
      <alignment horizontal="center" vertical="center"/>
    </xf>
    <xf numFmtId="3" fontId="11" fillId="0" borderId="33" xfId="0" applyNumberFormat="1" applyFont="1" applyBorder="1" applyAlignment="1" applyProtection="1">
      <alignment horizontal="center" vertical="center"/>
      <protection locked="0"/>
    </xf>
    <xf numFmtId="3" fontId="11" fillId="0" borderId="31" xfId="0" applyNumberFormat="1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>
      <alignment horizontal="center" vertical="center"/>
    </xf>
    <xf numFmtId="41" fontId="11" fillId="0" borderId="46" xfId="3" applyFont="1" applyBorder="1" applyAlignment="1">
      <alignment horizontal="center" vertical="center"/>
    </xf>
    <xf numFmtId="41" fontId="11" fillId="0" borderId="146" xfId="3" applyFont="1" applyBorder="1" applyAlignment="1">
      <alignment horizontal="center" vertical="center"/>
    </xf>
    <xf numFmtId="41" fontId="11" fillId="0" borderId="48" xfId="3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11" fillId="0" borderId="41" xfId="0" applyFont="1" applyBorder="1" applyAlignment="1" applyProtection="1">
      <alignment horizontal="left" vertical="center" indent="1"/>
      <protection locked="0"/>
    </xf>
    <xf numFmtId="0" fontId="11" fillId="0" borderId="18" xfId="0" applyFont="1" applyBorder="1" applyAlignment="1" applyProtection="1">
      <alignment horizontal="left" vertical="center" indent="1"/>
      <protection locked="0"/>
    </xf>
    <xf numFmtId="0" fontId="11" fillId="0" borderId="4" xfId="0" applyFont="1" applyBorder="1" applyAlignment="1" applyProtection="1">
      <alignment horizontal="left" vertical="center" indent="1"/>
      <protection locked="0"/>
    </xf>
    <xf numFmtId="0" fontId="11" fillId="0" borderId="2" xfId="0" applyFont="1" applyBorder="1" applyAlignment="1" applyProtection="1">
      <alignment horizontal="left" vertical="center" indent="1"/>
      <protection locked="0"/>
    </xf>
    <xf numFmtId="0" fontId="11" fillId="0" borderId="47" xfId="0" applyFont="1" applyBorder="1" applyAlignment="1" applyProtection="1">
      <alignment horizontal="left" vertical="center" indent="1"/>
      <protection locked="0"/>
    </xf>
    <xf numFmtId="0" fontId="11" fillId="0" borderId="6" xfId="0" applyFont="1" applyBorder="1" applyAlignment="1" applyProtection="1">
      <alignment horizontal="left" vertical="center" indent="1"/>
      <protection locked="0"/>
    </xf>
    <xf numFmtId="0" fontId="10" fillId="5" borderId="3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82" xfId="0" applyFont="1" applyFill="1" applyBorder="1" applyAlignment="1">
      <alignment horizontal="center" vertical="center"/>
    </xf>
    <xf numFmtId="0" fontId="10" fillId="5" borderId="146" xfId="0" applyFont="1" applyFill="1" applyBorder="1" applyAlignment="1">
      <alignment horizontal="center" vertical="center"/>
    </xf>
    <xf numFmtId="0" fontId="10" fillId="5" borderId="150" xfId="0" applyFont="1" applyFill="1" applyBorder="1" applyAlignment="1">
      <alignment horizontal="center" vertical="center"/>
    </xf>
    <xf numFmtId="3" fontId="11" fillId="0" borderId="34" xfId="0" applyNumberFormat="1" applyFont="1" applyBorder="1" applyAlignment="1" applyProtection="1">
      <alignment horizontal="center" vertical="center"/>
      <protection locked="0"/>
    </xf>
    <xf numFmtId="3" fontId="11" fillId="0" borderId="26" xfId="0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left" vertical="center" indent="1"/>
      <protection locked="0"/>
    </xf>
    <xf numFmtId="0" fontId="11" fillId="0" borderId="184" xfId="0" applyFont="1" applyBorder="1" applyAlignment="1" applyProtection="1">
      <alignment horizontal="left" vertical="center" indent="1"/>
      <protection locked="0"/>
    </xf>
    <xf numFmtId="0" fontId="11" fillId="0" borderId="26" xfId="0" applyFont="1" applyBorder="1" applyAlignment="1" applyProtection="1">
      <alignment horizontal="left" vertical="center" indent="1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0" borderId="47" xfId="0" applyFont="1" applyBorder="1" applyAlignment="1" applyProtection="1">
      <alignment horizontal="left" vertical="center"/>
      <protection locked="0"/>
    </xf>
    <xf numFmtId="0" fontId="12" fillId="5" borderId="4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47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23" fillId="0" borderId="0" xfId="0" quotePrefix="1" applyFont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12" fillId="5" borderId="18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8" fillId="0" borderId="47" xfId="0" applyFont="1" applyBorder="1" applyAlignment="1" applyProtection="1">
      <alignment horizontal="left" vertical="center" indent="1"/>
      <protection locked="0"/>
    </xf>
    <xf numFmtId="0" fontId="8" fillId="0" borderId="6" xfId="0" applyFont="1" applyBorder="1" applyAlignment="1" applyProtection="1">
      <alignment horizontal="left" vertical="center" indent="1"/>
      <protection locked="0"/>
    </xf>
    <xf numFmtId="0" fontId="12" fillId="5" borderId="2" xfId="0" applyFont="1" applyFill="1" applyBorder="1" applyAlignment="1">
      <alignment horizontal="center" vertical="center"/>
    </xf>
    <xf numFmtId="0" fontId="8" fillId="0" borderId="41" xfId="0" applyFont="1" applyBorder="1" applyAlignment="1" applyProtection="1">
      <alignment horizontal="left" vertical="center" indent="1"/>
      <protection locked="0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18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indent="1"/>
      <protection locked="0"/>
    </xf>
    <xf numFmtId="0" fontId="7" fillId="0" borderId="0" xfId="0" applyFont="1" applyAlignment="1">
      <alignment horizontal="left" vertical="center"/>
    </xf>
    <xf numFmtId="0" fontId="9" fillId="0" borderId="74" xfId="0" applyFont="1" applyBorder="1" applyAlignment="1">
      <alignment horizontal="center" vertical="center" wrapText="1"/>
    </xf>
    <xf numFmtId="0" fontId="9" fillId="0" borderId="148" xfId="0" applyFont="1" applyBorder="1" applyAlignment="1">
      <alignment horizontal="center" vertical="center"/>
    </xf>
    <xf numFmtId="0" fontId="9" fillId="0" borderId="124" xfId="0" applyFont="1" applyBorder="1" applyAlignment="1">
      <alignment horizontal="center" vertical="center"/>
    </xf>
    <xf numFmtId="0" fontId="9" fillId="0" borderId="127" xfId="0" applyFont="1" applyBorder="1" applyAlignment="1">
      <alignment horizontal="center" vertical="center"/>
    </xf>
    <xf numFmtId="42" fontId="10" fillId="0" borderId="186" xfId="4" applyFont="1" applyBorder="1" applyAlignment="1">
      <alignment horizontal="left" vertical="center"/>
    </xf>
    <xf numFmtId="42" fontId="10" fillId="0" borderId="187" xfId="4" applyFont="1" applyBorder="1" applyAlignment="1">
      <alignment horizontal="left" vertical="center"/>
    </xf>
    <xf numFmtId="0" fontId="10" fillId="0" borderId="186" xfId="0" applyFont="1" applyBorder="1" applyAlignment="1">
      <alignment horizontal="left" vertical="center"/>
    </xf>
    <xf numFmtId="0" fontId="10" fillId="0" borderId="141" xfId="0" applyFont="1" applyBorder="1" applyAlignment="1">
      <alignment horizontal="left" vertical="center"/>
    </xf>
    <xf numFmtId="0" fontId="10" fillId="0" borderId="188" xfId="0" applyFont="1" applyBorder="1" applyAlignment="1">
      <alignment horizontal="left" vertical="center" indent="1"/>
    </xf>
    <xf numFmtId="0" fontId="10" fillId="0" borderId="165" xfId="0" applyFont="1" applyBorder="1" applyAlignment="1">
      <alignment horizontal="left" vertical="center" indent="1"/>
    </xf>
    <xf numFmtId="0" fontId="10" fillId="0" borderId="189" xfId="0" applyFont="1" applyBorder="1" applyAlignment="1">
      <alignment horizontal="left" vertical="center" indent="1"/>
    </xf>
    <xf numFmtId="0" fontId="8" fillId="0" borderId="84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8" fillId="0" borderId="37" xfId="0" applyFont="1" applyBorder="1" applyAlignment="1">
      <alignment horizontal="left" vertical="center" indent="1"/>
    </xf>
    <xf numFmtId="41" fontId="11" fillId="0" borderId="15" xfId="3" applyFont="1" applyBorder="1" applyAlignment="1">
      <alignment horizontal="left" vertical="center"/>
    </xf>
    <xf numFmtId="41" fontId="11" fillId="0" borderId="16" xfId="3" applyFont="1" applyBorder="1" applyAlignment="1">
      <alignment horizontal="left" vertical="center"/>
    </xf>
    <xf numFmtId="42" fontId="10" fillId="0" borderId="15" xfId="4" applyFont="1" applyBorder="1" applyAlignment="1">
      <alignment horizontal="center" vertical="center"/>
    </xf>
    <xf numFmtId="41" fontId="11" fillId="0" borderId="144" xfId="3" applyFont="1" applyBorder="1" applyAlignment="1">
      <alignment horizontal="left" vertical="center"/>
    </xf>
    <xf numFmtId="41" fontId="11" fillId="0" borderId="134" xfId="3" applyFont="1" applyBorder="1" applyAlignment="1">
      <alignment horizontal="left" vertical="center"/>
    </xf>
    <xf numFmtId="0" fontId="8" fillId="0" borderId="190" xfId="0" applyFont="1" applyBorder="1" applyAlignment="1">
      <alignment horizontal="left" vertical="center" indent="1"/>
    </xf>
    <xf numFmtId="0" fontId="8" fillId="0" borderId="158" xfId="0" applyFont="1" applyBorder="1" applyAlignment="1">
      <alignment horizontal="left" vertical="center" indent="1"/>
    </xf>
    <xf numFmtId="0" fontId="8" fillId="0" borderId="159" xfId="0" applyFont="1" applyBorder="1" applyAlignment="1">
      <alignment horizontal="left" vertical="center" indent="1"/>
    </xf>
    <xf numFmtId="41" fontId="11" fillId="0" borderId="185" xfId="3" applyFont="1" applyBorder="1" applyAlignment="1">
      <alignment horizontal="left" vertical="center"/>
    </xf>
    <xf numFmtId="0" fontId="8" fillId="0" borderId="8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8" fillId="0" borderId="190" xfId="0" applyFont="1" applyBorder="1" applyAlignment="1">
      <alignment horizontal="left" vertical="center"/>
    </xf>
    <xf numFmtId="0" fontId="8" fillId="0" borderId="158" xfId="0" applyFont="1" applyBorder="1" applyAlignment="1">
      <alignment horizontal="left" vertical="center"/>
    </xf>
    <xf numFmtId="0" fontId="8" fillId="0" borderId="159" xfId="0" applyFont="1" applyBorder="1" applyAlignment="1">
      <alignment horizontal="left" vertical="center"/>
    </xf>
    <xf numFmtId="0" fontId="10" fillId="0" borderId="188" xfId="0" applyFont="1" applyBorder="1" applyAlignment="1">
      <alignment horizontal="left" vertical="center"/>
    </xf>
    <xf numFmtId="0" fontId="10" fillId="0" borderId="165" xfId="0" applyFont="1" applyBorder="1" applyAlignment="1">
      <alignment horizontal="left" vertical="center"/>
    </xf>
    <xf numFmtId="0" fontId="10" fillId="0" borderId="189" xfId="0" applyFont="1" applyBorder="1" applyAlignment="1">
      <alignment horizontal="left" vertical="center"/>
    </xf>
    <xf numFmtId="0" fontId="16" fillId="0" borderId="158" xfId="0" applyFont="1" applyBorder="1" applyAlignment="1">
      <alignment horizontal="left" vertical="center" indent="1"/>
    </xf>
    <xf numFmtId="0" fontId="15" fillId="5" borderId="1" xfId="0" applyFont="1" applyFill="1" applyBorder="1" applyAlignment="1">
      <alignment horizontal="center" vertical="center"/>
    </xf>
    <xf numFmtId="0" fontId="15" fillId="5" borderId="44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34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0" borderId="191" xfId="0" applyFont="1" applyBorder="1" applyAlignment="1">
      <alignment horizontal="center" vertical="center"/>
    </xf>
    <xf numFmtId="0" fontId="15" fillId="0" borderId="192" xfId="0" applyFont="1" applyBorder="1" applyAlignment="1">
      <alignment horizontal="center" vertical="center"/>
    </xf>
    <xf numFmtId="0" fontId="15" fillId="0" borderId="12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</cellXfs>
  <cellStyles count="6">
    <cellStyle name="백분율" xfId="1" builtinId="5"/>
    <cellStyle name="백분율 2" xfId="2" xr:uid="{00000000-0005-0000-0000-000001000000}"/>
    <cellStyle name="쉼표 [0]" xfId="3" builtinId="6"/>
    <cellStyle name="통화 [0]" xfId="4" builtinId="7"/>
    <cellStyle name="표준" xfId="0" builtinId="0"/>
    <cellStyle name="표준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15</xdr:row>
      <xdr:rowOff>0</xdr:rowOff>
    </xdr:from>
    <xdr:to>
      <xdr:col>7</xdr:col>
      <xdr:colOff>9525</xdr:colOff>
      <xdr:row>17</xdr:row>
      <xdr:rowOff>314325</xdr:rowOff>
    </xdr:to>
    <xdr:pic>
      <xdr:nvPicPr>
        <xdr:cNvPr id="137681" name="그림 2">
          <a:extLst>
            <a:ext uri="{FF2B5EF4-FFF2-40B4-BE49-F238E27FC236}">
              <a16:creationId xmlns:a16="http://schemas.microsoft.com/office/drawing/2014/main" id="{3D436ECA-0AF6-47A5-96DD-B88B983AB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5857875"/>
          <a:ext cx="288607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962025</xdr:colOff>
      <xdr:row>0</xdr:row>
      <xdr:rowOff>38100</xdr:rowOff>
    </xdr:from>
    <xdr:to>
      <xdr:col>7</xdr:col>
      <xdr:colOff>9525</xdr:colOff>
      <xdr:row>2</xdr:row>
      <xdr:rowOff>47625</xdr:rowOff>
    </xdr:to>
    <xdr:pic>
      <xdr:nvPicPr>
        <xdr:cNvPr id="129508" name="그림 2">
          <a:extLst>
            <a:ext uri="{FF2B5EF4-FFF2-40B4-BE49-F238E27FC236}">
              <a16:creationId xmlns:a16="http://schemas.microsoft.com/office/drawing/2014/main" id="{52B48A70-FCB2-414E-8AD5-07ABE5B1D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38100"/>
          <a:ext cx="32004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962025</xdr:colOff>
      <xdr:row>0</xdr:row>
      <xdr:rowOff>38100</xdr:rowOff>
    </xdr:from>
    <xdr:to>
      <xdr:col>7</xdr:col>
      <xdr:colOff>9525</xdr:colOff>
      <xdr:row>2</xdr:row>
      <xdr:rowOff>47625</xdr:rowOff>
    </xdr:to>
    <xdr:pic>
      <xdr:nvPicPr>
        <xdr:cNvPr id="120296" name="그림 2">
          <a:extLst>
            <a:ext uri="{FF2B5EF4-FFF2-40B4-BE49-F238E27FC236}">
              <a16:creationId xmlns:a16="http://schemas.microsoft.com/office/drawing/2014/main" id="{0300B344-FD96-4691-BE1D-9C335FD7F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38100"/>
          <a:ext cx="32004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</xdr:row>
          <xdr:rowOff>190500</xdr:rowOff>
        </xdr:from>
        <xdr:to>
          <xdr:col>8</xdr:col>
          <xdr:colOff>838200</xdr:colOff>
          <xdr:row>5</xdr:row>
          <xdr:rowOff>123825</xdr:rowOff>
        </xdr:to>
        <xdr:pic>
          <xdr:nvPicPr>
            <xdr:cNvPr id="134785" name="그림 4">
              <a:extLst>
                <a:ext uri="{FF2B5EF4-FFF2-40B4-BE49-F238E27FC236}">
                  <a16:creationId xmlns:a16="http://schemas.microsoft.com/office/drawing/2014/main" id="{CE9E5DA1-214C-4C77-872C-03E1434D206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개인경비(총괄)'!$A$4:$G$5" spid="_x0000_s13479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95300" y="962025"/>
              <a:ext cx="8162925" cy="7905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133350</xdr:rowOff>
        </xdr:from>
        <xdr:to>
          <xdr:col>8</xdr:col>
          <xdr:colOff>838200</xdr:colOff>
          <xdr:row>5</xdr:row>
          <xdr:rowOff>66675</xdr:rowOff>
        </xdr:to>
        <xdr:pic>
          <xdr:nvPicPr>
            <xdr:cNvPr id="141918" name="그림 2">
              <a:extLst>
                <a:ext uri="{FF2B5EF4-FFF2-40B4-BE49-F238E27FC236}">
                  <a16:creationId xmlns:a16="http://schemas.microsoft.com/office/drawing/2014/main" id="{94899AB1-7AAB-434A-9244-14C29CDEAB1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개인경비(총괄)'!$A$4:$G$5" spid="_x0000_s1419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5775" y="904875"/>
              <a:ext cx="8162925" cy="7905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133350</xdr:rowOff>
        </xdr:from>
        <xdr:to>
          <xdr:col>8</xdr:col>
          <xdr:colOff>819150</xdr:colOff>
          <xdr:row>5</xdr:row>
          <xdr:rowOff>66675</xdr:rowOff>
        </xdr:to>
        <xdr:pic>
          <xdr:nvPicPr>
            <xdr:cNvPr id="140913" name="그림 3">
              <a:extLst>
                <a:ext uri="{FF2B5EF4-FFF2-40B4-BE49-F238E27FC236}">
                  <a16:creationId xmlns:a16="http://schemas.microsoft.com/office/drawing/2014/main" id="{8C222B25-7DA5-495C-9940-5179C8EA583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개인경비(총괄)'!$A$4:$G$5" spid="_x0000_s1409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5775" y="904875"/>
              <a:ext cx="8143875" cy="7905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</xdr:row>
          <xdr:rowOff>152400</xdr:rowOff>
        </xdr:from>
        <xdr:to>
          <xdr:col>6</xdr:col>
          <xdr:colOff>904875</xdr:colOff>
          <xdr:row>5</xdr:row>
          <xdr:rowOff>152400</xdr:rowOff>
        </xdr:to>
        <xdr:pic>
          <xdr:nvPicPr>
            <xdr:cNvPr id="142929" name="그림 4">
              <a:extLst>
                <a:ext uri="{FF2B5EF4-FFF2-40B4-BE49-F238E27FC236}">
                  <a16:creationId xmlns:a16="http://schemas.microsoft.com/office/drawing/2014/main" id="{89755481-4872-4167-A1A5-21B969A957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개인경비(총괄)'!$A$4:$E$5" spid="_x0000_s1429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71500" y="923925"/>
              <a:ext cx="5991225" cy="8572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</xdr:row>
          <xdr:rowOff>161925</xdr:rowOff>
        </xdr:from>
        <xdr:to>
          <xdr:col>6</xdr:col>
          <xdr:colOff>790575</xdr:colOff>
          <xdr:row>5</xdr:row>
          <xdr:rowOff>161925</xdr:rowOff>
        </xdr:to>
        <xdr:pic>
          <xdr:nvPicPr>
            <xdr:cNvPr id="144976" name="그림 3">
              <a:extLst>
                <a:ext uri="{FF2B5EF4-FFF2-40B4-BE49-F238E27FC236}">
                  <a16:creationId xmlns:a16="http://schemas.microsoft.com/office/drawing/2014/main" id="{AB0AC3DD-76F2-4A8A-A9B8-3B4833C7A10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개인경비(총괄)'!$A$4:$E$5" spid="_x0000_s1449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90550" y="933450"/>
              <a:ext cx="5991225" cy="8572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5</xdr:row>
          <xdr:rowOff>0</xdr:rowOff>
        </xdr:from>
        <xdr:to>
          <xdr:col>12</xdr:col>
          <xdr:colOff>933450</xdr:colOff>
          <xdr:row>12</xdr:row>
          <xdr:rowOff>152400</xdr:rowOff>
        </xdr:to>
        <xdr:pic>
          <xdr:nvPicPr>
            <xdr:cNvPr id="147287" name="Picture 15">
              <a:extLst>
                <a:ext uri="{FF2B5EF4-FFF2-40B4-BE49-F238E27FC236}">
                  <a16:creationId xmlns:a16="http://schemas.microsoft.com/office/drawing/2014/main" id="{2FB61B2A-D856-4F4C-9038-6F376EB48E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47300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686675" y="1314450"/>
              <a:ext cx="4133850" cy="25812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 editAs="oneCell">
    <xdr:from>
      <xdr:col>4</xdr:col>
      <xdr:colOff>866775</xdr:colOff>
      <xdr:row>5</xdr:row>
      <xdr:rowOff>9525</xdr:rowOff>
    </xdr:from>
    <xdr:to>
      <xdr:col>4</xdr:col>
      <xdr:colOff>1171575</xdr:colOff>
      <xdr:row>5</xdr:row>
      <xdr:rowOff>285750</xdr:rowOff>
    </xdr:to>
    <xdr:pic>
      <xdr:nvPicPr>
        <xdr:cNvPr id="147288" name="Picture 56">
          <a:extLst>
            <a:ext uri="{FF2B5EF4-FFF2-40B4-BE49-F238E27FC236}">
              <a16:creationId xmlns:a16="http://schemas.microsoft.com/office/drawing/2014/main" id="{4C3F4F6D-264C-403D-8694-0685753C8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1323975"/>
          <a:ext cx="3048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933450</xdr:colOff>
      <xdr:row>5</xdr:row>
      <xdr:rowOff>9525</xdr:rowOff>
    </xdr:from>
    <xdr:to>
      <xdr:col>3</xdr:col>
      <xdr:colOff>9525</xdr:colOff>
      <xdr:row>5</xdr:row>
      <xdr:rowOff>285750</xdr:rowOff>
    </xdr:to>
    <xdr:pic>
      <xdr:nvPicPr>
        <xdr:cNvPr id="148305" name="Picture 56">
          <a:extLst>
            <a:ext uri="{FF2B5EF4-FFF2-40B4-BE49-F238E27FC236}">
              <a16:creationId xmlns:a16="http://schemas.microsoft.com/office/drawing/2014/main" id="{6C7CAD33-4817-4245-BD23-A033242DA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323975"/>
          <a:ext cx="3048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5</xdr:row>
          <xdr:rowOff>9525</xdr:rowOff>
        </xdr:from>
        <xdr:to>
          <xdr:col>9</xdr:col>
          <xdr:colOff>9525</xdr:colOff>
          <xdr:row>13</xdr:row>
          <xdr:rowOff>95250</xdr:rowOff>
        </xdr:to>
        <xdr:pic>
          <xdr:nvPicPr>
            <xdr:cNvPr id="148306" name="Picture 15">
              <a:extLst>
                <a:ext uri="{FF2B5EF4-FFF2-40B4-BE49-F238E27FC236}">
                  <a16:creationId xmlns:a16="http://schemas.microsoft.com/office/drawing/2014/main" id="{B875D59C-1E9E-4BCC-BDA3-F11531BF699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48318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05400" y="1323975"/>
              <a:ext cx="4019550" cy="25812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933450</xdr:colOff>
      <xdr:row>5</xdr:row>
      <xdr:rowOff>9525</xdr:rowOff>
    </xdr:from>
    <xdr:to>
      <xdr:col>3</xdr:col>
      <xdr:colOff>9525</xdr:colOff>
      <xdr:row>5</xdr:row>
      <xdr:rowOff>285750</xdr:rowOff>
    </xdr:to>
    <xdr:pic>
      <xdr:nvPicPr>
        <xdr:cNvPr id="152027" name="Picture 56">
          <a:extLst>
            <a:ext uri="{FF2B5EF4-FFF2-40B4-BE49-F238E27FC236}">
              <a16:creationId xmlns:a16="http://schemas.microsoft.com/office/drawing/2014/main" id="{0E124481-876A-46EF-88FE-E2B638E8B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323975"/>
          <a:ext cx="3048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5</xdr:row>
          <xdr:rowOff>9525</xdr:rowOff>
        </xdr:from>
        <xdr:to>
          <xdr:col>9</xdr:col>
          <xdr:colOff>9525</xdr:colOff>
          <xdr:row>13</xdr:row>
          <xdr:rowOff>95250</xdr:rowOff>
        </xdr:to>
        <xdr:pic>
          <xdr:nvPicPr>
            <xdr:cNvPr id="152028" name="Picture 15">
              <a:extLst>
                <a:ext uri="{FF2B5EF4-FFF2-40B4-BE49-F238E27FC236}">
                  <a16:creationId xmlns:a16="http://schemas.microsoft.com/office/drawing/2014/main" id="{5CEC2D6C-DA5C-4B46-8AC7-BD6B17ABCA5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52040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05400" y="1323975"/>
              <a:ext cx="4019550" cy="25812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I28"/>
  <sheetViews>
    <sheetView tabSelected="1" workbookViewId="0">
      <selection activeCell="E4" sqref="E4"/>
    </sheetView>
  </sheetViews>
  <sheetFormatPr defaultColWidth="10.88671875" defaultRowHeight="16.5" customHeight="1"/>
  <cols>
    <col min="1" max="1" width="13.44140625" style="53" customWidth="1"/>
    <col min="2" max="2" width="13.44140625" style="54" customWidth="1"/>
    <col min="3" max="4" width="13.44140625" style="55" customWidth="1"/>
    <col min="5" max="5" width="16.109375" style="55" customWidth="1"/>
    <col min="6" max="6" width="13.44140625" style="55" customWidth="1"/>
    <col min="7" max="7" width="20.21875" style="55" customWidth="1"/>
    <col min="8" max="8" width="4.88671875" style="55" customWidth="1"/>
    <col min="9" max="9" width="81.109375" style="56" customWidth="1"/>
    <col min="10" max="16384" width="10.88671875" style="56"/>
  </cols>
  <sheetData>
    <row r="1" spans="1:9" s="51" customFormat="1" ht="16.5" customHeight="1" thickBot="1">
      <c r="A1" s="49"/>
      <c r="B1" s="49"/>
      <c r="C1" s="49"/>
      <c r="D1" s="49"/>
      <c r="E1" s="49"/>
      <c r="F1" s="49"/>
      <c r="G1" s="49"/>
      <c r="H1" s="49"/>
    </row>
    <row r="2" spans="1:9" s="51" customFormat="1" ht="75" customHeight="1" thickBot="1">
      <c r="A2" s="389" t="s">
        <v>500</v>
      </c>
      <c r="B2" s="390"/>
      <c r="C2" s="390"/>
      <c r="D2" s="390"/>
      <c r="E2" s="390"/>
      <c r="F2" s="390"/>
      <c r="G2" s="391"/>
      <c r="H2" s="49"/>
      <c r="I2" s="280" t="s">
        <v>390</v>
      </c>
    </row>
    <row r="3" spans="1:9" ht="16.5" customHeight="1" thickBot="1"/>
    <row r="4" spans="1:9" s="58" customFormat="1" ht="33.75" customHeight="1">
      <c r="A4" s="59" t="s">
        <v>93</v>
      </c>
      <c r="B4" s="60" t="s">
        <v>499</v>
      </c>
      <c r="C4" s="102"/>
      <c r="D4" s="59" t="s">
        <v>97</v>
      </c>
      <c r="E4" s="104" t="s">
        <v>501</v>
      </c>
      <c r="F4" s="100" t="s">
        <v>109</v>
      </c>
      <c r="G4" s="61" t="s">
        <v>121</v>
      </c>
    </row>
    <row r="5" spans="1:9" s="58" customFormat="1" ht="33.75" customHeight="1" thickBot="1">
      <c r="A5" s="62" t="s">
        <v>92</v>
      </c>
      <c r="B5" s="63" t="s">
        <v>498</v>
      </c>
      <c r="C5" s="103" t="s">
        <v>95</v>
      </c>
      <c r="D5" s="62" t="s">
        <v>102</v>
      </c>
      <c r="E5" s="105" t="s">
        <v>497</v>
      </c>
      <c r="F5" s="101" t="s">
        <v>96</v>
      </c>
      <c r="G5" s="64" t="s">
        <v>397</v>
      </c>
    </row>
    <row r="6" spans="1:9" ht="8.25" customHeight="1"/>
    <row r="7" spans="1:9" ht="16.5" customHeight="1" thickBot="1">
      <c r="G7" s="71" t="s">
        <v>108</v>
      </c>
    </row>
    <row r="8" spans="1:9" s="49" customFormat="1" ht="35.25" customHeight="1">
      <c r="A8" s="198" t="s">
        <v>371</v>
      </c>
      <c r="B8" s="184" t="s">
        <v>98</v>
      </c>
      <c r="C8" s="185" t="s">
        <v>100</v>
      </c>
      <c r="D8" s="185" t="s">
        <v>99</v>
      </c>
      <c r="E8" s="186" t="s">
        <v>103</v>
      </c>
      <c r="F8" s="194" t="s">
        <v>106</v>
      </c>
      <c r="G8" s="195" t="s">
        <v>107</v>
      </c>
      <c r="H8" s="57"/>
      <c r="I8" s="58"/>
    </row>
    <row r="9" spans="1:9" s="49" customFormat="1" ht="35.25" customHeight="1">
      <c r="A9" s="187" t="s">
        <v>104</v>
      </c>
      <c r="B9" s="72">
        <f>'월경비(법인)-접대,일반'!D35</f>
        <v>0</v>
      </c>
      <c r="C9" s="199"/>
      <c r="D9" s="73">
        <f>'월경비(개인카드,현금)-접대비,일반경비'!D20</f>
        <v>0</v>
      </c>
      <c r="E9" s="76">
        <f>SUM(B9:D9)</f>
        <v>0</v>
      </c>
      <c r="F9" s="282"/>
      <c r="G9" s="70">
        <f>D9-F9</f>
        <v>0</v>
      </c>
      <c r="H9" s="57"/>
      <c r="I9" s="58" t="s">
        <v>137</v>
      </c>
    </row>
    <row r="10" spans="1:9" s="49" customFormat="1" ht="35.25" customHeight="1">
      <c r="A10" s="188" t="s">
        <v>94</v>
      </c>
      <c r="B10" s="74">
        <f>'월경비(법인)-접대,일반'!D50</f>
        <v>0</v>
      </c>
      <c r="C10" s="200"/>
      <c r="D10" s="75">
        <f>'월경비(개인카드,현금)-접대비,일반경비'!D48</f>
        <v>92800</v>
      </c>
      <c r="E10" s="77">
        <f>SUM(B10:D10)</f>
        <v>92800</v>
      </c>
      <c r="F10" s="283"/>
      <c r="G10" s="67">
        <f>D10-F10</f>
        <v>92800</v>
      </c>
      <c r="H10" s="57"/>
      <c r="I10" s="58" t="s">
        <v>391</v>
      </c>
    </row>
    <row r="11" spans="1:9" s="49" customFormat="1" ht="35.25" customHeight="1">
      <c r="A11" s="188" t="s">
        <v>101</v>
      </c>
      <c r="B11" s="74">
        <f>'월경비(법인)-여비교통비'!D48</f>
        <v>0</v>
      </c>
      <c r="C11" s="75">
        <f>'월경비(법인)-법인티머니'!E48</f>
        <v>0</v>
      </c>
      <c r="D11" s="75">
        <f>'월경비(개인카드,현금)-여비교통비'!D50</f>
        <v>0</v>
      </c>
      <c r="E11" s="77">
        <f>SUM(B11:D11)</f>
        <v>0</v>
      </c>
      <c r="F11" s="283"/>
      <c r="G11" s="67">
        <f>D11-F11</f>
        <v>0</v>
      </c>
      <c r="H11" s="57"/>
      <c r="I11" s="58" t="s">
        <v>392</v>
      </c>
    </row>
    <row r="12" spans="1:9" s="49" customFormat="1" ht="35.25" customHeight="1">
      <c r="A12" s="189" t="s">
        <v>103</v>
      </c>
      <c r="B12" s="68">
        <f>SUM(B8:B11)</f>
        <v>0</v>
      </c>
      <c r="C12" s="69">
        <f>SUM(C8:C11)</f>
        <v>0</v>
      </c>
      <c r="D12" s="69">
        <f>SUM(D8:D11)</f>
        <v>92800</v>
      </c>
      <c r="E12" s="78">
        <f>SUM(E8:E11)</f>
        <v>92800</v>
      </c>
      <c r="F12" s="197"/>
      <c r="G12" s="196"/>
      <c r="H12" s="57"/>
      <c r="I12" s="58" t="s">
        <v>138</v>
      </c>
    </row>
    <row r="13" spans="1:9" s="66" customFormat="1" ht="51.75" customHeight="1" thickBot="1">
      <c r="A13" s="392" t="s">
        <v>105</v>
      </c>
      <c r="B13" s="393"/>
      <c r="C13" s="393"/>
      <c r="D13" s="394"/>
      <c r="E13" s="190">
        <f>E12</f>
        <v>92800</v>
      </c>
      <c r="F13" s="191">
        <f>SUM(F8:F12)</f>
        <v>0</v>
      </c>
      <c r="G13" s="192">
        <f>SUM(G8:G12)</f>
        <v>92800</v>
      </c>
      <c r="H13" s="65"/>
      <c r="I13" s="268" t="s">
        <v>388</v>
      </c>
    </row>
    <row r="14" spans="1:9" ht="5.25" customHeight="1"/>
    <row r="15" spans="1:9" ht="27.75" customHeight="1" thickBot="1">
      <c r="A15" s="398" t="s">
        <v>375</v>
      </c>
      <c r="B15" s="398"/>
      <c r="C15" s="398"/>
      <c r="D15" s="398"/>
      <c r="E15" s="398"/>
    </row>
    <row r="16" spans="1:9" s="49" customFormat="1" ht="35.25" customHeight="1">
      <c r="A16" s="198" t="s">
        <v>370</v>
      </c>
      <c r="B16" s="184" t="s">
        <v>14</v>
      </c>
      <c r="C16" s="185" t="s">
        <v>99</v>
      </c>
      <c r="D16" s="185" t="s">
        <v>387</v>
      </c>
      <c r="E16" s="262" t="s">
        <v>103</v>
      </c>
      <c r="F16" s="57"/>
      <c r="G16" s="52"/>
      <c r="I16" s="58" t="s">
        <v>376</v>
      </c>
    </row>
    <row r="17" spans="1:9" s="49" customFormat="1" ht="35.25" customHeight="1">
      <c r="A17" s="187" t="s">
        <v>104</v>
      </c>
      <c r="B17" s="72"/>
      <c r="C17" s="72"/>
      <c r="D17" s="269"/>
      <c r="E17" s="263">
        <f>SUM(B17:D17)</f>
        <v>0</v>
      </c>
      <c r="F17" s="57"/>
      <c r="G17" s="52"/>
      <c r="I17" s="58" t="s">
        <v>377</v>
      </c>
    </row>
    <row r="18" spans="1:9" s="49" customFormat="1" ht="35.25" customHeight="1">
      <c r="A18" s="188" t="s">
        <v>2</v>
      </c>
      <c r="B18" s="74"/>
      <c r="C18" s="74"/>
      <c r="D18" s="270"/>
      <c r="E18" s="264">
        <f>SUM(B18:D18)</f>
        <v>0</v>
      </c>
      <c r="F18" s="57"/>
      <c r="G18" s="52"/>
      <c r="I18" s="279" t="s">
        <v>394</v>
      </c>
    </row>
    <row r="19" spans="1:9" s="49" customFormat="1" ht="35.25" customHeight="1">
      <c r="A19" s="188" t="s">
        <v>22</v>
      </c>
      <c r="B19" s="74"/>
      <c r="C19" s="74"/>
      <c r="D19" s="270"/>
      <c r="E19" s="264">
        <f>SUM(B19:D19)</f>
        <v>0</v>
      </c>
      <c r="F19" s="57"/>
      <c r="G19" s="52"/>
      <c r="I19" s="58"/>
    </row>
    <row r="20" spans="1:9" s="49" customFormat="1" ht="35.25" customHeight="1">
      <c r="A20" s="189" t="s">
        <v>103</v>
      </c>
      <c r="B20" s="68">
        <f>SUM(B16:B19)</f>
        <v>0</v>
      </c>
      <c r="C20" s="68">
        <f>SUM(C16:C19)</f>
        <v>0</v>
      </c>
      <c r="D20" s="281"/>
      <c r="E20" s="265">
        <f>SUM(B20:D20)</f>
        <v>0</v>
      </c>
      <c r="F20" s="57"/>
      <c r="G20" s="52"/>
      <c r="I20" s="279" t="s">
        <v>395</v>
      </c>
    </row>
    <row r="21" spans="1:9" s="66" customFormat="1" ht="51.75" customHeight="1" thickBot="1">
      <c r="A21" s="392" t="s">
        <v>368</v>
      </c>
      <c r="B21" s="393"/>
      <c r="C21" s="393"/>
      <c r="D21" s="394"/>
      <c r="E21" s="192">
        <f>E20</f>
        <v>0</v>
      </c>
      <c r="F21" s="65"/>
      <c r="G21" s="96"/>
      <c r="I21" s="268"/>
    </row>
    <row r="22" spans="1:9" ht="16.5" customHeight="1" thickBot="1"/>
    <row r="23" spans="1:9" s="49" customFormat="1" ht="35.25" customHeight="1">
      <c r="A23" s="266" t="s">
        <v>369</v>
      </c>
      <c r="B23" s="185" t="s">
        <v>14</v>
      </c>
      <c r="C23" s="185" t="s">
        <v>372</v>
      </c>
      <c r="D23" s="185" t="s">
        <v>373</v>
      </c>
      <c r="E23" s="186" t="s">
        <v>387</v>
      </c>
      <c r="F23" s="387" t="s">
        <v>103</v>
      </c>
      <c r="G23" s="388"/>
      <c r="I23" s="58"/>
    </row>
    <row r="24" spans="1:9" s="49" customFormat="1" ht="35.25" customHeight="1">
      <c r="A24" s="267" t="s">
        <v>104</v>
      </c>
      <c r="B24" s="72">
        <f>B9+B17</f>
        <v>0</v>
      </c>
      <c r="C24" s="199"/>
      <c r="D24" s="73">
        <f>D9+C17</f>
        <v>0</v>
      </c>
      <c r="E24" s="271"/>
      <c r="F24" s="405">
        <f>SUM(B24:E24)</f>
        <v>0</v>
      </c>
      <c r="G24" s="406"/>
      <c r="I24" s="58"/>
    </row>
    <row r="25" spans="1:9" s="49" customFormat="1" ht="35.25" customHeight="1">
      <c r="A25" s="188" t="s">
        <v>2</v>
      </c>
      <c r="B25" s="72">
        <f>B10+B18</f>
        <v>0</v>
      </c>
      <c r="C25" s="200"/>
      <c r="D25" s="75">
        <f>D10+C18</f>
        <v>92800</v>
      </c>
      <c r="E25" s="272"/>
      <c r="F25" s="403">
        <f>SUM(B25:E25)</f>
        <v>92800</v>
      </c>
      <c r="G25" s="404"/>
      <c r="I25" s="58"/>
    </row>
    <row r="26" spans="1:9" s="49" customFormat="1" ht="35.25" customHeight="1">
      <c r="A26" s="188" t="s">
        <v>22</v>
      </c>
      <c r="B26" s="72">
        <f>B11+B19</f>
        <v>0</v>
      </c>
      <c r="C26" s="73">
        <f>C11</f>
        <v>0</v>
      </c>
      <c r="D26" s="75">
        <f>D11+C19</f>
        <v>0</v>
      </c>
      <c r="E26" s="272"/>
      <c r="F26" s="403">
        <f>SUM(B26:E26)</f>
        <v>0</v>
      </c>
      <c r="G26" s="404"/>
      <c r="I26" s="58"/>
    </row>
    <row r="27" spans="1:9" s="49" customFormat="1" ht="35.25" customHeight="1">
      <c r="A27" s="189" t="s">
        <v>103</v>
      </c>
      <c r="B27" s="68">
        <f>SUM(B23:B26)</f>
        <v>0</v>
      </c>
      <c r="C27" s="69">
        <f>SUM(C23:C26)</f>
        <v>0</v>
      </c>
      <c r="D27" s="69">
        <f>SUM(D23:D26)</f>
        <v>92800</v>
      </c>
      <c r="E27" s="78">
        <f>D20</f>
        <v>0</v>
      </c>
      <c r="F27" s="401">
        <f>SUM(B27:E27)</f>
        <v>92800</v>
      </c>
      <c r="G27" s="402"/>
      <c r="I27" s="58"/>
    </row>
    <row r="28" spans="1:9" s="66" customFormat="1" ht="51.75" customHeight="1" thickBot="1">
      <c r="A28" s="395" t="s">
        <v>374</v>
      </c>
      <c r="B28" s="396"/>
      <c r="C28" s="396"/>
      <c r="D28" s="396"/>
      <c r="E28" s="397"/>
      <c r="F28" s="399">
        <f>F27</f>
        <v>92800</v>
      </c>
      <c r="G28" s="400"/>
      <c r="I28" s="268"/>
    </row>
  </sheetData>
  <mergeCells count="11">
    <mergeCell ref="F23:G23"/>
    <mergeCell ref="A2:G2"/>
    <mergeCell ref="A13:D13"/>
    <mergeCell ref="A21:D21"/>
    <mergeCell ref="A28:E28"/>
    <mergeCell ref="A15:E15"/>
    <mergeCell ref="F28:G28"/>
    <mergeCell ref="F27:G27"/>
    <mergeCell ref="F26:G26"/>
    <mergeCell ref="F25:G25"/>
    <mergeCell ref="F24:G24"/>
  </mergeCells>
  <phoneticPr fontId="2" type="noConversion"/>
  <pageMargins left="0.37" right="0.38" top="0.56000000000000005" bottom="0.5" header="0.3" footer="0.3"/>
  <pageSetup paperSize="9" scale="80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pageSetUpPr fitToPage="1"/>
  </sheetPr>
  <dimension ref="A1:L39"/>
  <sheetViews>
    <sheetView topLeftCell="A17" workbookViewId="0">
      <selection activeCell="G36" sqref="G36"/>
    </sheetView>
  </sheetViews>
  <sheetFormatPr defaultRowHeight="24" customHeight="1"/>
  <cols>
    <col min="1" max="1" width="1.33203125" style="207" customWidth="1"/>
    <col min="2" max="5" width="14.33203125" style="207" customWidth="1"/>
    <col min="6" max="6" width="14.44140625" style="207" customWidth="1"/>
    <col min="7" max="7" width="14.33203125" style="207" customWidth="1"/>
    <col min="8" max="8" width="4.5546875" style="207" customWidth="1"/>
    <col min="9" max="9" width="14.33203125" style="207" customWidth="1"/>
    <col min="10" max="10" width="1.109375" style="207" customWidth="1"/>
    <col min="11" max="11" width="2.88671875" style="207" customWidth="1"/>
    <col min="12" max="12" width="63" style="207" customWidth="1"/>
    <col min="13" max="16384" width="8.88671875" style="207"/>
  </cols>
  <sheetData>
    <row r="1" spans="1:12" ht="7.5" customHeight="1" thickTop="1">
      <c r="A1" s="204"/>
      <c r="B1" s="205"/>
      <c r="C1" s="205"/>
      <c r="D1" s="205"/>
      <c r="E1" s="205"/>
      <c r="F1" s="205"/>
      <c r="G1" s="205"/>
      <c r="H1" s="205"/>
      <c r="I1" s="205"/>
      <c r="J1" s="206"/>
    </row>
    <row r="2" spans="1:12" ht="24" customHeight="1">
      <c r="A2" s="208"/>
      <c r="B2" s="555" t="s">
        <v>195</v>
      </c>
      <c r="C2" s="555"/>
      <c r="D2" s="555"/>
      <c r="E2" s="555"/>
      <c r="F2" s="555"/>
      <c r="G2" s="555"/>
      <c r="H2" s="555"/>
      <c r="I2" s="555"/>
      <c r="J2" s="209"/>
    </row>
    <row r="3" spans="1:12" ht="24" customHeight="1">
      <c r="A3" s="208"/>
      <c r="B3" s="555"/>
      <c r="C3" s="555"/>
      <c r="D3" s="555"/>
      <c r="E3" s="555"/>
      <c r="F3" s="555"/>
      <c r="G3" s="555"/>
      <c r="H3" s="555"/>
      <c r="I3" s="555"/>
      <c r="J3" s="209"/>
    </row>
    <row r="4" spans="1:12" ht="24" customHeight="1">
      <c r="A4" s="208"/>
      <c r="B4" s="555"/>
      <c r="C4" s="555"/>
      <c r="D4" s="555"/>
      <c r="E4" s="555"/>
      <c r="F4" s="555"/>
      <c r="G4" s="555"/>
      <c r="H4" s="555"/>
      <c r="I4" s="555"/>
      <c r="J4" s="209"/>
    </row>
    <row r="5" spans="1:12" ht="24" customHeight="1">
      <c r="A5" s="208"/>
      <c r="B5" s="555"/>
      <c r="C5" s="555"/>
      <c r="D5" s="555"/>
      <c r="E5" s="555"/>
      <c r="F5" s="555"/>
      <c r="G5" s="555"/>
      <c r="H5" s="555"/>
      <c r="I5" s="555"/>
      <c r="J5" s="209"/>
    </row>
    <row r="6" spans="1:12" ht="24" customHeight="1">
      <c r="A6" s="208"/>
      <c r="B6" s="240" t="s">
        <v>196</v>
      </c>
      <c r="C6" s="241" t="s">
        <v>62</v>
      </c>
      <c r="D6" s="242" t="s">
        <v>197</v>
      </c>
      <c r="E6" s="291" t="s">
        <v>462</v>
      </c>
      <c r="J6" s="209"/>
    </row>
    <row r="7" spans="1:12" ht="24" customHeight="1">
      <c r="A7" s="208"/>
      <c r="B7" s="243" t="s">
        <v>198</v>
      </c>
      <c r="C7" s="586" t="s">
        <v>406</v>
      </c>
      <c r="D7" s="586"/>
      <c r="E7" s="587"/>
      <c r="J7" s="209"/>
    </row>
    <row r="8" spans="1:12" ht="5.25" customHeight="1">
      <c r="A8" s="208"/>
      <c r="J8" s="209"/>
    </row>
    <row r="9" spans="1:12" ht="24" customHeight="1">
      <c r="A9" s="208"/>
      <c r="B9" s="240" t="s">
        <v>199</v>
      </c>
      <c r="C9" s="589" t="s">
        <v>62</v>
      </c>
      <c r="D9" s="589"/>
      <c r="E9" s="590"/>
      <c r="J9" s="209"/>
    </row>
    <row r="10" spans="1:12" ht="24" customHeight="1">
      <c r="A10" s="208"/>
      <c r="B10" s="244" t="s">
        <v>200</v>
      </c>
      <c r="C10" s="591" t="s">
        <v>410</v>
      </c>
      <c r="D10" s="591"/>
      <c r="E10" s="592"/>
      <c r="J10" s="209"/>
    </row>
    <row r="11" spans="1:12" ht="24" customHeight="1">
      <c r="A11" s="208"/>
      <c r="B11" s="244" t="s">
        <v>201</v>
      </c>
      <c r="C11" s="591" t="s">
        <v>467</v>
      </c>
      <c r="D11" s="591"/>
      <c r="E11" s="592"/>
      <c r="J11" s="209"/>
    </row>
    <row r="12" spans="1:12" ht="66" customHeight="1">
      <c r="A12" s="208"/>
      <c r="B12" s="243" t="s">
        <v>202</v>
      </c>
      <c r="C12" s="586" t="s">
        <v>410</v>
      </c>
      <c r="D12" s="586"/>
      <c r="E12" s="587"/>
      <c r="J12" s="209"/>
    </row>
    <row r="13" spans="1:12" ht="5.25" customHeight="1">
      <c r="A13" s="208"/>
      <c r="C13" s="193"/>
      <c r="D13" s="193"/>
      <c r="E13" s="193"/>
      <c r="F13" s="193"/>
      <c r="G13" s="193"/>
      <c r="H13" s="193"/>
      <c r="I13" s="193"/>
      <c r="J13" s="209"/>
    </row>
    <row r="14" spans="1:12" ht="27.75" customHeight="1">
      <c r="A14" s="208"/>
      <c r="C14" s="193"/>
      <c r="D14" s="193"/>
      <c r="E14" s="193"/>
      <c r="F14" s="193"/>
      <c r="G14" s="193"/>
      <c r="H14" s="193"/>
      <c r="I14" s="193"/>
      <c r="J14" s="209"/>
    </row>
    <row r="15" spans="1:12" ht="27.75" customHeight="1">
      <c r="A15" s="208"/>
      <c r="B15" s="582" t="s">
        <v>203</v>
      </c>
      <c r="C15" s="583"/>
      <c r="D15" s="583"/>
      <c r="E15" s="583"/>
      <c r="F15" s="583"/>
      <c r="G15" s="583"/>
      <c r="H15" s="583"/>
      <c r="I15" s="583"/>
      <c r="J15" s="209"/>
    </row>
    <row r="16" spans="1:12" s="228" customFormat="1" ht="25.5" customHeight="1">
      <c r="A16" s="224"/>
      <c r="B16" s="240" t="s">
        <v>204</v>
      </c>
      <c r="C16" s="242" t="s">
        <v>205</v>
      </c>
      <c r="D16" s="242" t="s">
        <v>206</v>
      </c>
      <c r="E16" s="242" t="s">
        <v>207</v>
      </c>
      <c r="F16" s="242" t="s">
        <v>208</v>
      </c>
      <c r="G16" s="242" t="s">
        <v>209</v>
      </c>
      <c r="H16" s="578" t="s">
        <v>210</v>
      </c>
      <c r="I16" s="588"/>
      <c r="J16" s="227"/>
      <c r="L16" s="193" t="s">
        <v>211</v>
      </c>
    </row>
    <row r="17" spans="1:10" ht="25.5" customHeight="1">
      <c r="A17" s="208"/>
      <c r="B17" s="245" t="s">
        <v>62</v>
      </c>
      <c r="C17" s="246" t="s">
        <v>236</v>
      </c>
      <c r="D17" s="247" t="s">
        <v>411</v>
      </c>
      <c r="E17" s="248">
        <v>0</v>
      </c>
      <c r="F17" s="249">
        <v>0</v>
      </c>
      <c r="G17" s="250">
        <f>F17*E17</f>
        <v>0</v>
      </c>
      <c r="H17" s="584" t="s">
        <v>412</v>
      </c>
      <c r="I17" s="585"/>
      <c r="J17" s="209"/>
    </row>
    <row r="18" spans="1:10" ht="25.5" customHeight="1">
      <c r="A18" s="208"/>
      <c r="B18" s="245"/>
      <c r="C18" s="246"/>
      <c r="D18" s="247"/>
      <c r="E18" s="248"/>
      <c r="F18" s="249"/>
      <c r="G18" s="250">
        <f t="shared" ref="G18:G23" si="0">F18*E18</f>
        <v>0</v>
      </c>
      <c r="H18" s="584"/>
      <c r="I18" s="585"/>
      <c r="J18" s="209"/>
    </row>
    <row r="19" spans="1:10" ht="25.5" customHeight="1">
      <c r="A19" s="208"/>
      <c r="B19" s="245"/>
      <c r="C19" s="246"/>
      <c r="D19" s="247"/>
      <c r="E19" s="248"/>
      <c r="F19" s="249"/>
      <c r="G19" s="250">
        <f t="shared" si="0"/>
        <v>0</v>
      </c>
      <c r="H19" s="584"/>
      <c r="I19" s="585"/>
      <c r="J19" s="209"/>
    </row>
    <row r="20" spans="1:10" ht="25.5" customHeight="1">
      <c r="A20" s="208"/>
      <c r="B20" s="245"/>
      <c r="C20" s="246"/>
      <c r="D20" s="247"/>
      <c r="E20" s="248"/>
      <c r="F20" s="249"/>
      <c r="G20" s="250">
        <f t="shared" si="0"/>
        <v>0</v>
      </c>
      <c r="H20" s="584"/>
      <c r="I20" s="585"/>
      <c r="J20" s="209"/>
    </row>
    <row r="21" spans="1:10" ht="25.5" customHeight="1">
      <c r="A21" s="208"/>
      <c r="B21" s="245"/>
      <c r="C21" s="246"/>
      <c r="D21" s="247"/>
      <c r="E21" s="248"/>
      <c r="F21" s="249"/>
      <c r="G21" s="250">
        <f t="shared" si="0"/>
        <v>0</v>
      </c>
      <c r="H21" s="584"/>
      <c r="I21" s="585"/>
      <c r="J21" s="209"/>
    </row>
    <row r="22" spans="1:10" ht="25.5" customHeight="1">
      <c r="A22" s="208"/>
      <c r="B22" s="245"/>
      <c r="C22" s="246"/>
      <c r="D22" s="247"/>
      <c r="E22" s="248"/>
      <c r="F22" s="249"/>
      <c r="G22" s="250">
        <f t="shared" si="0"/>
        <v>0</v>
      </c>
      <c r="H22" s="584"/>
      <c r="I22" s="585"/>
      <c r="J22" s="209"/>
    </row>
    <row r="23" spans="1:10" ht="25.5" customHeight="1">
      <c r="A23" s="208"/>
      <c r="B23" s="245"/>
      <c r="C23" s="246"/>
      <c r="D23" s="247"/>
      <c r="E23" s="248"/>
      <c r="F23" s="249"/>
      <c r="G23" s="250">
        <f t="shared" si="0"/>
        <v>0</v>
      </c>
      <c r="H23" s="584"/>
      <c r="I23" s="585"/>
      <c r="J23" s="209"/>
    </row>
    <row r="24" spans="1:10" ht="25.5" customHeight="1">
      <c r="A24" s="208"/>
      <c r="B24" s="579" t="s">
        <v>212</v>
      </c>
      <c r="C24" s="580"/>
      <c r="D24" s="580"/>
      <c r="E24" s="580"/>
      <c r="F24" s="580"/>
      <c r="G24" s="251">
        <f>SUM(G17:G23)</f>
        <v>0</v>
      </c>
      <c r="H24" s="580"/>
      <c r="I24" s="581"/>
      <c r="J24" s="209"/>
    </row>
    <row r="25" spans="1:10" ht="27.75" customHeight="1">
      <c r="A25" s="208"/>
      <c r="B25" s="582" t="s">
        <v>213</v>
      </c>
      <c r="C25" s="583"/>
      <c r="D25" s="583"/>
      <c r="E25" s="583"/>
      <c r="F25" s="583"/>
      <c r="G25" s="583"/>
      <c r="H25" s="583"/>
      <c r="I25" s="583"/>
      <c r="J25" s="209"/>
    </row>
    <row r="26" spans="1:10" s="228" customFormat="1" ht="25.5" customHeight="1">
      <c r="A26" s="224"/>
      <c r="B26" s="240" t="s">
        <v>214</v>
      </c>
      <c r="C26" s="242" t="s">
        <v>66</v>
      </c>
      <c r="D26" s="242" t="s">
        <v>216</v>
      </c>
      <c r="E26" s="578" t="s">
        <v>185</v>
      </c>
      <c r="F26" s="578"/>
      <c r="G26" s="242" t="s">
        <v>218</v>
      </c>
      <c r="H26" s="242" t="s">
        <v>142</v>
      </c>
      <c r="I26" s="252" t="s">
        <v>220</v>
      </c>
      <c r="J26" s="227"/>
    </row>
    <row r="27" spans="1:10" ht="25.5" customHeight="1">
      <c r="A27" s="208"/>
      <c r="B27" s="245" t="s">
        <v>46</v>
      </c>
      <c r="C27" s="247"/>
      <c r="D27" s="246"/>
      <c r="E27" s="576" t="s">
        <v>409</v>
      </c>
      <c r="F27" s="576"/>
      <c r="G27" s="246"/>
      <c r="H27" s="246"/>
      <c r="I27" s="253"/>
      <c r="J27" s="209"/>
    </row>
    <row r="28" spans="1:10" ht="25.5" customHeight="1">
      <c r="A28" s="208"/>
      <c r="B28" s="245" t="s">
        <v>222</v>
      </c>
      <c r="C28" s="247">
        <v>245400</v>
      </c>
      <c r="D28" s="246" t="s">
        <v>413</v>
      </c>
      <c r="E28" s="576" t="s">
        <v>414</v>
      </c>
      <c r="F28" s="576"/>
      <c r="G28" s="246" t="s">
        <v>14</v>
      </c>
      <c r="H28" s="246"/>
      <c r="I28" s="253"/>
      <c r="J28" s="209"/>
    </row>
    <row r="29" spans="1:10" ht="25.5" customHeight="1">
      <c r="A29" s="208"/>
      <c r="B29" s="245"/>
      <c r="C29" s="247"/>
      <c r="D29" s="246"/>
      <c r="E29" s="576"/>
      <c r="F29" s="576"/>
      <c r="G29" s="246"/>
      <c r="H29" s="246"/>
      <c r="I29" s="253"/>
      <c r="J29" s="209"/>
    </row>
    <row r="30" spans="1:10" ht="25.5" customHeight="1">
      <c r="A30" s="208"/>
      <c r="B30" s="245"/>
      <c r="C30" s="247"/>
      <c r="D30" s="246"/>
      <c r="E30" s="576"/>
      <c r="F30" s="576"/>
      <c r="G30" s="246"/>
      <c r="H30" s="246"/>
      <c r="I30" s="253"/>
      <c r="J30" s="209"/>
    </row>
    <row r="31" spans="1:10" ht="25.5" customHeight="1">
      <c r="A31" s="208"/>
      <c r="B31" s="245"/>
      <c r="C31" s="247"/>
      <c r="D31" s="246"/>
      <c r="E31" s="576"/>
      <c r="F31" s="576"/>
      <c r="G31" s="246"/>
      <c r="H31" s="246"/>
      <c r="I31" s="253"/>
      <c r="J31" s="209"/>
    </row>
    <row r="32" spans="1:10" ht="25.5" customHeight="1">
      <c r="A32" s="208"/>
      <c r="B32" s="245"/>
      <c r="C32" s="247"/>
      <c r="D32" s="246"/>
      <c r="E32" s="576"/>
      <c r="F32" s="576"/>
      <c r="G32" s="246"/>
      <c r="H32" s="246"/>
      <c r="I32" s="253"/>
      <c r="J32" s="209"/>
    </row>
    <row r="33" spans="1:10" ht="25.5" customHeight="1">
      <c r="A33" s="208"/>
      <c r="B33" s="245"/>
      <c r="C33" s="247"/>
      <c r="D33" s="246"/>
      <c r="E33" s="576"/>
      <c r="F33" s="576"/>
      <c r="G33" s="246"/>
      <c r="H33" s="246"/>
      <c r="I33" s="253"/>
      <c r="J33" s="209"/>
    </row>
    <row r="34" spans="1:10" ht="25.5" customHeight="1">
      <c r="A34" s="208"/>
      <c r="B34" s="245"/>
      <c r="C34" s="247"/>
      <c r="D34" s="246"/>
      <c r="E34" s="576"/>
      <c r="F34" s="576"/>
      <c r="G34" s="246"/>
      <c r="H34" s="246"/>
      <c r="I34" s="253"/>
      <c r="J34" s="209"/>
    </row>
    <row r="35" spans="1:10" ht="25.5" customHeight="1">
      <c r="A35" s="208"/>
      <c r="B35" s="254"/>
      <c r="C35" s="255"/>
      <c r="D35" s="256"/>
      <c r="E35" s="577"/>
      <c r="F35" s="577"/>
      <c r="G35" s="256"/>
      <c r="H35" s="256"/>
      <c r="I35" s="257"/>
      <c r="J35" s="209"/>
    </row>
    <row r="36" spans="1:10" ht="25.5" customHeight="1">
      <c r="A36" s="208"/>
      <c r="B36" s="258" t="s">
        <v>223</v>
      </c>
      <c r="C36" s="259">
        <f>SUM(C27:C35)</f>
        <v>245400</v>
      </c>
      <c r="D36" s="258" t="s">
        <v>224</v>
      </c>
      <c r="E36" s="260"/>
      <c r="F36" s="258" t="s">
        <v>225</v>
      </c>
      <c r="G36" s="261">
        <f>C28</f>
        <v>245400</v>
      </c>
      <c r="J36" s="209"/>
    </row>
    <row r="37" spans="1:10" ht="7.5" customHeight="1" thickBot="1">
      <c r="A37" s="236"/>
      <c r="B37" s="237"/>
      <c r="C37" s="237"/>
      <c r="D37" s="237"/>
      <c r="E37" s="238"/>
      <c r="F37" s="238"/>
      <c r="G37" s="237"/>
      <c r="H37" s="237"/>
      <c r="I37" s="237"/>
      <c r="J37" s="239"/>
    </row>
    <row r="38" spans="1:10" ht="24" customHeight="1" thickTop="1">
      <c r="B38" s="22"/>
      <c r="C38" s="22"/>
      <c r="D38" s="22"/>
      <c r="E38" s="22"/>
      <c r="F38" s="22"/>
      <c r="G38" s="22"/>
      <c r="H38" s="22"/>
      <c r="I38" s="22"/>
    </row>
    <row r="39" spans="1:10" ht="24" customHeight="1">
      <c r="B39" s="22"/>
      <c r="C39" s="22"/>
      <c r="D39" s="22"/>
      <c r="E39" s="22"/>
      <c r="F39" s="22"/>
      <c r="G39" s="22"/>
      <c r="H39" s="22"/>
      <c r="I39" s="22"/>
    </row>
  </sheetData>
  <mergeCells count="28">
    <mergeCell ref="B2:I5"/>
    <mergeCell ref="C7:E7"/>
    <mergeCell ref="C9:E9"/>
    <mergeCell ref="C10:E10"/>
    <mergeCell ref="C11:E11"/>
    <mergeCell ref="C12:E12"/>
    <mergeCell ref="B15:I15"/>
    <mergeCell ref="H16:I16"/>
    <mergeCell ref="H17:I17"/>
    <mergeCell ref="H18:I18"/>
    <mergeCell ref="H19:I19"/>
    <mergeCell ref="H20:I20"/>
    <mergeCell ref="H21:I21"/>
    <mergeCell ref="H22:I22"/>
    <mergeCell ref="H23:I23"/>
    <mergeCell ref="B24:F24"/>
    <mergeCell ref="H24:I24"/>
    <mergeCell ref="B25:I25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31:F31"/>
  </mergeCells>
  <phoneticPr fontId="2" type="noConversion"/>
  <printOptions horizontalCentered="1"/>
  <pageMargins left="0.43" right="0.39" top="0.59055118110236227" bottom="0.56999999999999995" header="0.39370078740157483" footer="0.51181102362204722"/>
  <pageSetup paperSize="9" scale="77" orientation="portrait" horizont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I18"/>
  <sheetViews>
    <sheetView workbookViewId="0">
      <selection activeCell="F4" sqref="F4:G4"/>
    </sheetView>
  </sheetViews>
  <sheetFormatPr defaultColWidth="10.21875" defaultRowHeight="18" customHeight="1"/>
  <cols>
    <col min="1" max="1" width="13.44140625" style="22" customWidth="1"/>
    <col min="2" max="7" width="12.109375" style="22" customWidth="1"/>
    <col min="8" max="8" width="4.6640625" style="22" customWidth="1"/>
    <col min="9" max="16384" width="10.21875" style="22"/>
  </cols>
  <sheetData>
    <row r="1" spans="1:9" ht="34.5" customHeight="1">
      <c r="A1" s="593" t="s">
        <v>60</v>
      </c>
      <c r="B1" s="593"/>
      <c r="C1" s="593"/>
      <c r="D1" s="593"/>
    </row>
    <row r="2" spans="1:9" ht="70.5" customHeight="1">
      <c r="A2" s="593"/>
      <c r="B2" s="593"/>
      <c r="C2" s="593"/>
      <c r="D2" s="593"/>
    </row>
    <row r="3" spans="1:9" ht="8.25" customHeight="1" thickBot="1"/>
    <row r="4" spans="1:9" s="24" customFormat="1" ht="21.75" customHeight="1">
      <c r="A4" s="594" t="s">
        <v>3</v>
      </c>
      <c r="B4" s="23" t="s">
        <v>4</v>
      </c>
      <c r="C4" s="598">
        <v>200000</v>
      </c>
      <c r="D4" s="599"/>
      <c r="E4" s="23" t="s">
        <v>5</v>
      </c>
      <c r="F4" s="600" t="s">
        <v>462</v>
      </c>
      <c r="G4" s="601"/>
    </row>
    <row r="5" spans="1:9" ht="18" customHeight="1">
      <c r="A5" s="595"/>
      <c r="B5" s="602" t="s">
        <v>6</v>
      </c>
      <c r="C5" s="603"/>
      <c r="D5" s="603"/>
      <c r="E5" s="603"/>
      <c r="F5" s="603"/>
      <c r="G5" s="604"/>
    </row>
    <row r="6" spans="1:9" ht="18" customHeight="1">
      <c r="A6" s="595"/>
      <c r="B6" s="605"/>
      <c r="C6" s="606"/>
      <c r="D6" s="606"/>
      <c r="E6" s="606"/>
      <c r="F6" s="606"/>
      <c r="G6" s="607"/>
      <c r="I6" s="22" t="s">
        <v>417</v>
      </c>
    </row>
    <row r="7" spans="1:9" ht="18" customHeight="1">
      <c r="A7" s="595"/>
      <c r="B7" s="605" t="s">
        <v>61</v>
      </c>
      <c r="C7" s="606"/>
      <c r="D7" s="606"/>
      <c r="E7" s="606"/>
      <c r="F7" s="606"/>
      <c r="G7" s="607"/>
    </row>
    <row r="8" spans="1:9" ht="18" customHeight="1">
      <c r="A8" s="595"/>
      <c r="B8" s="605" t="s">
        <v>19</v>
      </c>
      <c r="C8" s="606"/>
      <c r="D8" s="606"/>
      <c r="E8" s="606"/>
      <c r="F8" s="606"/>
      <c r="G8" s="607"/>
    </row>
    <row r="9" spans="1:9" ht="18" customHeight="1">
      <c r="A9" s="595"/>
      <c r="B9" s="605" t="s">
        <v>85</v>
      </c>
      <c r="C9" s="606"/>
      <c r="D9" s="606"/>
      <c r="E9" s="606"/>
      <c r="F9" s="606"/>
      <c r="G9" s="607"/>
    </row>
    <row r="10" spans="1:9" ht="18" customHeight="1">
      <c r="A10" s="595"/>
      <c r="B10" s="605"/>
      <c r="C10" s="606"/>
      <c r="D10" s="606"/>
      <c r="E10" s="606"/>
      <c r="F10" s="606"/>
      <c r="G10" s="607"/>
    </row>
    <row r="11" spans="1:9" ht="18" customHeight="1">
      <c r="A11" s="595"/>
      <c r="B11" s="605"/>
      <c r="C11" s="606"/>
      <c r="D11" s="606"/>
      <c r="E11" s="606"/>
      <c r="F11" s="606"/>
      <c r="G11" s="607"/>
    </row>
    <row r="12" spans="1:9" ht="18" customHeight="1">
      <c r="A12" s="595"/>
      <c r="B12" s="605"/>
      <c r="C12" s="606"/>
      <c r="D12" s="606"/>
      <c r="E12" s="606"/>
      <c r="F12" s="606"/>
      <c r="G12" s="607"/>
    </row>
    <row r="13" spans="1:9" ht="18" customHeight="1">
      <c r="A13" s="595"/>
      <c r="B13" s="605"/>
      <c r="C13" s="606"/>
      <c r="D13" s="606"/>
      <c r="E13" s="606"/>
      <c r="F13" s="606"/>
      <c r="G13" s="607"/>
    </row>
    <row r="14" spans="1:9" ht="18" customHeight="1">
      <c r="A14" s="595"/>
      <c r="B14" s="613"/>
      <c r="C14" s="614"/>
      <c r="D14" s="614"/>
      <c r="E14" s="614"/>
      <c r="F14" s="614"/>
      <c r="G14" s="615"/>
    </row>
    <row r="15" spans="1:9" s="24" customFormat="1" ht="21.75" customHeight="1">
      <c r="A15" s="596"/>
      <c r="B15" s="25" t="s">
        <v>7</v>
      </c>
      <c r="C15" s="608" t="s">
        <v>62</v>
      </c>
      <c r="D15" s="616"/>
      <c r="E15" s="25" t="s">
        <v>8</v>
      </c>
      <c r="F15" s="608" t="s">
        <v>9</v>
      </c>
      <c r="G15" s="609"/>
    </row>
    <row r="16" spans="1:9" s="24" customFormat="1" ht="21.75" customHeight="1">
      <c r="A16" s="596"/>
      <c r="B16" s="25" t="s">
        <v>10</v>
      </c>
      <c r="C16" s="608" t="s">
        <v>20</v>
      </c>
      <c r="D16" s="608"/>
      <c r="E16" s="608"/>
      <c r="F16" s="608"/>
      <c r="G16" s="609"/>
    </row>
    <row r="17" spans="1:7" s="24" customFormat="1" ht="21.75" customHeight="1">
      <c r="A17" s="596"/>
      <c r="B17" s="25" t="s">
        <v>11</v>
      </c>
      <c r="C17" s="610">
        <f>C4</f>
        <v>200000</v>
      </c>
      <c r="D17" s="610"/>
      <c r="E17" s="26" t="s">
        <v>12</v>
      </c>
      <c r="F17" s="26"/>
      <c r="G17" s="27"/>
    </row>
    <row r="18" spans="1:7" s="24" customFormat="1" ht="21.75" customHeight="1" thickBot="1">
      <c r="A18" s="597"/>
      <c r="B18" s="28" t="s">
        <v>13</v>
      </c>
      <c r="C18" s="611" t="s">
        <v>63</v>
      </c>
      <c r="D18" s="611"/>
      <c r="E18" s="611"/>
      <c r="F18" s="611"/>
      <c r="G18" s="612"/>
    </row>
  </sheetData>
  <mergeCells count="19">
    <mergeCell ref="B14:G14"/>
    <mergeCell ref="C15:D15"/>
    <mergeCell ref="F15:G15"/>
    <mergeCell ref="A1:D2"/>
    <mergeCell ref="A4:A18"/>
    <mergeCell ref="C4:D4"/>
    <mergeCell ref="F4:G4"/>
    <mergeCell ref="B5:G5"/>
    <mergeCell ref="B6:G6"/>
    <mergeCell ref="B7:G7"/>
    <mergeCell ref="B8:G8"/>
    <mergeCell ref="B9:G9"/>
    <mergeCell ref="B10:G10"/>
    <mergeCell ref="C16:G16"/>
    <mergeCell ref="C17:D17"/>
    <mergeCell ref="C18:G18"/>
    <mergeCell ref="B11:G11"/>
    <mergeCell ref="B12:G12"/>
    <mergeCell ref="B13:G13"/>
  </mergeCells>
  <phoneticPr fontId="2" type="noConversion"/>
  <pageMargins left="0.47" right="0.24" top="0.82" bottom="0.6" header="0.5" footer="0.5"/>
  <pageSetup paperSize="9" scale="97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I18"/>
  <sheetViews>
    <sheetView workbookViewId="0">
      <selection activeCell="F15" sqref="F15:G15"/>
    </sheetView>
  </sheetViews>
  <sheetFormatPr defaultColWidth="10.21875" defaultRowHeight="18" customHeight="1"/>
  <cols>
    <col min="1" max="1" width="13.44140625" style="22" customWidth="1"/>
    <col min="2" max="7" width="12.109375" style="22" customWidth="1"/>
    <col min="8" max="8" width="3.109375" style="22" customWidth="1"/>
    <col min="9" max="16384" width="10.21875" style="22"/>
  </cols>
  <sheetData>
    <row r="1" spans="1:9" ht="34.5" customHeight="1">
      <c r="A1" s="593" t="s">
        <v>59</v>
      </c>
      <c r="B1" s="593"/>
      <c r="C1" s="593"/>
      <c r="D1" s="593"/>
    </row>
    <row r="2" spans="1:9" ht="70.5" customHeight="1">
      <c r="A2" s="593"/>
      <c r="B2" s="593"/>
      <c r="C2" s="593"/>
      <c r="D2" s="593"/>
    </row>
    <row r="3" spans="1:9" ht="8.25" customHeight="1" thickBot="1"/>
    <row r="4" spans="1:9" s="24" customFormat="1" ht="21.75" customHeight="1">
      <c r="A4" s="594" t="s">
        <v>3</v>
      </c>
      <c r="B4" s="23" t="s">
        <v>4</v>
      </c>
      <c r="C4" s="598">
        <f>704000+18952+506000</f>
        <v>1228952</v>
      </c>
      <c r="D4" s="599"/>
      <c r="E4" s="23" t="s">
        <v>5</v>
      </c>
      <c r="F4" s="600" t="s">
        <v>462</v>
      </c>
      <c r="G4" s="601"/>
    </row>
    <row r="5" spans="1:9" ht="18" customHeight="1">
      <c r="A5" s="595"/>
      <c r="B5" s="623" t="s">
        <v>6</v>
      </c>
      <c r="C5" s="624"/>
      <c r="D5" s="624"/>
      <c r="E5" s="624"/>
      <c r="F5" s="624"/>
      <c r="G5" s="625"/>
    </row>
    <row r="6" spans="1:9" ht="18" customHeight="1">
      <c r="A6" s="595"/>
      <c r="B6" s="617"/>
      <c r="C6" s="618"/>
      <c r="D6" s="618"/>
      <c r="E6" s="618"/>
      <c r="F6" s="618"/>
      <c r="G6" s="619"/>
      <c r="I6" s="22" t="s">
        <v>389</v>
      </c>
    </row>
    <row r="7" spans="1:9" ht="18" customHeight="1">
      <c r="A7" s="595"/>
      <c r="B7" s="605" t="s">
        <v>401</v>
      </c>
      <c r="C7" s="606"/>
      <c r="D7" s="606"/>
      <c r="E7" s="606"/>
      <c r="F7" s="606"/>
      <c r="G7" s="607"/>
    </row>
    <row r="8" spans="1:9" ht="18" customHeight="1">
      <c r="A8" s="595"/>
      <c r="B8" s="605" t="s">
        <v>400</v>
      </c>
      <c r="C8" s="606"/>
      <c r="D8" s="606"/>
      <c r="E8" s="606"/>
      <c r="F8" s="606"/>
      <c r="G8" s="607"/>
    </row>
    <row r="9" spans="1:9" ht="18" customHeight="1">
      <c r="A9" s="595"/>
      <c r="B9" s="605"/>
      <c r="C9" s="606"/>
      <c r="D9" s="606"/>
      <c r="E9" s="606"/>
      <c r="F9" s="606"/>
      <c r="G9" s="607"/>
    </row>
    <row r="10" spans="1:9" ht="18" customHeight="1">
      <c r="A10" s="595"/>
      <c r="B10" s="605"/>
      <c r="C10" s="606"/>
      <c r="D10" s="606"/>
      <c r="E10" s="606"/>
      <c r="F10" s="606"/>
      <c r="G10" s="607"/>
    </row>
    <row r="11" spans="1:9" ht="18" customHeight="1">
      <c r="A11" s="595"/>
      <c r="B11" s="605"/>
      <c r="C11" s="606"/>
      <c r="D11" s="606"/>
      <c r="E11" s="606"/>
      <c r="F11" s="606"/>
      <c r="G11" s="607"/>
    </row>
    <row r="12" spans="1:9" ht="18" customHeight="1">
      <c r="A12" s="595"/>
      <c r="B12" s="617"/>
      <c r="C12" s="618"/>
      <c r="D12" s="618"/>
      <c r="E12" s="618"/>
      <c r="F12" s="618"/>
      <c r="G12" s="619"/>
    </row>
    <row r="13" spans="1:9" ht="18" customHeight="1">
      <c r="A13" s="595"/>
      <c r="B13" s="617"/>
      <c r="C13" s="618"/>
      <c r="D13" s="618"/>
      <c r="E13" s="618"/>
      <c r="F13" s="618"/>
      <c r="G13" s="619"/>
    </row>
    <row r="14" spans="1:9" ht="18" customHeight="1">
      <c r="A14" s="595"/>
      <c r="B14" s="620"/>
      <c r="C14" s="621"/>
      <c r="D14" s="621"/>
      <c r="E14" s="621"/>
      <c r="F14" s="621"/>
      <c r="G14" s="622"/>
    </row>
    <row r="15" spans="1:9" s="24" customFormat="1" ht="21.75" customHeight="1">
      <c r="A15" s="596"/>
      <c r="B15" s="25" t="s">
        <v>7</v>
      </c>
      <c r="C15" s="608" t="s">
        <v>466</v>
      </c>
      <c r="D15" s="616"/>
      <c r="E15" s="25" t="s">
        <v>8</v>
      </c>
      <c r="F15" s="608" t="s">
        <v>9</v>
      </c>
      <c r="G15" s="609"/>
    </row>
    <row r="16" spans="1:9" s="24" customFormat="1" ht="21.75" customHeight="1">
      <c r="A16" s="596"/>
      <c r="B16" s="25" t="s">
        <v>10</v>
      </c>
      <c r="C16" s="608" t="s">
        <v>399</v>
      </c>
      <c r="D16" s="608"/>
      <c r="E16" s="608"/>
      <c r="F16" s="608"/>
      <c r="G16" s="609"/>
    </row>
    <row r="17" spans="1:7" s="24" customFormat="1" ht="21.75" customHeight="1">
      <c r="A17" s="596"/>
      <c r="B17" s="25" t="s">
        <v>11</v>
      </c>
      <c r="C17" s="610">
        <f>C4</f>
        <v>1228952</v>
      </c>
      <c r="D17" s="610"/>
      <c r="E17" s="26" t="s">
        <v>12</v>
      </c>
      <c r="F17" s="26"/>
      <c r="G17" s="27"/>
    </row>
    <row r="18" spans="1:7" s="24" customFormat="1" ht="21.75" customHeight="1" thickBot="1">
      <c r="A18" s="597"/>
      <c r="B18" s="28" t="s">
        <v>13</v>
      </c>
      <c r="C18" s="611" t="s">
        <v>398</v>
      </c>
      <c r="D18" s="611"/>
      <c r="E18" s="611"/>
      <c r="F18" s="611"/>
      <c r="G18" s="612"/>
    </row>
  </sheetData>
  <mergeCells count="19">
    <mergeCell ref="B6:G6"/>
    <mergeCell ref="B7:G7"/>
    <mergeCell ref="B8:G8"/>
    <mergeCell ref="A1:D2"/>
    <mergeCell ref="C17:D17"/>
    <mergeCell ref="A4:A18"/>
    <mergeCell ref="B9:G9"/>
    <mergeCell ref="B10:G10"/>
    <mergeCell ref="B11:G11"/>
    <mergeCell ref="C4:D4"/>
    <mergeCell ref="F4:G4"/>
    <mergeCell ref="B5:G5"/>
    <mergeCell ref="C18:G18"/>
    <mergeCell ref="B12:G12"/>
    <mergeCell ref="B13:G13"/>
    <mergeCell ref="B14:G14"/>
    <mergeCell ref="C15:D15"/>
    <mergeCell ref="F15:G15"/>
    <mergeCell ref="C16:G16"/>
  </mergeCells>
  <phoneticPr fontId="2" type="noConversion"/>
  <pageMargins left="0.36" right="0.24" top="0.5" bottom="0.6" header="0.5" footer="0.5"/>
  <pageSetup paperSize="9" scale="98" fitToHeight="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5"/>
  <sheetViews>
    <sheetView topLeftCell="A19" workbookViewId="0">
      <selection activeCell="B30" sqref="B30"/>
    </sheetView>
  </sheetViews>
  <sheetFormatPr defaultRowHeight="24" customHeight="1"/>
  <cols>
    <col min="1" max="1" width="1.5546875" customWidth="1"/>
    <col min="2" max="2" width="76.77734375" customWidth="1"/>
    <col min="3" max="3" width="1.5546875" customWidth="1"/>
  </cols>
  <sheetData>
    <row r="1" spans="1:3" ht="12" customHeight="1">
      <c r="A1" s="141"/>
      <c r="B1" s="142"/>
      <c r="C1" s="143"/>
    </row>
    <row r="2" spans="1:3" ht="24" customHeight="1">
      <c r="A2" s="144"/>
      <c r="B2" s="145" t="s">
        <v>258</v>
      </c>
      <c r="C2" s="146"/>
    </row>
    <row r="3" spans="1:3" ht="24" customHeight="1">
      <c r="A3" s="144"/>
      <c r="B3" s="147" t="s">
        <v>259</v>
      </c>
      <c r="C3" s="146"/>
    </row>
    <row r="4" spans="1:3" ht="24" customHeight="1">
      <c r="A4" s="144"/>
      <c r="B4" s="148" t="s">
        <v>260</v>
      </c>
      <c r="C4" s="146"/>
    </row>
    <row r="5" spans="1:3" ht="24" customHeight="1">
      <c r="A5" s="144"/>
      <c r="B5" s="149" t="s">
        <v>261</v>
      </c>
      <c r="C5" s="146"/>
    </row>
    <row r="6" spans="1:3" ht="24" customHeight="1">
      <c r="A6" s="144"/>
      <c r="B6" s="150" t="s">
        <v>262</v>
      </c>
      <c r="C6" s="146"/>
    </row>
    <row r="7" spans="1:3" ht="24" customHeight="1">
      <c r="A7" s="144"/>
      <c r="B7" s="150" t="s">
        <v>263</v>
      </c>
      <c r="C7" s="146"/>
    </row>
    <row r="8" spans="1:3" ht="24" customHeight="1">
      <c r="A8" s="144"/>
      <c r="B8" s="150" t="s">
        <v>264</v>
      </c>
      <c r="C8" s="146"/>
    </row>
    <row r="9" spans="1:3" ht="24" customHeight="1">
      <c r="A9" s="144"/>
      <c r="B9" s="150" t="s">
        <v>265</v>
      </c>
      <c r="C9" s="146"/>
    </row>
    <row r="10" spans="1:3" ht="24" customHeight="1">
      <c r="A10" s="144"/>
      <c r="B10" s="151"/>
      <c r="C10" s="146"/>
    </row>
    <row r="11" spans="1:3" ht="24" customHeight="1">
      <c r="A11" s="144"/>
      <c r="B11" s="148" t="s">
        <v>266</v>
      </c>
      <c r="C11" s="146"/>
    </row>
    <row r="12" spans="1:3" ht="24" customHeight="1">
      <c r="A12" s="144"/>
      <c r="B12" s="149" t="s">
        <v>267</v>
      </c>
      <c r="C12" s="146"/>
    </row>
    <row r="13" spans="1:3" ht="24" customHeight="1">
      <c r="A13" s="144"/>
      <c r="B13" s="150" t="s">
        <v>268</v>
      </c>
      <c r="C13" s="146"/>
    </row>
    <row r="14" spans="1:3" ht="24" customHeight="1">
      <c r="A14" s="144"/>
      <c r="B14" s="150" t="s">
        <v>269</v>
      </c>
      <c r="C14" s="146"/>
    </row>
    <row r="15" spans="1:3" ht="24" customHeight="1">
      <c r="A15" s="144"/>
      <c r="B15" s="150" t="s">
        <v>270</v>
      </c>
      <c r="C15" s="146"/>
    </row>
    <row r="16" spans="1:3" ht="24" customHeight="1">
      <c r="A16" s="144"/>
      <c r="B16" s="150" t="s">
        <v>271</v>
      </c>
      <c r="C16" s="146"/>
    </row>
    <row r="17" spans="1:3" ht="24" customHeight="1">
      <c r="A17" s="144"/>
      <c r="B17" s="152"/>
      <c r="C17" s="146"/>
    </row>
    <row r="18" spans="1:3" ht="24" customHeight="1">
      <c r="A18" s="144"/>
      <c r="B18" s="148" t="s">
        <v>272</v>
      </c>
      <c r="C18" s="146"/>
    </row>
    <row r="19" spans="1:3" ht="24" customHeight="1">
      <c r="A19" s="144"/>
      <c r="B19" s="149" t="s">
        <v>273</v>
      </c>
      <c r="C19" s="146"/>
    </row>
    <row r="20" spans="1:3" ht="24" customHeight="1">
      <c r="A20" s="144"/>
      <c r="B20" s="150" t="s">
        <v>274</v>
      </c>
      <c r="C20" s="146"/>
    </row>
    <row r="21" spans="1:3" ht="24" customHeight="1">
      <c r="A21" s="144"/>
      <c r="B21" s="150" t="s">
        <v>275</v>
      </c>
      <c r="C21" s="146"/>
    </row>
    <row r="22" spans="1:3" ht="24" customHeight="1">
      <c r="A22" s="144"/>
      <c r="B22" s="153"/>
      <c r="C22" s="146"/>
    </row>
    <row r="23" spans="1:3" ht="24" customHeight="1">
      <c r="A23" s="144"/>
      <c r="B23" s="147" t="s">
        <v>276</v>
      </c>
      <c r="C23" s="146"/>
    </row>
    <row r="24" spans="1:3" ht="24" customHeight="1">
      <c r="A24" s="144"/>
      <c r="B24" s="148" t="s">
        <v>277</v>
      </c>
      <c r="C24" s="146"/>
    </row>
    <row r="25" spans="1:3" ht="24" customHeight="1">
      <c r="A25" s="144"/>
      <c r="B25" s="148" t="s">
        <v>278</v>
      </c>
      <c r="C25" s="146"/>
    </row>
    <row r="26" spans="1:3" ht="24" customHeight="1">
      <c r="A26" s="144"/>
      <c r="B26" s="148" t="s">
        <v>279</v>
      </c>
      <c r="C26" s="146"/>
    </row>
    <row r="27" spans="1:3" ht="24" customHeight="1">
      <c r="A27" s="144"/>
      <c r="B27" s="154" t="s">
        <v>280</v>
      </c>
      <c r="C27" s="146"/>
    </row>
    <row r="28" spans="1:3" ht="24" customHeight="1">
      <c r="A28" s="144"/>
      <c r="B28" s="154" t="s">
        <v>281</v>
      </c>
      <c r="C28" s="146"/>
    </row>
    <row r="29" spans="1:3" ht="24" customHeight="1">
      <c r="A29" s="144"/>
      <c r="B29" s="150" t="s">
        <v>282</v>
      </c>
      <c r="C29" s="146"/>
    </row>
    <row r="30" spans="1:3" ht="24" customHeight="1">
      <c r="A30" s="144"/>
      <c r="B30" s="154" t="s">
        <v>283</v>
      </c>
      <c r="C30" s="146"/>
    </row>
    <row r="31" spans="1:3" ht="24" customHeight="1">
      <c r="A31" s="144"/>
      <c r="B31" s="150" t="s">
        <v>284</v>
      </c>
      <c r="C31" s="146"/>
    </row>
    <row r="32" spans="1:3" ht="24" customHeight="1">
      <c r="A32" s="144"/>
      <c r="B32" s="154" t="s">
        <v>285</v>
      </c>
      <c r="C32" s="146"/>
    </row>
    <row r="33" spans="1:3" ht="24" customHeight="1">
      <c r="A33" s="144"/>
      <c r="B33" s="154" t="s">
        <v>286</v>
      </c>
      <c r="C33" s="146"/>
    </row>
    <row r="34" spans="1:3" ht="24" customHeight="1">
      <c r="A34" s="144"/>
      <c r="B34" s="153"/>
      <c r="C34" s="146"/>
    </row>
    <row r="35" spans="1:3" ht="24" customHeight="1">
      <c r="A35" s="144"/>
      <c r="B35" s="147" t="s">
        <v>287</v>
      </c>
      <c r="C35" s="146"/>
    </row>
    <row r="36" spans="1:3" ht="24" customHeight="1">
      <c r="A36" s="144"/>
      <c r="B36" s="148" t="s">
        <v>288</v>
      </c>
      <c r="C36" s="146"/>
    </row>
    <row r="37" spans="1:3" ht="24" customHeight="1">
      <c r="A37" s="144"/>
      <c r="B37" s="153"/>
      <c r="C37" s="146"/>
    </row>
    <row r="38" spans="1:3" ht="24" customHeight="1">
      <c r="A38" s="144"/>
      <c r="B38" s="147" t="s">
        <v>289</v>
      </c>
      <c r="C38" s="146"/>
    </row>
    <row r="39" spans="1:3" ht="24" customHeight="1">
      <c r="A39" s="144"/>
      <c r="B39" s="148" t="s">
        <v>290</v>
      </c>
      <c r="C39" s="146"/>
    </row>
    <row r="40" spans="1:3" ht="24" customHeight="1">
      <c r="A40" s="144"/>
      <c r="B40" s="155"/>
      <c r="C40" s="146"/>
    </row>
    <row r="41" spans="1:3" ht="24" customHeight="1">
      <c r="A41" s="144"/>
      <c r="B41" s="155"/>
      <c r="C41" s="146"/>
    </row>
    <row r="42" spans="1:3" ht="24" customHeight="1">
      <c r="A42" s="144"/>
      <c r="B42" s="155"/>
      <c r="C42" s="146"/>
    </row>
    <row r="43" spans="1:3" ht="24" customHeight="1">
      <c r="A43" s="144"/>
      <c r="B43" s="156" t="s">
        <v>291</v>
      </c>
      <c r="C43" s="146"/>
    </row>
    <row r="44" spans="1:3" ht="24" customHeight="1">
      <c r="A44" s="144"/>
      <c r="B44" s="156" t="s">
        <v>292</v>
      </c>
      <c r="C44" s="146"/>
    </row>
    <row r="45" spans="1:3" ht="8.25" customHeight="1" thickBot="1">
      <c r="A45" s="157"/>
      <c r="B45" s="158"/>
      <c r="C45" s="15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"/>
  <sheetViews>
    <sheetView topLeftCell="A12" workbookViewId="0">
      <selection sqref="A1:G1"/>
    </sheetView>
  </sheetViews>
  <sheetFormatPr defaultColWidth="11.88671875" defaultRowHeight="29.25" customHeight="1"/>
  <cols>
    <col min="1" max="1" width="9.6640625" style="106" customWidth="1"/>
    <col min="2" max="2" width="13.33203125" style="106" customWidth="1"/>
    <col min="3" max="6" width="16.44140625" style="106" customWidth="1"/>
    <col min="7" max="16384" width="11.88671875" style="106"/>
  </cols>
  <sheetData>
    <row r="1" spans="1:7" ht="55.5" customHeight="1">
      <c r="A1" s="626" t="s">
        <v>226</v>
      </c>
      <c r="B1" s="626"/>
      <c r="C1" s="626"/>
      <c r="D1" s="626"/>
      <c r="E1" s="626"/>
      <c r="F1" s="626"/>
      <c r="G1" s="626"/>
    </row>
    <row r="2" spans="1:7" ht="29.25" customHeight="1">
      <c r="A2" s="627" t="s">
        <v>227</v>
      </c>
      <c r="B2" s="628"/>
      <c r="C2" s="107" t="s">
        <v>228</v>
      </c>
      <c r="D2" s="108" t="s">
        <v>229</v>
      </c>
      <c r="E2" s="108" t="s">
        <v>230</v>
      </c>
      <c r="F2" s="109" t="s">
        <v>231</v>
      </c>
      <c r="G2" s="110" t="s">
        <v>232</v>
      </c>
    </row>
    <row r="3" spans="1:7" ht="29.25" customHeight="1">
      <c r="A3" s="629"/>
      <c r="B3" s="630"/>
      <c r="C3" s="111" t="s">
        <v>233</v>
      </c>
      <c r="D3" s="112" t="s">
        <v>233</v>
      </c>
      <c r="E3" s="112" t="s">
        <v>233</v>
      </c>
      <c r="F3" s="113" t="s">
        <v>233</v>
      </c>
      <c r="G3" s="114" t="s">
        <v>234</v>
      </c>
    </row>
    <row r="4" spans="1:7" ht="29.25" customHeight="1">
      <c r="A4" s="627" t="s">
        <v>235</v>
      </c>
      <c r="B4" s="115" t="s">
        <v>236</v>
      </c>
      <c r="C4" s="288" t="s">
        <v>403</v>
      </c>
      <c r="D4" s="289" t="s">
        <v>403</v>
      </c>
      <c r="E4" s="289" t="s">
        <v>404</v>
      </c>
      <c r="F4" s="290" t="s">
        <v>405</v>
      </c>
      <c r="G4" s="116" t="s">
        <v>237</v>
      </c>
    </row>
    <row r="5" spans="1:7" ht="29.25" customHeight="1">
      <c r="A5" s="631"/>
      <c r="B5" s="117" t="s">
        <v>238</v>
      </c>
      <c r="C5" s="118">
        <v>110</v>
      </c>
      <c r="D5" s="119">
        <v>110</v>
      </c>
      <c r="E5" s="119">
        <v>90</v>
      </c>
      <c r="F5" s="120">
        <v>14000</v>
      </c>
      <c r="G5" s="121" t="s">
        <v>237</v>
      </c>
    </row>
    <row r="6" spans="1:7" ht="29.25" customHeight="1">
      <c r="A6" s="631"/>
      <c r="B6" s="117" t="s">
        <v>239</v>
      </c>
      <c r="C6" s="118">
        <v>90</v>
      </c>
      <c r="D6" s="119">
        <v>90</v>
      </c>
      <c r="E6" s="119">
        <v>70</v>
      </c>
      <c r="F6" s="120">
        <v>12000</v>
      </c>
      <c r="G6" s="121" t="s">
        <v>237</v>
      </c>
    </row>
    <row r="7" spans="1:7" ht="29.25" customHeight="1">
      <c r="A7" s="631"/>
      <c r="B7" s="117" t="s">
        <v>240</v>
      </c>
      <c r="C7" s="118">
        <v>80</v>
      </c>
      <c r="D7" s="119">
        <v>80</v>
      </c>
      <c r="E7" s="119">
        <v>60</v>
      </c>
      <c r="F7" s="120">
        <v>9000</v>
      </c>
      <c r="G7" s="121" t="s">
        <v>237</v>
      </c>
    </row>
    <row r="8" spans="1:7" ht="29.25" customHeight="1">
      <c r="A8" s="632"/>
      <c r="B8" s="122" t="s">
        <v>241</v>
      </c>
      <c r="C8" s="123">
        <v>65</v>
      </c>
      <c r="D8" s="124">
        <v>65</v>
      </c>
      <c r="E8" s="124">
        <v>45</v>
      </c>
      <c r="F8" s="125">
        <v>9000</v>
      </c>
      <c r="G8" s="126" t="s">
        <v>237</v>
      </c>
    </row>
    <row r="9" spans="1:7" ht="72.75" customHeight="1">
      <c r="A9" s="627" t="s">
        <v>242</v>
      </c>
      <c r="B9" s="115" t="s">
        <v>243</v>
      </c>
      <c r="C9" s="127"/>
      <c r="D9" s="128" t="s">
        <v>244</v>
      </c>
      <c r="E9" s="129" t="s">
        <v>245</v>
      </c>
      <c r="F9" s="130"/>
      <c r="G9" s="633"/>
    </row>
    <row r="10" spans="1:7" ht="72.75" customHeight="1">
      <c r="A10" s="631"/>
      <c r="B10" s="131" t="s">
        <v>246</v>
      </c>
      <c r="C10" s="132" t="s">
        <v>247</v>
      </c>
      <c r="D10" s="133" t="s">
        <v>248</v>
      </c>
      <c r="E10" s="134" t="s">
        <v>249</v>
      </c>
      <c r="F10" s="135"/>
      <c r="G10" s="634"/>
    </row>
    <row r="11" spans="1:7" ht="72.75" customHeight="1">
      <c r="A11" s="631"/>
      <c r="B11" s="131" t="s">
        <v>250</v>
      </c>
      <c r="C11" s="136" t="s">
        <v>251</v>
      </c>
      <c r="D11" s="133" t="s">
        <v>415</v>
      </c>
      <c r="E11" s="133" t="s">
        <v>252</v>
      </c>
      <c r="F11" s="135" t="s">
        <v>253</v>
      </c>
      <c r="G11" s="634"/>
    </row>
    <row r="12" spans="1:7" ht="72.75" customHeight="1">
      <c r="A12" s="632"/>
      <c r="B12" s="137" t="s">
        <v>254</v>
      </c>
      <c r="C12" s="138" t="s">
        <v>255</v>
      </c>
      <c r="D12" s="139" t="s">
        <v>256</v>
      </c>
      <c r="E12" s="139" t="s">
        <v>257</v>
      </c>
      <c r="F12" s="140"/>
      <c r="G12" s="635"/>
    </row>
    <row r="13" spans="1:7" ht="29.25" customHeight="1">
      <c r="B13" s="292" t="s">
        <v>416</v>
      </c>
    </row>
  </sheetData>
  <sheetProtection password="CC6F" sheet="1" objects="1" scenarios="1"/>
  <mergeCells count="5">
    <mergeCell ref="A1:G1"/>
    <mergeCell ref="A2:B3"/>
    <mergeCell ref="A4:A8"/>
    <mergeCell ref="A9:A12"/>
    <mergeCell ref="G9:G12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3"/>
  <sheetViews>
    <sheetView workbookViewId="0">
      <selection sqref="A1:B1"/>
    </sheetView>
  </sheetViews>
  <sheetFormatPr defaultRowHeight="16.5" customHeight="1"/>
  <cols>
    <col min="1" max="1" width="18" style="1" customWidth="1"/>
    <col min="2" max="2" width="32.21875" style="1" customWidth="1"/>
    <col min="3" max="3" width="3.77734375" style="1" customWidth="1"/>
    <col min="4" max="4" width="5.6640625" style="1" customWidth="1"/>
    <col min="5" max="5" width="17.109375" style="16" customWidth="1"/>
    <col min="6" max="6" width="32.21875" style="1" customWidth="1"/>
    <col min="7" max="7" width="18" style="1" customWidth="1"/>
    <col min="8" max="8" width="32.21875" style="1" customWidth="1"/>
    <col min="9" max="16384" width="8.88671875" style="2"/>
  </cols>
  <sheetData>
    <row r="1" spans="1:8" s="4" customFormat="1" ht="33" customHeight="1">
      <c r="A1" s="636" t="s">
        <v>27</v>
      </c>
      <c r="B1" s="636"/>
      <c r="C1" s="3"/>
      <c r="D1" s="3"/>
      <c r="E1" s="15"/>
      <c r="F1" s="3"/>
      <c r="G1" s="3"/>
      <c r="H1" s="3"/>
    </row>
    <row r="2" spans="1:8" ht="10.5" customHeight="1"/>
    <row r="3" spans="1:8" ht="16.5" customHeight="1">
      <c r="A3" s="5" t="s">
        <v>2</v>
      </c>
      <c r="B3" s="6" t="s">
        <v>32</v>
      </c>
      <c r="E3" s="17" t="s">
        <v>55</v>
      </c>
    </row>
    <row r="4" spans="1:8" ht="16.5" customHeight="1">
      <c r="A4" s="7" t="s">
        <v>15</v>
      </c>
      <c r="B4" s="8" t="s">
        <v>33</v>
      </c>
      <c r="E4" s="18" t="s">
        <v>14</v>
      </c>
    </row>
    <row r="5" spans="1:8" ht="16.5" customHeight="1">
      <c r="A5" s="7" t="s">
        <v>23</v>
      </c>
      <c r="B5" s="8" t="s">
        <v>34</v>
      </c>
      <c r="E5" s="18" t="s">
        <v>56</v>
      </c>
    </row>
    <row r="6" spans="1:8" ht="16.5" customHeight="1">
      <c r="A6" s="7" t="s">
        <v>17</v>
      </c>
      <c r="B6" s="8" t="s">
        <v>36</v>
      </c>
      <c r="E6" s="19" t="s">
        <v>57</v>
      </c>
    </row>
    <row r="7" spans="1:8" ht="16.5" customHeight="1">
      <c r="A7" s="7" t="s">
        <v>29</v>
      </c>
      <c r="B7" s="8" t="s">
        <v>37</v>
      </c>
    </row>
    <row r="8" spans="1:8" ht="16.5" customHeight="1">
      <c r="A8" s="7" t="s">
        <v>18</v>
      </c>
      <c r="B8" s="8" t="s">
        <v>38</v>
      </c>
      <c r="C8" s="2"/>
      <c r="D8" s="2"/>
      <c r="F8" s="2"/>
    </row>
    <row r="9" spans="1:8" ht="16.5" customHeight="1">
      <c r="A9" s="7" t="s">
        <v>35</v>
      </c>
      <c r="B9" s="8" t="s">
        <v>39</v>
      </c>
      <c r="C9" s="2"/>
      <c r="D9" s="2"/>
    </row>
    <row r="10" spans="1:8" ht="16.5" customHeight="1">
      <c r="A10" s="7" t="s">
        <v>28</v>
      </c>
      <c r="B10" s="8" t="s">
        <v>40</v>
      </c>
      <c r="C10" s="2"/>
      <c r="D10" s="2"/>
    </row>
    <row r="11" spans="1:8" ht="16.5" customHeight="1">
      <c r="A11" s="9" t="s">
        <v>68</v>
      </c>
      <c r="B11" s="10"/>
    </row>
    <row r="13" spans="1:8" ht="16.5" customHeight="1">
      <c r="A13" s="5" t="s">
        <v>0</v>
      </c>
      <c r="B13" s="6" t="s">
        <v>32</v>
      </c>
    </row>
    <row r="14" spans="1:8" ht="16.5" customHeight="1">
      <c r="A14" s="7" t="s">
        <v>0</v>
      </c>
      <c r="B14" s="8" t="s">
        <v>42</v>
      </c>
    </row>
    <row r="15" spans="1:8" ht="16.5" customHeight="1">
      <c r="A15" s="7" t="s">
        <v>26</v>
      </c>
      <c r="B15" s="8" t="s">
        <v>41</v>
      </c>
    </row>
    <row r="16" spans="1:8" ht="16.5" customHeight="1">
      <c r="A16" s="9" t="s">
        <v>69</v>
      </c>
      <c r="B16" s="10" t="s">
        <v>70</v>
      </c>
    </row>
    <row r="18" spans="1:2" ht="16.5" customHeight="1">
      <c r="A18" s="5" t="s">
        <v>22</v>
      </c>
      <c r="B18" s="6" t="s">
        <v>32</v>
      </c>
    </row>
    <row r="19" spans="1:2" ht="16.5" customHeight="1">
      <c r="A19" s="7" t="s">
        <v>21</v>
      </c>
      <c r="B19" s="8" t="s">
        <v>21</v>
      </c>
    </row>
    <row r="20" spans="1:2" ht="16.5" customHeight="1">
      <c r="A20" s="7" t="s">
        <v>30</v>
      </c>
      <c r="B20" s="8" t="s">
        <v>30</v>
      </c>
    </row>
    <row r="21" spans="1:2" ht="16.5" customHeight="1">
      <c r="A21" s="7" t="s">
        <v>31</v>
      </c>
      <c r="B21" s="8" t="s">
        <v>31</v>
      </c>
    </row>
    <row r="22" spans="1:2" ht="16.5" customHeight="1">
      <c r="A22" s="7" t="s">
        <v>24</v>
      </c>
      <c r="B22" s="8" t="s">
        <v>44</v>
      </c>
    </row>
    <row r="23" spans="1:2" ht="16.5" customHeight="1">
      <c r="A23" s="7" t="s">
        <v>43</v>
      </c>
      <c r="B23" s="8" t="s">
        <v>45</v>
      </c>
    </row>
    <row r="24" spans="1:2" ht="16.5" customHeight="1">
      <c r="A24" s="9"/>
      <c r="B24" s="10"/>
    </row>
    <row r="26" spans="1:2" ht="16.5" customHeight="1">
      <c r="A26" s="5" t="s">
        <v>25</v>
      </c>
      <c r="B26" s="6" t="s">
        <v>32</v>
      </c>
    </row>
    <row r="27" spans="1:2" ht="16.5" customHeight="1">
      <c r="A27" s="11" t="s">
        <v>43</v>
      </c>
      <c r="B27" s="12" t="s">
        <v>52</v>
      </c>
    </row>
    <row r="28" spans="1:2" ht="16.5" customHeight="1">
      <c r="A28" s="11" t="s">
        <v>47</v>
      </c>
      <c r="B28" s="12" t="s">
        <v>49</v>
      </c>
    </row>
    <row r="29" spans="1:2" ht="16.5" customHeight="1">
      <c r="A29" s="7" t="s">
        <v>46</v>
      </c>
      <c r="B29" s="8" t="s">
        <v>50</v>
      </c>
    </row>
    <row r="30" spans="1:2" ht="16.5" customHeight="1">
      <c r="A30" s="11" t="s">
        <v>21</v>
      </c>
      <c r="B30" s="12" t="s">
        <v>51</v>
      </c>
    </row>
    <row r="31" spans="1:2" ht="16.5" customHeight="1">
      <c r="A31" s="9" t="s">
        <v>48</v>
      </c>
      <c r="B31" s="10" t="s">
        <v>53</v>
      </c>
    </row>
    <row r="33" spans="1:1" ht="16.5" customHeight="1">
      <c r="A33" s="13" t="s">
        <v>54</v>
      </c>
    </row>
  </sheetData>
  <mergeCells count="1">
    <mergeCell ref="A1:B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F12"/>
  <sheetViews>
    <sheetView workbookViewId="0">
      <selection activeCell="M15" sqref="M15"/>
    </sheetView>
  </sheetViews>
  <sheetFormatPr defaultColWidth="9.44140625" defaultRowHeight="20.25" customHeight="1"/>
  <cols>
    <col min="1" max="1" width="2.44140625" style="14" customWidth="1"/>
    <col min="2" max="2" width="4" style="14" customWidth="1"/>
    <col min="3" max="5" width="10" style="14" customWidth="1"/>
    <col min="6" max="16384" width="9.44140625" style="14"/>
  </cols>
  <sheetData>
    <row r="2" spans="2:6" ht="30.75" customHeight="1">
      <c r="B2" s="637" t="s">
        <v>81</v>
      </c>
      <c r="C2" s="20" t="s">
        <v>78</v>
      </c>
      <c r="D2" s="20" t="s">
        <v>79</v>
      </c>
      <c r="E2" s="20" t="s">
        <v>80</v>
      </c>
    </row>
    <row r="3" spans="2:6" ht="69" customHeight="1">
      <c r="B3" s="638"/>
      <c r="C3" s="21"/>
      <c r="D3" s="21"/>
      <c r="E3" s="21"/>
    </row>
    <row r="4" spans="2:6" ht="23.25" customHeight="1">
      <c r="B4" s="638"/>
      <c r="C4" s="21" t="s">
        <v>82</v>
      </c>
      <c r="D4" s="21" t="s">
        <v>82</v>
      </c>
      <c r="E4" s="21" t="s">
        <v>82</v>
      </c>
    </row>
    <row r="6" spans="2:6" ht="30.75" customHeight="1">
      <c r="B6" s="637" t="s">
        <v>81</v>
      </c>
      <c r="C6" s="20" t="s">
        <v>78</v>
      </c>
      <c r="D6" s="20" t="s">
        <v>79</v>
      </c>
      <c r="E6" s="20" t="s">
        <v>80</v>
      </c>
      <c r="F6" s="20" t="s">
        <v>83</v>
      </c>
    </row>
    <row r="7" spans="2:6" ht="69" customHeight="1">
      <c r="B7" s="638"/>
      <c r="C7" s="21"/>
      <c r="D7" s="21"/>
      <c r="E7" s="21"/>
      <c r="F7" s="21"/>
    </row>
    <row r="8" spans="2:6" ht="23.25" customHeight="1">
      <c r="B8" s="638"/>
      <c r="C8" s="21" t="s">
        <v>82</v>
      </c>
      <c r="D8" s="21" t="s">
        <v>82</v>
      </c>
      <c r="E8" s="21" t="s">
        <v>82</v>
      </c>
      <c r="F8" s="21" t="s">
        <v>84</v>
      </c>
    </row>
    <row r="10" spans="2:6" ht="30.75" customHeight="1">
      <c r="B10" s="637" t="s">
        <v>81</v>
      </c>
      <c r="C10" s="20" t="s">
        <v>78</v>
      </c>
      <c r="D10" s="20" t="s">
        <v>79</v>
      </c>
    </row>
    <row r="11" spans="2:6" ht="69" customHeight="1">
      <c r="B11" s="638"/>
      <c r="C11" s="21"/>
      <c r="D11" s="21"/>
    </row>
    <row r="12" spans="2:6" ht="23.25" customHeight="1">
      <c r="B12" s="638"/>
      <c r="C12" s="21" t="s">
        <v>82</v>
      </c>
      <c r="D12" s="21" t="s">
        <v>82</v>
      </c>
    </row>
  </sheetData>
  <mergeCells count="3">
    <mergeCell ref="B2:B4"/>
    <mergeCell ref="B6:B8"/>
    <mergeCell ref="B10:B1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B1:M51"/>
  <sheetViews>
    <sheetView workbookViewId="0">
      <selection activeCell="D35" sqref="D35"/>
    </sheetView>
  </sheetViews>
  <sheetFormatPr defaultRowHeight="16.5" customHeight="1"/>
  <cols>
    <col min="1" max="1" width="5.109375" style="37" customWidth="1"/>
    <col min="2" max="2" width="10.44140625" style="40" customWidth="1"/>
    <col min="3" max="3" width="11" style="41" customWidth="1"/>
    <col min="4" max="4" width="12.21875" style="42" customWidth="1"/>
    <col min="5" max="5" width="15.21875" style="42" customWidth="1"/>
    <col min="6" max="6" width="12" style="42" customWidth="1"/>
    <col min="7" max="7" width="14.109375" style="42" customWidth="1"/>
    <col min="8" max="8" width="11.109375" style="42" customWidth="1"/>
    <col min="9" max="9" width="21.44140625" style="42" customWidth="1"/>
    <col min="10" max="10" width="5.88671875" style="42" customWidth="1"/>
    <col min="11" max="11" width="5.88671875" style="31" customWidth="1"/>
    <col min="12" max="12" width="3.109375" style="37" customWidth="1"/>
    <col min="13" max="13" width="71.109375" style="37" customWidth="1"/>
    <col min="14" max="16384" width="8.88671875" style="37"/>
  </cols>
  <sheetData>
    <row r="1" spans="2:13" s="51" customFormat="1" ht="8.25" customHeight="1" thickBot="1">
      <c r="B1" s="49"/>
      <c r="C1" s="49"/>
      <c r="D1" s="49"/>
      <c r="E1" s="49"/>
      <c r="F1" s="49"/>
      <c r="G1" s="49"/>
      <c r="H1" s="49"/>
      <c r="I1" s="49"/>
      <c r="J1" s="50"/>
    </row>
    <row r="2" spans="2:13" s="51" customFormat="1" ht="52.5" customHeight="1" thickBot="1">
      <c r="B2" s="407" t="s">
        <v>301</v>
      </c>
      <c r="C2" s="408"/>
      <c r="D2" s="408"/>
      <c r="E2" s="408"/>
      <c r="F2" s="408"/>
      <c r="G2" s="408"/>
      <c r="H2" s="408"/>
      <c r="I2" s="408"/>
      <c r="J2" s="408"/>
      <c r="K2" s="409"/>
    </row>
    <row r="3" spans="2:13" s="30" customFormat="1" ht="22.5" customHeight="1">
      <c r="B3" s="83"/>
      <c r="C3" s="84"/>
      <c r="D3" s="85"/>
      <c r="E3" s="86"/>
      <c r="F3" s="87"/>
      <c r="G3" s="88"/>
      <c r="H3" s="84"/>
      <c r="I3" s="48"/>
      <c r="J3" s="84"/>
      <c r="K3" s="89"/>
      <c r="M3" s="201" t="s">
        <v>367</v>
      </c>
    </row>
    <row r="4" spans="2:13" s="30" customFormat="1" ht="22.5" customHeight="1">
      <c r="B4" s="83"/>
      <c r="C4" s="85"/>
      <c r="D4" s="84"/>
      <c r="E4" s="90"/>
      <c r="F4" s="84"/>
      <c r="G4" s="85"/>
      <c r="H4" s="84"/>
      <c r="I4" s="48"/>
      <c r="J4" s="84"/>
      <c r="K4" s="89"/>
      <c r="M4" s="37" t="s">
        <v>320</v>
      </c>
    </row>
    <row r="5" spans="2:13" s="30" customFormat="1" ht="22.5" customHeight="1">
      <c r="B5" s="83"/>
      <c r="C5" s="84"/>
      <c r="D5" s="84"/>
      <c r="E5" s="84"/>
      <c r="F5" s="84"/>
      <c r="G5" s="84"/>
      <c r="H5" s="84"/>
      <c r="I5" s="29"/>
      <c r="J5" s="84"/>
      <c r="K5" s="89"/>
      <c r="M5" s="30" t="s">
        <v>321</v>
      </c>
    </row>
    <row r="6" spans="2:13" s="30" customFormat="1" ht="22.5" customHeight="1">
      <c r="B6" s="83"/>
      <c r="C6" s="84"/>
      <c r="D6" s="84"/>
      <c r="E6" s="84"/>
      <c r="F6" s="84"/>
      <c r="G6" s="84"/>
      <c r="H6" s="84"/>
      <c r="I6" s="29"/>
      <c r="J6" s="84"/>
      <c r="K6" s="89"/>
      <c r="M6" s="30" t="s">
        <v>393</v>
      </c>
    </row>
    <row r="7" spans="2:13" s="31" customFormat="1" ht="21" customHeight="1">
      <c r="B7" s="164" t="s">
        <v>90</v>
      </c>
      <c r="C7" s="165" t="s">
        <v>65</v>
      </c>
      <c r="D7" s="166" t="s">
        <v>66</v>
      </c>
      <c r="E7" s="166" t="s">
        <v>89</v>
      </c>
      <c r="F7" s="166" t="s">
        <v>64</v>
      </c>
      <c r="G7" s="166" t="s">
        <v>87</v>
      </c>
      <c r="H7" s="166" t="s">
        <v>88</v>
      </c>
      <c r="I7" s="166" t="s">
        <v>58</v>
      </c>
      <c r="J7" s="166" t="s">
        <v>1</v>
      </c>
      <c r="K7" s="170" t="s">
        <v>67</v>
      </c>
    </row>
    <row r="8" spans="2:13" ht="21" customHeight="1">
      <c r="B8" s="79" t="s">
        <v>91</v>
      </c>
      <c r="C8" s="80" t="s">
        <v>462</v>
      </c>
      <c r="D8" s="32"/>
      <c r="E8" s="33" t="s">
        <v>73</v>
      </c>
      <c r="F8" s="33" t="s">
        <v>74</v>
      </c>
      <c r="G8" s="34" t="s">
        <v>75</v>
      </c>
      <c r="H8" s="35" t="s">
        <v>76</v>
      </c>
      <c r="I8" s="36" t="s">
        <v>77</v>
      </c>
      <c r="J8" s="32" t="s">
        <v>16</v>
      </c>
      <c r="K8" s="81" t="s">
        <v>71</v>
      </c>
    </row>
    <row r="9" spans="2:13" ht="21" customHeight="1">
      <c r="B9" s="79"/>
      <c r="C9" s="80"/>
      <c r="D9" s="32"/>
      <c r="E9" s="33"/>
      <c r="F9" s="33"/>
      <c r="G9" s="34"/>
      <c r="H9" s="35"/>
      <c r="I9" s="36"/>
      <c r="J9" s="32"/>
      <c r="K9" s="81" t="s">
        <v>72</v>
      </c>
      <c r="L9" s="201"/>
    </row>
    <row r="10" spans="2:13" ht="21" customHeight="1">
      <c r="B10" s="79"/>
      <c r="C10" s="80"/>
      <c r="D10" s="32"/>
      <c r="E10" s="33"/>
      <c r="F10" s="33"/>
      <c r="G10" s="34"/>
      <c r="H10" s="35"/>
      <c r="I10" s="36"/>
      <c r="J10" s="32"/>
      <c r="K10" s="81"/>
    </row>
    <row r="11" spans="2:13" ht="21" customHeight="1">
      <c r="B11" s="79"/>
      <c r="C11" s="80"/>
      <c r="D11" s="32"/>
      <c r="E11" s="33"/>
      <c r="F11" s="33"/>
      <c r="G11" s="34"/>
      <c r="H11" s="35"/>
      <c r="I11" s="36"/>
      <c r="J11" s="32"/>
      <c r="K11" s="81"/>
    </row>
    <row r="12" spans="2:13" ht="21" customHeight="1">
      <c r="B12" s="79"/>
      <c r="C12" s="80"/>
      <c r="D12" s="32"/>
      <c r="E12" s="33"/>
      <c r="F12" s="33"/>
      <c r="G12" s="34"/>
      <c r="H12" s="35"/>
      <c r="I12" s="36"/>
      <c r="J12" s="32"/>
      <c r="K12" s="81"/>
    </row>
    <row r="13" spans="2:13" ht="21" customHeight="1">
      <c r="B13" s="79"/>
      <c r="C13" s="80"/>
      <c r="D13" s="32"/>
      <c r="E13" s="33"/>
      <c r="F13" s="33"/>
      <c r="G13" s="34"/>
      <c r="H13" s="35"/>
      <c r="I13" s="36"/>
      <c r="J13" s="32"/>
      <c r="K13" s="81"/>
    </row>
    <row r="14" spans="2:13" ht="21" customHeight="1">
      <c r="B14" s="79"/>
      <c r="C14" s="80"/>
      <c r="D14" s="32"/>
      <c r="E14" s="33"/>
      <c r="F14" s="33"/>
      <c r="G14" s="34"/>
      <c r="H14" s="35"/>
      <c r="I14" s="36"/>
      <c r="J14" s="32"/>
      <c r="K14" s="81"/>
    </row>
    <row r="15" spans="2:13" ht="21" customHeight="1">
      <c r="B15" s="79"/>
      <c r="C15" s="80"/>
      <c r="D15" s="32"/>
      <c r="E15" s="33"/>
      <c r="F15" s="33"/>
      <c r="G15" s="34"/>
      <c r="H15" s="35"/>
      <c r="I15" s="36"/>
      <c r="J15" s="32"/>
      <c r="K15" s="81"/>
    </row>
    <row r="16" spans="2:13" ht="21" customHeight="1">
      <c r="B16" s="79"/>
      <c r="C16" s="80"/>
      <c r="D16" s="32"/>
      <c r="E16" s="33"/>
      <c r="F16" s="33"/>
      <c r="G16" s="34"/>
      <c r="H16" s="35"/>
      <c r="I16" s="36"/>
      <c r="J16" s="32"/>
      <c r="K16" s="81"/>
    </row>
    <row r="17" spans="2:11" ht="21" customHeight="1">
      <c r="B17" s="79"/>
      <c r="C17" s="80"/>
      <c r="D17" s="32"/>
      <c r="E17" s="33"/>
      <c r="F17" s="33"/>
      <c r="G17" s="34"/>
      <c r="H17" s="35"/>
      <c r="I17" s="36"/>
      <c r="J17" s="32"/>
      <c r="K17" s="81"/>
    </row>
    <row r="18" spans="2:11" ht="21" customHeight="1">
      <c r="B18" s="79"/>
      <c r="C18" s="80"/>
      <c r="D18" s="32"/>
      <c r="E18" s="33"/>
      <c r="F18" s="33"/>
      <c r="G18" s="34"/>
      <c r="H18" s="35"/>
      <c r="I18" s="36"/>
      <c r="J18" s="32"/>
      <c r="K18" s="81"/>
    </row>
    <row r="19" spans="2:11" ht="21" customHeight="1">
      <c r="B19" s="79"/>
      <c r="C19" s="80"/>
      <c r="D19" s="32"/>
      <c r="E19" s="33"/>
      <c r="F19" s="33"/>
      <c r="G19" s="34"/>
      <c r="H19" s="35"/>
      <c r="I19" s="36"/>
      <c r="J19" s="32"/>
      <c r="K19" s="81"/>
    </row>
    <row r="20" spans="2:11" ht="21" customHeight="1">
      <c r="B20" s="79"/>
      <c r="C20" s="80"/>
      <c r="D20" s="32"/>
      <c r="E20" s="33"/>
      <c r="F20" s="33"/>
      <c r="G20" s="34"/>
      <c r="H20" s="35"/>
      <c r="I20" s="36"/>
      <c r="J20" s="32"/>
      <c r="K20" s="81"/>
    </row>
    <row r="21" spans="2:11" ht="21" customHeight="1">
      <c r="B21" s="79"/>
      <c r="C21" s="80"/>
      <c r="D21" s="32"/>
      <c r="E21" s="33"/>
      <c r="F21" s="33"/>
      <c r="G21" s="34"/>
      <c r="H21" s="35"/>
      <c r="I21" s="36"/>
      <c r="J21" s="32"/>
      <c r="K21" s="81"/>
    </row>
    <row r="22" spans="2:11" ht="21" customHeight="1">
      <c r="B22" s="79"/>
      <c r="C22" s="80"/>
      <c r="D22" s="32"/>
      <c r="E22" s="33"/>
      <c r="F22" s="33"/>
      <c r="G22" s="34"/>
      <c r="H22" s="35"/>
      <c r="I22" s="36"/>
      <c r="J22" s="32"/>
      <c r="K22" s="81"/>
    </row>
    <row r="23" spans="2:11" ht="21" customHeight="1">
      <c r="B23" s="79"/>
      <c r="C23" s="80"/>
      <c r="D23" s="32"/>
      <c r="E23" s="33"/>
      <c r="F23" s="33"/>
      <c r="G23" s="34"/>
      <c r="H23" s="35"/>
      <c r="I23" s="36"/>
      <c r="J23" s="32"/>
      <c r="K23" s="81"/>
    </row>
    <row r="24" spans="2:11" ht="21" customHeight="1">
      <c r="B24" s="79"/>
      <c r="C24" s="80"/>
      <c r="D24" s="32"/>
      <c r="E24" s="33"/>
      <c r="F24" s="33"/>
      <c r="G24" s="34"/>
      <c r="H24" s="35"/>
      <c r="I24" s="36"/>
      <c r="J24" s="32"/>
      <c r="K24" s="81"/>
    </row>
    <row r="25" spans="2:11" ht="21" customHeight="1">
      <c r="B25" s="79"/>
      <c r="C25" s="80"/>
      <c r="D25" s="32"/>
      <c r="E25" s="33"/>
      <c r="F25" s="33"/>
      <c r="G25" s="34"/>
      <c r="H25" s="35"/>
      <c r="I25" s="36"/>
      <c r="J25" s="32"/>
      <c r="K25" s="81"/>
    </row>
    <row r="26" spans="2:11" ht="21" customHeight="1">
      <c r="B26" s="79"/>
      <c r="C26" s="80"/>
      <c r="D26" s="32"/>
      <c r="E26" s="33"/>
      <c r="F26" s="33"/>
      <c r="G26" s="34"/>
      <c r="H26" s="35"/>
      <c r="I26" s="36"/>
      <c r="J26" s="32"/>
      <c r="K26" s="81"/>
    </row>
    <row r="27" spans="2:11" ht="21" customHeight="1">
      <c r="B27" s="79"/>
      <c r="C27" s="80"/>
      <c r="D27" s="32"/>
      <c r="E27" s="33"/>
      <c r="F27" s="33"/>
      <c r="G27" s="34"/>
      <c r="H27" s="35"/>
      <c r="I27" s="36"/>
      <c r="J27" s="32"/>
      <c r="K27" s="81"/>
    </row>
    <row r="28" spans="2:11" ht="21" customHeight="1">
      <c r="B28" s="79"/>
      <c r="C28" s="80"/>
      <c r="D28" s="32"/>
      <c r="E28" s="33"/>
      <c r="F28" s="33"/>
      <c r="G28" s="34"/>
      <c r="H28" s="35"/>
      <c r="I28" s="36"/>
      <c r="J28" s="32"/>
      <c r="K28" s="81"/>
    </row>
    <row r="29" spans="2:11" ht="21" customHeight="1">
      <c r="B29" s="79"/>
      <c r="C29" s="80"/>
      <c r="D29" s="32"/>
      <c r="E29" s="33"/>
      <c r="F29" s="33"/>
      <c r="G29" s="34"/>
      <c r="H29" s="35"/>
      <c r="I29" s="36"/>
      <c r="J29" s="32"/>
      <c r="K29" s="81"/>
    </row>
    <row r="30" spans="2:11" ht="21" customHeight="1">
      <c r="B30" s="79"/>
      <c r="C30" s="80"/>
      <c r="D30" s="32"/>
      <c r="E30" s="33"/>
      <c r="F30" s="33"/>
      <c r="G30" s="34"/>
      <c r="H30" s="35"/>
      <c r="I30" s="36"/>
      <c r="J30" s="32"/>
      <c r="K30" s="81"/>
    </row>
    <row r="31" spans="2:11" ht="21" customHeight="1">
      <c r="B31" s="79"/>
      <c r="C31" s="80"/>
      <c r="D31" s="32"/>
      <c r="E31" s="33"/>
      <c r="F31" s="33"/>
      <c r="G31" s="34"/>
      <c r="H31" s="35"/>
      <c r="I31" s="36"/>
      <c r="J31" s="32"/>
      <c r="K31" s="81"/>
    </row>
    <row r="32" spans="2:11" ht="21" customHeight="1">
      <c r="B32" s="79"/>
      <c r="C32" s="80"/>
      <c r="D32" s="32"/>
      <c r="E32" s="33"/>
      <c r="F32" s="33"/>
      <c r="G32" s="34"/>
      <c r="H32" s="35"/>
      <c r="I32" s="36"/>
      <c r="J32" s="32"/>
      <c r="K32" s="81"/>
    </row>
    <row r="33" spans="2:13" ht="21" customHeight="1">
      <c r="B33" s="79"/>
      <c r="C33" s="80"/>
      <c r="D33" s="32"/>
      <c r="E33" s="33"/>
      <c r="F33" s="33"/>
      <c r="G33" s="34"/>
      <c r="H33" s="35"/>
      <c r="I33" s="36"/>
      <c r="J33" s="32"/>
      <c r="K33" s="81"/>
    </row>
    <row r="34" spans="2:13" ht="21" customHeight="1">
      <c r="B34" s="79"/>
      <c r="C34" s="80"/>
      <c r="D34" s="32"/>
      <c r="E34" s="33"/>
      <c r="F34" s="33"/>
      <c r="G34" s="34"/>
      <c r="H34" s="35"/>
      <c r="I34" s="36"/>
      <c r="J34" s="32"/>
      <c r="K34" s="81"/>
    </row>
    <row r="35" spans="2:13" s="30" customFormat="1" ht="27" customHeight="1">
      <c r="B35" s="417" t="s">
        <v>324</v>
      </c>
      <c r="C35" s="418"/>
      <c r="D35" s="171">
        <f>SUM(D8:D34)</f>
        <v>0</v>
      </c>
      <c r="E35" s="419"/>
      <c r="F35" s="420"/>
      <c r="G35" s="420"/>
      <c r="H35" s="420"/>
      <c r="I35" s="420"/>
      <c r="J35" s="420"/>
      <c r="K35" s="421"/>
    </row>
    <row r="36" spans="2:13" s="30" customFormat="1" ht="6" customHeight="1">
      <c r="B36" s="414"/>
      <c r="C36" s="415"/>
      <c r="D36" s="415"/>
      <c r="E36" s="415"/>
      <c r="F36" s="415"/>
      <c r="G36" s="415"/>
      <c r="H36" s="415"/>
      <c r="I36" s="415"/>
      <c r="J36" s="415"/>
      <c r="K36" s="416"/>
    </row>
    <row r="37" spans="2:13" ht="21" customHeight="1">
      <c r="B37" s="172" t="s">
        <v>90</v>
      </c>
      <c r="C37" s="173" t="s">
        <v>65</v>
      </c>
      <c r="D37" s="174" t="s">
        <v>66</v>
      </c>
      <c r="E37" s="174" t="s">
        <v>89</v>
      </c>
      <c r="F37" s="174" t="s">
        <v>64</v>
      </c>
      <c r="G37" s="174" t="s">
        <v>88</v>
      </c>
      <c r="H37" s="410" t="s">
        <v>58</v>
      </c>
      <c r="I37" s="411"/>
      <c r="J37" s="174" t="s">
        <v>1</v>
      </c>
      <c r="K37" s="175" t="s">
        <v>67</v>
      </c>
    </row>
    <row r="38" spans="2:13" ht="21" customHeight="1">
      <c r="B38" s="79" t="s">
        <v>312</v>
      </c>
      <c r="C38" s="80" t="s">
        <v>462</v>
      </c>
      <c r="D38" s="32"/>
      <c r="E38" s="33" t="s">
        <v>73</v>
      </c>
      <c r="F38" s="33" t="s">
        <v>74</v>
      </c>
      <c r="G38" s="35" t="s">
        <v>76</v>
      </c>
      <c r="H38" s="412" t="s">
        <v>110</v>
      </c>
      <c r="I38" s="413"/>
      <c r="J38" s="32" t="s">
        <v>16</v>
      </c>
      <c r="K38" s="81" t="s">
        <v>71</v>
      </c>
    </row>
    <row r="39" spans="2:13" ht="21" customHeight="1">
      <c r="B39" s="79"/>
      <c r="C39" s="80"/>
      <c r="D39" s="32"/>
      <c r="E39" s="33"/>
      <c r="F39" s="33"/>
      <c r="G39" s="34"/>
      <c r="H39" s="412"/>
      <c r="I39" s="413"/>
      <c r="J39" s="32"/>
      <c r="K39" s="81"/>
    </row>
    <row r="40" spans="2:13" ht="21" customHeight="1">
      <c r="B40" s="79"/>
      <c r="C40" s="80"/>
      <c r="D40" s="32"/>
      <c r="E40" s="33"/>
      <c r="F40" s="33"/>
      <c r="G40" s="34"/>
      <c r="H40" s="412"/>
      <c r="I40" s="413"/>
      <c r="J40" s="32"/>
      <c r="K40" s="81"/>
      <c r="M40" s="201" t="s">
        <v>304</v>
      </c>
    </row>
    <row r="41" spans="2:13" ht="21" customHeight="1">
      <c r="B41" s="79"/>
      <c r="C41" s="80"/>
      <c r="D41" s="32"/>
      <c r="E41" s="33"/>
      <c r="F41" s="33"/>
      <c r="G41" s="34"/>
      <c r="H41" s="412"/>
      <c r="I41" s="413"/>
      <c r="J41" s="32"/>
      <c r="K41" s="81"/>
      <c r="M41" s="37" t="s">
        <v>362</v>
      </c>
    </row>
    <row r="42" spans="2:13" ht="21" customHeight="1">
      <c r="B42" s="79"/>
      <c r="C42" s="80"/>
      <c r="D42" s="32"/>
      <c r="E42" s="33"/>
      <c r="F42" s="33"/>
      <c r="G42" s="34"/>
      <c r="H42" s="412"/>
      <c r="I42" s="413"/>
      <c r="J42" s="32"/>
      <c r="K42" s="81"/>
      <c r="M42" s="37" t="s">
        <v>363</v>
      </c>
    </row>
    <row r="43" spans="2:13" ht="21" customHeight="1">
      <c r="B43" s="79"/>
      <c r="C43" s="80"/>
      <c r="D43" s="32"/>
      <c r="E43" s="33"/>
      <c r="F43" s="33"/>
      <c r="G43" s="34"/>
      <c r="H43" s="412"/>
      <c r="I43" s="413"/>
      <c r="J43" s="32"/>
      <c r="K43" s="81"/>
      <c r="M43" s="37" t="s">
        <v>364</v>
      </c>
    </row>
    <row r="44" spans="2:13" ht="21" customHeight="1">
      <c r="B44" s="79"/>
      <c r="C44" s="80"/>
      <c r="D44" s="32"/>
      <c r="E44" s="33"/>
      <c r="F44" s="33"/>
      <c r="G44" s="34"/>
      <c r="H44" s="412"/>
      <c r="I44" s="413"/>
      <c r="J44" s="32"/>
      <c r="K44" s="81"/>
      <c r="M44" s="37" t="s">
        <v>365</v>
      </c>
    </row>
    <row r="45" spans="2:13" ht="21" customHeight="1">
      <c r="B45" s="79"/>
      <c r="C45" s="80"/>
      <c r="D45" s="32"/>
      <c r="E45" s="33"/>
      <c r="F45" s="33"/>
      <c r="G45" s="34"/>
      <c r="H45" s="412"/>
      <c r="I45" s="413"/>
      <c r="J45" s="32"/>
      <c r="K45" s="81"/>
      <c r="M45" s="37" t="s">
        <v>366</v>
      </c>
    </row>
    <row r="46" spans="2:13" ht="21" customHeight="1">
      <c r="B46" s="79"/>
      <c r="C46" s="80"/>
      <c r="D46" s="32"/>
      <c r="E46" s="33"/>
      <c r="F46" s="33"/>
      <c r="G46" s="34"/>
      <c r="H46" s="412"/>
      <c r="I46" s="413"/>
      <c r="J46" s="32"/>
      <c r="K46" s="81"/>
    </row>
    <row r="47" spans="2:13" ht="21" customHeight="1">
      <c r="B47" s="79"/>
      <c r="C47" s="80"/>
      <c r="D47" s="32"/>
      <c r="E47" s="33"/>
      <c r="F47" s="33"/>
      <c r="G47" s="34"/>
      <c r="H47" s="412"/>
      <c r="I47" s="413"/>
      <c r="J47" s="32"/>
      <c r="K47" s="81"/>
    </row>
    <row r="48" spans="2:13" ht="21" customHeight="1">
      <c r="B48" s="79"/>
      <c r="C48" s="80"/>
      <c r="D48" s="32"/>
      <c r="E48" s="33"/>
      <c r="F48" s="33"/>
      <c r="G48" s="34"/>
      <c r="H48" s="412"/>
      <c r="I48" s="413"/>
      <c r="J48" s="32"/>
      <c r="K48" s="81"/>
    </row>
    <row r="49" spans="2:11" ht="21" customHeight="1">
      <c r="B49" s="79"/>
      <c r="C49" s="82"/>
      <c r="D49" s="38"/>
      <c r="E49" s="33"/>
      <c r="F49" s="33"/>
      <c r="G49" s="33"/>
      <c r="H49" s="412"/>
      <c r="I49" s="413"/>
      <c r="J49" s="32"/>
      <c r="K49" s="81"/>
    </row>
    <row r="50" spans="2:11" s="30" customFormat="1" ht="27" customHeight="1" thickBot="1">
      <c r="B50" s="422" t="s">
        <v>325</v>
      </c>
      <c r="C50" s="423"/>
      <c r="D50" s="176">
        <f>SUM(D38:D49)</f>
        <v>0</v>
      </c>
      <c r="E50" s="424"/>
      <c r="F50" s="425"/>
      <c r="G50" s="425"/>
      <c r="H50" s="425"/>
      <c r="I50" s="425"/>
      <c r="J50" s="425"/>
      <c r="K50" s="426"/>
    </row>
    <row r="51" spans="2:11" s="46" customFormat="1" ht="16.5" customHeight="1">
      <c r="B51" s="40"/>
      <c r="C51" s="44"/>
      <c r="D51" s="45"/>
      <c r="E51" s="42"/>
      <c r="F51" s="45"/>
      <c r="G51" s="45"/>
      <c r="H51" s="45"/>
      <c r="I51" s="45"/>
      <c r="J51" s="45"/>
      <c r="K51" s="47"/>
    </row>
  </sheetData>
  <mergeCells count="19">
    <mergeCell ref="B50:C50"/>
    <mergeCell ref="H39:I39"/>
    <mergeCell ref="H40:I40"/>
    <mergeCell ref="H41:I41"/>
    <mergeCell ref="H42:I42"/>
    <mergeCell ref="H49:I49"/>
    <mergeCell ref="H43:I43"/>
    <mergeCell ref="H44:I44"/>
    <mergeCell ref="H45:I45"/>
    <mergeCell ref="H46:I46"/>
    <mergeCell ref="H47:I47"/>
    <mergeCell ref="H48:I48"/>
    <mergeCell ref="E50:K50"/>
    <mergeCell ref="B2:K2"/>
    <mergeCell ref="H37:I37"/>
    <mergeCell ref="H38:I38"/>
    <mergeCell ref="B36:K36"/>
    <mergeCell ref="B35:C35"/>
    <mergeCell ref="E35:K35"/>
  </mergeCells>
  <phoneticPr fontId="2" type="noConversion"/>
  <pageMargins left="0.47" right="0.43" top="0.83" bottom="0.25" header="0.56000000000000005" footer="0.22"/>
  <pageSetup paperSize="9" scale="6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B1:M49"/>
  <sheetViews>
    <sheetView workbookViewId="0">
      <selection activeCell="D48" sqref="D48"/>
    </sheetView>
  </sheetViews>
  <sheetFormatPr defaultRowHeight="16.5" customHeight="1"/>
  <cols>
    <col min="1" max="1" width="5.109375" style="37" customWidth="1"/>
    <col min="2" max="2" width="10.44140625" style="40" customWidth="1"/>
    <col min="3" max="3" width="16" style="41" customWidth="1"/>
    <col min="4" max="4" width="16" style="42" customWidth="1"/>
    <col min="5" max="5" width="10.5546875" style="42" customWidth="1"/>
    <col min="6" max="6" width="9.44140625" style="40" customWidth="1"/>
    <col min="7" max="8" width="11.77734375" style="42" customWidth="1"/>
    <col min="9" max="9" width="21.44140625" style="42" customWidth="1"/>
    <col min="10" max="10" width="5.88671875" style="42" customWidth="1"/>
    <col min="11" max="11" width="5.88671875" style="31" customWidth="1"/>
    <col min="12" max="12" width="3.21875" style="37" customWidth="1"/>
    <col min="13" max="13" width="71.5546875" style="37" customWidth="1"/>
    <col min="14" max="16384" width="8.88671875" style="37"/>
  </cols>
  <sheetData>
    <row r="1" spans="2:13" s="51" customFormat="1" ht="8.25" customHeight="1" thickBot="1">
      <c r="B1" s="49"/>
      <c r="C1" s="49"/>
      <c r="D1" s="49"/>
      <c r="E1" s="49"/>
      <c r="F1" s="49"/>
      <c r="G1" s="49"/>
      <c r="H1" s="49"/>
      <c r="I1" s="49"/>
      <c r="J1" s="50"/>
    </row>
    <row r="2" spans="2:13" s="51" customFormat="1" ht="52.5" customHeight="1" thickBot="1">
      <c r="B2" s="407" t="s">
        <v>139</v>
      </c>
      <c r="C2" s="408"/>
      <c r="D2" s="408"/>
      <c r="E2" s="408"/>
      <c r="F2" s="408"/>
      <c r="G2" s="408"/>
      <c r="H2" s="408"/>
      <c r="I2" s="408"/>
      <c r="J2" s="408"/>
      <c r="K2" s="409"/>
    </row>
    <row r="3" spans="2:13" s="30" customFormat="1" ht="22.5" customHeight="1">
      <c r="B3" s="83"/>
      <c r="C3" s="84"/>
      <c r="D3" s="85"/>
      <c r="E3" s="86"/>
      <c r="F3" s="87"/>
      <c r="G3" s="88"/>
      <c r="H3" s="84"/>
      <c r="I3" s="48"/>
      <c r="J3" s="84"/>
      <c r="K3" s="89"/>
      <c r="M3" s="201" t="s">
        <v>319</v>
      </c>
    </row>
    <row r="4" spans="2:13" s="30" customFormat="1" ht="22.5" customHeight="1">
      <c r="B4" s="83"/>
      <c r="C4" s="85"/>
      <c r="D4" s="84"/>
      <c r="E4" s="90"/>
      <c r="F4" s="84"/>
      <c r="G4" s="85"/>
      <c r="H4" s="84"/>
      <c r="I4" s="48"/>
      <c r="J4" s="84"/>
      <c r="K4" s="89"/>
      <c r="M4" s="37" t="s">
        <v>320</v>
      </c>
    </row>
    <row r="5" spans="2:13" s="30" customFormat="1" ht="22.5" customHeight="1">
      <c r="B5" s="83"/>
      <c r="C5" s="84"/>
      <c r="D5" s="84"/>
      <c r="E5" s="84"/>
      <c r="F5" s="84"/>
      <c r="G5" s="84"/>
      <c r="H5" s="84"/>
      <c r="I5" s="29"/>
      <c r="J5" s="84"/>
      <c r="K5" s="89"/>
      <c r="M5" s="30" t="s">
        <v>321</v>
      </c>
    </row>
    <row r="6" spans="2:13" s="30" customFormat="1" ht="22.5" customHeight="1">
      <c r="B6" s="83"/>
      <c r="C6" s="84"/>
      <c r="D6" s="84"/>
      <c r="E6" s="84"/>
      <c r="F6" s="84"/>
      <c r="G6" s="84"/>
      <c r="H6" s="84"/>
      <c r="I6" s="29"/>
      <c r="J6" s="84"/>
      <c r="K6" s="89"/>
    </row>
    <row r="7" spans="2:13" s="30" customFormat="1" ht="22.5" customHeight="1">
      <c r="B7" s="97" t="s">
        <v>303</v>
      </c>
      <c r="C7" s="84"/>
      <c r="D7" s="84"/>
      <c r="E7" s="84"/>
      <c r="F7" s="84"/>
      <c r="G7" s="84"/>
      <c r="H7" s="84"/>
      <c r="I7" s="29"/>
      <c r="J7" s="84"/>
      <c r="K7" s="89"/>
    </row>
    <row r="8" spans="2:13" s="31" customFormat="1" ht="27" customHeight="1">
      <c r="B8" s="164" t="s">
        <v>86</v>
      </c>
      <c r="C8" s="165" t="s">
        <v>141</v>
      </c>
      <c r="D8" s="166" t="s">
        <v>143</v>
      </c>
      <c r="E8" s="442" t="s">
        <v>145</v>
      </c>
      <c r="F8" s="444"/>
      <c r="G8" s="443"/>
      <c r="H8" s="166" t="s">
        <v>144</v>
      </c>
      <c r="I8" s="442" t="s">
        <v>128</v>
      </c>
      <c r="J8" s="443"/>
      <c r="K8" s="167" t="s">
        <v>142</v>
      </c>
    </row>
    <row r="9" spans="2:13" ht="20.25" customHeight="1">
      <c r="B9" s="79" t="s">
        <v>101</v>
      </c>
      <c r="C9" s="80" t="s">
        <v>462</v>
      </c>
      <c r="D9" s="39"/>
      <c r="E9" s="445" t="s">
        <v>146</v>
      </c>
      <c r="F9" s="446"/>
      <c r="G9" s="447"/>
      <c r="H9" s="39" t="s">
        <v>147</v>
      </c>
      <c r="I9" s="434" t="s">
        <v>148</v>
      </c>
      <c r="J9" s="436"/>
      <c r="K9" s="98" t="s">
        <v>149</v>
      </c>
    </row>
    <row r="10" spans="2:13" ht="20.25" customHeight="1">
      <c r="B10" s="79"/>
      <c r="C10" s="91"/>
      <c r="D10" s="39"/>
      <c r="E10" s="445"/>
      <c r="F10" s="446"/>
      <c r="G10" s="447"/>
      <c r="H10" s="39"/>
      <c r="I10" s="434" t="s">
        <v>313</v>
      </c>
      <c r="J10" s="436"/>
      <c r="K10" s="98"/>
    </row>
    <row r="11" spans="2:13" ht="20.25" customHeight="1">
      <c r="B11" s="79"/>
      <c r="C11" s="91"/>
      <c r="D11" s="39"/>
      <c r="E11" s="445"/>
      <c r="F11" s="446"/>
      <c r="G11" s="447"/>
      <c r="H11" s="39"/>
      <c r="I11" s="434" t="s">
        <v>314</v>
      </c>
      <c r="J11" s="436"/>
      <c r="K11" s="98"/>
    </row>
    <row r="12" spans="2:13" ht="20.25" customHeight="1">
      <c r="B12" s="79"/>
      <c r="C12" s="91"/>
      <c r="D12" s="39"/>
      <c r="E12" s="445"/>
      <c r="F12" s="446"/>
      <c r="G12" s="447"/>
      <c r="H12" s="39"/>
      <c r="I12" s="434" t="s">
        <v>315</v>
      </c>
      <c r="J12" s="436"/>
      <c r="K12" s="98"/>
    </row>
    <row r="13" spans="2:13" ht="20.25" customHeight="1">
      <c r="B13" s="79"/>
      <c r="C13" s="91"/>
      <c r="D13" s="39"/>
      <c r="E13" s="445"/>
      <c r="F13" s="446"/>
      <c r="G13" s="447"/>
      <c r="H13" s="39"/>
      <c r="I13" s="434"/>
      <c r="J13" s="436"/>
      <c r="K13" s="98"/>
    </row>
    <row r="14" spans="2:13" ht="20.25" customHeight="1">
      <c r="B14" s="79"/>
      <c r="C14" s="91"/>
      <c r="D14" s="39"/>
      <c r="E14" s="445"/>
      <c r="F14" s="446"/>
      <c r="G14" s="447"/>
      <c r="H14" s="39"/>
      <c r="I14" s="434"/>
      <c r="J14" s="436"/>
      <c r="K14" s="98"/>
    </row>
    <row r="15" spans="2:13" ht="20.25" customHeight="1">
      <c r="B15" s="79"/>
      <c r="C15" s="91"/>
      <c r="D15" s="39"/>
      <c r="E15" s="445"/>
      <c r="F15" s="446"/>
      <c r="G15" s="447"/>
      <c r="H15" s="39"/>
      <c r="I15" s="434"/>
      <c r="J15" s="436"/>
      <c r="K15" s="98"/>
    </row>
    <row r="16" spans="2:13" ht="20.25" customHeight="1">
      <c r="B16" s="79"/>
      <c r="C16" s="91"/>
      <c r="D16" s="39"/>
      <c r="E16" s="445"/>
      <c r="F16" s="446"/>
      <c r="G16" s="447"/>
      <c r="H16" s="39"/>
      <c r="I16" s="434"/>
      <c r="J16" s="436"/>
      <c r="K16" s="98"/>
    </row>
    <row r="17" spans="2:13" ht="20.25" customHeight="1">
      <c r="B17" s="79"/>
      <c r="C17" s="91"/>
      <c r="D17" s="39"/>
      <c r="E17" s="445"/>
      <c r="F17" s="446"/>
      <c r="G17" s="447"/>
      <c r="H17" s="39"/>
      <c r="I17" s="434"/>
      <c r="J17" s="436"/>
      <c r="K17" s="98"/>
    </row>
    <row r="18" spans="2:13" ht="20.25" customHeight="1">
      <c r="B18" s="160"/>
      <c r="C18" s="161"/>
      <c r="D18" s="162"/>
      <c r="E18" s="448"/>
      <c r="F18" s="449"/>
      <c r="G18" s="450"/>
      <c r="H18" s="162"/>
      <c r="I18" s="439"/>
      <c r="J18" s="441"/>
      <c r="K18" s="163"/>
    </row>
    <row r="19" spans="2:13" s="30" customFormat="1" ht="27" customHeight="1">
      <c r="B19" s="427" t="s">
        <v>326</v>
      </c>
      <c r="C19" s="428"/>
      <c r="D19" s="202">
        <f>SUM(D9:D18)</f>
        <v>0</v>
      </c>
      <c r="E19" s="451"/>
      <c r="F19" s="452"/>
      <c r="G19" s="452"/>
      <c r="H19" s="452"/>
      <c r="I19" s="452"/>
      <c r="J19" s="452"/>
      <c r="K19" s="453"/>
    </row>
    <row r="20" spans="2:13" s="30" customFormat="1" ht="22.5" customHeight="1">
      <c r="B20" s="97" t="s">
        <v>150</v>
      </c>
      <c r="C20" s="84"/>
      <c r="D20" s="84"/>
      <c r="E20" s="84"/>
      <c r="F20" s="84"/>
      <c r="G20" s="84"/>
      <c r="H20" s="84"/>
      <c r="I20" s="29"/>
      <c r="J20" s="84"/>
      <c r="K20" s="89"/>
    </row>
    <row r="21" spans="2:13" s="31" customFormat="1" ht="27" customHeight="1">
      <c r="B21" s="164" t="s">
        <v>86</v>
      </c>
      <c r="C21" s="165" t="s">
        <v>141</v>
      </c>
      <c r="D21" s="166" t="s">
        <v>143</v>
      </c>
      <c r="E21" s="442" t="s">
        <v>151</v>
      </c>
      <c r="F21" s="443"/>
      <c r="G21" s="169" t="s">
        <v>152</v>
      </c>
      <c r="H21" s="442" t="s">
        <v>128</v>
      </c>
      <c r="I21" s="444"/>
      <c r="J21" s="443"/>
      <c r="K21" s="167" t="s">
        <v>142</v>
      </c>
      <c r="M21" s="99" t="s">
        <v>310</v>
      </c>
    </row>
    <row r="22" spans="2:13" ht="20.25" customHeight="1">
      <c r="B22" s="79" t="s">
        <v>101</v>
      </c>
      <c r="C22" s="80" t="s">
        <v>462</v>
      </c>
      <c r="D22" s="39"/>
      <c r="E22" s="432" t="s">
        <v>155</v>
      </c>
      <c r="F22" s="433"/>
      <c r="G22" s="39" t="s">
        <v>153</v>
      </c>
      <c r="H22" s="434" t="s">
        <v>154</v>
      </c>
      <c r="I22" s="435"/>
      <c r="J22" s="436"/>
      <c r="K22" s="98" t="s">
        <v>149</v>
      </c>
    </row>
    <row r="23" spans="2:13" ht="20.25" customHeight="1">
      <c r="B23" s="79"/>
      <c r="C23" s="91"/>
      <c r="D23" s="39"/>
      <c r="E23" s="432"/>
      <c r="F23" s="433"/>
      <c r="G23" s="39" t="s">
        <v>156</v>
      </c>
      <c r="H23" s="434" t="s">
        <v>157</v>
      </c>
      <c r="I23" s="435"/>
      <c r="J23" s="436"/>
      <c r="K23" s="98"/>
    </row>
    <row r="24" spans="2:13" ht="20.25" customHeight="1">
      <c r="B24" s="79"/>
      <c r="C24" s="91"/>
      <c r="D24" s="39"/>
      <c r="E24" s="432"/>
      <c r="F24" s="433"/>
      <c r="G24" s="39" t="s">
        <v>158</v>
      </c>
      <c r="H24" s="434" t="s">
        <v>158</v>
      </c>
      <c r="I24" s="435"/>
      <c r="J24" s="436"/>
      <c r="K24" s="98"/>
    </row>
    <row r="25" spans="2:13" ht="20.25" customHeight="1">
      <c r="B25" s="79"/>
      <c r="C25" s="91"/>
      <c r="D25" s="39"/>
      <c r="E25" s="432"/>
      <c r="F25" s="433"/>
      <c r="G25" s="39" t="s">
        <v>159</v>
      </c>
      <c r="H25" s="434" t="s">
        <v>160</v>
      </c>
      <c r="I25" s="435"/>
      <c r="J25" s="436"/>
      <c r="K25" s="98"/>
    </row>
    <row r="26" spans="2:13" ht="20.25" customHeight="1">
      <c r="B26" s="79"/>
      <c r="C26" s="91"/>
      <c r="D26" s="39"/>
      <c r="E26" s="432"/>
      <c r="F26" s="433"/>
      <c r="G26" s="39" t="s">
        <v>161</v>
      </c>
      <c r="H26" s="434" t="s">
        <v>162</v>
      </c>
      <c r="I26" s="435"/>
      <c r="J26" s="436"/>
      <c r="K26" s="98"/>
    </row>
    <row r="27" spans="2:13" ht="20.25" customHeight="1">
      <c r="B27" s="79"/>
      <c r="C27" s="91"/>
      <c r="D27" s="39"/>
      <c r="E27" s="432"/>
      <c r="F27" s="433"/>
      <c r="G27" s="39"/>
      <c r="H27" s="434"/>
      <c r="I27" s="435"/>
      <c r="J27" s="436"/>
      <c r="K27" s="98"/>
    </row>
    <row r="28" spans="2:13" ht="20.25" customHeight="1">
      <c r="B28" s="79"/>
      <c r="C28" s="91"/>
      <c r="D28" s="39"/>
      <c r="E28" s="432"/>
      <c r="F28" s="433"/>
      <c r="G28" s="39"/>
      <c r="H28" s="434"/>
      <c r="I28" s="435"/>
      <c r="J28" s="436"/>
      <c r="K28" s="98"/>
    </row>
    <row r="29" spans="2:13" ht="20.25" customHeight="1">
      <c r="B29" s="79"/>
      <c r="C29" s="91"/>
      <c r="D29" s="39"/>
      <c r="E29" s="432"/>
      <c r="F29" s="433"/>
      <c r="G29" s="39"/>
      <c r="H29" s="434"/>
      <c r="I29" s="435"/>
      <c r="J29" s="436"/>
      <c r="K29" s="98"/>
    </row>
    <row r="30" spans="2:13" ht="20.25" customHeight="1">
      <c r="B30" s="79"/>
      <c r="C30" s="91"/>
      <c r="D30" s="39"/>
      <c r="E30" s="432"/>
      <c r="F30" s="433"/>
      <c r="G30" s="39"/>
      <c r="H30" s="434"/>
      <c r="I30" s="435"/>
      <c r="J30" s="436"/>
      <c r="K30" s="98"/>
    </row>
    <row r="31" spans="2:13" ht="20.25" customHeight="1">
      <c r="B31" s="79"/>
      <c r="C31" s="91"/>
      <c r="D31" s="39"/>
      <c r="E31" s="432"/>
      <c r="F31" s="433"/>
      <c r="G31" s="39"/>
      <c r="H31" s="434"/>
      <c r="I31" s="435"/>
      <c r="J31" s="436"/>
      <c r="K31" s="98"/>
    </row>
    <row r="32" spans="2:13" ht="20.25" customHeight="1">
      <c r="B32" s="160"/>
      <c r="C32" s="161"/>
      <c r="D32" s="162"/>
      <c r="E32" s="437"/>
      <c r="F32" s="438"/>
      <c r="G32" s="162"/>
      <c r="H32" s="439"/>
      <c r="I32" s="440"/>
      <c r="J32" s="441"/>
      <c r="K32" s="163"/>
    </row>
    <row r="33" spans="2:13" s="30" customFormat="1" ht="27" customHeight="1">
      <c r="B33" s="427" t="s">
        <v>327</v>
      </c>
      <c r="C33" s="428"/>
      <c r="D33" s="202">
        <f>SUM(D22:D32)</f>
        <v>0</v>
      </c>
      <c r="E33" s="429"/>
      <c r="F33" s="430"/>
      <c r="G33" s="430"/>
      <c r="H33" s="430"/>
      <c r="I33" s="430"/>
      <c r="J33" s="430"/>
      <c r="K33" s="431"/>
    </row>
    <row r="34" spans="2:13" s="30" customFormat="1" ht="22.5" customHeight="1">
      <c r="B34" s="97" t="s">
        <v>163</v>
      </c>
      <c r="C34" s="84"/>
      <c r="D34" s="84"/>
      <c r="E34" s="84"/>
      <c r="F34" s="84"/>
      <c r="G34" s="84"/>
      <c r="H34" s="84"/>
      <c r="I34" s="29"/>
      <c r="J34" s="84"/>
      <c r="K34" s="89"/>
    </row>
    <row r="35" spans="2:13" s="31" customFormat="1" ht="27" customHeight="1">
      <c r="B35" s="164" t="s">
        <v>86</v>
      </c>
      <c r="C35" s="165" t="s">
        <v>141</v>
      </c>
      <c r="D35" s="166" t="s">
        <v>143</v>
      </c>
      <c r="E35" s="442" t="s">
        <v>151</v>
      </c>
      <c r="F35" s="443"/>
      <c r="G35" s="169" t="s">
        <v>152</v>
      </c>
      <c r="H35" s="442" t="s">
        <v>128</v>
      </c>
      <c r="I35" s="444"/>
      <c r="J35" s="443"/>
      <c r="K35" s="167" t="s">
        <v>142</v>
      </c>
      <c r="M35" s="99" t="s">
        <v>167</v>
      </c>
    </row>
    <row r="36" spans="2:13" ht="20.25" customHeight="1">
      <c r="B36" s="79" t="s">
        <v>101</v>
      </c>
      <c r="C36" s="80" t="s">
        <v>462</v>
      </c>
      <c r="D36" s="39"/>
      <c r="E36" s="432" t="s">
        <v>164</v>
      </c>
      <c r="F36" s="433"/>
      <c r="G36" s="39" t="s">
        <v>165</v>
      </c>
      <c r="H36" s="434" t="s">
        <v>316</v>
      </c>
      <c r="I36" s="435"/>
      <c r="J36" s="436"/>
      <c r="K36" s="98" t="s">
        <v>149</v>
      </c>
      <c r="M36" s="37" t="s">
        <v>168</v>
      </c>
    </row>
    <row r="37" spans="2:13" ht="20.25" customHeight="1">
      <c r="B37" s="79"/>
      <c r="C37" s="91"/>
      <c r="D37" s="39"/>
      <c r="E37" s="432"/>
      <c r="F37" s="433"/>
      <c r="G37" s="39"/>
      <c r="H37" s="434"/>
      <c r="I37" s="435"/>
      <c r="J37" s="436"/>
      <c r="K37" s="98" t="s">
        <v>149</v>
      </c>
    </row>
    <row r="38" spans="2:13" ht="20.25" customHeight="1">
      <c r="B38" s="79"/>
      <c r="C38" s="91"/>
      <c r="D38" s="39"/>
      <c r="E38" s="432"/>
      <c r="F38" s="433"/>
      <c r="G38" s="39"/>
      <c r="H38" s="434"/>
      <c r="I38" s="435"/>
      <c r="J38" s="436"/>
      <c r="K38" s="98"/>
    </row>
    <row r="39" spans="2:13" ht="20.25" customHeight="1">
      <c r="B39" s="79"/>
      <c r="C39" s="91"/>
      <c r="D39" s="39"/>
      <c r="E39" s="432"/>
      <c r="F39" s="433"/>
      <c r="G39" s="39"/>
      <c r="H39" s="434"/>
      <c r="I39" s="435"/>
      <c r="J39" s="436"/>
      <c r="K39" s="98"/>
    </row>
    <row r="40" spans="2:13" ht="20.25" customHeight="1">
      <c r="B40" s="79"/>
      <c r="C40" s="91"/>
      <c r="D40" s="39"/>
      <c r="E40" s="432"/>
      <c r="F40" s="433"/>
      <c r="G40" s="39"/>
      <c r="H40" s="434"/>
      <c r="I40" s="435"/>
      <c r="J40" s="436"/>
      <c r="K40" s="98"/>
    </row>
    <row r="41" spans="2:13" ht="20.25" customHeight="1">
      <c r="B41" s="79"/>
      <c r="C41" s="91"/>
      <c r="D41" s="39"/>
      <c r="E41" s="432"/>
      <c r="F41" s="433"/>
      <c r="G41" s="39"/>
      <c r="H41" s="434"/>
      <c r="I41" s="435"/>
      <c r="J41" s="436"/>
      <c r="K41" s="98"/>
    </row>
    <row r="42" spans="2:13" ht="20.25" customHeight="1">
      <c r="B42" s="79"/>
      <c r="C42" s="91"/>
      <c r="D42" s="39"/>
      <c r="E42" s="432"/>
      <c r="F42" s="433"/>
      <c r="G42" s="39"/>
      <c r="H42" s="434"/>
      <c r="I42" s="435"/>
      <c r="J42" s="436"/>
      <c r="K42" s="98"/>
    </row>
    <row r="43" spans="2:13" ht="20.25" customHeight="1">
      <c r="B43" s="79"/>
      <c r="C43" s="91"/>
      <c r="D43" s="39"/>
      <c r="E43" s="432"/>
      <c r="F43" s="433"/>
      <c r="G43" s="39"/>
      <c r="H43" s="434"/>
      <c r="I43" s="435"/>
      <c r="J43" s="436"/>
      <c r="K43" s="98"/>
    </row>
    <row r="44" spans="2:13" ht="20.25" customHeight="1">
      <c r="B44" s="79"/>
      <c r="C44" s="91"/>
      <c r="D44" s="39"/>
      <c r="E44" s="432"/>
      <c r="F44" s="433"/>
      <c r="G44" s="39"/>
      <c r="H44" s="434"/>
      <c r="I44" s="435"/>
      <c r="J44" s="436"/>
      <c r="K44" s="98"/>
    </row>
    <row r="45" spans="2:13" ht="20.25" customHeight="1">
      <c r="B45" s="79"/>
      <c r="C45" s="91"/>
      <c r="D45" s="39"/>
      <c r="E45" s="432"/>
      <c r="F45" s="433"/>
      <c r="G45" s="39"/>
      <c r="H45" s="434"/>
      <c r="I45" s="435"/>
      <c r="J45" s="436"/>
      <c r="K45" s="98"/>
    </row>
    <row r="46" spans="2:13" ht="20.25" customHeight="1">
      <c r="B46" s="160"/>
      <c r="C46" s="161"/>
      <c r="D46" s="162"/>
      <c r="E46" s="437"/>
      <c r="F46" s="438"/>
      <c r="G46" s="162"/>
      <c r="H46" s="439"/>
      <c r="I46" s="440"/>
      <c r="J46" s="441"/>
      <c r="K46" s="163"/>
    </row>
    <row r="47" spans="2:13" s="30" customFormat="1" ht="27" customHeight="1">
      <c r="B47" s="427" t="s">
        <v>328</v>
      </c>
      <c r="C47" s="428"/>
      <c r="D47" s="202">
        <f>SUM(D36:D46)</f>
        <v>0</v>
      </c>
      <c r="E47" s="451"/>
      <c r="F47" s="452"/>
      <c r="G47" s="452"/>
      <c r="H47" s="452"/>
      <c r="I47" s="452"/>
      <c r="J47" s="452"/>
      <c r="K47" s="453"/>
    </row>
    <row r="48" spans="2:13" s="30" customFormat="1" ht="27" customHeight="1" thickBot="1">
      <c r="B48" s="454" t="s">
        <v>166</v>
      </c>
      <c r="C48" s="455"/>
      <c r="D48" s="203">
        <f>D19+D33+D47</f>
        <v>0</v>
      </c>
      <c r="E48" s="456"/>
      <c r="F48" s="457"/>
      <c r="G48" s="457"/>
      <c r="H48" s="457"/>
      <c r="I48" s="457"/>
      <c r="J48" s="457"/>
      <c r="K48" s="458"/>
    </row>
    <row r="49" spans="2:11" s="46" customFormat="1" ht="16.5" customHeight="1">
      <c r="B49" s="40"/>
      <c r="C49" s="44"/>
      <c r="D49" s="45"/>
      <c r="E49" s="42"/>
      <c r="F49" s="43"/>
      <c r="G49" s="45"/>
      <c r="H49" s="45"/>
      <c r="I49" s="45"/>
      <c r="J49" s="45"/>
      <c r="K49" s="47"/>
    </row>
  </sheetData>
  <mergeCells count="79">
    <mergeCell ref="E43:F43"/>
    <mergeCell ref="H43:J43"/>
    <mergeCell ref="B47:C47"/>
    <mergeCell ref="E47:K47"/>
    <mergeCell ref="B48:C48"/>
    <mergeCell ref="E48:K48"/>
    <mergeCell ref="E44:F44"/>
    <mergeCell ref="H44:J44"/>
    <mergeCell ref="E45:F45"/>
    <mergeCell ref="H45:J45"/>
    <mergeCell ref="E46:F46"/>
    <mergeCell ref="H46:J46"/>
    <mergeCell ref="E37:F37"/>
    <mergeCell ref="H37:J37"/>
    <mergeCell ref="E38:F38"/>
    <mergeCell ref="H38:J38"/>
    <mergeCell ref="E42:F42"/>
    <mergeCell ref="H42:J42"/>
    <mergeCell ref="E41:F41"/>
    <mergeCell ref="H41:J41"/>
    <mergeCell ref="E39:F39"/>
    <mergeCell ref="H39:J39"/>
    <mergeCell ref="E40:F40"/>
    <mergeCell ref="H40:J40"/>
    <mergeCell ref="E11:G11"/>
    <mergeCell ref="I11:J11"/>
    <mergeCell ref="E12:G12"/>
    <mergeCell ref="I12:J12"/>
    <mergeCell ref="E13:G13"/>
    <mergeCell ref="I13:J13"/>
    <mergeCell ref="E8:G8"/>
    <mergeCell ref="I8:J8"/>
    <mergeCell ref="E9:G9"/>
    <mergeCell ref="I9:J9"/>
    <mergeCell ref="E10:G10"/>
    <mergeCell ref="I10:J10"/>
    <mergeCell ref="I16:J16"/>
    <mergeCell ref="E36:F36"/>
    <mergeCell ref="H36:J36"/>
    <mergeCell ref="H30:J30"/>
    <mergeCell ref="E31:F31"/>
    <mergeCell ref="H28:J28"/>
    <mergeCell ref="E29:F29"/>
    <mergeCell ref="H29:J29"/>
    <mergeCell ref="E35:F35"/>
    <mergeCell ref="H35:J35"/>
    <mergeCell ref="H26:J26"/>
    <mergeCell ref="B2:K2"/>
    <mergeCell ref="B19:C19"/>
    <mergeCell ref="E21:F21"/>
    <mergeCell ref="E22:F22"/>
    <mergeCell ref="H21:J21"/>
    <mergeCell ref="H22:J22"/>
    <mergeCell ref="E17:G17"/>
    <mergeCell ref="I17:J17"/>
    <mergeCell ref="E18:G18"/>
    <mergeCell ref="I18:J18"/>
    <mergeCell ref="E19:K19"/>
    <mergeCell ref="E14:G14"/>
    <mergeCell ref="I14:J14"/>
    <mergeCell ref="E15:G15"/>
    <mergeCell ref="I15:J15"/>
    <mergeCell ref="E16:G16"/>
    <mergeCell ref="B33:C33"/>
    <mergeCell ref="E33:K33"/>
    <mergeCell ref="E23:F23"/>
    <mergeCell ref="H23:J23"/>
    <mergeCell ref="E24:F24"/>
    <mergeCell ref="H24:J24"/>
    <mergeCell ref="E27:F27"/>
    <mergeCell ref="H27:J27"/>
    <mergeCell ref="E30:F30"/>
    <mergeCell ref="H31:J31"/>
    <mergeCell ref="E32:F32"/>
    <mergeCell ref="H32:J32"/>
    <mergeCell ref="E28:F28"/>
    <mergeCell ref="E25:F25"/>
    <mergeCell ref="H25:J25"/>
    <mergeCell ref="E26:F26"/>
  </mergeCells>
  <phoneticPr fontId="2" type="noConversion"/>
  <pageMargins left="0.47" right="0.43" top="0.83" bottom="0.25" header="0.56000000000000005" footer="0.22"/>
  <pageSetup paperSize="9" scale="6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  <pageSetUpPr fitToPage="1"/>
  </sheetPr>
  <dimension ref="B1:M49"/>
  <sheetViews>
    <sheetView workbookViewId="0">
      <selection activeCell="E48" sqref="E48"/>
    </sheetView>
  </sheetViews>
  <sheetFormatPr defaultRowHeight="16.5" customHeight="1"/>
  <cols>
    <col min="1" max="1" width="5.109375" style="37" customWidth="1"/>
    <col min="2" max="2" width="10.44140625" style="40" customWidth="1"/>
    <col min="3" max="3" width="16" style="41" customWidth="1"/>
    <col min="4" max="4" width="16" style="42" customWidth="1"/>
    <col min="5" max="5" width="10.5546875" style="42" customWidth="1"/>
    <col min="6" max="6" width="9.44140625" style="40" customWidth="1"/>
    <col min="7" max="8" width="11.77734375" style="42" customWidth="1"/>
    <col min="9" max="9" width="21.44140625" style="42" customWidth="1"/>
    <col min="10" max="10" width="5.88671875" style="42" customWidth="1"/>
    <col min="11" max="11" width="5.88671875" style="31" customWidth="1"/>
    <col min="12" max="12" width="3.21875" style="37" customWidth="1"/>
    <col min="13" max="13" width="76" style="37" customWidth="1"/>
    <col min="14" max="16384" width="8.88671875" style="37"/>
  </cols>
  <sheetData>
    <row r="1" spans="2:13" s="51" customFormat="1" ht="8.25" customHeight="1" thickBot="1">
      <c r="B1" s="49"/>
      <c r="C1" s="49"/>
      <c r="D1" s="49"/>
      <c r="E1" s="49"/>
      <c r="F1" s="49"/>
      <c r="G1" s="49"/>
      <c r="H1" s="49"/>
      <c r="I1" s="49"/>
      <c r="J1" s="50"/>
    </row>
    <row r="2" spans="2:13" s="51" customFormat="1" ht="52.5" customHeight="1" thickBot="1">
      <c r="B2" s="407" t="s">
        <v>120</v>
      </c>
      <c r="C2" s="408"/>
      <c r="D2" s="408"/>
      <c r="E2" s="408"/>
      <c r="F2" s="408"/>
      <c r="G2" s="408"/>
      <c r="H2" s="408"/>
      <c r="I2" s="408"/>
      <c r="J2" s="408"/>
      <c r="K2" s="409"/>
    </row>
    <row r="3" spans="2:13" s="30" customFormat="1" ht="22.5" customHeight="1">
      <c r="B3" s="83"/>
      <c r="C3" s="84"/>
      <c r="D3" s="85"/>
      <c r="E3" s="86"/>
      <c r="F3" s="87"/>
      <c r="G3" s="88"/>
      <c r="H3" s="84"/>
      <c r="I3" s="48"/>
      <c r="J3" s="84"/>
      <c r="K3" s="89"/>
    </row>
    <row r="4" spans="2:13" s="30" customFormat="1" ht="22.5" customHeight="1">
      <c r="B4" s="83"/>
      <c r="C4" s="85"/>
      <c r="D4" s="84"/>
      <c r="E4" s="90"/>
      <c r="F4" s="84"/>
      <c r="G4" s="85"/>
      <c r="H4" s="84"/>
      <c r="I4" s="48"/>
      <c r="J4" s="84"/>
      <c r="K4" s="89"/>
    </row>
    <row r="5" spans="2:13" s="30" customFormat="1" ht="22.5" customHeight="1">
      <c r="B5" s="83"/>
      <c r="C5" s="84"/>
      <c r="D5" s="84"/>
      <c r="E5" s="84"/>
      <c r="F5" s="84"/>
      <c r="G5" s="84"/>
      <c r="H5" s="84"/>
      <c r="I5" s="29"/>
      <c r="J5" s="84"/>
      <c r="K5" s="89"/>
    </row>
    <row r="6" spans="2:13" s="30" customFormat="1" ht="22.5" customHeight="1" thickBot="1">
      <c r="B6" s="83"/>
      <c r="C6" s="84"/>
      <c r="D6" s="84"/>
      <c r="E6" s="84"/>
      <c r="F6" s="84"/>
      <c r="G6" s="84"/>
      <c r="H6" s="84"/>
      <c r="I6" s="29"/>
      <c r="J6" s="84"/>
      <c r="K6" s="89"/>
    </row>
    <row r="7" spans="2:13" s="31" customFormat="1" ht="27" customHeight="1">
      <c r="B7" s="178" t="s">
        <v>86</v>
      </c>
      <c r="C7" s="179" t="s">
        <v>122</v>
      </c>
      <c r="D7" s="180" t="s">
        <v>123</v>
      </c>
      <c r="E7" s="180" t="s">
        <v>124</v>
      </c>
      <c r="F7" s="180" t="s">
        <v>125</v>
      </c>
      <c r="G7" s="180" t="s">
        <v>126</v>
      </c>
      <c r="H7" s="180" t="s">
        <v>127</v>
      </c>
      <c r="I7" s="459" t="s">
        <v>128</v>
      </c>
      <c r="J7" s="459"/>
      <c r="K7" s="460"/>
    </row>
    <row r="8" spans="2:13" ht="21.75" customHeight="1">
      <c r="B8" s="79" t="s">
        <v>101</v>
      </c>
      <c r="C8" s="91" t="s">
        <v>463</v>
      </c>
      <c r="D8" s="91" t="s">
        <v>129</v>
      </c>
      <c r="E8" s="33"/>
      <c r="F8" s="32" t="s">
        <v>130</v>
      </c>
      <c r="G8" s="39" t="s">
        <v>133</v>
      </c>
      <c r="H8" s="39" t="s">
        <v>134</v>
      </c>
      <c r="I8" s="461" t="s">
        <v>132</v>
      </c>
      <c r="J8" s="461"/>
      <c r="K8" s="462"/>
      <c r="M8" s="37" t="s">
        <v>135</v>
      </c>
    </row>
    <row r="9" spans="2:13" ht="21.75" customHeight="1">
      <c r="B9" s="79" t="s">
        <v>22</v>
      </c>
      <c r="C9" s="91"/>
      <c r="D9" s="92"/>
      <c r="E9" s="33"/>
      <c r="F9" s="32" t="s">
        <v>131</v>
      </c>
      <c r="G9" s="95"/>
      <c r="H9" s="39"/>
      <c r="I9" s="461"/>
      <c r="J9" s="461"/>
      <c r="K9" s="462"/>
      <c r="M9" s="37" t="s">
        <v>136</v>
      </c>
    </row>
    <row r="10" spans="2:13" ht="21.75" customHeight="1">
      <c r="B10" s="79" t="s">
        <v>22</v>
      </c>
      <c r="C10" s="91"/>
      <c r="D10" s="92"/>
      <c r="E10" s="33"/>
      <c r="F10" s="32"/>
      <c r="G10" s="95"/>
      <c r="H10" s="39"/>
      <c r="I10" s="461"/>
      <c r="J10" s="461"/>
      <c r="K10" s="462"/>
      <c r="M10" s="201" t="s">
        <v>318</v>
      </c>
    </row>
    <row r="11" spans="2:13" ht="21.75" customHeight="1">
      <c r="B11" s="79" t="s">
        <v>22</v>
      </c>
      <c r="C11" s="91"/>
      <c r="D11" s="92"/>
      <c r="E11" s="33"/>
      <c r="F11" s="32"/>
      <c r="G11" s="95"/>
      <c r="H11" s="39"/>
      <c r="I11" s="461"/>
      <c r="J11" s="461"/>
      <c r="K11" s="462"/>
    </row>
    <row r="12" spans="2:13" ht="21.75" customHeight="1">
      <c r="B12" s="79" t="s">
        <v>22</v>
      </c>
      <c r="C12" s="91"/>
      <c r="D12" s="92"/>
      <c r="E12" s="33"/>
      <c r="F12" s="32"/>
      <c r="G12" s="95"/>
      <c r="H12" s="39"/>
      <c r="I12" s="461"/>
      <c r="J12" s="461"/>
      <c r="K12" s="462"/>
    </row>
    <row r="13" spans="2:13" ht="21.75" customHeight="1">
      <c r="B13" s="79" t="s">
        <v>22</v>
      </c>
      <c r="C13" s="91"/>
      <c r="D13" s="92"/>
      <c r="E13" s="33"/>
      <c r="F13" s="32"/>
      <c r="G13" s="95"/>
      <c r="H13" s="39"/>
      <c r="I13" s="461"/>
      <c r="J13" s="461"/>
      <c r="K13" s="462"/>
    </row>
    <row r="14" spans="2:13" ht="21.75" customHeight="1">
      <c r="B14" s="79"/>
      <c r="C14" s="91"/>
      <c r="D14" s="92"/>
      <c r="E14" s="33"/>
      <c r="F14" s="32"/>
      <c r="G14" s="95"/>
      <c r="H14" s="39"/>
      <c r="I14" s="461"/>
      <c r="J14" s="461"/>
      <c r="K14" s="462"/>
    </row>
    <row r="15" spans="2:13" ht="21.75" customHeight="1">
      <c r="B15" s="79"/>
      <c r="C15" s="91"/>
      <c r="D15" s="92"/>
      <c r="E15" s="33"/>
      <c r="F15" s="32"/>
      <c r="G15" s="95"/>
      <c r="H15" s="39"/>
      <c r="I15" s="461"/>
      <c r="J15" s="461"/>
      <c r="K15" s="462"/>
    </row>
    <row r="16" spans="2:13" ht="21.75" customHeight="1">
      <c r="B16" s="79"/>
      <c r="C16" s="91"/>
      <c r="D16" s="92"/>
      <c r="E16" s="33"/>
      <c r="F16" s="32"/>
      <c r="G16" s="95"/>
      <c r="H16" s="39"/>
      <c r="I16" s="461"/>
      <c r="J16" s="461"/>
      <c r="K16" s="462"/>
    </row>
    <row r="17" spans="2:11" ht="21.75" customHeight="1">
      <c r="B17" s="79"/>
      <c r="C17" s="91"/>
      <c r="D17" s="92"/>
      <c r="E17" s="33"/>
      <c r="F17" s="32"/>
      <c r="G17" s="95"/>
      <c r="H17" s="39"/>
      <c r="I17" s="461"/>
      <c r="J17" s="461"/>
      <c r="K17" s="462"/>
    </row>
    <row r="18" spans="2:11" ht="21.75" customHeight="1">
      <c r="B18" s="79"/>
      <c r="C18" s="91"/>
      <c r="D18" s="92"/>
      <c r="E18" s="33"/>
      <c r="F18" s="32"/>
      <c r="G18" s="95"/>
      <c r="H18" s="39"/>
      <c r="I18" s="461"/>
      <c r="J18" s="461"/>
      <c r="K18" s="462"/>
    </row>
    <row r="19" spans="2:11" ht="21.75" customHeight="1">
      <c r="B19" s="79"/>
      <c r="C19" s="91"/>
      <c r="D19" s="92"/>
      <c r="E19" s="33"/>
      <c r="F19" s="32"/>
      <c r="G19" s="95"/>
      <c r="H19" s="39"/>
      <c r="I19" s="461"/>
      <c r="J19" s="461"/>
      <c r="K19" s="462"/>
    </row>
    <row r="20" spans="2:11" ht="21.75" customHeight="1">
      <c r="B20" s="79"/>
      <c r="C20" s="91"/>
      <c r="D20" s="92"/>
      <c r="E20" s="33"/>
      <c r="F20" s="32"/>
      <c r="G20" s="95"/>
      <c r="H20" s="39"/>
      <c r="I20" s="461"/>
      <c r="J20" s="461"/>
      <c r="K20" s="462"/>
    </row>
    <row r="21" spans="2:11" ht="21.75" customHeight="1">
      <c r="B21" s="79"/>
      <c r="C21" s="91"/>
      <c r="D21" s="92"/>
      <c r="E21" s="33"/>
      <c r="F21" s="32"/>
      <c r="G21" s="95"/>
      <c r="H21" s="39"/>
      <c r="I21" s="461"/>
      <c r="J21" s="461"/>
      <c r="K21" s="462"/>
    </row>
    <row r="22" spans="2:11" ht="21.75" customHeight="1">
      <c r="B22" s="79"/>
      <c r="C22" s="91"/>
      <c r="D22" s="92"/>
      <c r="E22" s="33"/>
      <c r="F22" s="32"/>
      <c r="G22" s="95"/>
      <c r="H22" s="39"/>
      <c r="I22" s="461"/>
      <c r="J22" s="461"/>
      <c r="K22" s="462"/>
    </row>
    <row r="23" spans="2:11" ht="21.75" customHeight="1">
      <c r="B23" s="79"/>
      <c r="C23" s="91"/>
      <c r="D23" s="92"/>
      <c r="E23" s="33"/>
      <c r="F23" s="32"/>
      <c r="G23" s="95"/>
      <c r="H23" s="39"/>
      <c r="I23" s="461"/>
      <c r="J23" s="461"/>
      <c r="K23" s="462"/>
    </row>
    <row r="24" spans="2:11" ht="21.75" customHeight="1">
      <c r="B24" s="79"/>
      <c r="C24" s="91"/>
      <c r="D24" s="92"/>
      <c r="E24" s="33"/>
      <c r="F24" s="32"/>
      <c r="G24" s="95"/>
      <c r="H24" s="39"/>
      <c r="I24" s="461"/>
      <c r="J24" s="461"/>
      <c r="K24" s="462"/>
    </row>
    <row r="25" spans="2:11" ht="21.75" customHeight="1">
      <c r="B25" s="79"/>
      <c r="C25" s="91"/>
      <c r="D25" s="92"/>
      <c r="E25" s="33"/>
      <c r="F25" s="32"/>
      <c r="G25" s="95"/>
      <c r="H25" s="39"/>
      <c r="I25" s="461"/>
      <c r="J25" s="461"/>
      <c r="K25" s="462"/>
    </row>
    <row r="26" spans="2:11" ht="21.75" customHeight="1">
      <c r="B26" s="79"/>
      <c r="C26" s="91"/>
      <c r="D26" s="92"/>
      <c r="E26" s="33"/>
      <c r="F26" s="32"/>
      <c r="G26" s="95"/>
      <c r="H26" s="39"/>
      <c r="I26" s="461"/>
      <c r="J26" s="461"/>
      <c r="K26" s="462"/>
    </row>
    <row r="27" spans="2:11" ht="21.75" customHeight="1">
      <c r="B27" s="79"/>
      <c r="C27" s="91"/>
      <c r="D27" s="92"/>
      <c r="E27" s="33"/>
      <c r="F27" s="32"/>
      <c r="G27" s="95"/>
      <c r="H27" s="39"/>
      <c r="I27" s="461"/>
      <c r="J27" s="461"/>
      <c r="K27" s="462"/>
    </row>
    <row r="28" spans="2:11" ht="21.75" customHeight="1">
      <c r="B28" s="79"/>
      <c r="C28" s="91"/>
      <c r="D28" s="92"/>
      <c r="E28" s="33"/>
      <c r="F28" s="32"/>
      <c r="G28" s="95"/>
      <c r="H28" s="39"/>
      <c r="I28" s="461"/>
      <c r="J28" s="461"/>
      <c r="K28" s="462"/>
    </row>
    <row r="29" spans="2:11" ht="21.75" customHeight="1">
      <c r="B29" s="79"/>
      <c r="C29" s="91"/>
      <c r="D29" s="92"/>
      <c r="E29" s="33"/>
      <c r="F29" s="32"/>
      <c r="G29" s="95"/>
      <c r="H29" s="39"/>
      <c r="I29" s="461"/>
      <c r="J29" s="461"/>
      <c r="K29" s="462"/>
    </row>
    <row r="30" spans="2:11" ht="21.75" customHeight="1">
      <c r="B30" s="79"/>
      <c r="C30" s="91"/>
      <c r="D30" s="92"/>
      <c r="E30" s="33"/>
      <c r="F30" s="32"/>
      <c r="G30" s="95"/>
      <c r="H30" s="39"/>
      <c r="I30" s="461"/>
      <c r="J30" s="461"/>
      <c r="K30" s="462"/>
    </row>
    <row r="31" spans="2:11" ht="21.75" customHeight="1">
      <c r="B31" s="79"/>
      <c r="C31" s="91"/>
      <c r="D31" s="92"/>
      <c r="E31" s="33"/>
      <c r="F31" s="32"/>
      <c r="G31" s="95"/>
      <c r="H31" s="39"/>
      <c r="I31" s="461"/>
      <c r="J31" s="461"/>
      <c r="K31" s="462"/>
    </row>
    <row r="32" spans="2:11" ht="21.75" customHeight="1">
      <c r="B32" s="79"/>
      <c r="C32" s="91"/>
      <c r="D32" s="92"/>
      <c r="E32" s="33"/>
      <c r="F32" s="32"/>
      <c r="G32" s="95"/>
      <c r="H32" s="39"/>
      <c r="I32" s="461"/>
      <c r="J32" s="461"/>
      <c r="K32" s="462"/>
    </row>
    <row r="33" spans="2:11" ht="21.75" customHeight="1">
      <c r="B33" s="79"/>
      <c r="C33" s="91"/>
      <c r="D33" s="92"/>
      <c r="E33" s="33"/>
      <c r="F33" s="32"/>
      <c r="G33" s="95"/>
      <c r="H33" s="39"/>
      <c r="I33" s="461"/>
      <c r="J33" s="461"/>
      <c r="K33" s="462"/>
    </row>
    <row r="34" spans="2:11" ht="21.75" customHeight="1">
      <c r="B34" s="79"/>
      <c r="C34" s="91"/>
      <c r="D34" s="92"/>
      <c r="E34" s="33"/>
      <c r="F34" s="32"/>
      <c r="G34" s="95"/>
      <c r="H34" s="39"/>
      <c r="I34" s="461"/>
      <c r="J34" s="461"/>
      <c r="K34" s="462"/>
    </row>
    <row r="35" spans="2:11" ht="21.75" customHeight="1">
      <c r="B35" s="79"/>
      <c r="C35" s="91"/>
      <c r="D35" s="92"/>
      <c r="E35" s="33"/>
      <c r="F35" s="32"/>
      <c r="G35" s="95"/>
      <c r="H35" s="39"/>
      <c r="I35" s="461"/>
      <c r="J35" s="461"/>
      <c r="K35" s="462"/>
    </row>
    <row r="36" spans="2:11" ht="21.75" customHeight="1">
      <c r="B36" s="79"/>
      <c r="C36" s="91"/>
      <c r="D36" s="92"/>
      <c r="E36" s="33"/>
      <c r="F36" s="32"/>
      <c r="G36" s="95"/>
      <c r="H36" s="39"/>
      <c r="I36" s="461"/>
      <c r="J36" s="461"/>
      <c r="K36" s="462"/>
    </row>
    <row r="37" spans="2:11" ht="21.75" customHeight="1">
      <c r="B37" s="79"/>
      <c r="C37" s="91"/>
      <c r="D37" s="92"/>
      <c r="E37" s="33"/>
      <c r="F37" s="32"/>
      <c r="G37" s="95"/>
      <c r="H37" s="39"/>
      <c r="I37" s="461"/>
      <c r="J37" s="461"/>
      <c r="K37" s="462"/>
    </row>
    <row r="38" spans="2:11" ht="21.75" customHeight="1">
      <c r="B38" s="79"/>
      <c r="C38" s="91"/>
      <c r="D38" s="92"/>
      <c r="E38" s="33"/>
      <c r="F38" s="32"/>
      <c r="G38" s="95"/>
      <c r="H38" s="39"/>
      <c r="I38" s="461"/>
      <c r="J38" s="461"/>
      <c r="K38" s="462"/>
    </row>
    <row r="39" spans="2:11" ht="21.75" customHeight="1">
      <c r="B39" s="79"/>
      <c r="C39" s="91"/>
      <c r="D39" s="92"/>
      <c r="E39" s="33"/>
      <c r="F39" s="32"/>
      <c r="G39" s="95"/>
      <c r="H39" s="39"/>
      <c r="I39" s="461"/>
      <c r="J39" s="461"/>
      <c r="K39" s="462"/>
    </row>
    <row r="40" spans="2:11" ht="21.75" customHeight="1">
      <c r="B40" s="79"/>
      <c r="C40" s="91"/>
      <c r="D40" s="92"/>
      <c r="E40" s="33"/>
      <c r="F40" s="32"/>
      <c r="G40" s="95"/>
      <c r="H40" s="39"/>
      <c r="I40" s="461"/>
      <c r="J40" s="461"/>
      <c r="K40" s="462"/>
    </row>
    <row r="41" spans="2:11" ht="21.75" customHeight="1">
      <c r="B41" s="79"/>
      <c r="C41" s="91"/>
      <c r="D41" s="92"/>
      <c r="E41" s="33"/>
      <c r="F41" s="32"/>
      <c r="G41" s="95"/>
      <c r="H41" s="39"/>
      <c r="I41" s="461"/>
      <c r="J41" s="461"/>
      <c r="K41" s="462"/>
    </row>
    <row r="42" spans="2:11" ht="21.75" customHeight="1">
      <c r="B42" s="79"/>
      <c r="C42" s="91"/>
      <c r="D42" s="92"/>
      <c r="E42" s="33"/>
      <c r="F42" s="32"/>
      <c r="G42" s="95"/>
      <c r="H42" s="39"/>
      <c r="I42" s="461"/>
      <c r="J42" s="461"/>
      <c r="K42" s="462"/>
    </row>
    <row r="43" spans="2:11" ht="21.75" customHeight="1">
      <c r="B43" s="79"/>
      <c r="C43" s="91"/>
      <c r="D43" s="92"/>
      <c r="E43" s="33"/>
      <c r="F43" s="32"/>
      <c r="G43" s="95"/>
      <c r="H43" s="39"/>
      <c r="I43" s="461"/>
      <c r="J43" s="461"/>
      <c r="K43" s="462"/>
    </row>
    <row r="44" spans="2:11" ht="21.75" customHeight="1">
      <c r="B44" s="79"/>
      <c r="C44" s="91"/>
      <c r="D44" s="92"/>
      <c r="E44" s="33"/>
      <c r="F44" s="32"/>
      <c r="G44" s="95"/>
      <c r="H44" s="39"/>
      <c r="I44" s="461"/>
      <c r="J44" s="461"/>
      <c r="K44" s="462"/>
    </row>
    <row r="45" spans="2:11" ht="21.75" customHeight="1">
      <c r="B45" s="79"/>
      <c r="C45" s="91"/>
      <c r="D45" s="92"/>
      <c r="E45" s="33"/>
      <c r="F45" s="32"/>
      <c r="G45" s="95"/>
      <c r="H45" s="39"/>
      <c r="I45" s="461"/>
      <c r="J45" s="461"/>
      <c r="K45" s="462"/>
    </row>
    <row r="46" spans="2:11" ht="21.75" customHeight="1">
      <c r="B46" s="79"/>
      <c r="C46" s="91"/>
      <c r="D46" s="92"/>
      <c r="E46" s="33"/>
      <c r="F46" s="32"/>
      <c r="G46" s="95"/>
      <c r="H46" s="39"/>
      <c r="I46" s="461"/>
      <c r="J46" s="461"/>
      <c r="K46" s="462"/>
    </row>
    <row r="47" spans="2:11" ht="21.75" customHeight="1">
      <c r="B47" s="79"/>
      <c r="C47" s="93"/>
      <c r="D47" s="94"/>
      <c r="E47" s="33"/>
      <c r="F47" s="32"/>
      <c r="G47" s="32"/>
      <c r="H47" s="39"/>
      <c r="I47" s="461"/>
      <c r="J47" s="461"/>
      <c r="K47" s="462"/>
    </row>
    <row r="48" spans="2:11" s="30" customFormat="1" ht="27" customHeight="1" thickBot="1">
      <c r="B48" s="422" t="s">
        <v>329</v>
      </c>
      <c r="C48" s="465"/>
      <c r="D48" s="423"/>
      <c r="E48" s="176">
        <f>SUM(E7:E47)</f>
        <v>0</v>
      </c>
      <c r="F48" s="177"/>
      <c r="G48" s="177"/>
      <c r="H48" s="176"/>
      <c r="I48" s="463"/>
      <c r="J48" s="463"/>
      <c r="K48" s="464"/>
    </row>
    <row r="49" spans="2:11" s="46" customFormat="1" ht="16.5" customHeight="1">
      <c r="B49" s="40"/>
      <c r="C49" s="44"/>
      <c r="D49" s="45"/>
      <c r="E49" s="42"/>
      <c r="F49" s="43"/>
      <c r="G49" s="45"/>
      <c r="H49" s="45"/>
      <c r="I49" s="45"/>
      <c r="J49" s="45"/>
      <c r="K49" s="47"/>
    </row>
  </sheetData>
  <mergeCells count="44">
    <mergeCell ref="B48:D48"/>
    <mergeCell ref="I40:K40"/>
    <mergeCell ref="I41:K41"/>
    <mergeCell ref="I42:K42"/>
    <mergeCell ref="I43:K43"/>
    <mergeCell ref="I44:K44"/>
    <mergeCell ref="I45:K45"/>
    <mergeCell ref="I24:K24"/>
    <mergeCell ref="I47:K47"/>
    <mergeCell ref="I33:K33"/>
    <mergeCell ref="I36:K36"/>
    <mergeCell ref="I48:K48"/>
    <mergeCell ref="I46:K46"/>
    <mergeCell ref="I28:K28"/>
    <mergeCell ref="I29:K29"/>
    <mergeCell ref="I30:K30"/>
    <mergeCell ref="I31:K31"/>
    <mergeCell ref="I32:K32"/>
    <mergeCell ref="I37:K37"/>
    <mergeCell ref="I38:K38"/>
    <mergeCell ref="I39:K39"/>
    <mergeCell ref="I34:K34"/>
    <mergeCell ref="I35:K35"/>
    <mergeCell ref="I25:K25"/>
    <mergeCell ref="I26:K26"/>
    <mergeCell ref="I27:K27"/>
    <mergeCell ref="I11:K11"/>
    <mergeCell ref="I12:K12"/>
    <mergeCell ref="I19:K19"/>
    <mergeCell ref="I22:K22"/>
    <mergeCell ref="I13:K13"/>
    <mergeCell ref="I14:K14"/>
    <mergeCell ref="I15:K15"/>
    <mergeCell ref="I20:K20"/>
    <mergeCell ref="I16:K16"/>
    <mergeCell ref="I23:K23"/>
    <mergeCell ref="I21:K21"/>
    <mergeCell ref="I17:K17"/>
    <mergeCell ref="I18:K18"/>
    <mergeCell ref="B2:K2"/>
    <mergeCell ref="I7:K7"/>
    <mergeCell ref="I8:K8"/>
    <mergeCell ref="I9:K9"/>
    <mergeCell ref="I10:K10"/>
  </mergeCells>
  <phoneticPr fontId="2" type="noConversion"/>
  <pageMargins left="0.47" right="0.43" top="0.83" bottom="0.25" header="0.56000000000000005" footer="0.22"/>
  <pageSetup paperSize="9" scale="6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B1:M49"/>
  <sheetViews>
    <sheetView topLeftCell="A4" workbookViewId="0">
      <selection activeCell="M16" sqref="M16"/>
    </sheetView>
  </sheetViews>
  <sheetFormatPr defaultRowHeight="16.5" customHeight="1"/>
  <cols>
    <col min="1" max="1" width="5.109375" style="37" customWidth="1"/>
    <col min="2" max="2" width="10.44140625" style="40" customWidth="1"/>
    <col min="3" max="3" width="11" style="41" customWidth="1"/>
    <col min="4" max="4" width="12.21875" style="42" customWidth="1"/>
    <col min="5" max="5" width="15.21875" style="42" customWidth="1"/>
    <col min="6" max="6" width="12" style="42" customWidth="1"/>
    <col min="7" max="7" width="14.109375" style="42" customWidth="1"/>
    <col min="8" max="8" width="11.109375" style="42" customWidth="1"/>
    <col min="9" max="9" width="21.44140625" style="42" customWidth="1"/>
    <col min="10" max="10" width="5.88671875" style="42" customWidth="1"/>
    <col min="11" max="11" width="5.88671875" style="31" customWidth="1"/>
    <col min="12" max="12" width="4.5546875" style="37" customWidth="1"/>
    <col min="13" max="13" width="69" style="37" customWidth="1"/>
    <col min="14" max="16384" width="8.88671875" style="37"/>
  </cols>
  <sheetData>
    <row r="1" spans="2:11" s="51" customFormat="1" ht="8.25" customHeight="1" thickBot="1">
      <c r="B1" s="49"/>
      <c r="C1" s="49"/>
      <c r="D1" s="49"/>
      <c r="E1" s="49"/>
      <c r="F1" s="49"/>
      <c r="G1" s="49"/>
      <c r="H1" s="49"/>
      <c r="I1" s="49"/>
      <c r="J1" s="50"/>
    </row>
    <row r="2" spans="2:11" s="51" customFormat="1" ht="52.5" customHeight="1" thickBot="1">
      <c r="B2" s="407" t="s">
        <v>302</v>
      </c>
      <c r="C2" s="408"/>
      <c r="D2" s="408"/>
      <c r="E2" s="408"/>
      <c r="F2" s="408"/>
      <c r="G2" s="408"/>
      <c r="H2" s="408"/>
      <c r="I2" s="408"/>
      <c r="J2" s="408"/>
      <c r="K2" s="409"/>
    </row>
    <row r="3" spans="2:11" s="30" customFormat="1" ht="22.5" customHeight="1">
      <c r="B3" s="83"/>
      <c r="C3" s="84"/>
      <c r="D3" s="85"/>
      <c r="E3" s="86"/>
      <c r="F3" s="87"/>
      <c r="G3" s="88"/>
      <c r="H3" s="84"/>
      <c r="I3" s="48"/>
      <c r="J3" s="84"/>
      <c r="K3" s="89"/>
    </row>
    <row r="4" spans="2:11" s="30" customFormat="1" ht="22.5" customHeight="1">
      <c r="B4" s="83"/>
      <c r="C4" s="85"/>
      <c r="D4" s="84"/>
      <c r="E4" s="90"/>
      <c r="F4" s="84"/>
      <c r="G4" s="85"/>
      <c r="H4" s="84"/>
      <c r="I4" s="48"/>
      <c r="J4" s="84"/>
      <c r="K4" s="89"/>
    </row>
    <row r="5" spans="2:11" s="30" customFormat="1" ht="22.5" customHeight="1">
      <c r="B5" s="83"/>
      <c r="C5" s="84"/>
      <c r="D5" s="84"/>
      <c r="E5" s="84"/>
      <c r="F5" s="84"/>
      <c r="G5" s="84"/>
      <c r="H5" s="84"/>
      <c r="I5" s="29"/>
      <c r="J5" s="84"/>
      <c r="K5" s="89"/>
    </row>
    <row r="6" spans="2:11" s="30" customFormat="1" ht="22.5" customHeight="1">
      <c r="B6" s="83"/>
      <c r="C6" s="84"/>
      <c r="D6" s="84"/>
      <c r="E6" s="84"/>
      <c r="F6" s="84"/>
      <c r="G6" s="84"/>
      <c r="H6" s="84"/>
      <c r="I6" s="29"/>
      <c r="J6" s="84"/>
      <c r="K6" s="89"/>
    </row>
    <row r="7" spans="2:11" s="31" customFormat="1" ht="27" customHeight="1">
      <c r="B7" s="164" t="s">
        <v>90</v>
      </c>
      <c r="C7" s="165" t="s">
        <v>65</v>
      </c>
      <c r="D7" s="166" t="s">
        <v>66</v>
      </c>
      <c r="E7" s="166" t="s">
        <v>89</v>
      </c>
      <c r="F7" s="166" t="s">
        <v>64</v>
      </c>
      <c r="G7" s="166" t="s">
        <v>87</v>
      </c>
      <c r="H7" s="166" t="s">
        <v>88</v>
      </c>
      <c r="I7" s="166" t="s">
        <v>58</v>
      </c>
      <c r="J7" s="166" t="s">
        <v>1</v>
      </c>
      <c r="K7" s="170" t="s">
        <v>67</v>
      </c>
    </row>
    <row r="8" spans="2:11" ht="21.75" customHeight="1">
      <c r="B8" s="79"/>
      <c r="C8" s="80"/>
      <c r="D8" s="32"/>
      <c r="E8" s="33"/>
      <c r="F8" s="33"/>
      <c r="G8" s="34"/>
      <c r="H8" s="35"/>
      <c r="I8" s="36"/>
      <c r="J8" s="32"/>
      <c r="K8" s="81"/>
    </row>
    <row r="9" spans="2:11" ht="21.75" customHeight="1">
      <c r="B9" s="79"/>
      <c r="C9" s="80"/>
      <c r="D9" s="32"/>
      <c r="E9" s="33"/>
      <c r="F9" s="33"/>
      <c r="G9" s="34"/>
      <c r="H9" s="35"/>
      <c r="I9" s="36"/>
      <c r="J9" s="32"/>
      <c r="K9" s="81"/>
    </row>
    <row r="10" spans="2:11" ht="21.75" customHeight="1">
      <c r="B10" s="79"/>
      <c r="C10" s="80"/>
      <c r="D10" s="32"/>
      <c r="E10" s="33"/>
      <c r="F10" s="33"/>
      <c r="G10" s="34"/>
      <c r="H10" s="35"/>
      <c r="I10" s="36"/>
      <c r="J10" s="32"/>
      <c r="K10" s="81"/>
    </row>
    <row r="11" spans="2:11" ht="21.75" customHeight="1">
      <c r="B11" s="79"/>
      <c r="C11" s="80"/>
      <c r="D11" s="32"/>
      <c r="E11" s="33"/>
      <c r="F11" s="33"/>
      <c r="G11" s="34"/>
      <c r="H11" s="35"/>
      <c r="I11" s="36"/>
      <c r="J11" s="32"/>
      <c r="K11" s="81"/>
    </row>
    <row r="12" spans="2:11" ht="21.75" customHeight="1">
      <c r="B12" s="79"/>
      <c r="C12" s="80"/>
      <c r="D12" s="32"/>
      <c r="E12" s="33"/>
      <c r="F12" s="33"/>
      <c r="G12" s="34"/>
      <c r="H12" s="35"/>
      <c r="I12" s="36"/>
      <c r="J12" s="32"/>
      <c r="K12" s="81"/>
    </row>
    <row r="13" spans="2:11" ht="21.75" customHeight="1">
      <c r="B13" s="79"/>
      <c r="C13" s="80"/>
      <c r="D13" s="32"/>
      <c r="E13" s="33"/>
      <c r="F13" s="33"/>
      <c r="G13" s="34"/>
      <c r="H13" s="35"/>
      <c r="I13" s="36"/>
      <c r="J13" s="32"/>
      <c r="K13" s="81"/>
    </row>
    <row r="14" spans="2:11" ht="21.75" customHeight="1">
      <c r="B14" s="79"/>
      <c r="C14" s="80"/>
      <c r="D14" s="32"/>
      <c r="E14" s="33"/>
      <c r="F14" s="33"/>
      <c r="G14" s="34"/>
      <c r="H14" s="35"/>
      <c r="I14" s="36"/>
      <c r="J14" s="32"/>
      <c r="K14" s="81"/>
    </row>
    <row r="15" spans="2:11" ht="21.75" customHeight="1">
      <c r="B15" s="79"/>
      <c r="C15" s="80"/>
      <c r="D15" s="32"/>
      <c r="E15" s="33"/>
      <c r="F15" s="33"/>
      <c r="G15" s="34"/>
      <c r="H15" s="35"/>
      <c r="I15" s="36"/>
      <c r="J15" s="32"/>
      <c r="K15" s="81"/>
    </row>
    <row r="16" spans="2:11" ht="21.75" customHeight="1">
      <c r="B16" s="79"/>
      <c r="C16" s="80"/>
      <c r="D16" s="32"/>
      <c r="E16" s="33"/>
      <c r="F16" s="33"/>
      <c r="G16" s="34"/>
      <c r="H16" s="35"/>
      <c r="I16" s="36"/>
      <c r="J16" s="32"/>
      <c r="K16" s="81"/>
    </row>
    <row r="17" spans="2:13" ht="21.75" customHeight="1">
      <c r="B17" s="79"/>
      <c r="C17" s="80"/>
      <c r="D17" s="32"/>
      <c r="E17" s="33"/>
      <c r="F17" s="33"/>
      <c r="G17" s="34"/>
      <c r="H17" s="35"/>
      <c r="I17" s="36"/>
      <c r="J17" s="32"/>
      <c r="K17" s="81"/>
    </row>
    <row r="18" spans="2:13" ht="21.75" customHeight="1">
      <c r="B18" s="79"/>
      <c r="C18" s="80"/>
      <c r="D18" s="32"/>
      <c r="E18" s="33"/>
      <c r="F18" s="33"/>
      <c r="G18" s="34"/>
      <c r="H18" s="35"/>
      <c r="I18" s="36"/>
      <c r="J18" s="32"/>
      <c r="K18" s="81"/>
    </row>
    <row r="19" spans="2:13" ht="21.75" customHeight="1">
      <c r="B19" s="79"/>
      <c r="C19" s="80"/>
      <c r="D19" s="32"/>
      <c r="E19" s="33"/>
      <c r="F19" s="33"/>
      <c r="G19" s="34"/>
      <c r="H19" s="35"/>
      <c r="I19" s="36"/>
      <c r="J19" s="32"/>
      <c r="K19" s="81"/>
    </row>
    <row r="20" spans="2:13" s="30" customFormat="1" ht="27" customHeight="1">
      <c r="B20" s="417" t="s">
        <v>324</v>
      </c>
      <c r="C20" s="418"/>
      <c r="D20" s="181">
        <f>SUM(D7:D19)</f>
        <v>0</v>
      </c>
      <c r="E20" s="419"/>
      <c r="F20" s="420"/>
      <c r="G20" s="420"/>
      <c r="H20" s="420"/>
      <c r="I20" s="420"/>
      <c r="J20" s="420"/>
      <c r="K20" s="421"/>
    </row>
    <row r="21" spans="2:13" ht="6" customHeight="1">
      <c r="B21" s="466"/>
      <c r="C21" s="467"/>
      <c r="D21" s="467"/>
      <c r="E21" s="467"/>
      <c r="F21" s="467"/>
      <c r="G21" s="467"/>
      <c r="H21" s="467"/>
      <c r="I21" s="467"/>
      <c r="J21" s="467"/>
      <c r="K21" s="468"/>
    </row>
    <row r="22" spans="2:13" s="31" customFormat="1" ht="27" customHeight="1">
      <c r="B22" s="172" t="s">
        <v>90</v>
      </c>
      <c r="C22" s="173" t="s">
        <v>65</v>
      </c>
      <c r="D22" s="174" t="s">
        <v>66</v>
      </c>
      <c r="E22" s="174" t="s">
        <v>89</v>
      </c>
      <c r="F22" s="174" t="s">
        <v>64</v>
      </c>
      <c r="G22" s="174" t="s">
        <v>88</v>
      </c>
      <c r="H22" s="410" t="s">
        <v>58</v>
      </c>
      <c r="I22" s="411"/>
      <c r="J22" s="174" t="s">
        <v>1</v>
      </c>
      <c r="K22" s="175" t="s">
        <v>67</v>
      </c>
    </row>
    <row r="23" spans="2:13" ht="21.75" customHeight="1">
      <c r="B23" s="79" t="s">
        <v>312</v>
      </c>
      <c r="C23" s="80" t="s">
        <v>508</v>
      </c>
      <c r="D23" s="32">
        <v>44000</v>
      </c>
      <c r="E23" s="33" t="s">
        <v>502</v>
      </c>
      <c r="F23" s="33" t="s">
        <v>503</v>
      </c>
      <c r="G23" s="35">
        <v>2</v>
      </c>
      <c r="H23" s="412" t="s">
        <v>506</v>
      </c>
      <c r="I23" s="413"/>
      <c r="J23" s="32" t="s">
        <v>16</v>
      </c>
      <c r="K23" s="81"/>
      <c r="M23" s="201" t="s">
        <v>304</v>
      </c>
    </row>
    <row r="24" spans="2:13" ht="21.75" customHeight="1">
      <c r="B24" s="79" t="s">
        <v>15</v>
      </c>
      <c r="C24" s="80" t="s">
        <v>509</v>
      </c>
      <c r="D24" s="32">
        <v>28500</v>
      </c>
      <c r="E24" s="33" t="s">
        <v>504</v>
      </c>
      <c r="F24" s="33" t="s">
        <v>74</v>
      </c>
      <c r="G24" s="34">
        <v>6</v>
      </c>
      <c r="H24" s="412" t="s">
        <v>507</v>
      </c>
      <c r="I24" s="413"/>
      <c r="J24" s="32" t="s">
        <v>16</v>
      </c>
      <c r="K24" s="81"/>
      <c r="M24" s="37" t="s">
        <v>362</v>
      </c>
    </row>
    <row r="25" spans="2:13" ht="21.75" customHeight="1">
      <c r="B25" s="79" t="s">
        <v>15</v>
      </c>
      <c r="C25" s="80" t="s">
        <v>510</v>
      </c>
      <c r="D25" s="32">
        <v>20300</v>
      </c>
      <c r="E25" s="33" t="s">
        <v>505</v>
      </c>
      <c r="F25" s="33" t="s">
        <v>74</v>
      </c>
      <c r="G25" s="34">
        <v>5</v>
      </c>
      <c r="H25" s="412" t="s">
        <v>507</v>
      </c>
      <c r="I25" s="413"/>
      <c r="J25" s="32" t="s">
        <v>16</v>
      </c>
      <c r="K25" s="81"/>
      <c r="M25" s="37" t="s">
        <v>363</v>
      </c>
    </row>
    <row r="26" spans="2:13" ht="21.75" customHeight="1">
      <c r="B26" s="79"/>
      <c r="C26" s="80"/>
      <c r="D26" s="32"/>
      <c r="E26" s="33"/>
      <c r="F26" s="33"/>
      <c r="G26" s="34"/>
      <c r="H26" s="412"/>
      <c r="I26" s="413"/>
      <c r="J26" s="32"/>
      <c r="K26" s="81"/>
      <c r="M26" s="37" t="s">
        <v>364</v>
      </c>
    </row>
    <row r="27" spans="2:13" ht="21.75" customHeight="1">
      <c r="B27" s="79"/>
      <c r="C27" s="80"/>
      <c r="D27" s="32"/>
      <c r="E27" s="33"/>
      <c r="F27" s="33"/>
      <c r="G27" s="34"/>
      <c r="H27" s="412"/>
      <c r="I27" s="413"/>
      <c r="J27" s="32"/>
      <c r="K27" s="81"/>
      <c r="M27" s="37" t="s">
        <v>365</v>
      </c>
    </row>
    <row r="28" spans="2:13" ht="21.75" customHeight="1">
      <c r="B28" s="79"/>
      <c r="C28" s="80"/>
      <c r="D28" s="32"/>
      <c r="E28" s="33"/>
      <c r="F28" s="33"/>
      <c r="G28" s="34"/>
      <c r="H28" s="412"/>
      <c r="I28" s="413"/>
      <c r="J28" s="32"/>
      <c r="K28" s="81"/>
      <c r="M28" s="37" t="s">
        <v>366</v>
      </c>
    </row>
    <row r="29" spans="2:13" ht="21.75" customHeight="1">
      <c r="B29" s="79"/>
      <c r="C29" s="80"/>
      <c r="D29" s="32"/>
      <c r="E29" s="33"/>
      <c r="F29" s="33"/>
      <c r="G29" s="34"/>
      <c r="H29" s="412"/>
      <c r="I29" s="413"/>
      <c r="J29" s="32"/>
      <c r="K29" s="81"/>
    </row>
    <row r="30" spans="2:13" ht="21.75" customHeight="1">
      <c r="B30" s="79"/>
      <c r="C30" s="80"/>
      <c r="D30" s="32"/>
      <c r="E30" s="33"/>
      <c r="F30" s="33"/>
      <c r="G30" s="34"/>
      <c r="H30" s="412"/>
      <c r="I30" s="413"/>
      <c r="J30" s="32"/>
      <c r="K30" s="81"/>
    </row>
    <row r="31" spans="2:13" ht="21.75" customHeight="1">
      <c r="B31" s="79"/>
      <c r="C31" s="80"/>
      <c r="D31" s="32"/>
      <c r="E31" s="33"/>
      <c r="F31" s="33"/>
      <c r="G31" s="34"/>
      <c r="H31" s="412"/>
      <c r="I31" s="413"/>
      <c r="J31" s="32"/>
      <c r="K31" s="81"/>
    </row>
    <row r="32" spans="2:13" ht="21.75" customHeight="1">
      <c r="B32" s="79"/>
      <c r="C32" s="80"/>
      <c r="D32" s="32"/>
      <c r="E32" s="33"/>
      <c r="F32" s="33"/>
      <c r="G32" s="34"/>
      <c r="H32" s="412"/>
      <c r="I32" s="413"/>
      <c r="J32" s="32"/>
      <c r="K32" s="81"/>
    </row>
    <row r="33" spans="2:11" ht="21.75" customHeight="1">
      <c r="B33" s="79"/>
      <c r="C33" s="80"/>
      <c r="D33" s="32"/>
      <c r="E33" s="33"/>
      <c r="F33" s="33"/>
      <c r="G33" s="34"/>
      <c r="H33" s="412"/>
      <c r="I33" s="413"/>
      <c r="J33" s="32"/>
      <c r="K33" s="81"/>
    </row>
    <row r="34" spans="2:11" ht="21.75" customHeight="1">
      <c r="B34" s="79"/>
      <c r="C34" s="80"/>
      <c r="D34" s="32"/>
      <c r="E34" s="33"/>
      <c r="F34" s="33"/>
      <c r="G34" s="34"/>
      <c r="H34" s="412"/>
      <c r="I34" s="413"/>
      <c r="J34" s="32"/>
      <c r="K34" s="81"/>
    </row>
    <row r="35" spans="2:11" ht="21.75" customHeight="1">
      <c r="B35" s="79"/>
      <c r="C35" s="80"/>
      <c r="D35" s="32"/>
      <c r="E35" s="33"/>
      <c r="F35" s="33"/>
      <c r="G35" s="34"/>
      <c r="H35" s="412"/>
      <c r="I35" s="413"/>
      <c r="J35" s="32"/>
      <c r="K35" s="81"/>
    </row>
    <row r="36" spans="2:11" ht="21.75" customHeight="1">
      <c r="B36" s="79"/>
      <c r="C36" s="80"/>
      <c r="D36" s="32"/>
      <c r="E36" s="33"/>
      <c r="F36" s="33"/>
      <c r="G36" s="34"/>
      <c r="H36" s="412"/>
      <c r="I36" s="413"/>
      <c r="J36" s="32"/>
      <c r="K36" s="81"/>
    </row>
    <row r="37" spans="2:11" ht="21.75" customHeight="1">
      <c r="B37" s="79"/>
      <c r="C37" s="80"/>
      <c r="D37" s="32"/>
      <c r="E37" s="33"/>
      <c r="F37" s="33"/>
      <c r="G37" s="34"/>
      <c r="H37" s="412"/>
      <c r="I37" s="413"/>
      <c r="J37" s="32"/>
      <c r="K37" s="81"/>
    </row>
    <row r="38" spans="2:11" ht="21.75" customHeight="1">
      <c r="B38" s="79"/>
      <c r="C38" s="80"/>
      <c r="D38" s="32"/>
      <c r="E38" s="33"/>
      <c r="F38" s="33"/>
      <c r="G38" s="34"/>
      <c r="H38" s="412"/>
      <c r="I38" s="413"/>
      <c r="J38" s="32"/>
      <c r="K38" s="81"/>
    </row>
    <row r="39" spans="2:11" ht="21.75" customHeight="1">
      <c r="B39" s="79"/>
      <c r="C39" s="80"/>
      <c r="D39" s="32"/>
      <c r="E39" s="33"/>
      <c r="F39" s="33"/>
      <c r="G39" s="34"/>
      <c r="H39" s="412"/>
      <c r="I39" s="413"/>
      <c r="J39" s="32"/>
      <c r="K39" s="81"/>
    </row>
    <row r="40" spans="2:11" ht="21.75" customHeight="1">
      <c r="B40" s="79"/>
      <c r="C40" s="80"/>
      <c r="D40" s="32"/>
      <c r="E40" s="33"/>
      <c r="F40" s="33"/>
      <c r="G40" s="34"/>
      <c r="H40" s="412"/>
      <c r="I40" s="413"/>
      <c r="J40" s="32"/>
      <c r="K40" s="81"/>
    </row>
    <row r="41" spans="2:11" ht="21.75" customHeight="1">
      <c r="B41" s="79"/>
      <c r="C41" s="80"/>
      <c r="D41" s="32"/>
      <c r="E41" s="33"/>
      <c r="F41" s="33"/>
      <c r="G41" s="34"/>
      <c r="H41" s="412"/>
      <c r="I41" s="413"/>
      <c r="J41" s="32"/>
      <c r="K41" s="81"/>
    </row>
    <row r="42" spans="2:11" ht="21.75" customHeight="1">
      <c r="B42" s="79"/>
      <c r="C42" s="80"/>
      <c r="D42" s="32"/>
      <c r="E42" s="33"/>
      <c r="F42" s="33"/>
      <c r="G42" s="34"/>
      <c r="H42" s="412"/>
      <c r="I42" s="413"/>
      <c r="J42" s="32"/>
      <c r="K42" s="81"/>
    </row>
    <row r="43" spans="2:11" ht="21.75" customHeight="1">
      <c r="B43" s="79"/>
      <c r="C43" s="80"/>
      <c r="D43" s="32"/>
      <c r="E43" s="33"/>
      <c r="F43" s="33"/>
      <c r="G43" s="34"/>
      <c r="H43" s="412"/>
      <c r="I43" s="413"/>
      <c r="J43" s="32"/>
      <c r="K43" s="81"/>
    </row>
    <row r="44" spans="2:11" ht="21.75" customHeight="1">
      <c r="B44" s="79"/>
      <c r="C44" s="80"/>
      <c r="D44" s="32"/>
      <c r="E44" s="33"/>
      <c r="F44" s="33"/>
      <c r="G44" s="34"/>
      <c r="H44" s="412"/>
      <c r="I44" s="413"/>
      <c r="J44" s="32"/>
      <c r="K44" s="81"/>
    </row>
    <row r="45" spans="2:11" ht="21.75" customHeight="1">
      <c r="B45" s="79"/>
      <c r="C45" s="80"/>
      <c r="D45" s="32"/>
      <c r="E45" s="33"/>
      <c r="F45" s="33"/>
      <c r="G45" s="34"/>
      <c r="H45" s="412"/>
      <c r="I45" s="413"/>
      <c r="J45" s="32"/>
      <c r="K45" s="81"/>
    </row>
    <row r="46" spans="2:11" ht="21.75" customHeight="1">
      <c r="B46" s="79"/>
      <c r="C46" s="80"/>
      <c r="D46" s="32"/>
      <c r="E46" s="33"/>
      <c r="F46" s="33"/>
      <c r="G46" s="34"/>
      <c r="H46" s="412"/>
      <c r="I46" s="413"/>
      <c r="J46" s="32"/>
      <c r="K46" s="81"/>
    </row>
    <row r="47" spans="2:11" ht="21.75" customHeight="1">
      <c r="B47" s="79"/>
      <c r="C47" s="82"/>
      <c r="D47" s="38"/>
      <c r="E47" s="33"/>
      <c r="F47" s="33"/>
      <c r="G47" s="33"/>
      <c r="H47" s="412"/>
      <c r="I47" s="413"/>
      <c r="J47" s="32"/>
      <c r="K47" s="81"/>
    </row>
    <row r="48" spans="2:11" s="30" customFormat="1" ht="27" customHeight="1" thickBot="1">
      <c r="B48" s="422" t="s">
        <v>325</v>
      </c>
      <c r="C48" s="423"/>
      <c r="D48" s="176">
        <f>SUM(D22:D47)</f>
        <v>92800</v>
      </c>
      <c r="E48" s="424"/>
      <c r="F48" s="425"/>
      <c r="G48" s="425"/>
      <c r="H48" s="425"/>
      <c r="I48" s="425"/>
      <c r="J48" s="425"/>
      <c r="K48" s="426"/>
    </row>
    <row r="49" spans="2:11" s="46" customFormat="1" ht="16.5" customHeight="1">
      <c r="B49" s="40"/>
      <c r="C49" s="44"/>
      <c r="D49" s="45"/>
      <c r="E49" s="42"/>
      <c r="F49" s="45"/>
      <c r="G49" s="45"/>
      <c r="H49" s="45"/>
      <c r="I49" s="45"/>
      <c r="J49" s="45"/>
      <c r="K49" s="47"/>
    </row>
  </sheetData>
  <mergeCells count="32">
    <mergeCell ref="B48:C48"/>
    <mergeCell ref="H40:I40"/>
    <mergeCell ref="H41:I41"/>
    <mergeCell ref="H42:I42"/>
    <mergeCell ref="H46:I46"/>
    <mergeCell ref="E48:K48"/>
    <mergeCell ref="H47:I47"/>
    <mergeCell ref="H44:I44"/>
    <mergeCell ref="H45:I45"/>
    <mergeCell ref="H26:I26"/>
    <mergeCell ref="H27:I27"/>
    <mergeCell ref="H34:I34"/>
    <mergeCell ref="H35:I35"/>
    <mergeCell ref="H32:I32"/>
    <mergeCell ref="H33:I33"/>
    <mergeCell ref="H29:I29"/>
    <mergeCell ref="H30:I30"/>
    <mergeCell ref="H31:I31"/>
    <mergeCell ref="H37:I37"/>
    <mergeCell ref="H38:I38"/>
    <mergeCell ref="H39:I39"/>
    <mergeCell ref="H28:I28"/>
    <mergeCell ref="H43:I43"/>
    <mergeCell ref="H36:I36"/>
    <mergeCell ref="H25:I25"/>
    <mergeCell ref="B2:K2"/>
    <mergeCell ref="H22:I22"/>
    <mergeCell ref="H23:I23"/>
    <mergeCell ref="B21:K21"/>
    <mergeCell ref="H24:I24"/>
    <mergeCell ref="B20:C20"/>
    <mergeCell ref="E20:K20"/>
  </mergeCells>
  <phoneticPr fontId="2" type="noConversion"/>
  <pageMargins left="0.47" right="0.43" top="0.83" bottom="0.25" header="0.56000000000000005" footer="0.22"/>
  <pageSetup paperSize="9" scale="68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B1:M51"/>
  <sheetViews>
    <sheetView workbookViewId="0">
      <selection activeCell="D50" sqref="D50"/>
    </sheetView>
  </sheetViews>
  <sheetFormatPr defaultRowHeight="16.5" customHeight="1"/>
  <cols>
    <col min="1" max="1" width="5.109375" style="37" customWidth="1"/>
    <col min="2" max="2" width="10.44140625" style="40" customWidth="1"/>
    <col min="3" max="3" width="16" style="41" customWidth="1"/>
    <col min="4" max="4" width="16" style="42" customWidth="1"/>
    <col min="5" max="5" width="10.5546875" style="42" customWidth="1"/>
    <col min="6" max="6" width="9.44140625" style="40" customWidth="1"/>
    <col min="7" max="8" width="11.77734375" style="42" customWidth="1"/>
    <col min="9" max="9" width="21.44140625" style="42" customWidth="1"/>
    <col min="10" max="10" width="5.88671875" style="42" customWidth="1"/>
    <col min="11" max="11" width="5.88671875" style="31" customWidth="1"/>
    <col min="12" max="12" width="3.21875" style="37" customWidth="1"/>
    <col min="13" max="13" width="68.88671875" style="37" customWidth="1"/>
    <col min="14" max="16384" width="8.88671875" style="37"/>
  </cols>
  <sheetData>
    <row r="1" spans="2:11" s="51" customFormat="1" ht="8.25" customHeight="1" thickBot="1">
      <c r="B1" s="49"/>
      <c r="C1" s="49"/>
      <c r="D1" s="49"/>
      <c r="E1" s="49"/>
      <c r="F1" s="49"/>
      <c r="G1" s="49"/>
      <c r="H1" s="49"/>
      <c r="I1" s="49"/>
      <c r="J1" s="50"/>
    </row>
    <row r="2" spans="2:11" s="51" customFormat="1" ht="52.5" customHeight="1" thickBot="1">
      <c r="B2" s="407" t="s">
        <v>170</v>
      </c>
      <c r="C2" s="408"/>
      <c r="D2" s="408"/>
      <c r="E2" s="408"/>
      <c r="F2" s="408"/>
      <c r="G2" s="408"/>
      <c r="H2" s="408"/>
      <c r="I2" s="408"/>
      <c r="J2" s="408"/>
      <c r="K2" s="409"/>
    </row>
    <row r="3" spans="2:11" s="30" customFormat="1" ht="22.5" customHeight="1">
      <c r="B3" s="83"/>
      <c r="C3" s="84"/>
      <c r="D3" s="85"/>
      <c r="E3" s="86"/>
      <c r="F3" s="87"/>
      <c r="G3" s="88"/>
      <c r="H3" s="84"/>
      <c r="I3" s="48"/>
      <c r="J3" s="84"/>
      <c r="K3" s="89"/>
    </row>
    <row r="4" spans="2:11" s="30" customFormat="1" ht="22.5" customHeight="1">
      <c r="B4" s="83"/>
      <c r="C4" s="85"/>
      <c r="D4" s="84"/>
      <c r="E4" s="90"/>
      <c r="F4" s="84"/>
      <c r="G4" s="85"/>
      <c r="H4" s="84"/>
      <c r="I4" s="48"/>
      <c r="J4" s="84"/>
      <c r="K4" s="89"/>
    </row>
    <row r="5" spans="2:11" s="30" customFormat="1" ht="22.5" customHeight="1">
      <c r="B5" s="83"/>
      <c r="C5" s="84"/>
      <c r="D5" s="84"/>
      <c r="E5" s="84"/>
      <c r="F5" s="84"/>
      <c r="G5" s="84"/>
      <c r="H5" s="84"/>
      <c r="I5" s="29"/>
      <c r="J5" s="84"/>
      <c r="K5" s="89"/>
    </row>
    <row r="6" spans="2:11" s="30" customFormat="1" ht="22.5" customHeight="1">
      <c r="B6" s="83"/>
      <c r="C6" s="84"/>
      <c r="D6" s="84"/>
      <c r="E6" s="84"/>
      <c r="F6" s="84"/>
      <c r="G6" s="84"/>
      <c r="H6" s="84"/>
      <c r="I6" s="29"/>
      <c r="J6" s="84"/>
      <c r="K6" s="89"/>
    </row>
    <row r="7" spans="2:11" s="30" customFormat="1" ht="22.5" customHeight="1">
      <c r="B7" s="97" t="s">
        <v>140</v>
      </c>
      <c r="C7" s="84"/>
      <c r="D7" s="84"/>
      <c r="E7" s="84"/>
      <c r="F7" s="84"/>
      <c r="G7" s="84"/>
      <c r="H7" s="84"/>
      <c r="I7" s="29"/>
      <c r="J7" s="84"/>
      <c r="K7" s="89"/>
    </row>
    <row r="8" spans="2:11" s="31" customFormat="1" ht="27" customHeight="1">
      <c r="B8" s="164" t="s">
        <v>86</v>
      </c>
      <c r="C8" s="165" t="s">
        <v>141</v>
      </c>
      <c r="D8" s="166" t="s">
        <v>143</v>
      </c>
      <c r="E8" s="442" t="s">
        <v>145</v>
      </c>
      <c r="F8" s="444"/>
      <c r="G8" s="443"/>
      <c r="H8" s="166" t="s">
        <v>144</v>
      </c>
      <c r="I8" s="442" t="s">
        <v>128</v>
      </c>
      <c r="J8" s="443"/>
      <c r="K8" s="167" t="s">
        <v>142</v>
      </c>
    </row>
    <row r="9" spans="2:11" ht="20.25" customHeight="1">
      <c r="B9" s="79" t="s">
        <v>101</v>
      </c>
      <c r="C9" s="91" t="s">
        <v>462</v>
      </c>
      <c r="D9" s="39"/>
      <c r="E9" s="445" t="s">
        <v>402</v>
      </c>
      <c r="F9" s="446"/>
      <c r="G9" s="447"/>
      <c r="H9" s="39" t="s">
        <v>464</v>
      </c>
      <c r="I9" s="434" t="s">
        <v>148</v>
      </c>
      <c r="J9" s="436"/>
      <c r="K9" s="98" t="s">
        <v>149</v>
      </c>
    </row>
    <row r="10" spans="2:11" ht="20.25" customHeight="1">
      <c r="B10" s="79"/>
      <c r="C10" s="91"/>
      <c r="D10" s="39"/>
      <c r="E10" s="445"/>
      <c r="F10" s="446"/>
      <c r="G10" s="447"/>
      <c r="H10" s="39"/>
      <c r="I10" s="434"/>
      <c r="J10" s="436"/>
      <c r="K10" s="98"/>
    </row>
    <row r="11" spans="2:11" ht="20.25" customHeight="1">
      <c r="B11" s="79"/>
      <c r="C11" s="91"/>
      <c r="D11" s="39"/>
      <c r="E11" s="445"/>
      <c r="F11" s="446"/>
      <c r="G11" s="447"/>
      <c r="H11" s="39"/>
      <c r="I11" s="434"/>
      <c r="J11" s="436"/>
      <c r="K11" s="98"/>
    </row>
    <row r="12" spans="2:11" ht="20.25" customHeight="1">
      <c r="B12" s="79"/>
      <c r="C12" s="91"/>
      <c r="D12" s="39"/>
      <c r="E12" s="445"/>
      <c r="F12" s="446"/>
      <c r="G12" s="447"/>
      <c r="H12" s="39"/>
      <c r="I12" s="434"/>
      <c r="J12" s="436"/>
      <c r="K12" s="98"/>
    </row>
    <row r="13" spans="2:11" ht="20.25" customHeight="1">
      <c r="B13" s="79"/>
      <c r="C13" s="91"/>
      <c r="D13" s="39"/>
      <c r="E13" s="445"/>
      <c r="F13" s="446"/>
      <c r="G13" s="447"/>
      <c r="H13" s="39"/>
      <c r="I13" s="434"/>
      <c r="J13" s="436"/>
      <c r="K13" s="98"/>
    </row>
    <row r="14" spans="2:11" ht="20.25" customHeight="1">
      <c r="B14" s="79"/>
      <c r="C14" s="91"/>
      <c r="D14" s="39"/>
      <c r="E14" s="445"/>
      <c r="F14" s="446"/>
      <c r="G14" s="447"/>
      <c r="H14" s="39"/>
      <c r="I14" s="434"/>
      <c r="J14" s="436"/>
      <c r="K14" s="98"/>
    </row>
    <row r="15" spans="2:11" ht="20.25" customHeight="1">
      <c r="B15" s="79"/>
      <c r="C15" s="91"/>
      <c r="D15" s="39"/>
      <c r="E15" s="445"/>
      <c r="F15" s="446"/>
      <c r="G15" s="447"/>
      <c r="H15" s="39"/>
      <c r="I15" s="434"/>
      <c r="J15" s="436"/>
      <c r="K15" s="98"/>
    </row>
    <row r="16" spans="2:11" ht="20.25" customHeight="1">
      <c r="B16" s="79"/>
      <c r="C16" s="91"/>
      <c r="D16" s="39"/>
      <c r="E16" s="445"/>
      <c r="F16" s="446"/>
      <c r="G16" s="447"/>
      <c r="H16" s="39"/>
      <c r="I16" s="434"/>
      <c r="J16" s="436"/>
      <c r="K16" s="98"/>
    </row>
    <row r="17" spans="2:13" ht="20.25" customHeight="1">
      <c r="B17" s="79"/>
      <c r="C17" s="91"/>
      <c r="D17" s="39"/>
      <c r="E17" s="445"/>
      <c r="F17" s="446"/>
      <c r="G17" s="447"/>
      <c r="H17" s="39"/>
      <c r="I17" s="434"/>
      <c r="J17" s="436"/>
      <c r="K17" s="98"/>
    </row>
    <row r="18" spans="2:13" ht="20.25" customHeight="1">
      <c r="B18" s="160"/>
      <c r="C18" s="161"/>
      <c r="D18" s="162"/>
      <c r="E18" s="448"/>
      <c r="F18" s="449"/>
      <c r="G18" s="450"/>
      <c r="H18" s="162"/>
      <c r="I18" s="439"/>
      <c r="J18" s="441"/>
      <c r="K18" s="163"/>
    </row>
    <row r="19" spans="2:13" s="30" customFormat="1" ht="27" customHeight="1">
      <c r="B19" s="427" t="s">
        <v>326</v>
      </c>
      <c r="C19" s="428"/>
      <c r="D19" s="168">
        <f>SUM(D8:D18)</f>
        <v>0</v>
      </c>
      <c r="E19" s="451"/>
      <c r="F19" s="452"/>
      <c r="G19" s="452"/>
      <c r="H19" s="452"/>
      <c r="I19" s="452"/>
      <c r="J19" s="452"/>
      <c r="K19" s="453"/>
    </row>
    <row r="20" spans="2:13" s="30" customFormat="1" ht="22.5" customHeight="1">
      <c r="B20" s="97" t="s">
        <v>150</v>
      </c>
      <c r="C20" s="84"/>
      <c r="D20" s="84"/>
      <c r="E20" s="84"/>
      <c r="F20" s="84"/>
      <c r="G20" s="84"/>
      <c r="H20" s="84"/>
      <c r="I20" s="29"/>
      <c r="J20" s="84"/>
      <c r="K20" s="89"/>
    </row>
    <row r="21" spans="2:13" s="31" customFormat="1" ht="27" customHeight="1">
      <c r="B21" s="164" t="s">
        <v>86</v>
      </c>
      <c r="C21" s="165" t="s">
        <v>141</v>
      </c>
      <c r="D21" s="166" t="s">
        <v>143</v>
      </c>
      <c r="E21" s="442" t="s">
        <v>151</v>
      </c>
      <c r="F21" s="443"/>
      <c r="G21" s="169" t="s">
        <v>152</v>
      </c>
      <c r="H21" s="442" t="s">
        <v>128</v>
      </c>
      <c r="I21" s="444"/>
      <c r="J21" s="443"/>
      <c r="K21" s="167" t="s">
        <v>142</v>
      </c>
      <c r="M21" s="99" t="s">
        <v>310</v>
      </c>
    </row>
    <row r="22" spans="2:13" ht="20.25" customHeight="1">
      <c r="B22" s="79"/>
      <c r="C22" s="91"/>
      <c r="D22" s="39"/>
      <c r="E22" s="432"/>
      <c r="F22" s="433"/>
      <c r="G22" s="39"/>
      <c r="H22" s="434"/>
      <c r="I22" s="435"/>
      <c r="J22" s="436"/>
      <c r="K22" s="98"/>
      <c r="M22" s="37" t="s">
        <v>311</v>
      </c>
    </row>
    <row r="23" spans="2:13" ht="20.25" customHeight="1">
      <c r="B23" s="79"/>
      <c r="C23" s="91"/>
      <c r="D23" s="39"/>
      <c r="E23" s="432"/>
      <c r="F23" s="433"/>
      <c r="G23" s="39"/>
      <c r="H23" s="434"/>
      <c r="I23" s="435"/>
      <c r="J23" s="436"/>
      <c r="K23" s="98"/>
    </row>
    <row r="24" spans="2:13" ht="20.25" customHeight="1">
      <c r="B24" s="79"/>
      <c r="C24" s="91"/>
      <c r="D24" s="39"/>
      <c r="E24" s="432"/>
      <c r="F24" s="433"/>
      <c r="G24" s="39"/>
      <c r="H24" s="434"/>
      <c r="I24" s="435"/>
      <c r="J24" s="436"/>
      <c r="K24" s="98"/>
    </row>
    <row r="25" spans="2:13" ht="20.25" customHeight="1">
      <c r="B25" s="79"/>
      <c r="C25" s="91"/>
      <c r="D25" s="39"/>
      <c r="E25" s="432"/>
      <c r="F25" s="433"/>
      <c r="G25" s="39"/>
      <c r="H25" s="434"/>
      <c r="I25" s="435"/>
      <c r="J25" s="436"/>
      <c r="K25" s="98"/>
    </row>
    <row r="26" spans="2:13" ht="20.25" customHeight="1">
      <c r="B26" s="79"/>
      <c r="C26" s="91"/>
      <c r="D26" s="39"/>
      <c r="E26" s="432"/>
      <c r="F26" s="433"/>
      <c r="G26" s="39"/>
      <c r="H26" s="434"/>
      <c r="I26" s="435"/>
      <c r="J26" s="436"/>
      <c r="K26" s="98"/>
    </row>
    <row r="27" spans="2:13" ht="20.25" customHeight="1">
      <c r="B27" s="79"/>
      <c r="C27" s="91"/>
      <c r="D27" s="39"/>
      <c r="E27" s="432"/>
      <c r="F27" s="433"/>
      <c r="G27" s="39"/>
      <c r="H27" s="434"/>
      <c r="I27" s="435"/>
      <c r="J27" s="436"/>
      <c r="K27" s="98"/>
    </row>
    <row r="28" spans="2:13" ht="20.25" customHeight="1">
      <c r="B28" s="79"/>
      <c r="C28" s="91"/>
      <c r="D28" s="39"/>
      <c r="E28" s="182"/>
      <c r="F28" s="183"/>
      <c r="G28" s="39"/>
      <c r="H28" s="434"/>
      <c r="I28" s="435"/>
      <c r="J28" s="436"/>
      <c r="K28" s="98"/>
    </row>
    <row r="29" spans="2:13" ht="20.25" customHeight="1">
      <c r="B29" s="79"/>
      <c r="C29" s="91"/>
      <c r="D29" s="39"/>
      <c r="E29" s="432"/>
      <c r="F29" s="433"/>
      <c r="G29" s="39"/>
      <c r="H29" s="434"/>
      <c r="I29" s="435"/>
      <c r="J29" s="436"/>
      <c r="K29" s="98"/>
    </row>
    <row r="30" spans="2:13" ht="20.25" customHeight="1">
      <c r="B30" s="79"/>
      <c r="C30" s="91"/>
      <c r="D30" s="39"/>
      <c r="E30" s="432"/>
      <c r="F30" s="433"/>
      <c r="G30" s="39"/>
      <c r="H30" s="434"/>
      <c r="I30" s="435"/>
      <c r="J30" s="436"/>
      <c r="K30" s="98"/>
    </row>
    <row r="31" spans="2:13" ht="20.25" customHeight="1">
      <c r="B31" s="79"/>
      <c r="C31" s="91"/>
      <c r="D31" s="39"/>
      <c r="E31" s="432"/>
      <c r="F31" s="433"/>
      <c r="G31" s="39"/>
      <c r="H31" s="434"/>
      <c r="I31" s="435"/>
      <c r="J31" s="436"/>
      <c r="K31" s="98"/>
    </row>
    <row r="32" spans="2:13" ht="20.25" customHeight="1">
      <c r="B32" s="79"/>
      <c r="C32" s="91"/>
      <c r="D32" s="39"/>
      <c r="E32" s="432"/>
      <c r="F32" s="433"/>
      <c r="G32" s="39"/>
      <c r="H32" s="434"/>
      <c r="I32" s="435"/>
      <c r="J32" s="436"/>
      <c r="K32" s="98"/>
    </row>
    <row r="33" spans="2:13" ht="20.25" customHeight="1">
      <c r="B33" s="160"/>
      <c r="C33" s="161"/>
      <c r="D33" s="162"/>
      <c r="E33" s="437"/>
      <c r="F33" s="438"/>
      <c r="G33" s="162"/>
      <c r="H33" s="439"/>
      <c r="I33" s="440"/>
      <c r="J33" s="441"/>
      <c r="K33" s="163"/>
    </row>
    <row r="34" spans="2:13" s="30" customFormat="1" ht="27" customHeight="1">
      <c r="B34" s="427" t="s">
        <v>327</v>
      </c>
      <c r="C34" s="428"/>
      <c r="D34" s="168">
        <f>SUM(D21:D33)</f>
        <v>0</v>
      </c>
      <c r="E34" s="451"/>
      <c r="F34" s="452"/>
      <c r="G34" s="452"/>
      <c r="H34" s="452"/>
      <c r="I34" s="452"/>
      <c r="J34" s="452"/>
      <c r="K34" s="453"/>
    </row>
    <row r="35" spans="2:13" s="30" customFormat="1" ht="22.5" customHeight="1">
      <c r="B35" s="97" t="s">
        <v>163</v>
      </c>
      <c r="C35" s="84"/>
      <c r="D35" s="84"/>
      <c r="E35" s="84"/>
      <c r="F35" s="84"/>
      <c r="G35" s="84"/>
      <c r="H35" s="84"/>
      <c r="I35" s="29"/>
      <c r="J35" s="84"/>
      <c r="K35" s="89"/>
    </row>
    <row r="36" spans="2:13" s="31" customFormat="1" ht="27" customHeight="1">
      <c r="B36" s="164" t="s">
        <v>86</v>
      </c>
      <c r="C36" s="165" t="s">
        <v>141</v>
      </c>
      <c r="D36" s="166" t="s">
        <v>143</v>
      </c>
      <c r="E36" s="442" t="s">
        <v>169</v>
      </c>
      <c r="F36" s="443"/>
      <c r="G36" s="169" t="s">
        <v>152</v>
      </c>
      <c r="H36" s="442" t="s">
        <v>128</v>
      </c>
      <c r="I36" s="444"/>
      <c r="J36" s="443"/>
      <c r="K36" s="167" t="s">
        <v>142</v>
      </c>
      <c r="M36" s="99"/>
    </row>
    <row r="37" spans="2:13" ht="20.25" customHeight="1">
      <c r="B37" s="79"/>
      <c r="C37" s="91"/>
      <c r="D37" s="39"/>
      <c r="E37" s="432"/>
      <c r="F37" s="433"/>
      <c r="G37" s="39"/>
      <c r="H37" s="434"/>
      <c r="I37" s="435"/>
      <c r="J37" s="436"/>
      <c r="K37" s="98"/>
      <c r="M37" s="37" t="s">
        <v>465</v>
      </c>
    </row>
    <row r="38" spans="2:13" ht="20.25" customHeight="1">
      <c r="B38" s="79"/>
      <c r="C38" s="91"/>
      <c r="D38" s="39"/>
      <c r="E38" s="432"/>
      <c r="F38" s="433"/>
      <c r="G38" s="39"/>
      <c r="H38" s="434"/>
      <c r="I38" s="435"/>
      <c r="J38" s="436"/>
      <c r="K38" s="98"/>
      <c r="M38" s="37" t="s">
        <v>322</v>
      </c>
    </row>
    <row r="39" spans="2:13" ht="20.25" customHeight="1">
      <c r="B39" s="79"/>
      <c r="C39" s="91"/>
      <c r="D39" s="39"/>
      <c r="E39" s="432"/>
      <c r="F39" s="433"/>
      <c r="G39" s="39"/>
      <c r="H39" s="434"/>
      <c r="I39" s="435"/>
      <c r="J39" s="436"/>
      <c r="K39" s="98"/>
      <c r="M39" s="37" t="s">
        <v>317</v>
      </c>
    </row>
    <row r="40" spans="2:13" ht="20.25" customHeight="1">
      <c r="B40" s="79"/>
      <c r="C40" s="91"/>
      <c r="D40" s="39"/>
      <c r="E40" s="432"/>
      <c r="F40" s="433"/>
      <c r="G40" s="39"/>
      <c r="H40" s="434"/>
      <c r="I40" s="435"/>
      <c r="J40" s="436"/>
      <c r="K40" s="98"/>
    </row>
    <row r="41" spans="2:13" ht="20.25" customHeight="1">
      <c r="B41" s="79"/>
      <c r="C41" s="91"/>
      <c r="D41" s="39"/>
      <c r="E41" s="182"/>
      <c r="F41" s="183"/>
      <c r="G41" s="39"/>
      <c r="H41" s="434"/>
      <c r="I41" s="435"/>
      <c r="J41" s="436"/>
      <c r="K41" s="98"/>
    </row>
    <row r="42" spans="2:13" ht="20.25" customHeight="1">
      <c r="B42" s="79"/>
      <c r="C42" s="91"/>
      <c r="D42" s="39"/>
      <c r="E42" s="432"/>
      <c r="F42" s="433"/>
      <c r="G42" s="39"/>
      <c r="H42" s="434"/>
      <c r="I42" s="435"/>
      <c r="J42" s="436"/>
      <c r="K42" s="98"/>
    </row>
    <row r="43" spans="2:13" ht="20.25" customHeight="1">
      <c r="B43" s="79"/>
      <c r="C43" s="91"/>
      <c r="D43" s="39"/>
      <c r="E43" s="432"/>
      <c r="F43" s="433"/>
      <c r="G43" s="39"/>
      <c r="H43" s="434"/>
      <c r="I43" s="435"/>
      <c r="J43" s="436"/>
      <c r="K43" s="98"/>
    </row>
    <row r="44" spans="2:13" ht="20.25" customHeight="1">
      <c r="B44" s="79"/>
      <c r="C44" s="91"/>
      <c r="D44" s="39"/>
      <c r="E44" s="432"/>
      <c r="F44" s="433"/>
      <c r="G44" s="39"/>
      <c r="H44" s="434"/>
      <c r="I44" s="435"/>
      <c r="J44" s="436"/>
      <c r="K44" s="98"/>
    </row>
    <row r="45" spans="2:13" ht="20.25" customHeight="1">
      <c r="B45" s="79"/>
      <c r="C45" s="91"/>
      <c r="D45" s="39"/>
      <c r="E45" s="432"/>
      <c r="F45" s="433"/>
      <c r="G45" s="39"/>
      <c r="H45" s="434"/>
      <c r="I45" s="435"/>
      <c r="J45" s="436"/>
      <c r="K45" s="98"/>
    </row>
    <row r="46" spans="2:13" ht="20.25" customHeight="1">
      <c r="B46" s="79"/>
      <c r="C46" s="91"/>
      <c r="D46" s="39"/>
      <c r="E46" s="432"/>
      <c r="F46" s="433"/>
      <c r="G46" s="39"/>
      <c r="H46" s="434"/>
      <c r="I46" s="435"/>
      <c r="J46" s="436"/>
      <c r="K46" s="98"/>
    </row>
    <row r="47" spans="2:13" ht="20.25" customHeight="1">
      <c r="B47" s="79"/>
      <c r="C47" s="91"/>
      <c r="D47" s="39"/>
      <c r="E47" s="432"/>
      <c r="F47" s="433"/>
      <c r="G47" s="39"/>
      <c r="H47" s="434"/>
      <c r="I47" s="435"/>
      <c r="J47" s="436"/>
      <c r="K47" s="98"/>
    </row>
    <row r="48" spans="2:13" ht="20.25" customHeight="1">
      <c r="B48" s="160"/>
      <c r="C48" s="161"/>
      <c r="D48" s="162"/>
      <c r="E48" s="437"/>
      <c r="F48" s="438"/>
      <c r="G48" s="162"/>
      <c r="H48" s="439"/>
      <c r="I48" s="440"/>
      <c r="J48" s="441"/>
      <c r="K48" s="163"/>
    </row>
    <row r="49" spans="2:11" s="30" customFormat="1" ht="27" customHeight="1">
      <c r="B49" s="427" t="s">
        <v>328</v>
      </c>
      <c r="C49" s="428"/>
      <c r="D49" s="168">
        <f>SUM(D36:D48)</f>
        <v>0</v>
      </c>
      <c r="E49" s="451"/>
      <c r="F49" s="452"/>
      <c r="G49" s="452"/>
      <c r="H49" s="452"/>
      <c r="I49" s="452"/>
      <c r="J49" s="452"/>
      <c r="K49" s="453"/>
    </row>
    <row r="50" spans="2:11" s="30" customFormat="1" ht="27" customHeight="1" thickBot="1">
      <c r="B50" s="454" t="s">
        <v>166</v>
      </c>
      <c r="C50" s="455"/>
      <c r="D50" s="203">
        <f>D19+D34+D49</f>
        <v>0</v>
      </c>
      <c r="E50" s="456"/>
      <c r="F50" s="457"/>
      <c r="G50" s="457"/>
      <c r="H50" s="457"/>
      <c r="I50" s="457"/>
      <c r="J50" s="457"/>
      <c r="K50" s="458"/>
    </row>
    <row r="51" spans="2:11" s="46" customFormat="1" ht="16.5" customHeight="1">
      <c r="B51" s="40"/>
      <c r="C51" s="44"/>
      <c r="D51" s="45"/>
      <c r="E51" s="42"/>
      <c r="F51" s="43"/>
      <c r="G51" s="45"/>
      <c r="H51" s="45"/>
      <c r="I51" s="45"/>
      <c r="J51" s="45"/>
      <c r="K51" s="47"/>
    </row>
  </sheetData>
  <mergeCells count="81">
    <mergeCell ref="B50:C50"/>
    <mergeCell ref="E50:K50"/>
    <mergeCell ref="E46:F46"/>
    <mergeCell ref="H46:J46"/>
    <mergeCell ref="E47:F47"/>
    <mergeCell ref="H47:J47"/>
    <mergeCell ref="E48:F48"/>
    <mergeCell ref="B49:C49"/>
    <mergeCell ref="E49:K49"/>
    <mergeCell ref="H48:J48"/>
    <mergeCell ref="E44:F44"/>
    <mergeCell ref="H44:J44"/>
    <mergeCell ref="E45:F45"/>
    <mergeCell ref="H45:J45"/>
    <mergeCell ref="E42:F42"/>
    <mergeCell ref="H42:J42"/>
    <mergeCell ref="E43:F43"/>
    <mergeCell ref="E33:F33"/>
    <mergeCell ref="H33:J33"/>
    <mergeCell ref="B34:C34"/>
    <mergeCell ref="E34:K34"/>
    <mergeCell ref="H43:J43"/>
    <mergeCell ref="E36:F36"/>
    <mergeCell ref="H36:J36"/>
    <mergeCell ref="E37:F37"/>
    <mergeCell ref="H37:J37"/>
    <mergeCell ref="E38:F38"/>
    <mergeCell ref="H38:J38"/>
    <mergeCell ref="E39:F39"/>
    <mergeCell ref="H39:J39"/>
    <mergeCell ref="H41:J41"/>
    <mergeCell ref="E30:F30"/>
    <mergeCell ref="H30:J30"/>
    <mergeCell ref="E31:F31"/>
    <mergeCell ref="H31:J31"/>
    <mergeCell ref="E32:F32"/>
    <mergeCell ref="H32:J32"/>
    <mergeCell ref="E26:F26"/>
    <mergeCell ref="H26:J26"/>
    <mergeCell ref="E27:F27"/>
    <mergeCell ref="H27:J27"/>
    <mergeCell ref="E29:F29"/>
    <mergeCell ref="H29:J29"/>
    <mergeCell ref="H28:J28"/>
    <mergeCell ref="E23:F23"/>
    <mergeCell ref="H23:J23"/>
    <mergeCell ref="E24:F24"/>
    <mergeCell ref="H24:J24"/>
    <mergeCell ref="E25:F25"/>
    <mergeCell ref="H25:J25"/>
    <mergeCell ref="B19:C19"/>
    <mergeCell ref="E19:K19"/>
    <mergeCell ref="E21:F21"/>
    <mergeCell ref="H21:J21"/>
    <mergeCell ref="E22:F22"/>
    <mergeCell ref="H22:J22"/>
    <mergeCell ref="E12:G12"/>
    <mergeCell ref="I12:J12"/>
    <mergeCell ref="E40:F40"/>
    <mergeCell ref="H40:J40"/>
    <mergeCell ref="E13:G13"/>
    <mergeCell ref="I13:J13"/>
    <mergeCell ref="E17:G17"/>
    <mergeCell ref="I17:J17"/>
    <mergeCell ref="E14:G14"/>
    <mergeCell ref="I14:J14"/>
    <mergeCell ref="E15:G15"/>
    <mergeCell ref="I15:J15"/>
    <mergeCell ref="E16:G16"/>
    <mergeCell ref="I16:J16"/>
    <mergeCell ref="E18:G18"/>
    <mergeCell ref="I18:J18"/>
    <mergeCell ref="E11:G11"/>
    <mergeCell ref="I11:J11"/>
    <mergeCell ref="B2:K2"/>
    <mergeCell ref="E8:G8"/>
    <mergeCell ref="I8:J8"/>
    <mergeCell ref="E9:G9"/>
    <mergeCell ref="I9:J9"/>
    <mergeCell ref="E10:G10"/>
    <mergeCell ref="I10:J10"/>
  </mergeCells>
  <phoneticPr fontId="2" type="noConversion"/>
  <pageMargins left="0.47" right="0.43" top="0.83" bottom="0.25" header="0.56000000000000005" footer="0.22"/>
  <pageSetup paperSize="9" scale="68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pageSetUpPr fitToPage="1"/>
  </sheetPr>
  <dimension ref="A1:L37"/>
  <sheetViews>
    <sheetView workbookViewId="0">
      <selection activeCell="U6" sqref="U6"/>
    </sheetView>
  </sheetViews>
  <sheetFormatPr defaultColWidth="13" defaultRowHeight="21.75" customHeight="1"/>
  <cols>
    <col min="1" max="8" width="15.33203125" style="293" customWidth="1"/>
    <col min="9" max="9" width="4.33203125" style="293" customWidth="1"/>
    <col min="10" max="11" width="17.77734375" style="293" customWidth="1"/>
    <col min="12" max="12" width="20.88671875" style="293" customWidth="1"/>
    <col min="13" max="16384" width="13" style="293"/>
  </cols>
  <sheetData>
    <row r="1" spans="1:12" ht="34.5" customHeight="1">
      <c r="A1" s="516" t="s">
        <v>419</v>
      </c>
      <c r="B1" s="516"/>
      <c r="C1" s="516"/>
      <c r="D1" s="516"/>
      <c r="E1" s="516"/>
      <c r="F1" s="516"/>
      <c r="G1" s="516"/>
      <c r="H1" s="516"/>
    </row>
    <row r="2" spans="1:12" ht="33" customHeight="1">
      <c r="A2" s="516"/>
      <c r="B2" s="516"/>
      <c r="C2" s="516"/>
      <c r="D2" s="516"/>
      <c r="E2" s="516"/>
      <c r="F2" s="516"/>
      <c r="G2" s="516"/>
      <c r="H2" s="516"/>
    </row>
    <row r="3" spans="1:12" ht="8.25" customHeight="1">
      <c r="A3" s="294"/>
      <c r="B3" s="294"/>
      <c r="C3" s="294"/>
      <c r="D3" s="294"/>
      <c r="E3" s="294"/>
      <c r="F3" s="294"/>
      <c r="G3" s="294"/>
      <c r="H3" s="294"/>
    </row>
    <row r="4" spans="1:12" ht="18" customHeight="1" thickBot="1">
      <c r="A4" s="294"/>
      <c r="B4" s="294"/>
      <c r="C4" s="294"/>
      <c r="D4" s="294"/>
      <c r="E4" s="294"/>
      <c r="F4" s="294"/>
      <c r="G4" s="294"/>
      <c r="H4" s="295" t="s">
        <v>474</v>
      </c>
    </row>
    <row r="5" spans="1:12" ht="34.5" customHeight="1">
      <c r="A5" s="296" t="s">
        <v>111</v>
      </c>
      <c r="B5" s="517">
        <v>45261</v>
      </c>
      <c r="C5" s="517"/>
      <c r="D5" s="518"/>
      <c r="E5" s="296" t="s">
        <v>423</v>
      </c>
      <c r="F5" s="297" t="s">
        <v>425</v>
      </c>
      <c r="G5" s="298" t="s">
        <v>475</v>
      </c>
      <c r="H5" s="299" t="s">
        <v>494</v>
      </c>
      <c r="J5" s="487" t="s">
        <v>489</v>
      </c>
      <c r="K5" s="487"/>
      <c r="L5" s="487"/>
    </row>
    <row r="6" spans="1:12" ht="34.5" customHeight="1" thickBot="1">
      <c r="A6" s="300" t="s">
        <v>112</v>
      </c>
      <c r="B6" s="301" t="s">
        <v>418</v>
      </c>
      <c r="C6" s="302" t="s">
        <v>7</v>
      </c>
      <c r="D6" s="303" t="s">
        <v>428</v>
      </c>
      <c r="E6" s="300" t="s">
        <v>422</v>
      </c>
      <c r="F6" s="304" t="s">
        <v>427</v>
      </c>
      <c r="G6" s="302" t="s">
        <v>476</v>
      </c>
      <c r="H6" s="305">
        <v>10</v>
      </c>
      <c r="J6" s="487" t="s">
        <v>455</v>
      </c>
      <c r="K6" s="487"/>
      <c r="L6" s="487"/>
    </row>
    <row r="7" spans="1:12" ht="4.5" customHeight="1" thickBot="1">
      <c r="A7" s="373"/>
      <c r="B7" s="374"/>
      <c r="C7" s="375"/>
      <c r="D7" s="376"/>
      <c r="E7" s="375"/>
      <c r="F7" s="377"/>
      <c r="G7" s="378"/>
      <c r="H7" s="379"/>
      <c r="J7" s="380"/>
      <c r="K7" s="380"/>
      <c r="L7" s="380"/>
    </row>
    <row r="8" spans="1:12" ht="34.5" customHeight="1">
      <c r="A8" s="306" t="s">
        <v>477</v>
      </c>
      <c r="B8" s="307" t="s">
        <v>478</v>
      </c>
      <c r="C8" s="308" t="s">
        <v>479</v>
      </c>
      <c r="D8" s="306" t="s">
        <v>480</v>
      </c>
      <c r="E8" s="309" t="s">
        <v>481</v>
      </c>
      <c r="F8" s="513" t="s">
        <v>459</v>
      </c>
      <c r="G8" s="511">
        <v>24</v>
      </c>
      <c r="H8" s="509">
        <f>ROUNDDOWN(((G8*A9)/10),0)</f>
        <v>4041</v>
      </c>
      <c r="J8" s="502" t="s">
        <v>471</v>
      </c>
      <c r="K8" s="487"/>
      <c r="L8" s="487"/>
    </row>
    <row r="9" spans="1:12" ht="34.5" customHeight="1" thickBot="1">
      <c r="A9" s="371">
        <v>1684</v>
      </c>
      <c r="B9" s="310">
        <f>ROUNDDOWN((A9*4%),0)</f>
        <v>67</v>
      </c>
      <c r="C9" s="311">
        <f>A9+B9</f>
        <v>1751</v>
      </c>
      <c r="D9" s="312">
        <f>ROUNDDOWN((A9*3%),0)</f>
        <v>50</v>
      </c>
      <c r="E9" s="313">
        <v>0.1</v>
      </c>
      <c r="F9" s="514"/>
      <c r="G9" s="512"/>
      <c r="H9" s="510"/>
      <c r="J9" s="487" t="s">
        <v>456</v>
      </c>
      <c r="K9" s="487"/>
      <c r="L9" s="487"/>
    </row>
    <row r="10" spans="1:12" s="316" customFormat="1" ht="51" customHeight="1" thickBot="1">
      <c r="A10" s="314" t="s">
        <v>429</v>
      </c>
      <c r="B10" s="315" t="s">
        <v>444</v>
      </c>
      <c r="C10" s="314" t="s">
        <v>460</v>
      </c>
      <c r="D10" s="315" t="s">
        <v>430</v>
      </c>
      <c r="E10" s="314"/>
      <c r="F10" s="515" t="s">
        <v>491</v>
      </c>
      <c r="G10" s="515"/>
      <c r="H10" s="515"/>
      <c r="J10" s="487" t="s">
        <v>457</v>
      </c>
      <c r="K10" s="487"/>
      <c r="L10" s="487"/>
    </row>
    <row r="11" spans="1:12" ht="37.5" customHeight="1" thickBot="1">
      <c r="A11" s="317"/>
      <c r="B11" s="318" t="s">
        <v>114</v>
      </c>
      <c r="C11" s="319" t="s">
        <v>115</v>
      </c>
      <c r="D11" s="320" t="s">
        <v>116</v>
      </c>
      <c r="E11" s="320" t="s">
        <v>117</v>
      </c>
      <c r="F11" s="320" t="s">
        <v>424</v>
      </c>
      <c r="G11" s="321" t="s">
        <v>118</v>
      </c>
      <c r="H11" s="381"/>
      <c r="J11" s="487"/>
      <c r="K11" s="487"/>
      <c r="L11" s="487"/>
    </row>
    <row r="12" spans="1:12" ht="37.5" customHeight="1" thickBot="1">
      <c r="A12" s="372" t="s">
        <v>490</v>
      </c>
      <c r="B12" s="336"/>
      <c r="C12" s="337"/>
      <c r="D12" s="338"/>
      <c r="E12" s="338"/>
      <c r="F12" s="338"/>
      <c r="G12" s="339"/>
      <c r="H12" s="381"/>
      <c r="J12" s="497"/>
      <c r="K12" s="497"/>
      <c r="L12" s="497"/>
    </row>
    <row r="13" spans="1:12" ht="29.25" customHeight="1">
      <c r="A13" s="505" t="s">
        <v>482</v>
      </c>
      <c r="B13" s="506"/>
      <c r="C13" s="322" t="s">
        <v>495</v>
      </c>
      <c r="D13" s="323" t="s">
        <v>492</v>
      </c>
      <c r="E13" s="323"/>
      <c r="F13" s="323"/>
      <c r="G13" s="324"/>
      <c r="H13" s="381"/>
      <c r="J13" s="487"/>
      <c r="K13" s="487"/>
      <c r="L13" s="487"/>
    </row>
    <row r="14" spans="1:12" ht="29.25" customHeight="1">
      <c r="A14" s="325" t="s">
        <v>483</v>
      </c>
      <c r="B14" s="507" t="s">
        <v>448</v>
      </c>
      <c r="C14" s="326" t="s">
        <v>493</v>
      </c>
      <c r="D14" s="327" t="s">
        <v>496</v>
      </c>
      <c r="E14" s="327"/>
      <c r="F14" s="327"/>
      <c r="G14" s="328"/>
      <c r="H14" s="381"/>
      <c r="J14" s="487"/>
      <c r="K14" s="487"/>
      <c r="L14" s="487"/>
    </row>
    <row r="15" spans="1:12" ht="29.25" customHeight="1">
      <c r="A15" s="329" t="s">
        <v>472</v>
      </c>
      <c r="B15" s="508"/>
      <c r="C15" s="330">
        <v>0.25</v>
      </c>
      <c r="D15" s="331">
        <v>0.625</v>
      </c>
      <c r="E15" s="331"/>
      <c r="F15" s="331"/>
      <c r="G15" s="331"/>
      <c r="H15" s="381"/>
      <c r="J15" s="487"/>
      <c r="K15" s="487"/>
      <c r="L15" s="487"/>
    </row>
    <row r="16" spans="1:12" ht="72" customHeight="1" thickBot="1">
      <c r="A16" s="332" t="s">
        <v>473</v>
      </c>
      <c r="B16" s="508"/>
      <c r="C16" s="333"/>
      <c r="D16" s="334"/>
      <c r="E16" s="334"/>
      <c r="F16" s="334"/>
      <c r="G16" s="335"/>
      <c r="H16" s="381"/>
      <c r="J16" s="487"/>
      <c r="K16" s="487"/>
      <c r="L16" s="487"/>
    </row>
    <row r="17" spans="1:12" ht="35.25" customHeight="1" thickBot="1">
      <c r="A17" s="500" t="s">
        <v>435</v>
      </c>
      <c r="B17" s="501"/>
      <c r="C17" s="340">
        <v>55</v>
      </c>
      <c r="D17" s="341">
        <v>45</v>
      </c>
      <c r="E17" s="341"/>
      <c r="F17" s="341"/>
      <c r="G17" s="342"/>
      <c r="H17" s="386">
        <f t="shared" ref="H17:H22" si="0">SUM(C17:G17)</f>
        <v>100</v>
      </c>
      <c r="J17" s="487"/>
      <c r="K17" s="487"/>
      <c r="L17" s="487"/>
    </row>
    <row r="18" spans="1:12" ht="35.25" customHeight="1" thickBot="1">
      <c r="A18" s="498" t="s">
        <v>436</v>
      </c>
      <c r="B18" s="499"/>
      <c r="C18" s="383">
        <f>C17*(1+$E$9)</f>
        <v>60.500000000000007</v>
      </c>
      <c r="D18" s="384">
        <f>D17*(1+$E$9)</f>
        <v>49.500000000000007</v>
      </c>
      <c r="E18" s="384">
        <f>E17*(1+$E$9)</f>
        <v>0</v>
      </c>
      <c r="F18" s="384">
        <f>F17*(1+$E$9)</f>
        <v>0</v>
      </c>
      <c r="G18" s="385">
        <f>G17*(1+$E$9)</f>
        <v>0</v>
      </c>
      <c r="H18" s="382">
        <f t="shared" si="0"/>
        <v>110.00000000000001</v>
      </c>
      <c r="J18" s="502" t="s">
        <v>461</v>
      </c>
      <c r="K18" s="487"/>
      <c r="L18" s="487"/>
    </row>
    <row r="19" spans="1:12" ht="29.25" customHeight="1">
      <c r="A19" s="503" t="s">
        <v>440</v>
      </c>
      <c r="B19" s="504"/>
      <c r="C19" s="343">
        <f>ROUNDDOWN(((C18*$C$9)/$H$6),0)</f>
        <v>10593</v>
      </c>
      <c r="D19" s="344">
        <f>ROUNDDOWN(((D18*$C$9)/$H$6),0)</f>
        <v>8667</v>
      </c>
      <c r="E19" s="344">
        <f>ROUNDDOWN(((E18*$C$9)/$H$6),0)</f>
        <v>0</v>
      </c>
      <c r="F19" s="344">
        <f>ROUNDDOWN(((F18*$C$9)/$H$6),0)</f>
        <v>0</v>
      </c>
      <c r="G19" s="345">
        <f>ROUNDDOWN(((G18*$C$9)/$H$6),0)</f>
        <v>0</v>
      </c>
      <c r="H19" s="346">
        <f t="shared" si="0"/>
        <v>19260</v>
      </c>
      <c r="J19" s="487"/>
      <c r="K19" s="487"/>
      <c r="L19" s="487"/>
    </row>
    <row r="20" spans="1:12" ht="29.25" customHeight="1">
      <c r="A20" s="490" t="s">
        <v>441</v>
      </c>
      <c r="B20" s="491"/>
      <c r="C20" s="347">
        <f>IF(C13="주간",0,IF(C13="야간/새벽",(ROUNDDOWN(((C18*($D$9))/$H$6),0)),IF(C13="휴일",(ROUNDDOWN(((C18*($D$9))/$H$6),0)),IF(C13="출장",(ROUNDDOWN(((C18*($D$9))/$H$6),0)),IF(C13="",0)))))</f>
        <v>0</v>
      </c>
      <c r="D20" s="348">
        <f>IF(D13="주간",0,IF(D13="야간/새벽",(ROUNDDOWN(((D18*($D$9))/$H$6),0)),IF(D13="휴일",(ROUNDDOWN(((D18*($D$9))/$H$6),0)),IF(D13="출장",(ROUNDDOWN(((D18*($D$9))/$H$6),0)),IF(D13="",0)))))</f>
        <v>247</v>
      </c>
      <c r="E20" s="348">
        <f>IF(E13="주간",0,IF(E13="야간/새벽",(ROUNDDOWN(((E18*($D$9))/$H$6),0)),IF(E13="휴일",(ROUNDDOWN(((E18*($D$9))/$H$6),0)),IF(E13="출장",(ROUNDDOWN(((E18*($D$9))/$H$6),0)),IF(E13="",0)))))</f>
        <v>0</v>
      </c>
      <c r="F20" s="348">
        <f>IF(F13="주간",0,IF(F13="야간/새벽",(ROUNDDOWN(((F18*($D$9))/$H$6),0)),IF(F13="휴일",(ROUNDDOWN(((F18*($D$9))/$H$6),0)),IF(F13="출장",(ROUNDDOWN(((F18*($D$9))/$H$6),0)),IF(F13="",0)))))</f>
        <v>0</v>
      </c>
      <c r="G20" s="349">
        <f>IF(G13="주간",0,IF(G13="야간/새벽",(ROUNDDOWN(((G18*($D$9))/$H$6),0)),IF(G13="휴일",(ROUNDDOWN(((G18*($D$9))/$H$6),0)),IF(G13="출장",(ROUNDDOWN(((G18*($D$9))/$H$6),0)),IF(G13="",0)))))</f>
        <v>0</v>
      </c>
      <c r="H20" s="350">
        <f t="shared" si="0"/>
        <v>247</v>
      </c>
      <c r="J20" s="487"/>
      <c r="K20" s="487"/>
      <c r="L20" s="487"/>
    </row>
    <row r="21" spans="1:12" ht="29.25" customHeight="1" thickBot="1">
      <c r="A21" s="492" t="s">
        <v>442</v>
      </c>
      <c r="B21" s="493"/>
      <c r="C21" s="351">
        <f>-(IF(AND($B$14="직출(평일)",$C$13="주간"),$H$8,"0"))</f>
        <v>-4041</v>
      </c>
      <c r="D21" s="494"/>
      <c r="E21" s="495"/>
      <c r="F21" s="496"/>
      <c r="G21" s="352">
        <f>-(IF(AND($G$14="직퇴(평일)",$G$13="주간"),$H$8,"0"))</f>
        <v>0</v>
      </c>
      <c r="H21" s="353">
        <f t="shared" si="0"/>
        <v>-4041</v>
      </c>
      <c r="J21" s="497"/>
      <c r="K21" s="497"/>
      <c r="L21" s="497"/>
    </row>
    <row r="22" spans="1:12" ht="37.5" customHeight="1" thickBot="1">
      <c r="A22" s="498" t="s">
        <v>458</v>
      </c>
      <c r="B22" s="499"/>
      <c r="C22" s="354">
        <f>SUM(C19:C21)</f>
        <v>6552</v>
      </c>
      <c r="D22" s="355">
        <f>SUM(D19:D21)</f>
        <v>8914</v>
      </c>
      <c r="E22" s="355">
        <f>SUM(E19:E21)</f>
        <v>0</v>
      </c>
      <c r="F22" s="355">
        <f>SUM(F19:F21)</f>
        <v>0</v>
      </c>
      <c r="G22" s="356">
        <f>SUM(G19:G21)</f>
        <v>0</v>
      </c>
      <c r="H22" s="357">
        <f t="shared" si="0"/>
        <v>15466</v>
      </c>
      <c r="J22" s="487"/>
      <c r="K22" s="487"/>
      <c r="L22" s="487"/>
    </row>
    <row r="23" spans="1:12" ht="21.75" customHeight="1" thickBot="1">
      <c r="A23" s="294"/>
      <c r="B23" s="294"/>
      <c r="C23" s="294"/>
      <c r="D23" s="294"/>
      <c r="E23" s="294"/>
      <c r="F23" s="294"/>
      <c r="G23" s="294"/>
      <c r="H23" s="294"/>
      <c r="J23" s="469" t="s">
        <v>454</v>
      </c>
      <c r="K23" s="470"/>
      <c r="L23" s="471"/>
    </row>
    <row r="24" spans="1:12" ht="21.75" customHeight="1" thickTop="1" thickBot="1">
      <c r="A24" s="475" t="s">
        <v>119</v>
      </c>
      <c r="B24" s="478" t="s">
        <v>443</v>
      </c>
      <c r="C24" s="479"/>
      <c r="D24" s="479"/>
      <c r="E24" s="479"/>
      <c r="F24" s="479"/>
      <c r="G24" s="479"/>
      <c r="H24" s="480"/>
      <c r="J24" s="472"/>
      <c r="K24" s="473"/>
      <c r="L24" s="474"/>
    </row>
    <row r="25" spans="1:12" ht="21.75" customHeight="1">
      <c r="A25" s="476"/>
      <c r="B25" s="481"/>
      <c r="C25" s="482"/>
      <c r="D25" s="482"/>
      <c r="E25" s="482"/>
      <c r="F25" s="482"/>
      <c r="G25" s="482"/>
      <c r="H25" s="483"/>
      <c r="J25" s="358" t="s">
        <v>420</v>
      </c>
      <c r="K25" s="359" t="s">
        <v>445</v>
      </c>
      <c r="L25" s="360" t="s">
        <v>453</v>
      </c>
    </row>
    <row r="26" spans="1:12" ht="21.75" customHeight="1">
      <c r="A26" s="476"/>
      <c r="B26" s="481"/>
      <c r="C26" s="482"/>
      <c r="D26" s="482"/>
      <c r="E26" s="482"/>
      <c r="F26" s="482"/>
      <c r="G26" s="482"/>
      <c r="H26" s="483"/>
      <c r="J26" s="361" t="s">
        <v>426</v>
      </c>
      <c r="K26" s="362" t="s">
        <v>449</v>
      </c>
      <c r="L26" s="363" t="s">
        <v>487</v>
      </c>
    </row>
    <row r="27" spans="1:12" ht="21.75" customHeight="1">
      <c r="A27" s="476"/>
      <c r="B27" s="481"/>
      <c r="C27" s="482"/>
      <c r="D27" s="482"/>
      <c r="E27" s="482"/>
      <c r="F27" s="482"/>
      <c r="G27" s="482"/>
      <c r="H27" s="483"/>
      <c r="J27" s="361" t="s">
        <v>437</v>
      </c>
      <c r="K27" s="362" t="s">
        <v>488</v>
      </c>
      <c r="L27" s="363" t="s">
        <v>486</v>
      </c>
    </row>
    <row r="28" spans="1:12" ht="21.75" customHeight="1">
      <c r="A28" s="476"/>
      <c r="B28" s="481"/>
      <c r="C28" s="482"/>
      <c r="D28" s="482"/>
      <c r="E28" s="482"/>
      <c r="F28" s="482"/>
      <c r="G28" s="482"/>
      <c r="H28" s="483"/>
      <c r="J28" s="361" t="s">
        <v>439</v>
      </c>
      <c r="K28" s="362" t="s">
        <v>446</v>
      </c>
      <c r="L28" s="363" t="s">
        <v>484</v>
      </c>
    </row>
    <row r="29" spans="1:12" ht="21.75" customHeight="1">
      <c r="A29" s="476"/>
      <c r="B29" s="481"/>
      <c r="C29" s="482"/>
      <c r="D29" s="482"/>
      <c r="E29" s="482"/>
      <c r="F29" s="482"/>
      <c r="G29" s="482"/>
      <c r="H29" s="483"/>
      <c r="J29" s="361" t="s">
        <v>438</v>
      </c>
      <c r="K29" s="362" t="s">
        <v>447</v>
      </c>
      <c r="L29" s="363" t="s">
        <v>485</v>
      </c>
    </row>
    <row r="30" spans="1:12" ht="21.75" customHeight="1">
      <c r="A30" s="476"/>
      <c r="B30" s="481"/>
      <c r="C30" s="482"/>
      <c r="D30" s="482"/>
      <c r="E30" s="482"/>
      <c r="F30" s="482"/>
      <c r="G30" s="482"/>
      <c r="H30" s="483"/>
      <c r="J30" s="364" t="s">
        <v>432</v>
      </c>
      <c r="K30" s="365" t="s">
        <v>450</v>
      </c>
      <c r="L30" s="366"/>
    </row>
    <row r="31" spans="1:12" ht="21.75" customHeight="1">
      <c r="A31" s="476"/>
      <c r="B31" s="481"/>
      <c r="C31" s="482"/>
      <c r="D31" s="482"/>
      <c r="E31" s="482"/>
      <c r="F31" s="482"/>
      <c r="G31" s="482"/>
      <c r="H31" s="483"/>
      <c r="J31" s="361" t="s">
        <v>421</v>
      </c>
      <c r="K31" s="362" t="s">
        <v>451</v>
      </c>
      <c r="L31" s="367"/>
    </row>
    <row r="32" spans="1:12" ht="21.75" customHeight="1">
      <c r="A32" s="476"/>
      <c r="B32" s="481"/>
      <c r="C32" s="482"/>
      <c r="D32" s="482"/>
      <c r="E32" s="482"/>
      <c r="F32" s="482"/>
      <c r="G32" s="482"/>
      <c r="H32" s="483"/>
      <c r="J32" s="361" t="s">
        <v>434</v>
      </c>
      <c r="K32" s="362" t="s">
        <v>452</v>
      </c>
      <c r="L32" s="367"/>
    </row>
    <row r="33" spans="1:12" ht="21.75" customHeight="1">
      <c r="A33" s="476"/>
      <c r="B33" s="481"/>
      <c r="C33" s="482"/>
      <c r="D33" s="482"/>
      <c r="E33" s="482"/>
      <c r="F33" s="482"/>
      <c r="G33" s="482"/>
      <c r="H33" s="483"/>
      <c r="J33" s="361" t="s">
        <v>431</v>
      </c>
      <c r="K33" s="362" t="s">
        <v>446</v>
      </c>
      <c r="L33" s="367"/>
    </row>
    <row r="34" spans="1:12" ht="21.75" customHeight="1" thickBot="1">
      <c r="A34" s="476"/>
      <c r="B34" s="481"/>
      <c r="C34" s="482"/>
      <c r="D34" s="482"/>
      <c r="E34" s="482"/>
      <c r="F34" s="482"/>
      <c r="G34" s="482"/>
      <c r="H34" s="483"/>
      <c r="J34" s="368" t="s">
        <v>433</v>
      </c>
      <c r="K34" s="369" t="s">
        <v>447</v>
      </c>
      <c r="L34" s="370"/>
    </row>
    <row r="35" spans="1:12" ht="21.75" customHeight="1">
      <c r="A35" s="476"/>
      <c r="B35" s="481"/>
      <c r="C35" s="482"/>
      <c r="D35" s="482"/>
      <c r="E35" s="482"/>
      <c r="F35" s="482"/>
      <c r="G35" s="482"/>
      <c r="H35" s="483"/>
    </row>
    <row r="36" spans="1:12" ht="182.25" customHeight="1" thickBot="1">
      <c r="A36" s="477"/>
      <c r="B36" s="484"/>
      <c r="C36" s="485"/>
      <c r="D36" s="485"/>
      <c r="E36" s="485"/>
      <c r="F36" s="485"/>
      <c r="G36" s="485"/>
      <c r="H36" s="486"/>
      <c r="J36" s="488"/>
      <c r="K36" s="489"/>
      <c r="L36" s="489"/>
    </row>
    <row r="37" spans="1:12" ht="21.75" customHeight="1" thickTop="1"/>
  </sheetData>
  <sheetProtection password="CC0B" sheet="1"/>
  <mergeCells count="36">
    <mergeCell ref="A1:H2"/>
    <mergeCell ref="B5:D5"/>
    <mergeCell ref="J5:L5"/>
    <mergeCell ref="J6:L6"/>
    <mergeCell ref="J8:L8"/>
    <mergeCell ref="J9:L9"/>
    <mergeCell ref="H8:H9"/>
    <mergeCell ref="G8:G9"/>
    <mergeCell ref="F8:F9"/>
    <mergeCell ref="J10:L10"/>
    <mergeCell ref="F10:H10"/>
    <mergeCell ref="A19:B19"/>
    <mergeCell ref="J19:L19"/>
    <mergeCell ref="J11:L11"/>
    <mergeCell ref="A13:B13"/>
    <mergeCell ref="J13:L13"/>
    <mergeCell ref="B14:B16"/>
    <mergeCell ref="J14:L14"/>
    <mergeCell ref="J16:L16"/>
    <mergeCell ref="J12:L12"/>
    <mergeCell ref="J23:L24"/>
    <mergeCell ref="A24:A36"/>
    <mergeCell ref="B24:H36"/>
    <mergeCell ref="J15:L15"/>
    <mergeCell ref="J36:L36"/>
    <mergeCell ref="A20:B20"/>
    <mergeCell ref="J20:L20"/>
    <mergeCell ref="A21:B21"/>
    <mergeCell ref="D21:F21"/>
    <mergeCell ref="J21:L21"/>
    <mergeCell ref="A22:B22"/>
    <mergeCell ref="J22:L22"/>
    <mergeCell ref="A17:B17"/>
    <mergeCell ref="J17:L17"/>
    <mergeCell ref="A18:B18"/>
    <mergeCell ref="J18:L18"/>
  </mergeCells>
  <phoneticPr fontId="2" type="noConversion"/>
  <dataValidations count="5">
    <dataValidation type="list" allowBlank="1" showInputMessage="1" showErrorMessage="1" sqref="C14:F14" xr:uid="{00000000-0002-0000-0600-000000000000}">
      <formula1>$L$26:$L$29</formula1>
    </dataValidation>
    <dataValidation type="list" allowBlank="1" showInputMessage="1" showErrorMessage="1" sqref="G14" xr:uid="{00000000-0002-0000-0600-000001000000}">
      <formula1>$K$31:$K$34</formula1>
    </dataValidation>
    <dataValidation type="list" allowBlank="1" showInputMessage="1" showErrorMessage="1" sqref="C13:G13" xr:uid="{00000000-0002-0000-0600-000002000000}">
      <formula1>$J$31:$J$34</formula1>
    </dataValidation>
    <dataValidation type="list" allowBlank="1" showInputMessage="1" showErrorMessage="1" sqref="B14:B16" xr:uid="{00000000-0002-0000-0600-000003000000}">
      <formula1>$K$26:$K$29</formula1>
    </dataValidation>
    <dataValidation type="list" allowBlank="1" showInputMessage="1" showErrorMessage="1" sqref="H5" xr:uid="{00000000-0002-0000-0600-000004000000}">
      <formula1>$J$26:$J$29</formula1>
    </dataValidation>
  </dataValidations>
  <pageMargins left="0.31" right="0.28999999999999998" top="0.5" bottom="0.4" header="0.3" footer="0.3"/>
  <pageSetup paperSize="9" scale="6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pageSetUpPr fitToPage="1"/>
  </sheetPr>
  <dimension ref="A1:P59"/>
  <sheetViews>
    <sheetView workbookViewId="0">
      <selection activeCell="E6" sqref="E6:F6"/>
    </sheetView>
  </sheetViews>
  <sheetFormatPr defaultRowHeight="24" customHeight="1"/>
  <cols>
    <col min="1" max="1" width="1.33203125" style="207" customWidth="1"/>
    <col min="2" max="4" width="11.33203125" style="207" customWidth="1"/>
    <col min="5" max="5" width="13.77734375" style="207" customWidth="1"/>
    <col min="6" max="6" width="14" style="207" customWidth="1"/>
    <col min="7" max="7" width="13" style="207" customWidth="1"/>
    <col min="8" max="8" width="12.5546875" style="207" customWidth="1"/>
    <col min="9" max="9" width="10.21875" style="207" customWidth="1"/>
    <col min="10" max="10" width="11.88671875" style="207" customWidth="1"/>
    <col min="11" max="11" width="10.21875" style="207" customWidth="1"/>
    <col min="12" max="12" width="6" style="207" customWidth="1"/>
    <col min="13" max="13" width="11.21875" style="207" customWidth="1"/>
    <col min="14" max="14" width="1.109375" style="207" customWidth="1"/>
    <col min="15" max="15" width="3.44140625" style="207" customWidth="1"/>
    <col min="16" max="16" width="63.44140625" style="284" customWidth="1"/>
    <col min="17" max="16384" width="8.88671875" style="207"/>
  </cols>
  <sheetData>
    <row r="1" spans="1:14" ht="7.5" customHeight="1" thickTop="1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6"/>
    </row>
    <row r="2" spans="1:14" ht="24" customHeight="1">
      <c r="A2" s="208"/>
      <c r="B2" s="555" t="s">
        <v>333</v>
      </c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209"/>
    </row>
    <row r="3" spans="1:14" ht="24" customHeight="1">
      <c r="A3" s="208"/>
      <c r="B3" s="555"/>
      <c r="C3" s="555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209"/>
    </row>
    <row r="4" spans="1:14" ht="24" customHeight="1">
      <c r="A4" s="208"/>
      <c r="B4" s="555"/>
      <c r="C4" s="555"/>
      <c r="D4" s="555"/>
      <c r="E4" s="555"/>
      <c r="F4" s="555"/>
      <c r="G4" s="555"/>
      <c r="H4" s="555"/>
      <c r="I4" s="555"/>
      <c r="J4" s="555"/>
      <c r="K4" s="555"/>
      <c r="L4" s="555"/>
      <c r="M4" s="555"/>
      <c r="N4" s="209"/>
    </row>
    <row r="5" spans="1:14" ht="24" customHeight="1">
      <c r="A5" s="208"/>
      <c r="B5" s="555"/>
      <c r="C5" s="555"/>
      <c r="D5" s="555"/>
      <c r="E5" s="555"/>
      <c r="F5" s="555"/>
      <c r="G5" s="555"/>
      <c r="H5" s="555"/>
      <c r="I5" s="555"/>
      <c r="J5" s="555"/>
      <c r="K5" s="555"/>
      <c r="L5" s="555"/>
      <c r="M5" s="555"/>
      <c r="N5" s="209"/>
    </row>
    <row r="6" spans="1:14" ht="24" customHeight="1">
      <c r="A6" s="208"/>
      <c r="B6" s="556" t="s">
        <v>334</v>
      </c>
      <c r="C6" s="557"/>
      <c r="D6" s="557"/>
      <c r="E6" s="560" t="s">
        <v>172</v>
      </c>
      <c r="F6" s="560"/>
      <c r="G6" s="210" t="s">
        <v>335</v>
      </c>
      <c r="H6" s="211" t="s">
        <v>462</v>
      </c>
      <c r="I6" s="212"/>
      <c r="J6" s="213"/>
      <c r="K6" s="213"/>
      <c r="L6" s="213"/>
      <c r="M6" s="213"/>
      <c r="N6" s="209"/>
    </row>
    <row r="7" spans="1:14" ht="24" customHeight="1">
      <c r="A7" s="208"/>
      <c r="B7" s="558" t="s">
        <v>336</v>
      </c>
      <c r="C7" s="559"/>
      <c r="D7" s="559"/>
      <c r="E7" s="564" t="s">
        <v>113</v>
      </c>
      <c r="F7" s="564"/>
      <c r="G7" s="564"/>
      <c r="H7" s="565"/>
      <c r="I7" s="214"/>
      <c r="J7" s="213"/>
      <c r="K7" s="213"/>
      <c r="L7" s="213"/>
      <c r="M7" s="213"/>
      <c r="N7" s="209"/>
    </row>
    <row r="8" spans="1:14" ht="5.25" customHeight="1">
      <c r="A8" s="208"/>
      <c r="B8" s="213"/>
      <c r="C8" s="213"/>
      <c r="D8" s="213"/>
      <c r="E8" s="213"/>
      <c r="F8" s="215"/>
      <c r="G8" s="215"/>
      <c r="H8" s="215"/>
      <c r="I8" s="213"/>
      <c r="J8" s="213"/>
      <c r="K8" s="213"/>
      <c r="L8" s="213"/>
      <c r="M8" s="213"/>
      <c r="N8" s="209"/>
    </row>
    <row r="9" spans="1:14" ht="24" customHeight="1">
      <c r="A9" s="208"/>
      <c r="B9" s="556" t="s">
        <v>173</v>
      </c>
      <c r="C9" s="557"/>
      <c r="D9" s="557"/>
      <c r="E9" s="560" t="s">
        <v>174</v>
      </c>
      <c r="F9" s="560"/>
      <c r="G9" s="560"/>
      <c r="H9" s="563"/>
      <c r="I9" s="214"/>
      <c r="J9" s="213"/>
      <c r="K9" s="213"/>
      <c r="L9" s="213"/>
      <c r="M9" s="213"/>
      <c r="N9" s="209"/>
    </row>
    <row r="10" spans="1:14" ht="24" customHeight="1">
      <c r="A10" s="208"/>
      <c r="B10" s="566" t="s">
        <v>337</v>
      </c>
      <c r="C10" s="567"/>
      <c r="D10" s="567"/>
      <c r="E10" s="561" t="s">
        <v>293</v>
      </c>
      <c r="F10" s="561"/>
      <c r="G10" s="561"/>
      <c r="H10" s="562"/>
      <c r="I10" s="214"/>
      <c r="J10" s="213"/>
      <c r="K10" s="213"/>
      <c r="L10" s="213"/>
      <c r="M10" s="213"/>
      <c r="N10" s="209"/>
    </row>
    <row r="11" spans="1:14" ht="24" customHeight="1">
      <c r="A11" s="208"/>
      <c r="B11" s="566" t="s">
        <v>338</v>
      </c>
      <c r="C11" s="567"/>
      <c r="D11" s="567"/>
      <c r="E11" s="561" t="s">
        <v>470</v>
      </c>
      <c r="F11" s="561"/>
      <c r="G11" s="561"/>
      <c r="H11" s="562"/>
      <c r="I11" s="214"/>
      <c r="J11" s="213"/>
      <c r="K11" s="213"/>
      <c r="L11" s="213"/>
      <c r="M11" s="213"/>
      <c r="N11" s="209"/>
    </row>
    <row r="12" spans="1:14" ht="66" customHeight="1">
      <c r="A12" s="208"/>
      <c r="B12" s="558" t="s">
        <v>339</v>
      </c>
      <c r="C12" s="559"/>
      <c r="D12" s="559"/>
      <c r="E12" s="564" t="s">
        <v>340</v>
      </c>
      <c r="F12" s="564"/>
      <c r="G12" s="564"/>
      <c r="H12" s="565"/>
      <c r="I12" s="214"/>
      <c r="J12" s="213"/>
      <c r="K12" s="213"/>
      <c r="L12" s="213"/>
      <c r="M12" s="213"/>
      <c r="N12" s="209"/>
    </row>
    <row r="13" spans="1:14" ht="14.25" customHeight="1">
      <c r="A13" s="208"/>
      <c r="B13" s="213"/>
      <c r="C13" s="213"/>
      <c r="D13" s="213"/>
      <c r="E13" s="213"/>
      <c r="F13" s="213"/>
      <c r="G13" s="216"/>
      <c r="H13" s="216"/>
      <c r="I13" s="216"/>
      <c r="J13" s="216"/>
      <c r="K13" s="216"/>
      <c r="L13" s="216"/>
      <c r="M13" s="216"/>
      <c r="N13" s="209"/>
    </row>
    <row r="14" spans="1:14" ht="27" customHeight="1">
      <c r="A14" s="208"/>
      <c r="B14" s="527" t="s">
        <v>341</v>
      </c>
      <c r="C14" s="527"/>
      <c r="D14" s="527"/>
      <c r="E14" s="527"/>
      <c r="F14" s="527"/>
      <c r="G14" s="528"/>
      <c r="H14" s="528"/>
      <c r="I14" s="528"/>
      <c r="J14" s="528"/>
      <c r="K14" s="528"/>
      <c r="L14" s="528"/>
      <c r="M14" s="528"/>
      <c r="N14" s="209"/>
    </row>
    <row r="15" spans="1:14" ht="27" customHeight="1">
      <c r="A15" s="208"/>
      <c r="B15" s="546" t="s">
        <v>175</v>
      </c>
      <c r="C15" s="533"/>
      <c r="D15" s="532"/>
      <c r="E15" s="217" t="s">
        <v>176</v>
      </c>
      <c r="F15" s="531" t="s">
        <v>177</v>
      </c>
      <c r="G15" s="533"/>
      <c r="H15" s="532"/>
      <c r="I15" s="218" t="s">
        <v>171</v>
      </c>
      <c r="J15" s="217" t="s">
        <v>178</v>
      </c>
      <c r="K15" s="219" t="s">
        <v>179</v>
      </c>
      <c r="L15" s="531" t="s">
        <v>180</v>
      </c>
      <c r="M15" s="547"/>
      <c r="N15" s="209"/>
    </row>
    <row r="16" spans="1:14" ht="20.25" customHeight="1">
      <c r="A16" s="208"/>
      <c r="B16" s="548" t="s">
        <v>172</v>
      </c>
      <c r="C16" s="541"/>
      <c r="D16" s="542"/>
      <c r="E16" s="220">
        <v>1</v>
      </c>
      <c r="F16" s="540" t="s">
        <v>469</v>
      </c>
      <c r="G16" s="541"/>
      <c r="H16" s="542"/>
      <c r="I16" s="221">
        <v>2</v>
      </c>
      <c r="J16" s="222">
        <f>30000*I16</f>
        <v>60000</v>
      </c>
      <c r="K16" s="223"/>
      <c r="L16" s="540"/>
      <c r="M16" s="551"/>
      <c r="N16" s="209"/>
    </row>
    <row r="17" spans="1:16" ht="20.25" customHeight="1">
      <c r="A17" s="208"/>
      <c r="B17" s="548" t="s">
        <v>342</v>
      </c>
      <c r="C17" s="541"/>
      <c r="D17" s="542"/>
      <c r="E17" s="220">
        <v>1</v>
      </c>
      <c r="F17" s="540" t="s">
        <v>469</v>
      </c>
      <c r="G17" s="541"/>
      <c r="H17" s="542"/>
      <c r="I17" s="221">
        <v>3</v>
      </c>
      <c r="J17" s="222">
        <f>30000*I17</f>
        <v>90000</v>
      </c>
      <c r="K17" s="223"/>
      <c r="L17" s="540"/>
      <c r="M17" s="551"/>
      <c r="N17" s="209"/>
    </row>
    <row r="18" spans="1:16" ht="20.25" customHeight="1">
      <c r="A18" s="208"/>
      <c r="B18" s="548"/>
      <c r="C18" s="541"/>
      <c r="D18" s="542"/>
      <c r="E18" s="220"/>
      <c r="F18" s="540"/>
      <c r="G18" s="541"/>
      <c r="H18" s="542"/>
      <c r="I18" s="221"/>
      <c r="J18" s="222"/>
      <c r="K18" s="223"/>
      <c r="L18" s="540"/>
      <c r="M18" s="551"/>
      <c r="N18" s="209"/>
    </row>
    <row r="19" spans="1:16" ht="20.25" customHeight="1">
      <c r="A19" s="208"/>
      <c r="B19" s="548"/>
      <c r="C19" s="541"/>
      <c r="D19" s="542"/>
      <c r="E19" s="220"/>
      <c r="F19" s="540"/>
      <c r="G19" s="541"/>
      <c r="H19" s="542"/>
      <c r="I19" s="221"/>
      <c r="J19" s="222"/>
      <c r="K19" s="223"/>
      <c r="L19" s="540"/>
      <c r="M19" s="551"/>
      <c r="N19" s="209"/>
    </row>
    <row r="20" spans="1:16" ht="24" customHeight="1">
      <c r="A20" s="208"/>
      <c r="B20" s="568" t="s">
        <v>343</v>
      </c>
      <c r="C20" s="569"/>
      <c r="D20" s="569"/>
      <c r="E20" s="569"/>
      <c r="F20" s="569"/>
      <c r="G20" s="569"/>
      <c r="H20" s="569"/>
      <c r="I20" s="570"/>
      <c r="J20" s="552">
        <f>SUM(J16:J19)</f>
        <v>150000</v>
      </c>
      <c r="K20" s="553"/>
      <c r="L20" s="553"/>
      <c r="M20" s="554"/>
      <c r="N20" s="209"/>
    </row>
    <row r="21" spans="1:16" ht="27.75" customHeight="1">
      <c r="A21" s="208"/>
      <c r="B21" s="527" t="s">
        <v>344</v>
      </c>
      <c r="C21" s="527"/>
      <c r="D21" s="527"/>
      <c r="E21" s="527"/>
      <c r="F21" s="527"/>
      <c r="G21" s="528"/>
      <c r="H21" s="528"/>
      <c r="I21" s="528"/>
      <c r="J21" s="528"/>
      <c r="K21" s="528"/>
      <c r="L21" s="528"/>
      <c r="M21" s="528"/>
      <c r="N21" s="209"/>
    </row>
    <row r="22" spans="1:16" s="228" customFormat="1" ht="25.5" customHeight="1">
      <c r="A22" s="224"/>
      <c r="B22" s="225" t="s">
        <v>345</v>
      </c>
      <c r="C22" s="531" t="s">
        <v>181</v>
      </c>
      <c r="D22" s="532"/>
      <c r="E22" s="219" t="s">
        <v>183</v>
      </c>
      <c r="F22" s="219" t="s">
        <v>184</v>
      </c>
      <c r="G22" s="219" t="s">
        <v>182</v>
      </c>
      <c r="H22" s="531" t="s">
        <v>185</v>
      </c>
      <c r="I22" s="533"/>
      <c r="J22" s="532"/>
      <c r="K22" s="217" t="s">
        <v>346</v>
      </c>
      <c r="L22" s="217" t="s">
        <v>347</v>
      </c>
      <c r="M22" s="226" t="s">
        <v>348</v>
      </c>
      <c r="N22" s="227"/>
      <c r="P22" s="285"/>
    </row>
    <row r="23" spans="1:16" ht="20.25" customHeight="1">
      <c r="A23" s="208"/>
      <c r="B23" s="229" t="s">
        <v>186</v>
      </c>
      <c r="C23" s="549" t="s">
        <v>462</v>
      </c>
      <c r="D23" s="550"/>
      <c r="E23" s="231">
        <v>35000</v>
      </c>
      <c r="F23" s="230" t="s">
        <v>187</v>
      </c>
      <c r="G23" s="230" t="s">
        <v>349</v>
      </c>
      <c r="H23" s="524" t="s">
        <v>350</v>
      </c>
      <c r="I23" s="525"/>
      <c r="J23" s="526"/>
      <c r="K23" s="232" t="s">
        <v>323</v>
      </c>
      <c r="L23" s="232" t="s">
        <v>351</v>
      </c>
      <c r="M23" s="233" t="s">
        <v>188</v>
      </c>
      <c r="N23" s="209"/>
    </row>
    <row r="24" spans="1:16" ht="20.25" customHeight="1">
      <c r="A24" s="208"/>
      <c r="B24" s="229"/>
      <c r="C24" s="549"/>
      <c r="D24" s="550"/>
      <c r="E24" s="231"/>
      <c r="F24" s="230"/>
      <c r="G24" s="234"/>
      <c r="H24" s="524"/>
      <c r="I24" s="525"/>
      <c r="J24" s="526"/>
      <c r="K24" s="232" t="s">
        <v>330</v>
      </c>
      <c r="L24" s="232"/>
      <c r="M24" s="233"/>
      <c r="N24" s="209"/>
    </row>
    <row r="25" spans="1:16" ht="20.25" customHeight="1">
      <c r="A25" s="208"/>
      <c r="B25" s="229"/>
      <c r="C25" s="549"/>
      <c r="D25" s="550"/>
      <c r="E25" s="231"/>
      <c r="F25" s="230"/>
      <c r="G25" s="234"/>
      <c r="H25" s="524"/>
      <c r="I25" s="525"/>
      <c r="J25" s="526"/>
      <c r="K25" s="232"/>
      <c r="L25" s="232"/>
      <c r="M25" s="233"/>
      <c r="N25" s="209"/>
    </row>
    <row r="26" spans="1:16" ht="20.25" customHeight="1">
      <c r="A26" s="208"/>
      <c r="B26" s="273"/>
      <c r="C26" s="571"/>
      <c r="D26" s="572"/>
      <c r="E26" s="275"/>
      <c r="F26" s="274"/>
      <c r="G26" s="276"/>
      <c r="H26" s="573"/>
      <c r="I26" s="574"/>
      <c r="J26" s="575"/>
      <c r="K26" s="277"/>
      <c r="L26" s="277"/>
      <c r="M26" s="278"/>
      <c r="N26" s="209"/>
    </row>
    <row r="27" spans="1:16" ht="24" customHeight="1">
      <c r="A27" s="208"/>
      <c r="B27" s="520" t="s">
        <v>378</v>
      </c>
      <c r="C27" s="521"/>
      <c r="D27" s="521"/>
      <c r="E27" s="519">
        <v>0</v>
      </c>
      <c r="F27" s="519"/>
      <c r="G27" s="521" t="s">
        <v>379</v>
      </c>
      <c r="H27" s="521"/>
      <c r="I27" s="521"/>
      <c r="J27" s="529">
        <f>SUM(E23:E26)</f>
        <v>35000</v>
      </c>
      <c r="K27" s="529"/>
      <c r="L27" s="529"/>
      <c r="M27" s="530"/>
      <c r="N27" s="209"/>
      <c r="P27" s="286" t="s">
        <v>380</v>
      </c>
    </row>
    <row r="28" spans="1:16" ht="27.75" customHeight="1">
      <c r="A28" s="208"/>
      <c r="B28" s="527" t="s">
        <v>352</v>
      </c>
      <c r="C28" s="527"/>
      <c r="D28" s="527"/>
      <c r="E28" s="527"/>
      <c r="F28" s="527"/>
      <c r="G28" s="528"/>
      <c r="H28" s="528"/>
      <c r="I28" s="528"/>
      <c r="J28" s="528"/>
      <c r="K28" s="528"/>
      <c r="L28" s="528"/>
      <c r="M28" s="528"/>
      <c r="N28" s="209"/>
    </row>
    <row r="29" spans="1:16" s="228" customFormat="1" ht="25.5" customHeight="1">
      <c r="A29" s="224"/>
      <c r="B29" s="225" t="s">
        <v>345</v>
      </c>
      <c r="C29" s="531" t="s">
        <v>181</v>
      </c>
      <c r="D29" s="532"/>
      <c r="E29" s="219" t="s">
        <v>183</v>
      </c>
      <c r="F29" s="219" t="s">
        <v>184</v>
      </c>
      <c r="G29" s="219" t="s">
        <v>182</v>
      </c>
      <c r="H29" s="531" t="s">
        <v>185</v>
      </c>
      <c r="I29" s="533"/>
      <c r="J29" s="532"/>
      <c r="K29" s="217" t="s">
        <v>346</v>
      </c>
      <c r="L29" s="217" t="s">
        <v>347</v>
      </c>
      <c r="M29" s="226" t="s">
        <v>348</v>
      </c>
      <c r="N29" s="227"/>
      <c r="P29" s="287" t="s">
        <v>304</v>
      </c>
    </row>
    <row r="30" spans="1:16" ht="20.25" customHeight="1">
      <c r="A30" s="208"/>
      <c r="B30" s="229" t="s">
        <v>46</v>
      </c>
      <c r="C30" s="522" t="s">
        <v>462</v>
      </c>
      <c r="D30" s="523"/>
      <c r="E30" s="231">
        <v>40000</v>
      </c>
      <c r="F30" s="231" t="s">
        <v>295</v>
      </c>
      <c r="G30" s="230" t="s">
        <v>294</v>
      </c>
      <c r="H30" s="524" t="s">
        <v>353</v>
      </c>
      <c r="I30" s="525"/>
      <c r="J30" s="526"/>
      <c r="K30" s="232" t="s">
        <v>323</v>
      </c>
      <c r="L30" s="232" t="s">
        <v>351</v>
      </c>
      <c r="M30" s="233" t="s">
        <v>188</v>
      </c>
      <c r="N30" s="209"/>
      <c r="P30" s="287" t="s">
        <v>305</v>
      </c>
    </row>
    <row r="31" spans="1:16" ht="20.25" customHeight="1">
      <c r="A31" s="208"/>
      <c r="B31" s="229" t="s">
        <v>296</v>
      </c>
      <c r="C31" s="522" t="s">
        <v>462</v>
      </c>
      <c r="D31" s="523"/>
      <c r="E31" s="231">
        <v>3500</v>
      </c>
      <c r="F31" s="231" t="s">
        <v>354</v>
      </c>
      <c r="G31" s="235" t="s">
        <v>172</v>
      </c>
      <c r="H31" s="524" t="s">
        <v>355</v>
      </c>
      <c r="I31" s="525"/>
      <c r="J31" s="526"/>
      <c r="K31" s="232" t="s">
        <v>330</v>
      </c>
      <c r="L31" s="232" t="s">
        <v>351</v>
      </c>
      <c r="M31" s="233" t="s">
        <v>188</v>
      </c>
      <c r="N31" s="209"/>
      <c r="P31" s="287" t="s">
        <v>306</v>
      </c>
    </row>
    <row r="32" spans="1:16" ht="20.25" customHeight="1">
      <c r="A32" s="208"/>
      <c r="B32" s="229" t="s">
        <v>297</v>
      </c>
      <c r="C32" s="522"/>
      <c r="D32" s="523"/>
      <c r="E32" s="231"/>
      <c r="F32" s="231"/>
      <c r="G32" s="235"/>
      <c r="H32" s="524"/>
      <c r="I32" s="525"/>
      <c r="J32" s="526"/>
      <c r="K32" s="232"/>
      <c r="L32" s="232"/>
      <c r="M32" s="233"/>
      <c r="N32" s="209"/>
      <c r="P32" s="287" t="s">
        <v>307</v>
      </c>
    </row>
    <row r="33" spans="1:16" ht="20.25" customHeight="1">
      <c r="A33" s="208"/>
      <c r="B33" s="229"/>
      <c r="C33" s="522"/>
      <c r="D33" s="523"/>
      <c r="E33" s="231"/>
      <c r="F33" s="231"/>
      <c r="G33" s="235"/>
      <c r="H33" s="524"/>
      <c r="I33" s="525"/>
      <c r="J33" s="526"/>
      <c r="K33" s="232"/>
      <c r="L33" s="232"/>
      <c r="M33" s="233"/>
      <c r="N33" s="209"/>
      <c r="P33" s="287" t="s">
        <v>396</v>
      </c>
    </row>
    <row r="34" spans="1:16" ht="20.25" customHeight="1">
      <c r="A34" s="208"/>
      <c r="B34" s="229"/>
      <c r="C34" s="522"/>
      <c r="D34" s="523"/>
      <c r="E34" s="231"/>
      <c r="F34" s="231"/>
      <c r="G34" s="235"/>
      <c r="H34" s="524"/>
      <c r="I34" s="525"/>
      <c r="J34" s="526"/>
      <c r="K34" s="232"/>
      <c r="L34" s="232"/>
      <c r="M34" s="233"/>
      <c r="N34" s="209"/>
      <c r="P34" s="287" t="s">
        <v>308</v>
      </c>
    </row>
    <row r="35" spans="1:16" ht="20.25" customHeight="1">
      <c r="A35" s="208"/>
      <c r="B35" s="229"/>
      <c r="C35" s="522"/>
      <c r="D35" s="523"/>
      <c r="E35" s="231"/>
      <c r="F35" s="231"/>
      <c r="G35" s="235"/>
      <c r="H35" s="524"/>
      <c r="I35" s="525"/>
      <c r="J35" s="526"/>
      <c r="K35" s="232"/>
      <c r="L35" s="232"/>
      <c r="M35" s="233"/>
      <c r="N35" s="209"/>
      <c r="P35" s="287" t="s">
        <v>309</v>
      </c>
    </row>
    <row r="36" spans="1:16" ht="20.25" customHeight="1">
      <c r="A36" s="208"/>
      <c r="B36" s="229"/>
      <c r="C36" s="522"/>
      <c r="D36" s="523"/>
      <c r="E36" s="231"/>
      <c r="F36" s="231"/>
      <c r="G36" s="235"/>
      <c r="H36" s="524"/>
      <c r="I36" s="525"/>
      <c r="J36" s="526"/>
      <c r="K36" s="232"/>
      <c r="L36" s="232"/>
      <c r="M36" s="233"/>
      <c r="N36" s="209"/>
      <c r="P36" s="287"/>
    </row>
    <row r="37" spans="1:16" ht="20.25" customHeight="1">
      <c r="A37" s="208"/>
      <c r="B37" s="229"/>
      <c r="C37" s="522"/>
      <c r="D37" s="523"/>
      <c r="E37" s="231"/>
      <c r="F37" s="231"/>
      <c r="G37" s="235"/>
      <c r="H37" s="524"/>
      <c r="I37" s="525"/>
      <c r="J37" s="526"/>
      <c r="K37" s="232"/>
      <c r="L37" s="232"/>
      <c r="M37" s="233"/>
      <c r="N37" s="209"/>
      <c r="P37" s="287"/>
    </row>
    <row r="38" spans="1:16" ht="20.25" customHeight="1">
      <c r="A38" s="208"/>
      <c r="B38" s="229"/>
      <c r="C38" s="522"/>
      <c r="D38" s="523"/>
      <c r="E38" s="231"/>
      <c r="F38" s="231"/>
      <c r="G38" s="235"/>
      <c r="H38" s="524"/>
      <c r="I38" s="525"/>
      <c r="J38" s="526"/>
      <c r="K38" s="232"/>
      <c r="L38" s="232"/>
      <c r="M38" s="233"/>
      <c r="N38" s="209"/>
      <c r="P38" s="287"/>
    </row>
    <row r="39" spans="1:16" ht="20.25" customHeight="1">
      <c r="A39" s="208"/>
      <c r="B39" s="229"/>
      <c r="C39" s="522"/>
      <c r="D39" s="523"/>
      <c r="E39" s="231"/>
      <c r="F39" s="231"/>
      <c r="G39" s="235"/>
      <c r="H39" s="524"/>
      <c r="I39" s="525"/>
      <c r="J39" s="526"/>
      <c r="K39" s="232"/>
      <c r="L39" s="232"/>
      <c r="M39" s="233"/>
      <c r="N39" s="209"/>
    </row>
    <row r="40" spans="1:16" ht="24" customHeight="1">
      <c r="A40" s="208"/>
      <c r="B40" s="520" t="s">
        <v>381</v>
      </c>
      <c r="C40" s="521"/>
      <c r="D40" s="521"/>
      <c r="E40" s="519">
        <f>SUM(E31)</f>
        <v>3500</v>
      </c>
      <c r="F40" s="519"/>
      <c r="G40" s="521" t="s">
        <v>382</v>
      </c>
      <c r="H40" s="521"/>
      <c r="I40" s="521"/>
      <c r="J40" s="529">
        <f>SUM(E30)</f>
        <v>40000</v>
      </c>
      <c r="K40" s="529"/>
      <c r="L40" s="529"/>
      <c r="M40" s="530"/>
      <c r="N40" s="209"/>
      <c r="P40" s="286" t="s">
        <v>380</v>
      </c>
    </row>
    <row r="41" spans="1:16" ht="27.75" customHeight="1">
      <c r="A41" s="208"/>
      <c r="B41" s="527" t="s">
        <v>356</v>
      </c>
      <c r="C41" s="527"/>
      <c r="D41" s="527"/>
      <c r="E41" s="527"/>
      <c r="F41" s="527"/>
      <c r="G41" s="528"/>
      <c r="H41" s="528"/>
      <c r="I41" s="528"/>
      <c r="J41" s="528"/>
      <c r="K41" s="528"/>
      <c r="L41" s="528"/>
      <c r="M41" s="528"/>
      <c r="N41" s="209"/>
    </row>
    <row r="42" spans="1:16" s="228" customFormat="1" ht="25.5" customHeight="1">
      <c r="A42" s="224"/>
      <c r="B42" s="225" t="s">
        <v>345</v>
      </c>
      <c r="C42" s="531" t="s">
        <v>181</v>
      </c>
      <c r="D42" s="532"/>
      <c r="E42" s="219" t="s">
        <v>183</v>
      </c>
      <c r="F42" s="219" t="s">
        <v>184</v>
      </c>
      <c r="G42" s="219" t="s">
        <v>182</v>
      </c>
      <c r="H42" s="531" t="s">
        <v>185</v>
      </c>
      <c r="I42" s="533"/>
      <c r="J42" s="532"/>
      <c r="K42" s="217" t="s">
        <v>346</v>
      </c>
      <c r="L42" s="217" t="s">
        <v>347</v>
      </c>
      <c r="M42" s="226" t="s">
        <v>348</v>
      </c>
      <c r="N42" s="227"/>
      <c r="P42" s="285"/>
    </row>
    <row r="43" spans="1:16" ht="20.25" customHeight="1">
      <c r="A43" s="208"/>
      <c r="B43" s="229" t="s">
        <v>21</v>
      </c>
      <c r="C43" s="522" t="s">
        <v>462</v>
      </c>
      <c r="D43" s="523"/>
      <c r="E43" s="231">
        <v>35000</v>
      </c>
      <c r="F43" s="231">
        <v>0</v>
      </c>
      <c r="G43" s="235" t="s">
        <v>172</v>
      </c>
      <c r="H43" s="524" t="s">
        <v>357</v>
      </c>
      <c r="I43" s="525"/>
      <c r="J43" s="526"/>
      <c r="K43" s="232" t="s">
        <v>331</v>
      </c>
      <c r="L43" s="232" t="s">
        <v>351</v>
      </c>
      <c r="M43" s="233" t="s">
        <v>188</v>
      </c>
      <c r="N43" s="209"/>
      <c r="P43" s="284" t="s">
        <v>358</v>
      </c>
    </row>
    <row r="44" spans="1:16" ht="20.25" customHeight="1">
      <c r="A44" s="208"/>
      <c r="B44" s="229" t="s">
        <v>298</v>
      </c>
      <c r="C44" s="522" t="s">
        <v>462</v>
      </c>
      <c r="D44" s="523"/>
      <c r="E44" s="231">
        <v>5000</v>
      </c>
      <c r="F44" s="231">
        <v>0</v>
      </c>
      <c r="G44" s="235" t="s">
        <v>172</v>
      </c>
      <c r="H44" s="524" t="s">
        <v>298</v>
      </c>
      <c r="I44" s="525"/>
      <c r="J44" s="526"/>
      <c r="K44" s="232" t="s">
        <v>330</v>
      </c>
      <c r="L44" s="232" t="s">
        <v>351</v>
      </c>
      <c r="M44" s="233" t="s">
        <v>188</v>
      </c>
      <c r="N44" s="209"/>
      <c r="P44" s="284" t="s">
        <v>359</v>
      </c>
    </row>
    <row r="45" spans="1:16" ht="20.25" customHeight="1">
      <c r="A45" s="208"/>
      <c r="B45" s="229" t="s">
        <v>299</v>
      </c>
      <c r="C45" s="522" t="s">
        <v>462</v>
      </c>
      <c r="D45" s="523"/>
      <c r="E45" s="231">
        <v>15000</v>
      </c>
      <c r="F45" s="231">
        <v>0</v>
      </c>
      <c r="G45" s="235" t="s">
        <v>172</v>
      </c>
      <c r="H45" s="524" t="s">
        <v>300</v>
      </c>
      <c r="I45" s="525"/>
      <c r="J45" s="526"/>
      <c r="K45" s="232" t="s">
        <v>332</v>
      </c>
      <c r="L45" s="232" t="s">
        <v>351</v>
      </c>
      <c r="M45" s="233" t="s">
        <v>188</v>
      </c>
      <c r="N45" s="209"/>
    </row>
    <row r="46" spans="1:16" ht="20.25" customHeight="1">
      <c r="A46" s="208"/>
      <c r="B46" s="229"/>
      <c r="C46" s="522"/>
      <c r="D46" s="523"/>
      <c r="E46" s="231"/>
      <c r="F46" s="231"/>
      <c r="G46" s="235"/>
      <c r="H46" s="524"/>
      <c r="I46" s="525"/>
      <c r="J46" s="526"/>
      <c r="K46" s="232"/>
      <c r="L46" s="232"/>
      <c r="M46" s="233"/>
      <c r="N46" s="209"/>
    </row>
    <row r="47" spans="1:16" ht="20.25" customHeight="1">
      <c r="A47" s="208"/>
      <c r="B47" s="229"/>
      <c r="C47" s="522"/>
      <c r="D47" s="523"/>
      <c r="E47" s="231"/>
      <c r="F47" s="231"/>
      <c r="G47" s="235"/>
      <c r="H47" s="524"/>
      <c r="I47" s="525"/>
      <c r="J47" s="526"/>
      <c r="K47" s="232"/>
      <c r="L47" s="232"/>
      <c r="M47" s="233"/>
      <c r="N47" s="209"/>
    </row>
    <row r="48" spans="1:16" ht="20.25" customHeight="1">
      <c r="A48" s="208"/>
      <c r="B48" s="229"/>
      <c r="C48" s="522"/>
      <c r="D48" s="523"/>
      <c r="E48" s="231"/>
      <c r="F48" s="231"/>
      <c r="G48" s="235"/>
      <c r="H48" s="524"/>
      <c r="I48" s="525"/>
      <c r="J48" s="526"/>
      <c r="K48" s="232"/>
      <c r="L48" s="232"/>
      <c r="M48" s="233"/>
      <c r="N48" s="209"/>
    </row>
    <row r="49" spans="1:16" ht="20.25" customHeight="1">
      <c r="A49" s="208"/>
      <c r="B49" s="229"/>
      <c r="C49" s="522"/>
      <c r="D49" s="523"/>
      <c r="E49" s="231"/>
      <c r="F49" s="231"/>
      <c r="G49" s="235"/>
      <c r="H49" s="524"/>
      <c r="I49" s="525"/>
      <c r="J49" s="526"/>
      <c r="K49" s="232"/>
      <c r="L49" s="232"/>
      <c r="M49" s="233"/>
      <c r="N49" s="209"/>
    </row>
    <row r="50" spans="1:16" ht="20.25" customHeight="1">
      <c r="A50" s="208"/>
      <c r="B50" s="229"/>
      <c r="C50" s="522"/>
      <c r="D50" s="523"/>
      <c r="E50" s="231"/>
      <c r="F50" s="231"/>
      <c r="G50" s="235"/>
      <c r="H50" s="524"/>
      <c r="I50" s="525"/>
      <c r="J50" s="526"/>
      <c r="K50" s="232"/>
      <c r="L50" s="232"/>
      <c r="M50" s="233"/>
      <c r="N50" s="209"/>
    </row>
    <row r="51" spans="1:16" ht="20.25" customHeight="1">
      <c r="A51" s="208"/>
      <c r="B51" s="229"/>
      <c r="C51" s="522"/>
      <c r="D51" s="523"/>
      <c r="E51" s="231"/>
      <c r="F51" s="231"/>
      <c r="G51" s="235"/>
      <c r="H51" s="524"/>
      <c r="I51" s="525"/>
      <c r="J51" s="526"/>
      <c r="K51" s="232"/>
      <c r="L51" s="232"/>
      <c r="M51" s="233"/>
      <c r="N51" s="209"/>
    </row>
    <row r="52" spans="1:16" ht="24" customHeight="1">
      <c r="A52" s="208"/>
      <c r="B52" s="520" t="s">
        <v>383</v>
      </c>
      <c r="C52" s="521"/>
      <c r="D52" s="521"/>
      <c r="E52" s="519">
        <f>E44</f>
        <v>5000</v>
      </c>
      <c r="F52" s="519"/>
      <c r="G52" s="521" t="s">
        <v>384</v>
      </c>
      <c r="H52" s="521"/>
      <c r="I52" s="521"/>
      <c r="J52" s="529">
        <f>SUM(E43,E45)</f>
        <v>50000</v>
      </c>
      <c r="K52" s="529"/>
      <c r="L52" s="529"/>
      <c r="M52" s="530"/>
      <c r="N52" s="209"/>
      <c r="P52" s="286" t="s">
        <v>380</v>
      </c>
    </row>
    <row r="53" spans="1:16" ht="24" customHeight="1">
      <c r="A53" s="208"/>
      <c r="B53" s="543"/>
      <c r="C53" s="544"/>
      <c r="D53" s="544"/>
      <c r="E53" s="544"/>
      <c r="F53" s="544"/>
      <c r="G53" s="544"/>
      <c r="H53" s="544"/>
      <c r="I53" s="544"/>
      <c r="J53" s="544"/>
      <c r="K53" s="544"/>
      <c r="L53" s="544"/>
      <c r="M53" s="545"/>
      <c r="N53" s="209"/>
    </row>
    <row r="54" spans="1:16" ht="25.5" customHeight="1">
      <c r="A54" s="208"/>
      <c r="B54" s="536" t="s">
        <v>189</v>
      </c>
      <c r="C54" s="537"/>
      <c r="D54" s="538">
        <f>J27+J40+J52</f>
        <v>125000</v>
      </c>
      <c r="E54" s="539"/>
      <c r="F54" s="536" t="s">
        <v>360</v>
      </c>
      <c r="G54" s="537"/>
      <c r="H54" s="538">
        <f>E27+E40+E52</f>
        <v>8500</v>
      </c>
      <c r="I54" s="539"/>
      <c r="J54" s="536" t="s">
        <v>361</v>
      </c>
      <c r="K54" s="537"/>
      <c r="L54" s="534">
        <f>D54+H54</f>
        <v>133500</v>
      </c>
      <c r="M54" s="535"/>
      <c r="N54" s="209"/>
    </row>
    <row r="55" spans="1:16" ht="25.5" customHeight="1">
      <c r="A55" s="208"/>
      <c r="B55" s="536" t="s">
        <v>385</v>
      </c>
      <c r="C55" s="537"/>
      <c r="D55" s="538">
        <f>J16+E23+E30+E43+E45</f>
        <v>185000</v>
      </c>
      <c r="E55" s="539"/>
      <c r="F55" s="536" t="s">
        <v>190</v>
      </c>
      <c r="G55" s="537"/>
      <c r="H55" s="538">
        <f>J17</f>
        <v>90000</v>
      </c>
      <c r="I55" s="539"/>
      <c r="J55" s="536" t="s">
        <v>191</v>
      </c>
      <c r="K55" s="537"/>
      <c r="L55" s="534"/>
      <c r="M55" s="535"/>
      <c r="N55" s="209"/>
      <c r="P55" s="284" t="s">
        <v>386</v>
      </c>
    </row>
    <row r="56" spans="1:16" ht="25.5" customHeight="1">
      <c r="A56" s="208"/>
      <c r="B56" s="536" t="s">
        <v>192</v>
      </c>
      <c r="C56" s="537"/>
      <c r="D56" s="538"/>
      <c r="E56" s="539"/>
      <c r="F56" s="536" t="s">
        <v>193</v>
      </c>
      <c r="G56" s="537"/>
      <c r="H56" s="538"/>
      <c r="I56" s="539"/>
      <c r="J56" s="536" t="s">
        <v>194</v>
      </c>
      <c r="K56" s="537"/>
      <c r="L56" s="534"/>
      <c r="M56" s="535"/>
      <c r="N56" s="209"/>
    </row>
    <row r="57" spans="1:16" ht="7.5" customHeight="1" thickBot="1">
      <c r="A57" s="236"/>
      <c r="B57" s="237"/>
      <c r="C57" s="237"/>
      <c r="D57" s="237"/>
      <c r="E57" s="237"/>
      <c r="F57" s="237"/>
      <c r="G57" s="237"/>
      <c r="H57" s="237"/>
      <c r="I57" s="238"/>
      <c r="J57" s="238"/>
      <c r="K57" s="237"/>
      <c r="L57" s="237"/>
      <c r="M57" s="237"/>
      <c r="N57" s="239"/>
    </row>
    <row r="58" spans="1:16" ht="24" customHeight="1" thickTop="1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6" ht="24" customHeight="1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</sheetData>
  <mergeCells count="117">
    <mergeCell ref="C43:D43"/>
    <mergeCell ref="C25:D25"/>
    <mergeCell ref="H24:J24"/>
    <mergeCell ref="C45:D45"/>
    <mergeCell ref="L18:M18"/>
    <mergeCell ref="F19:H19"/>
    <mergeCell ref="L19:M19"/>
    <mergeCell ref="B20:I20"/>
    <mergeCell ref="H29:J29"/>
    <mergeCell ref="C29:D29"/>
    <mergeCell ref="B28:M28"/>
    <mergeCell ref="H36:J36"/>
    <mergeCell ref="H39:J39"/>
    <mergeCell ref="H32:J32"/>
    <mergeCell ref="C26:D26"/>
    <mergeCell ref="H30:J30"/>
    <mergeCell ref="H35:J35"/>
    <mergeCell ref="C35:D35"/>
    <mergeCell ref="C36:D36"/>
    <mergeCell ref="H34:J34"/>
    <mergeCell ref="H26:J26"/>
    <mergeCell ref="B2:M5"/>
    <mergeCell ref="B9:D9"/>
    <mergeCell ref="B7:D7"/>
    <mergeCell ref="B6:D6"/>
    <mergeCell ref="E6:F6"/>
    <mergeCell ref="B12:D12"/>
    <mergeCell ref="E11:H11"/>
    <mergeCell ref="E10:H10"/>
    <mergeCell ref="E9:H9"/>
    <mergeCell ref="E7:H7"/>
    <mergeCell ref="B11:D11"/>
    <mergeCell ref="B10:D10"/>
    <mergeCell ref="E12:H12"/>
    <mergeCell ref="F16:H16"/>
    <mergeCell ref="B53:M53"/>
    <mergeCell ref="B14:M14"/>
    <mergeCell ref="B15:D15"/>
    <mergeCell ref="F15:H15"/>
    <mergeCell ref="L15:M15"/>
    <mergeCell ref="B17:D17"/>
    <mergeCell ref="B18:D18"/>
    <mergeCell ref="C22:D22"/>
    <mergeCell ref="C23:D23"/>
    <mergeCell ref="B27:D27"/>
    <mergeCell ref="L16:M16"/>
    <mergeCell ref="B16:D16"/>
    <mergeCell ref="F17:H17"/>
    <mergeCell ref="L17:M17"/>
    <mergeCell ref="F18:H18"/>
    <mergeCell ref="J20:M20"/>
    <mergeCell ref="B21:M21"/>
    <mergeCell ref="B19:D19"/>
    <mergeCell ref="H22:J22"/>
    <mergeCell ref="H23:J23"/>
    <mergeCell ref="H25:J25"/>
    <mergeCell ref="C24:D24"/>
    <mergeCell ref="G27:I27"/>
    <mergeCell ref="L56:M56"/>
    <mergeCell ref="L54:M54"/>
    <mergeCell ref="B55:C55"/>
    <mergeCell ref="D55:E55"/>
    <mergeCell ref="F55:G55"/>
    <mergeCell ref="H55:I55"/>
    <mergeCell ref="C51:D51"/>
    <mergeCell ref="B56:C56"/>
    <mergeCell ref="D56:E56"/>
    <mergeCell ref="F56:G56"/>
    <mergeCell ref="H56:I56"/>
    <mergeCell ref="J56:K56"/>
    <mergeCell ref="H51:J51"/>
    <mergeCell ref="F54:G54"/>
    <mergeCell ref="B52:D52"/>
    <mergeCell ref="E52:F52"/>
    <mergeCell ref="J52:M52"/>
    <mergeCell ref="J55:K55"/>
    <mergeCell ref="L55:M55"/>
    <mergeCell ref="B54:C54"/>
    <mergeCell ref="D54:E54"/>
    <mergeCell ref="G52:I52"/>
    <mergeCell ref="H54:I54"/>
    <mergeCell ref="J54:K54"/>
    <mergeCell ref="C50:D50"/>
    <mergeCell ref="C49:D49"/>
    <mergeCell ref="B41:M41"/>
    <mergeCell ref="J40:M40"/>
    <mergeCell ref="C42:D42"/>
    <mergeCell ref="C32:D32"/>
    <mergeCell ref="H47:J47"/>
    <mergeCell ref="C48:D48"/>
    <mergeCell ref="H48:J48"/>
    <mergeCell ref="C44:D44"/>
    <mergeCell ref="H37:J37"/>
    <mergeCell ref="H38:J38"/>
    <mergeCell ref="C37:D37"/>
    <mergeCell ref="C38:D38"/>
    <mergeCell ref="C39:D39"/>
    <mergeCell ref="H42:J42"/>
    <mergeCell ref="H43:J43"/>
    <mergeCell ref="H44:J44"/>
    <mergeCell ref="H50:J50"/>
    <mergeCell ref="C47:D47"/>
    <mergeCell ref="C46:D46"/>
    <mergeCell ref="H46:J46"/>
    <mergeCell ref="H49:J49"/>
    <mergeCell ref="H45:J45"/>
    <mergeCell ref="E27:F27"/>
    <mergeCell ref="B40:D40"/>
    <mergeCell ref="E40:F40"/>
    <mergeCell ref="G40:I40"/>
    <mergeCell ref="C30:D30"/>
    <mergeCell ref="C31:D31"/>
    <mergeCell ref="C33:D33"/>
    <mergeCell ref="H33:J33"/>
    <mergeCell ref="C34:D34"/>
    <mergeCell ref="J27:M27"/>
    <mergeCell ref="H31:J31"/>
  </mergeCells>
  <phoneticPr fontId="2" type="noConversion"/>
  <printOptions horizontalCentered="1"/>
  <pageMargins left="0.43" right="0.39" top="0.59055118110236227" bottom="0.56999999999999995" header="0.39370078740157483" footer="0.51181102362204722"/>
  <pageSetup paperSize="9" scale="59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fitToPage="1"/>
  </sheetPr>
  <dimension ref="A1:L39"/>
  <sheetViews>
    <sheetView topLeftCell="A19" workbookViewId="0">
      <selection activeCell="G36" sqref="G36"/>
    </sheetView>
  </sheetViews>
  <sheetFormatPr defaultRowHeight="24" customHeight="1"/>
  <cols>
    <col min="1" max="1" width="1.33203125" style="207" customWidth="1"/>
    <col min="2" max="5" width="14.33203125" style="207" customWidth="1"/>
    <col min="6" max="6" width="14.44140625" style="207" customWidth="1"/>
    <col min="7" max="7" width="14.33203125" style="207" customWidth="1"/>
    <col min="8" max="8" width="4.5546875" style="207" customWidth="1"/>
    <col min="9" max="9" width="14.33203125" style="207" customWidth="1"/>
    <col min="10" max="10" width="1.109375" style="207" customWidth="1"/>
    <col min="11" max="11" width="2.88671875" style="207" customWidth="1"/>
    <col min="12" max="12" width="63" style="207" customWidth="1"/>
    <col min="13" max="16384" width="8.88671875" style="207"/>
  </cols>
  <sheetData>
    <row r="1" spans="1:12" ht="7.5" customHeight="1" thickTop="1">
      <c r="A1" s="204"/>
      <c r="B1" s="205"/>
      <c r="C1" s="205"/>
      <c r="D1" s="205"/>
      <c r="E1" s="205"/>
      <c r="F1" s="205"/>
      <c r="G1" s="205"/>
      <c r="H1" s="205"/>
      <c r="I1" s="205"/>
      <c r="J1" s="206"/>
    </row>
    <row r="2" spans="1:12" ht="24" customHeight="1">
      <c r="A2" s="208"/>
      <c r="B2" s="555" t="s">
        <v>195</v>
      </c>
      <c r="C2" s="555"/>
      <c r="D2" s="555"/>
      <c r="E2" s="555"/>
      <c r="F2" s="555"/>
      <c r="G2" s="555"/>
      <c r="H2" s="555"/>
      <c r="I2" s="555"/>
      <c r="J2" s="209"/>
    </row>
    <row r="3" spans="1:12" ht="24" customHeight="1">
      <c r="A3" s="208"/>
      <c r="B3" s="555"/>
      <c r="C3" s="555"/>
      <c r="D3" s="555"/>
      <c r="E3" s="555"/>
      <c r="F3" s="555"/>
      <c r="G3" s="555"/>
      <c r="H3" s="555"/>
      <c r="I3" s="555"/>
      <c r="J3" s="209"/>
    </row>
    <row r="4" spans="1:12" ht="24" customHeight="1">
      <c r="A4" s="208"/>
      <c r="B4" s="555"/>
      <c r="C4" s="555"/>
      <c r="D4" s="555"/>
      <c r="E4" s="555"/>
      <c r="F4" s="555"/>
      <c r="G4" s="555"/>
      <c r="H4" s="555"/>
      <c r="I4" s="555"/>
      <c r="J4" s="209"/>
    </row>
    <row r="5" spans="1:12" ht="24" customHeight="1">
      <c r="A5" s="208"/>
      <c r="B5" s="555"/>
      <c r="C5" s="555"/>
      <c r="D5" s="555"/>
      <c r="E5" s="555"/>
      <c r="F5" s="555"/>
      <c r="G5" s="555"/>
      <c r="H5" s="555"/>
      <c r="I5" s="555"/>
      <c r="J5" s="209"/>
    </row>
    <row r="6" spans="1:12" ht="24" customHeight="1">
      <c r="A6" s="208"/>
      <c r="B6" s="240" t="s">
        <v>196</v>
      </c>
      <c r="C6" s="241" t="s">
        <v>466</v>
      </c>
      <c r="D6" s="242" t="s">
        <v>197</v>
      </c>
      <c r="E6" s="291" t="s">
        <v>462</v>
      </c>
      <c r="J6" s="209"/>
    </row>
    <row r="7" spans="1:12" ht="24" customHeight="1">
      <c r="A7" s="208"/>
      <c r="B7" s="243" t="s">
        <v>198</v>
      </c>
      <c r="C7" s="586" t="s">
        <v>406</v>
      </c>
      <c r="D7" s="586"/>
      <c r="E7" s="587"/>
      <c r="J7" s="209"/>
    </row>
    <row r="8" spans="1:12" ht="5.25" customHeight="1">
      <c r="A8" s="208"/>
      <c r="J8" s="209"/>
    </row>
    <row r="9" spans="1:12" ht="24" customHeight="1">
      <c r="A9" s="208"/>
      <c r="B9" s="240" t="s">
        <v>199</v>
      </c>
      <c r="C9" s="589" t="s">
        <v>62</v>
      </c>
      <c r="D9" s="589"/>
      <c r="E9" s="590"/>
      <c r="J9" s="209"/>
    </row>
    <row r="10" spans="1:12" ht="24" customHeight="1">
      <c r="A10" s="208"/>
      <c r="B10" s="244" t="s">
        <v>200</v>
      </c>
      <c r="C10" s="591" t="s">
        <v>407</v>
      </c>
      <c r="D10" s="591"/>
      <c r="E10" s="592"/>
      <c r="J10" s="209"/>
    </row>
    <row r="11" spans="1:12" ht="24" customHeight="1">
      <c r="A11" s="208"/>
      <c r="B11" s="244" t="s">
        <v>201</v>
      </c>
      <c r="C11" s="591" t="s">
        <v>468</v>
      </c>
      <c r="D11" s="591"/>
      <c r="E11" s="592"/>
      <c r="J11" s="209"/>
    </row>
    <row r="12" spans="1:12" ht="66" customHeight="1">
      <c r="A12" s="208"/>
      <c r="B12" s="243" t="s">
        <v>202</v>
      </c>
      <c r="C12" s="586" t="s">
        <v>407</v>
      </c>
      <c r="D12" s="586"/>
      <c r="E12" s="587"/>
      <c r="J12" s="209"/>
    </row>
    <row r="13" spans="1:12" ht="5.25" customHeight="1">
      <c r="A13" s="208"/>
      <c r="C13" s="193"/>
      <c r="D13" s="193"/>
      <c r="E13" s="193"/>
      <c r="F13" s="193"/>
      <c r="G13" s="193"/>
      <c r="H13" s="193"/>
      <c r="I13" s="193"/>
      <c r="J13" s="209"/>
    </row>
    <row r="14" spans="1:12" ht="27.75" customHeight="1">
      <c r="A14" s="208"/>
      <c r="C14" s="193"/>
      <c r="D14" s="193"/>
      <c r="E14" s="193"/>
      <c r="F14" s="193"/>
      <c r="G14" s="193"/>
      <c r="H14" s="193"/>
      <c r="I14" s="193"/>
      <c r="J14" s="209"/>
    </row>
    <row r="15" spans="1:12" ht="27.75" customHeight="1">
      <c r="A15" s="208"/>
      <c r="B15" s="582" t="s">
        <v>203</v>
      </c>
      <c r="C15" s="583"/>
      <c r="D15" s="583"/>
      <c r="E15" s="583"/>
      <c r="F15" s="583"/>
      <c r="G15" s="583"/>
      <c r="H15" s="583"/>
      <c r="I15" s="583"/>
      <c r="J15" s="209"/>
    </row>
    <row r="16" spans="1:12" s="228" customFormat="1" ht="25.5" customHeight="1">
      <c r="A16" s="224"/>
      <c r="B16" s="240" t="s">
        <v>204</v>
      </c>
      <c r="C16" s="242" t="s">
        <v>205</v>
      </c>
      <c r="D16" s="242" t="s">
        <v>206</v>
      </c>
      <c r="E16" s="242" t="s">
        <v>207</v>
      </c>
      <c r="F16" s="242" t="s">
        <v>208</v>
      </c>
      <c r="G16" s="242" t="s">
        <v>209</v>
      </c>
      <c r="H16" s="578" t="s">
        <v>210</v>
      </c>
      <c r="I16" s="588"/>
      <c r="J16" s="227"/>
      <c r="L16" s="193" t="s">
        <v>211</v>
      </c>
    </row>
    <row r="17" spans="1:10" ht="25.5" customHeight="1">
      <c r="A17" s="208"/>
      <c r="B17" s="245" t="s">
        <v>62</v>
      </c>
      <c r="C17" s="246"/>
      <c r="D17" s="247" t="s">
        <v>408</v>
      </c>
      <c r="E17" s="248">
        <v>2000</v>
      </c>
      <c r="F17" s="249">
        <v>1</v>
      </c>
      <c r="G17" s="250">
        <f>F17*E17</f>
        <v>2000</v>
      </c>
      <c r="H17" s="584"/>
      <c r="I17" s="585"/>
      <c r="J17" s="209"/>
    </row>
    <row r="18" spans="1:10" ht="25.5" customHeight="1">
      <c r="A18" s="208"/>
      <c r="B18" s="245"/>
      <c r="C18" s="246"/>
      <c r="D18" s="247"/>
      <c r="E18" s="248"/>
      <c r="F18" s="249"/>
      <c r="G18" s="250">
        <f t="shared" ref="G18:G23" si="0">F18*E18</f>
        <v>0</v>
      </c>
      <c r="H18" s="584"/>
      <c r="I18" s="585"/>
      <c r="J18" s="209"/>
    </row>
    <row r="19" spans="1:10" ht="25.5" customHeight="1">
      <c r="A19" s="208"/>
      <c r="B19" s="245"/>
      <c r="C19" s="246"/>
      <c r="D19" s="247"/>
      <c r="E19" s="248"/>
      <c r="F19" s="249"/>
      <c r="G19" s="250">
        <f t="shared" si="0"/>
        <v>0</v>
      </c>
      <c r="H19" s="584"/>
      <c r="I19" s="585"/>
      <c r="J19" s="209"/>
    </row>
    <row r="20" spans="1:10" ht="25.5" customHeight="1">
      <c r="A20" s="208"/>
      <c r="B20" s="245"/>
      <c r="C20" s="246"/>
      <c r="D20" s="247"/>
      <c r="E20" s="248"/>
      <c r="F20" s="249"/>
      <c r="G20" s="250">
        <f t="shared" si="0"/>
        <v>0</v>
      </c>
      <c r="H20" s="584"/>
      <c r="I20" s="585"/>
      <c r="J20" s="209"/>
    </row>
    <row r="21" spans="1:10" ht="25.5" customHeight="1">
      <c r="A21" s="208"/>
      <c r="B21" s="245"/>
      <c r="C21" s="246"/>
      <c r="D21" s="247"/>
      <c r="E21" s="248"/>
      <c r="F21" s="249"/>
      <c r="G21" s="250">
        <f t="shared" si="0"/>
        <v>0</v>
      </c>
      <c r="H21" s="584"/>
      <c r="I21" s="585"/>
      <c r="J21" s="209"/>
    </row>
    <row r="22" spans="1:10" ht="25.5" customHeight="1">
      <c r="A22" s="208"/>
      <c r="B22" s="245"/>
      <c r="C22" s="246"/>
      <c r="D22" s="247"/>
      <c r="E22" s="248"/>
      <c r="F22" s="249"/>
      <c r="G22" s="250">
        <f t="shared" si="0"/>
        <v>0</v>
      </c>
      <c r="H22" s="584"/>
      <c r="I22" s="585"/>
      <c r="J22" s="209"/>
    </row>
    <row r="23" spans="1:10" ht="25.5" customHeight="1">
      <c r="A23" s="208"/>
      <c r="B23" s="245"/>
      <c r="C23" s="246"/>
      <c r="D23" s="247"/>
      <c r="E23" s="248"/>
      <c r="F23" s="249"/>
      <c r="G23" s="250">
        <f t="shared" si="0"/>
        <v>0</v>
      </c>
      <c r="H23" s="584"/>
      <c r="I23" s="585"/>
      <c r="J23" s="209"/>
    </row>
    <row r="24" spans="1:10" ht="25.5" customHeight="1">
      <c r="A24" s="208"/>
      <c r="B24" s="579" t="s">
        <v>212</v>
      </c>
      <c r="C24" s="580"/>
      <c r="D24" s="580"/>
      <c r="E24" s="580"/>
      <c r="F24" s="580"/>
      <c r="G24" s="251">
        <f>SUM(G17:G23)</f>
        <v>2000</v>
      </c>
      <c r="H24" s="580"/>
      <c r="I24" s="581"/>
      <c r="J24" s="209"/>
    </row>
    <row r="25" spans="1:10" ht="27.75" customHeight="1">
      <c r="A25" s="208"/>
      <c r="B25" s="582" t="s">
        <v>213</v>
      </c>
      <c r="C25" s="583"/>
      <c r="D25" s="583"/>
      <c r="E25" s="583"/>
      <c r="F25" s="583"/>
      <c r="G25" s="583"/>
      <c r="H25" s="583"/>
      <c r="I25" s="583"/>
      <c r="J25" s="209"/>
    </row>
    <row r="26" spans="1:10" s="228" customFormat="1" ht="25.5" customHeight="1">
      <c r="A26" s="224"/>
      <c r="B26" s="240" t="s">
        <v>214</v>
      </c>
      <c r="C26" s="242" t="s">
        <v>215</v>
      </c>
      <c r="D26" s="242" t="s">
        <v>216</v>
      </c>
      <c r="E26" s="578" t="s">
        <v>217</v>
      </c>
      <c r="F26" s="578"/>
      <c r="G26" s="242" t="s">
        <v>218</v>
      </c>
      <c r="H26" s="242" t="s">
        <v>219</v>
      </c>
      <c r="I26" s="252" t="s">
        <v>220</v>
      </c>
      <c r="J26" s="227"/>
    </row>
    <row r="27" spans="1:10" ht="25.5" customHeight="1">
      <c r="A27" s="208"/>
      <c r="B27" s="245" t="s">
        <v>221</v>
      </c>
      <c r="C27" s="247"/>
      <c r="D27" s="246"/>
      <c r="E27" s="576" t="s">
        <v>409</v>
      </c>
      <c r="F27" s="576"/>
      <c r="G27" s="246"/>
      <c r="H27" s="246"/>
      <c r="I27" s="253"/>
      <c r="J27" s="209"/>
    </row>
    <row r="28" spans="1:10" ht="25.5" customHeight="1">
      <c r="A28" s="208"/>
      <c r="B28" s="245" t="s">
        <v>222</v>
      </c>
      <c r="C28" s="247"/>
      <c r="D28" s="246"/>
      <c r="E28" s="576" t="s">
        <v>409</v>
      </c>
      <c r="F28" s="576"/>
      <c r="G28" s="246"/>
      <c r="H28" s="246"/>
      <c r="I28" s="253"/>
      <c r="J28" s="209"/>
    </row>
    <row r="29" spans="1:10" ht="25.5" customHeight="1">
      <c r="A29" s="208"/>
      <c r="B29" s="245"/>
      <c r="C29" s="247"/>
      <c r="D29" s="246"/>
      <c r="E29" s="576"/>
      <c r="F29" s="576"/>
      <c r="G29" s="246"/>
      <c r="H29" s="246"/>
      <c r="I29" s="253"/>
      <c r="J29" s="209"/>
    </row>
    <row r="30" spans="1:10" ht="25.5" customHeight="1">
      <c r="A30" s="208"/>
      <c r="B30" s="245"/>
      <c r="C30" s="247"/>
      <c r="D30" s="246"/>
      <c r="E30" s="576"/>
      <c r="F30" s="576"/>
      <c r="G30" s="246"/>
      <c r="H30" s="246"/>
      <c r="I30" s="253"/>
      <c r="J30" s="209"/>
    </row>
    <row r="31" spans="1:10" ht="25.5" customHeight="1">
      <c r="A31" s="208"/>
      <c r="B31" s="245"/>
      <c r="C31" s="247"/>
      <c r="D31" s="246"/>
      <c r="E31" s="576"/>
      <c r="F31" s="576"/>
      <c r="G31" s="246"/>
      <c r="H31" s="246"/>
      <c r="I31" s="253"/>
      <c r="J31" s="209"/>
    </row>
    <row r="32" spans="1:10" ht="25.5" customHeight="1">
      <c r="A32" s="208"/>
      <c r="B32" s="245"/>
      <c r="C32" s="247"/>
      <c r="D32" s="246"/>
      <c r="E32" s="576"/>
      <c r="F32" s="576"/>
      <c r="G32" s="246"/>
      <c r="H32" s="246"/>
      <c r="I32" s="253"/>
      <c r="J32" s="209"/>
    </row>
    <row r="33" spans="1:10" ht="25.5" customHeight="1">
      <c r="A33" s="208"/>
      <c r="B33" s="245"/>
      <c r="C33" s="247"/>
      <c r="D33" s="246"/>
      <c r="E33" s="576"/>
      <c r="F33" s="576"/>
      <c r="G33" s="246"/>
      <c r="H33" s="246"/>
      <c r="I33" s="253"/>
      <c r="J33" s="209"/>
    </row>
    <row r="34" spans="1:10" ht="25.5" customHeight="1">
      <c r="A34" s="208"/>
      <c r="B34" s="245"/>
      <c r="C34" s="247"/>
      <c r="D34" s="246"/>
      <c r="E34" s="576"/>
      <c r="F34" s="576"/>
      <c r="G34" s="246"/>
      <c r="H34" s="246"/>
      <c r="I34" s="253"/>
      <c r="J34" s="209"/>
    </row>
    <row r="35" spans="1:10" ht="25.5" customHeight="1">
      <c r="A35" s="208"/>
      <c r="B35" s="254"/>
      <c r="C35" s="255"/>
      <c r="D35" s="256"/>
      <c r="E35" s="577"/>
      <c r="F35" s="577"/>
      <c r="G35" s="256"/>
      <c r="H35" s="256"/>
      <c r="I35" s="257"/>
      <c r="J35" s="209"/>
    </row>
    <row r="36" spans="1:10" ht="25.5" customHeight="1">
      <c r="A36" s="208"/>
      <c r="B36" s="258" t="s">
        <v>223</v>
      </c>
      <c r="C36" s="259">
        <f>SUM(C27:C35)</f>
        <v>0</v>
      </c>
      <c r="D36" s="258" t="s">
        <v>224</v>
      </c>
      <c r="E36" s="260"/>
      <c r="F36" s="258" t="s">
        <v>225</v>
      </c>
      <c r="G36" s="261"/>
      <c r="J36" s="209"/>
    </row>
    <row r="37" spans="1:10" ht="7.5" customHeight="1" thickBot="1">
      <c r="A37" s="236"/>
      <c r="B37" s="237"/>
      <c r="C37" s="237"/>
      <c r="D37" s="237"/>
      <c r="E37" s="238"/>
      <c r="F37" s="238"/>
      <c r="G37" s="237"/>
      <c r="H37" s="237"/>
      <c r="I37" s="237"/>
      <c r="J37" s="239"/>
    </row>
    <row r="38" spans="1:10" ht="24" customHeight="1" thickTop="1">
      <c r="B38" s="22"/>
      <c r="C38" s="22"/>
      <c r="D38" s="22"/>
      <c r="E38" s="22"/>
      <c r="F38" s="22"/>
      <c r="G38" s="22"/>
      <c r="H38" s="22"/>
      <c r="I38" s="22"/>
    </row>
    <row r="39" spans="1:10" ht="24" customHeight="1">
      <c r="B39" s="22"/>
      <c r="C39" s="22"/>
      <c r="D39" s="22"/>
      <c r="E39" s="22"/>
      <c r="F39" s="22"/>
      <c r="G39" s="22"/>
      <c r="H39" s="22"/>
      <c r="I39" s="22"/>
    </row>
  </sheetData>
  <mergeCells count="28">
    <mergeCell ref="B2:I5"/>
    <mergeCell ref="C7:E7"/>
    <mergeCell ref="C9:E9"/>
    <mergeCell ref="C10:E10"/>
    <mergeCell ref="C11:E11"/>
    <mergeCell ref="C12:E12"/>
    <mergeCell ref="B15:I15"/>
    <mergeCell ref="H16:I16"/>
    <mergeCell ref="H17:I17"/>
    <mergeCell ref="H18:I18"/>
    <mergeCell ref="H19:I19"/>
    <mergeCell ref="H20:I20"/>
    <mergeCell ref="H21:I21"/>
    <mergeCell ref="H22:I22"/>
    <mergeCell ref="H23:I23"/>
    <mergeCell ref="B24:F24"/>
    <mergeCell ref="H24:I24"/>
    <mergeCell ref="B25:I25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31:F31"/>
  </mergeCells>
  <phoneticPr fontId="2" type="noConversion"/>
  <printOptions horizontalCentered="1"/>
  <pageMargins left="0.43" right="0.39" top="0.59055118110236227" bottom="0.56999999999999995" header="0.39370078740157483" footer="0.51181102362204722"/>
  <pageSetup paperSize="9" scale="77" orientation="portrait" horizont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18</vt:i4>
      </vt:variant>
    </vt:vector>
  </HeadingPairs>
  <TitlesOfParts>
    <vt:vector size="34" baseType="lpstr">
      <vt:lpstr>개인경비(총괄)</vt:lpstr>
      <vt:lpstr>월경비(법인)-접대,일반</vt:lpstr>
      <vt:lpstr>월경비(법인)-여비교통비</vt:lpstr>
      <vt:lpstr>월경비(법인)-법인티머니</vt:lpstr>
      <vt:lpstr>월경비(개인카드,현금)-접대비,일반경비</vt:lpstr>
      <vt:lpstr>월경비(개인카드,현금)-여비교통비</vt:lpstr>
      <vt:lpstr>주유비청구서(240101개정)</vt:lpstr>
      <vt:lpstr>출장 신청(보고)서_국내</vt:lpstr>
      <vt:lpstr>출장 신청(보고)서_국외</vt:lpstr>
      <vt:lpstr>출장 신청(보고)서_국외 (2)</vt:lpstr>
      <vt:lpstr>접대비 첨부서류</vt:lpstr>
      <vt:lpstr>일반경비 첨부서류</vt:lpstr>
      <vt:lpstr>국내 출장비 지급 규정.</vt:lpstr>
      <vt:lpstr>첨부 해외출장여비표</vt:lpstr>
      <vt:lpstr>개체선택자료데이터</vt:lpstr>
      <vt:lpstr>결재방</vt:lpstr>
      <vt:lpstr>'개인경비(총괄)'!Print_Area</vt:lpstr>
      <vt:lpstr>'월경비(개인카드,현금)-여비교통비'!Print_Area</vt:lpstr>
      <vt:lpstr>'월경비(개인카드,현금)-접대비,일반경비'!Print_Area</vt:lpstr>
      <vt:lpstr>'월경비(법인)-법인티머니'!Print_Area</vt:lpstr>
      <vt:lpstr>'월경비(법인)-여비교통비'!Print_Area</vt:lpstr>
      <vt:lpstr>'월경비(법인)-접대,일반'!Print_Area</vt:lpstr>
      <vt:lpstr>'일반경비 첨부서류'!Print_Area</vt:lpstr>
      <vt:lpstr>'접대비 첨부서류'!Print_Area</vt:lpstr>
      <vt:lpstr>'주유비청구서(240101개정)'!Print_Area</vt:lpstr>
      <vt:lpstr>'출장 신청(보고)서_국내'!Print_Area</vt:lpstr>
      <vt:lpstr>'출장 신청(보고)서_국외'!Print_Area</vt:lpstr>
      <vt:lpstr>'출장 신청(보고)서_국외 (2)'!Print_Area</vt:lpstr>
      <vt:lpstr>여비교통비</vt:lpstr>
      <vt:lpstr>'주유비청구서(240101개정)'!유종</vt:lpstr>
      <vt:lpstr>일반경비</vt:lpstr>
      <vt:lpstr>접대비</vt:lpstr>
      <vt:lpstr>지급구분</vt:lpstr>
      <vt:lpstr>출장비</vt:lpstr>
    </vt:vector>
  </TitlesOfParts>
  <Company>cj드림소프트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윤수진</dc:creator>
  <cp:lastModifiedBy>h</cp:lastModifiedBy>
  <cp:lastPrinted>2023-11-13T07:22:11Z</cp:lastPrinted>
  <dcterms:created xsi:type="dcterms:W3CDTF">2001-08-20T00:49:49Z</dcterms:created>
  <dcterms:modified xsi:type="dcterms:W3CDTF">2024-08-08T07:38:59Z</dcterms:modified>
</cp:coreProperties>
</file>