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8800" windowHeight="1237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R16" i="1" s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16" i="1"/>
  <c r="Q15" i="1"/>
  <c r="R15" i="1" s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A15" i="1"/>
  <c r="Q14" i="1"/>
  <c r="R14" i="1" s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B14" i="1"/>
  <c r="A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13" i="1"/>
  <c r="B13" i="1"/>
  <c r="A13" i="1"/>
  <c r="Q12" i="1"/>
  <c r="R12" i="1" s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A12" i="1"/>
  <c r="Q11" i="1"/>
  <c r="R11" i="1" s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B11" i="1"/>
  <c r="A11" i="1"/>
  <c r="Q10" i="1"/>
  <c r="R10" i="1" s="1"/>
  <c r="P10" i="1"/>
  <c r="O10" i="1"/>
  <c r="N10" i="1"/>
  <c r="M10" i="1"/>
  <c r="L10" i="1"/>
  <c r="K10" i="1"/>
  <c r="J10" i="1"/>
  <c r="I10" i="1"/>
  <c r="H10" i="1"/>
  <c r="G10" i="1"/>
  <c r="F10" i="1"/>
  <c r="E10" i="1"/>
  <c r="C10" i="1"/>
  <c r="B10" i="1"/>
  <c r="A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9" i="1"/>
  <c r="B9" i="1"/>
  <c r="A9" i="1"/>
  <c r="Q8" i="1"/>
  <c r="R8" i="1" s="1"/>
  <c r="P8" i="1"/>
  <c r="O8" i="1"/>
  <c r="N8" i="1"/>
  <c r="M8" i="1"/>
  <c r="L8" i="1"/>
  <c r="K8" i="1"/>
  <c r="J8" i="1"/>
  <c r="I8" i="1"/>
  <c r="H8" i="1"/>
  <c r="G8" i="1"/>
  <c r="F8" i="1"/>
  <c r="E8" i="1"/>
  <c r="C8" i="1"/>
  <c r="B8" i="1"/>
  <c r="A8" i="1"/>
  <c r="Q7" i="1"/>
  <c r="R7" i="1" s="1"/>
  <c r="P7" i="1"/>
  <c r="O7" i="1"/>
  <c r="N7" i="1"/>
  <c r="M7" i="1"/>
  <c r="L7" i="1"/>
  <c r="K7" i="1"/>
  <c r="J7" i="1"/>
  <c r="I7" i="1"/>
  <c r="H7" i="1"/>
  <c r="G7" i="1"/>
  <c r="F7" i="1"/>
  <c r="E7" i="1"/>
  <c r="C7" i="1"/>
  <c r="B7" i="1"/>
  <c r="A7" i="1"/>
  <c r="Q6" i="1"/>
  <c r="R6" i="1" s="1"/>
  <c r="P6" i="1"/>
  <c r="O6" i="1"/>
  <c r="N6" i="1"/>
  <c r="M6" i="1"/>
  <c r="L6" i="1"/>
  <c r="K6" i="1"/>
  <c r="J6" i="1"/>
  <c r="I6" i="1"/>
  <c r="H6" i="1"/>
  <c r="G6" i="1"/>
  <c r="F6" i="1"/>
  <c r="E6" i="1"/>
  <c r="C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C5" i="1"/>
  <c r="B5" i="1"/>
  <c r="A5" i="1"/>
  <c r="Q4" i="1"/>
  <c r="R4" i="1" s="1"/>
  <c r="P4" i="1"/>
  <c r="O4" i="1"/>
  <c r="N4" i="1"/>
  <c r="M4" i="1"/>
  <c r="L4" i="1"/>
  <c r="K4" i="1"/>
  <c r="J4" i="1"/>
  <c r="I4" i="1"/>
  <c r="H4" i="1"/>
  <c r="G4" i="1"/>
  <c r="F4" i="1"/>
  <c r="E4" i="1"/>
  <c r="C4" i="1"/>
  <c r="B4" i="1"/>
  <c r="A4" i="1"/>
  <c r="Q3" i="1"/>
  <c r="R3" i="1" s="1"/>
  <c r="P3" i="1"/>
  <c r="O3" i="1"/>
  <c r="N3" i="1"/>
  <c r="M3" i="1"/>
  <c r="L3" i="1"/>
  <c r="J3" i="1"/>
  <c r="I3" i="1"/>
  <c r="H3" i="1"/>
  <c r="G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<sst xmlns="http://schemas.openxmlformats.org/spreadsheetml/2006/main" count="37" uniqueCount="23">
  <si>
    <t>Kunde:Kunde</t>
  </si>
  <si>
    <t>0</t>
  </si>
  <si>
    <t>num</t>
  </si>
  <si>
    <t>such</t>
  </si>
  <si>
    <t>namebspr</t>
  </si>
  <si>
    <t>staat@selection='$,,kenn=={0}'</t>
  </si>
  <si>
    <t>ans</t>
  </si>
  <si>
    <t>str</t>
  </si>
  <si>
    <t>plz</t>
  </si>
  <si>
    <t>nort</t>
  </si>
  <si>
    <t>tele</t>
  </si>
  <si>
    <t>fax</t>
  </si>
  <si>
    <t>email</t>
  </si>
  <si>
    <t>urlt</t>
  </si>
  <si>
    <t>bem</t>
  </si>
  <si>
    <t>frbez</t>
  </si>
  <si>
    <t>ustid@skip</t>
  </si>
  <si>
    <t>vart</t>
  </si>
  <si>
    <t>zaform</t>
  </si>
  <si>
    <t>D</t>
  </si>
  <si>
    <t>testmail</t>
  </si>
  <si>
    <t>MNTEST</t>
  </si>
  <si>
    <t>zbed@skip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</si>
</sst>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.180.9.211\datueb\owimp\Work\MNTEST\Kun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s-Import"/>
      <sheetName val="KSTAM"/>
      <sheetName val="KLAND"/>
      <sheetName val="abas-Länder"/>
      <sheetName val="KVERSA"/>
      <sheetName val="KZAHLB"/>
    </sheetNames>
    <sheetDataSet>
      <sheetData sheetId="0"/>
      <sheetData sheetId="1">
        <row r="2">
          <cell r="A2" t="str">
            <v>10010</v>
          </cell>
          <cell r="B2" t="str">
            <v>altek</v>
          </cell>
          <cell r="C2" t="str">
            <v>Altek GmbH</v>
          </cell>
          <cell r="I2" t="str">
            <v>Boschstr. 1</v>
          </cell>
          <cell r="J2" t="str">
            <v>72108</v>
          </cell>
          <cell r="K2" t="str">
            <v>Hailfingen</v>
          </cell>
          <cell r="N2" t="str">
            <v>07457</v>
          </cell>
          <cell r="O2" t="str">
            <v>9426-0</v>
          </cell>
          <cell r="P2" t="str">
            <v>9426-66</v>
          </cell>
          <cell r="T2" t="str">
            <v>08</v>
          </cell>
          <cell r="U2" t="str">
            <v>01</v>
          </cell>
          <cell r="BG2" t="str">
            <v>in Hailfingen an T-Kreuzung links, nach ca. 300 m auf Hauptstraße rechts</v>
          </cell>
          <cell r="BH2" t="str">
            <v>in das Industriegebiet, 2te Einmündung links abbiegen.</v>
          </cell>
        </row>
        <row r="3">
          <cell r="A3" t="str">
            <v>10020</v>
          </cell>
          <cell r="B3" t="str">
            <v>arburg</v>
          </cell>
          <cell r="C3" t="str">
            <v>Arburg GmbH &amp; Co.KG</v>
          </cell>
          <cell r="I3" t="str">
            <v>Arthur-Hehl-Straße</v>
          </cell>
          <cell r="J3" t="str">
            <v>72290</v>
          </cell>
          <cell r="K3" t="str">
            <v>Loßburg</v>
          </cell>
          <cell r="N3" t="str">
            <v>07446</v>
          </cell>
          <cell r="O3" t="str">
            <v>330</v>
          </cell>
          <cell r="P3" t="str">
            <v>333365</v>
          </cell>
          <cell r="T3" t="str">
            <v>03</v>
          </cell>
          <cell r="U3" t="str">
            <v>02</v>
          </cell>
          <cell r="BC3" t="str">
            <v>** Einige Teilemappen sind im Archiv (seit 2000 keine Bestellung) **</v>
          </cell>
          <cell r="BG3" t="str">
            <v>Wenn Bestell-Nr.anfangen mit 5 Serient. 2 Sonder. 3 Ersatz. 4 Nacharbeits.</v>
          </cell>
          <cell r="BH3" t="str">
            <v>Warenanahme Mo - Do. 07:00 - 16:30 Uhr</v>
          </cell>
          <cell r="BI3" t="str">
            <v>Warenanahme Fr       07:00 - 15:00 Uhr tel.Hr.Müller 10.10.06 tk</v>
          </cell>
        </row>
        <row r="4">
          <cell r="A4" t="str">
            <v>10215</v>
          </cell>
          <cell r="B4" t="str">
            <v>bauer</v>
          </cell>
          <cell r="C4" t="str">
            <v>Bauer</v>
          </cell>
          <cell r="D4" t="str">
            <v>Grossküchentechnik</v>
          </cell>
          <cell r="I4" t="str">
            <v>Industriestraße 17</v>
          </cell>
          <cell r="J4" t="str">
            <v>91126</v>
          </cell>
          <cell r="K4" t="str">
            <v>Rednitzhembach</v>
          </cell>
          <cell r="N4" t="str">
            <v>09122</v>
          </cell>
          <cell r="O4" t="str">
            <v>62766</v>
          </cell>
          <cell r="P4" t="str">
            <v>62667</v>
          </cell>
          <cell r="T4" t="str">
            <v>08</v>
          </cell>
          <cell r="U4" t="str">
            <v>03</v>
          </cell>
        </row>
        <row r="5">
          <cell r="A5" t="str">
            <v>10240</v>
          </cell>
          <cell r="B5" t="str">
            <v>bihlmaier</v>
          </cell>
          <cell r="C5" t="str">
            <v>Helga Bihlmaier</v>
          </cell>
          <cell r="D5" t="str">
            <v>z. Hd. Fr. Bihlmaier</v>
          </cell>
          <cell r="I5" t="str">
            <v>Schloßhalde 47</v>
          </cell>
          <cell r="J5" t="str">
            <v>73312</v>
          </cell>
          <cell r="K5" t="str">
            <v>Geislingen/Steige</v>
          </cell>
          <cell r="N5" t="str">
            <v>07331</v>
          </cell>
          <cell r="O5" t="str">
            <v>41141</v>
          </cell>
          <cell r="P5" t="str">
            <v>43349</v>
          </cell>
          <cell r="T5" t="str">
            <v>08</v>
          </cell>
          <cell r="U5" t="str">
            <v>03</v>
          </cell>
        </row>
        <row r="6">
          <cell r="A6" t="str">
            <v>10245</v>
          </cell>
          <cell r="B6" t="str">
            <v>bosch</v>
          </cell>
          <cell r="C6" t="str">
            <v>Bosch Thermotechnik GmbH</v>
          </cell>
          <cell r="I6" t="str">
            <v>Junkersstrasse 20-24</v>
          </cell>
          <cell r="J6" t="str">
            <v>73249</v>
          </cell>
          <cell r="K6" t="str">
            <v>Wernau</v>
          </cell>
          <cell r="N6" t="str">
            <v>07153</v>
          </cell>
          <cell r="O6" t="str">
            <v>306-0</v>
          </cell>
          <cell r="P6" t="str">
            <v>0711811-5162047</v>
          </cell>
          <cell r="T6" t="str">
            <v>08</v>
          </cell>
          <cell r="U6" t="str">
            <v>02</v>
          </cell>
          <cell r="X6" t="str">
            <v>35182</v>
          </cell>
          <cell r="Y6" t="str">
            <v>DE 811164527</v>
          </cell>
          <cell r="BC6" t="str">
            <v>Warenannahme: Mo.-Fr.:von 6.00 - 15.00 Uhr                      19.05.04/ib</v>
          </cell>
        </row>
        <row r="7">
          <cell r="A7" t="str">
            <v>10265</v>
          </cell>
          <cell r="B7" t="str">
            <v>brinkmann</v>
          </cell>
          <cell r="C7" t="str">
            <v>Jochen Brinkmann</v>
          </cell>
          <cell r="D7" t="str">
            <v>Großküchentechnik</v>
          </cell>
          <cell r="I7" t="str">
            <v>Düsseldorfer Str. 20</v>
          </cell>
          <cell r="J7" t="str">
            <v>40822</v>
          </cell>
          <cell r="K7" t="str">
            <v>Mettmann</v>
          </cell>
          <cell r="N7" t="str">
            <v>0201</v>
          </cell>
          <cell r="O7" t="str">
            <v>460026</v>
          </cell>
          <cell r="P7" t="str">
            <v>460082</v>
          </cell>
          <cell r="T7" t="str">
            <v>08</v>
          </cell>
          <cell r="U7" t="str">
            <v>03</v>
          </cell>
          <cell r="BC7" t="str">
            <v>stellt Geschäftstätigkeit ein 05.02.04 hh</v>
          </cell>
        </row>
        <row r="8">
          <cell r="A8" t="str">
            <v>10270</v>
          </cell>
          <cell r="B8" t="str">
            <v>brueninghaus</v>
          </cell>
          <cell r="C8" t="str">
            <v>Bosch Rexroth AG</v>
          </cell>
          <cell r="I8" t="str">
            <v>An d.Kelterwiesen 14</v>
          </cell>
          <cell r="J8" t="str">
            <v>72160</v>
          </cell>
          <cell r="K8" t="str">
            <v>Horb/Neckar</v>
          </cell>
          <cell r="N8" t="str">
            <v>07451</v>
          </cell>
          <cell r="O8" t="str">
            <v>920</v>
          </cell>
          <cell r="P8" t="str">
            <v>8221</v>
          </cell>
          <cell r="T8" t="str">
            <v>05</v>
          </cell>
          <cell r="U8" t="str">
            <v>75</v>
          </cell>
          <cell r="X8" t="str">
            <v>000035182</v>
          </cell>
          <cell r="BC8" t="str">
            <v>Wareneingang  FAX 07451-92-1534      UPS Kd.Nr.775935 * 976... zum härten *</v>
          </cell>
          <cell r="BD8" t="str">
            <v>07451-921368                                          * HMH Härterei März *</v>
          </cell>
          <cell r="BE8" t="str">
            <v>Computerfax 07451/925-Telefondurchwahl                * Harald            *</v>
          </cell>
          <cell r="BF8" t="str">
            <v>Verzinkte Kisten = A03 Lagerbehälter                  * Murber Steige 35  *</v>
          </cell>
          <cell r="BG8" t="str">
            <v>Kühne &amp; Nagel Tel 0711-8306-234 Schulze 282 Berenz    * 72160 Horb-Ahldorf*</v>
          </cell>
          <cell r="BH8" t="str">
            <v>K&amp;N Fahrer H.Schuster Tel: 0172/7409325              ********************</v>
          </cell>
          <cell r="BI8" t="str">
            <v>rentschler 07451-921316******** grüner Fußbehälter Tara 82KG********</v>
          </cell>
        </row>
        <row r="9">
          <cell r="A9" t="str">
            <v>10275</v>
          </cell>
          <cell r="B9" t="str">
            <v>bucher</v>
          </cell>
          <cell r="C9" t="str">
            <v>Treppen Bucher GmbH</v>
          </cell>
          <cell r="I9" t="str">
            <v>Ringstr. 4-6</v>
          </cell>
          <cell r="J9" t="str">
            <v>71131</v>
          </cell>
          <cell r="K9" t="str">
            <v>Jettingen</v>
          </cell>
          <cell r="N9" t="str">
            <v>07452</v>
          </cell>
          <cell r="O9" t="str">
            <v>7420</v>
          </cell>
          <cell r="P9" t="str">
            <v>74240</v>
          </cell>
          <cell r="T9" t="str">
            <v>08</v>
          </cell>
          <cell r="U9" t="str">
            <v>01</v>
          </cell>
        </row>
        <row r="10">
          <cell r="A10" t="str">
            <v>10280</v>
          </cell>
          <cell r="B10" t="str">
            <v>buck</v>
          </cell>
          <cell r="C10" t="str">
            <v>Rudolf Buck GmbH</v>
          </cell>
          <cell r="D10" t="str">
            <v>Medizin- und Labortechnik</v>
          </cell>
          <cell r="I10" t="str">
            <v>Römerweg 9</v>
          </cell>
          <cell r="J10" t="str">
            <v>78570</v>
          </cell>
          <cell r="K10" t="str">
            <v>Mühlheim</v>
          </cell>
          <cell r="N10" t="str">
            <v>07463</v>
          </cell>
          <cell r="O10" t="str">
            <v>99516-30</v>
          </cell>
          <cell r="P10" t="str">
            <v>99516-36</v>
          </cell>
          <cell r="R10" t="str">
            <v>info@buck-medizintechnik.de</v>
          </cell>
          <cell r="T10" t="str">
            <v>01</v>
          </cell>
          <cell r="U10" t="str">
            <v>02</v>
          </cell>
          <cell r="BC10" t="str">
            <v>Montag - Donnerstag 8.00 - 12.00 Uhr, 13.00 - 16.00 Uhr</v>
          </cell>
          <cell r="BD10" t="str">
            <v>Freitag 8.00 - 12.00 Uhr/ 12.07.02 tt</v>
          </cell>
        </row>
        <row r="11">
          <cell r="A11" t="str">
            <v>10255</v>
          </cell>
          <cell r="B11" t="str">
            <v>boysen</v>
          </cell>
          <cell r="C11" t="str">
            <v>Boysen GmbH + Co.KG</v>
          </cell>
          <cell r="D11" t="str">
            <v>Sonderschalldämpferbau</v>
          </cell>
          <cell r="I11" t="str">
            <v>Friedrich-Boysen-S.14-17</v>
          </cell>
          <cell r="J11" t="str">
            <v>72213</v>
          </cell>
          <cell r="K11" t="str">
            <v>Altensteig</v>
          </cell>
          <cell r="N11" t="str">
            <v>07453</v>
          </cell>
          <cell r="O11" t="str">
            <v>20-0</v>
          </cell>
          <cell r="P11" t="str">
            <v>20290</v>
          </cell>
          <cell r="T11" t="str">
            <v>08</v>
          </cell>
          <cell r="U11" t="str">
            <v>01</v>
          </cell>
          <cell r="X11" t="str">
            <v>7008700</v>
          </cell>
          <cell r="BC11" t="str">
            <v>ACHTUNG! Bei Lieferung nach Frankreich wünscht Boysen Rechnung mit USt.,</v>
          </cell>
          <cell r="BD11" t="str">
            <v>deshalb LA Abholung mit Adresse Frankreich und Land Deutschland! Hr. Bohnet</v>
          </cell>
          <cell r="BE11" t="str">
            <v>11.11.2010</v>
          </cell>
          <cell r="BF11" t="str">
            <v>AB, LS, Angebote auf Fax 20-500!</v>
          </cell>
          <cell r="BG11" t="str">
            <v>** Einige Teilemappen sind im Archiv ( seit 2000 keine Bestellung ) **</v>
          </cell>
          <cell r="BH11" t="str">
            <v>** Lieferadresse VDA: 40 Turmfeld, 60 Walddorf, 70 Simmersfeld **</v>
          </cell>
          <cell r="BI11" t="str">
            <v>Passwort für Vorlage LZ-Abrechnung: boysen2010</v>
          </cell>
        </row>
        <row r="12">
          <cell r="A12" t="str">
            <v>10410</v>
          </cell>
          <cell r="B12" t="str">
            <v>claasen</v>
          </cell>
          <cell r="C12" t="str">
            <v>Henning J. Claasen</v>
          </cell>
          <cell r="I12" t="str">
            <v>Lilienthalstr.6</v>
          </cell>
          <cell r="J12" t="str">
            <v>21337</v>
          </cell>
          <cell r="K12" t="str">
            <v>Lüneburg</v>
          </cell>
        </row>
        <row r="13">
          <cell r="A13" t="str">
            <v>10415</v>
          </cell>
          <cell r="B13" t="str">
            <v>concordia</v>
          </cell>
          <cell r="C13" t="str">
            <v>Alstom</v>
          </cell>
          <cell r="D13" t="str">
            <v>T &amp; D GmbH</v>
          </cell>
          <cell r="I13" t="str">
            <v>Industriestr.9</v>
          </cell>
          <cell r="J13" t="str">
            <v>70794</v>
          </cell>
          <cell r="K13" t="str">
            <v>Filderstadt 1</v>
          </cell>
          <cell r="N13" t="str">
            <v>07158</v>
          </cell>
          <cell r="O13" t="str">
            <v>150</v>
          </cell>
          <cell r="P13" t="str">
            <v>15-232</v>
          </cell>
          <cell r="T13" t="str">
            <v>08</v>
          </cell>
          <cell r="U13" t="str">
            <v>07</v>
          </cell>
          <cell r="BD13" t="str">
            <v>Lieferschein und Rechnung müssen vorher eingehen.</v>
          </cell>
          <cell r="BF13" t="str">
            <v>Beschichtung: Firma Rapp Karl Benz</v>
          </cell>
          <cell r="BG13" t="str">
            <v>Herr Grunow (Fahrer) 0172 640-5010       Str.4 72124 Pliezhausen Fr.Stöber</v>
          </cell>
          <cell r="BH13" t="str">
            <v>Anlieferzeiten : Mo. - Do.:</v>
          </cell>
          <cell r="BI13" t="str">
            <v>Fr.      :</v>
          </cell>
        </row>
        <row r="14">
          <cell r="A14" t="str">
            <v>10605</v>
          </cell>
          <cell r="B14" t="str">
            <v>degussa</v>
          </cell>
          <cell r="C14" t="str">
            <v>DeguDent GmbH</v>
          </cell>
          <cell r="I14" t="str">
            <v>Rodenbacher Chausse 4</v>
          </cell>
          <cell r="J14" t="str">
            <v>63457</v>
          </cell>
          <cell r="K14" t="str">
            <v>Hanau-Wolfgang</v>
          </cell>
          <cell r="N14" t="str">
            <v>06181</v>
          </cell>
          <cell r="O14" t="str">
            <v>59-50</v>
          </cell>
          <cell r="P14" t="str">
            <v>59-5858</v>
          </cell>
          <cell r="T14" t="str">
            <v>08</v>
          </cell>
          <cell r="U14" t="str">
            <v>02</v>
          </cell>
          <cell r="BC14" t="str">
            <v>Kunde hieß bis 21.03.03  "DEGUSSA AG".  Umbenannt am 27.06.03 (Schreiben)gs</v>
          </cell>
          <cell r="BD14" t="str">
            <v>** Allgemeine Ablage im Archiv ** 31.05.2012 MH</v>
          </cell>
        </row>
        <row r="15">
          <cell r="A15" t="str">
            <v>10810</v>
          </cell>
          <cell r="B15" t="str">
            <v>ebor</v>
          </cell>
          <cell r="C15" t="str">
            <v>Ebor Edelstahl GmbH</v>
          </cell>
          <cell r="I15" t="str">
            <v>Siemensstr.10-12</v>
          </cell>
          <cell r="J15" t="str">
            <v>74343</v>
          </cell>
          <cell r="K15" t="str">
            <v>Sachsenheim</v>
          </cell>
          <cell r="N15" t="str">
            <v>07147</v>
          </cell>
          <cell r="O15" t="str">
            <v>3071</v>
          </cell>
          <cell r="P15" t="str">
            <v>12628</v>
          </cell>
          <cell r="T15" t="str">
            <v>08</v>
          </cell>
          <cell r="U15" t="str">
            <v>01</v>
          </cell>
        </row>
      </sheetData>
      <sheetData sheetId="2"/>
      <sheetData sheetId="3"/>
      <sheetData sheetId="4">
        <row r="1">
          <cell r="A1" t="str">
            <v>LFD</v>
          </cell>
          <cell r="B1" t="str">
            <v>BEZ</v>
          </cell>
        </row>
        <row r="2">
          <cell r="A2" t="str">
            <v>01</v>
          </cell>
          <cell r="B2" t="str">
            <v>Abholung</v>
          </cell>
        </row>
        <row r="3">
          <cell r="A3" t="str">
            <v>02</v>
          </cell>
          <cell r="B3" t="str">
            <v>Sped. Stickel</v>
          </cell>
        </row>
        <row r="4">
          <cell r="A4" t="str">
            <v>03</v>
          </cell>
          <cell r="B4" t="str">
            <v>Post</v>
          </cell>
        </row>
        <row r="5">
          <cell r="A5" t="str">
            <v>04</v>
          </cell>
          <cell r="B5" t="str">
            <v>Fracht</v>
          </cell>
        </row>
        <row r="6">
          <cell r="A6" t="str">
            <v>05</v>
          </cell>
          <cell r="B6" t="str">
            <v>Express</v>
          </cell>
        </row>
        <row r="7">
          <cell r="A7" t="str">
            <v>06</v>
          </cell>
          <cell r="B7" t="str">
            <v>TNT Express</v>
          </cell>
        </row>
        <row r="8">
          <cell r="A8" t="str">
            <v>07</v>
          </cell>
          <cell r="B8" t="str">
            <v>Zufuhr</v>
          </cell>
        </row>
        <row r="9">
          <cell r="A9" t="str">
            <v>08</v>
          </cell>
          <cell r="B9" t="str">
            <v>DHL Express</v>
          </cell>
        </row>
        <row r="10">
          <cell r="A10" t="str">
            <v>10</v>
          </cell>
          <cell r="B10" t="str">
            <v>UPS</v>
          </cell>
        </row>
        <row r="11">
          <cell r="A11" t="str">
            <v>11</v>
          </cell>
          <cell r="B11" t="str">
            <v>DPD</v>
          </cell>
        </row>
        <row r="12">
          <cell r="A12" t="str">
            <v>12</v>
          </cell>
          <cell r="B12" t="str">
            <v>Seefracht Kühne + Nagel</v>
          </cell>
        </row>
        <row r="13">
          <cell r="A13" t="str">
            <v>14</v>
          </cell>
          <cell r="B13" t="str">
            <v>Seefracht</v>
          </cell>
        </row>
        <row r="14">
          <cell r="A14" t="str">
            <v>17</v>
          </cell>
          <cell r="B14" t="str">
            <v>Sped. Cordes &amp; Simon GmbH</v>
          </cell>
        </row>
        <row r="15">
          <cell r="A15" t="str">
            <v>19</v>
          </cell>
          <cell r="B15" t="str">
            <v>Sped. ABX</v>
          </cell>
        </row>
        <row r="16">
          <cell r="A16" t="str">
            <v>20</v>
          </cell>
          <cell r="B16" t="str">
            <v>Zufuhr Fa. Wehrle, Triberg</v>
          </cell>
        </row>
        <row r="17">
          <cell r="A17" t="str">
            <v>21</v>
          </cell>
          <cell r="B17" t="str">
            <v>Sped. Häring</v>
          </cell>
        </row>
        <row r="18">
          <cell r="A18" t="str">
            <v>22</v>
          </cell>
          <cell r="B18" t="str">
            <v>Sped. Kühne und Nagel</v>
          </cell>
        </row>
        <row r="19">
          <cell r="A19" t="str">
            <v>23</v>
          </cell>
          <cell r="B19" t="str">
            <v>Sped. Danzas</v>
          </cell>
        </row>
        <row r="20">
          <cell r="A20" t="str">
            <v>24</v>
          </cell>
          <cell r="B20" t="str">
            <v>Zufuhr Held &amp; Geiger Nagold</v>
          </cell>
        </row>
        <row r="21">
          <cell r="A21" t="str">
            <v>25</v>
          </cell>
          <cell r="B21" t="str">
            <v>Luftfracht</v>
          </cell>
        </row>
        <row r="22">
          <cell r="A22" t="str">
            <v>26</v>
          </cell>
          <cell r="B22" t="str">
            <v>Sped. Emons</v>
          </cell>
        </row>
        <row r="23">
          <cell r="A23" t="str">
            <v>28</v>
          </cell>
          <cell r="B23" t="str">
            <v>Sped. Barth</v>
          </cell>
        </row>
        <row r="24">
          <cell r="A24" t="str">
            <v>29</v>
          </cell>
          <cell r="B24" t="str">
            <v>Sped. Glatz</v>
          </cell>
        </row>
        <row r="25">
          <cell r="A25" t="str">
            <v>30</v>
          </cell>
          <cell r="B25" t="str">
            <v>DHL Worldwide</v>
          </cell>
        </row>
        <row r="26">
          <cell r="A26" t="str">
            <v>31</v>
          </cell>
          <cell r="B26" t="str">
            <v>Sped. Schuon</v>
          </cell>
        </row>
        <row r="27">
          <cell r="A27" t="str">
            <v>32</v>
          </cell>
          <cell r="B27" t="str">
            <v>Spedition</v>
          </cell>
        </row>
        <row r="28">
          <cell r="A28" t="str">
            <v>36</v>
          </cell>
          <cell r="B28" t="str">
            <v>Zufuhr durch Herrn Herfurth</v>
          </cell>
        </row>
        <row r="29">
          <cell r="A29" t="str">
            <v>39</v>
          </cell>
          <cell r="B29" t="str">
            <v>Sped. Dachser</v>
          </cell>
        </row>
        <row r="30">
          <cell r="A30" t="str">
            <v>40</v>
          </cell>
          <cell r="B30" t="str">
            <v>Zufuhr durch Sped. Wehrstein</v>
          </cell>
        </row>
        <row r="31">
          <cell r="A31" t="str">
            <v>44</v>
          </cell>
          <cell r="B31" t="str">
            <v>Sped. Schenker, Stuttgart</v>
          </cell>
        </row>
        <row r="32">
          <cell r="A32" t="str">
            <v>45</v>
          </cell>
          <cell r="B32" t="str">
            <v>UPS oder Spedition</v>
          </cell>
        </row>
        <row r="33">
          <cell r="A33" t="str">
            <v>46</v>
          </cell>
          <cell r="B33" t="str">
            <v>Sped. C.Hasenauers Nachf.</v>
          </cell>
        </row>
        <row r="34">
          <cell r="A34" t="str">
            <v>47</v>
          </cell>
          <cell r="B34" t="str">
            <v>German Parcel Service</v>
          </cell>
        </row>
        <row r="35">
          <cell r="A35" t="str">
            <v>48</v>
          </cell>
          <cell r="B35" t="str">
            <v>Sped. HSE STEINLE Euro Logistik</v>
          </cell>
        </row>
        <row r="36">
          <cell r="A36" t="str">
            <v>50</v>
          </cell>
          <cell r="B36" t="str">
            <v>Sped. Craiss</v>
          </cell>
        </row>
        <row r="37">
          <cell r="A37" t="str">
            <v>52</v>
          </cell>
          <cell r="B37" t="str">
            <v>Sped. Weckerle</v>
          </cell>
        </row>
        <row r="38">
          <cell r="A38" t="str">
            <v>53</v>
          </cell>
          <cell r="B38" t="str">
            <v>Sped. Rentschler</v>
          </cell>
        </row>
        <row r="39">
          <cell r="A39" t="str">
            <v>54</v>
          </cell>
          <cell r="B39" t="str">
            <v>Sped. Fahrner</v>
          </cell>
        </row>
        <row r="40">
          <cell r="A40" t="str">
            <v>55</v>
          </cell>
          <cell r="B40" t="str">
            <v>Sped. Transco</v>
          </cell>
        </row>
        <row r="41">
          <cell r="A41" t="str">
            <v>56</v>
          </cell>
          <cell r="B41" t="str">
            <v>Sped. Lächler</v>
          </cell>
        </row>
        <row r="42">
          <cell r="A42" t="str">
            <v>57</v>
          </cell>
          <cell r="B42" t="str">
            <v>Sped. Anterist+Schneider</v>
          </cell>
        </row>
        <row r="43">
          <cell r="A43" t="str">
            <v>58</v>
          </cell>
          <cell r="B43" t="str">
            <v>Sped. Frans Maas</v>
          </cell>
        </row>
        <row r="44">
          <cell r="A44" t="str">
            <v>59</v>
          </cell>
          <cell r="B44" t="str">
            <v>Sped. Müller</v>
          </cell>
        </row>
        <row r="45">
          <cell r="A45" t="str">
            <v>60</v>
          </cell>
          <cell r="B45" t="str">
            <v>Sped. Steinert</v>
          </cell>
        </row>
        <row r="46">
          <cell r="A46" t="str">
            <v>61</v>
          </cell>
          <cell r="B46" t="str">
            <v>Sped. Adam</v>
          </cell>
        </row>
        <row r="47">
          <cell r="A47" t="str">
            <v>62</v>
          </cell>
          <cell r="B47" t="str">
            <v>Werkverkehr-Behr</v>
          </cell>
        </row>
        <row r="48">
          <cell r="A48" t="str">
            <v>63</v>
          </cell>
          <cell r="B48" t="str">
            <v>Sped. Schenker</v>
          </cell>
        </row>
        <row r="49">
          <cell r="A49" t="str">
            <v>66</v>
          </cell>
          <cell r="B49" t="str">
            <v>Sped. ALTRANS, F-Hambach</v>
          </cell>
        </row>
        <row r="50">
          <cell r="A50" t="str">
            <v>70</v>
          </cell>
          <cell r="B50" t="str">
            <v>Sped. Gebr. Weiss</v>
          </cell>
        </row>
        <row r="51">
          <cell r="A51" t="str">
            <v>71</v>
          </cell>
          <cell r="B51" t="str">
            <v>Sped. Helmrath</v>
          </cell>
        </row>
        <row r="52">
          <cell r="A52" t="str">
            <v>72</v>
          </cell>
          <cell r="B52" t="str">
            <v>Sped. Wunderer</v>
          </cell>
        </row>
        <row r="53">
          <cell r="A53" t="str">
            <v>74</v>
          </cell>
          <cell r="B53" t="str">
            <v>Sped. Kirchner</v>
          </cell>
        </row>
        <row r="54">
          <cell r="A54" t="str">
            <v>75</v>
          </cell>
          <cell r="B54" t="str">
            <v>Sped. Betz</v>
          </cell>
        </row>
        <row r="55">
          <cell r="A55" t="str">
            <v>76</v>
          </cell>
          <cell r="B55" t="str">
            <v>Sped. Ascherl</v>
          </cell>
        </row>
        <row r="56">
          <cell r="A56" t="str">
            <v>77</v>
          </cell>
          <cell r="B56" t="str">
            <v>Sped. Fritz</v>
          </cell>
        </row>
        <row r="57">
          <cell r="A57" t="str">
            <v>78</v>
          </cell>
          <cell r="B57" t="str">
            <v>Sped. Vögele</v>
          </cell>
        </row>
        <row r="58">
          <cell r="A58" t="str">
            <v>79</v>
          </cell>
          <cell r="B58" t="str">
            <v>Sped. Fross</v>
          </cell>
        </row>
        <row r="59">
          <cell r="A59" t="str">
            <v>80</v>
          </cell>
          <cell r="B59" t="str">
            <v>Sped. Kunzendorf</v>
          </cell>
        </row>
        <row r="60">
          <cell r="A60" t="str">
            <v>81</v>
          </cell>
          <cell r="B60" t="str">
            <v>Sped. MTG, Mannheim</v>
          </cell>
        </row>
        <row r="61">
          <cell r="A61" t="str">
            <v>82</v>
          </cell>
          <cell r="B61" t="str">
            <v>Sped. Panalpina</v>
          </cell>
        </row>
        <row r="62">
          <cell r="A62" t="str">
            <v>83</v>
          </cell>
          <cell r="B62" t="str">
            <v>Direktlieferung von Fa. Kipp</v>
          </cell>
        </row>
        <row r="63">
          <cell r="A63" t="str">
            <v>84</v>
          </cell>
          <cell r="B63" t="str">
            <v>Direktlieferung von Fa. Baum</v>
          </cell>
        </row>
        <row r="64">
          <cell r="A64" t="str">
            <v>85</v>
          </cell>
          <cell r="B64" t="str">
            <v>Sped. BFR-Sped.GmbH</v>
          </cell>
        </row>
        <row r="65">
          <cell r="A65" t="str">
            <v>86</v>
          </cell>
          <cell r="B65" t="str">
            <v>Sped. Schwikowski</v>
          </cell>
        </row>
        <row r="66">
          <cell r="A66" t="str">
            <v>87</v>
          </cell>
          <cell r="B66" t="str">
            <v>Sped. Diehl</v>
          </cell>
        </row>
        <row r="67">
          <cell r="A67" t="str">
            <v>88</v>
          </cell>
          <cell r="B67" t="str">
            <v>Sped. Eberl</v>
          </cell>
        </row>
        <row r="68">
          <cell r="A68" t="str">
            <v>89</v>
          </cell>
          <cell r="B68" t="str">
            <v>Sped. Erka</v>
          </cell>
        </row>
        <row r="69">
          <cell r="A69" t="str">
            <v>73</v>
          </cell>
          <cell r="B69" t="str">
            <v>Direktlieferung von Fa. Scheuhing</v>
          </cell>
        </row>
        <row r="70">
          <cell r="A70" t="str">
            <v>09</v>
          </cell>
          <cell r="B70" t="str">
            <v>FedEx</v>
          </cell>
        </row>
        <row r="71">
          <cell r="A71" t="str">
            <v>69</v>
          </cell>
          <cell r="B71" t="str">
            <v>Direktlieferung von Fa. Henkel</v>
          </cell>
        </row>
        <row r="72">
          <cell r="A72" t="str">
            <v>67</v>
          </cell>
          <cell r="B72" t="str">
            <v>Sped. Streit</v>
          </cell>
        </row>
        <row r="73">
          <cell r="A73" t="str">
            <v>68</v>
          </cell>
          <cell r="B73" t="str">
            <v>Sped. Gerbeth</v>
          </cell>
        </row>
        <row r="74">
          <cell r="A74" t="str">
            <v>65</v>
          </cell>
          <cell r="B74" t="str">
            <v>Sped. Agility</v>
          </cell>
        </row>
        <row r="75">
          <cell r="A75" t="str">
            <v>64</v>
          </cell>
          <cell r="B75" t="str">
            <v>Zufuhr durch Herrn Weigelt</v>
          </cell>
        </row>
        <row r="76">
          <cell r="A76" t="str">
            <v>51</v>
          </cell>
          <cell r="B76" t="str">
            <v>Zufuhr durch Herrn Müller</v>
          </cell>
        </row>
        <row r="77">
          <cell r="A77" t="str">
            <v>49</v>
          </cell>
          <cell r="B77" t="str">
            <v>Direktlieferung von Fa. Jung</v>
          </cell>
        </row>
        <row r="78">
          <cell r="A78" t="str">
            <v>43</v>
          </cell>
          <cell r="B78" t="str">
            <v>Direktlieferung von Fa. Reisinger</v>
          </cell>
        </row>
        <row r="79">
          <cell r="A79" t="str">
            <v>42</v>
          </cell>
          <cell r="B79" t="str">
            <v>Direktlieferung von Fa. Klink</v>
          </cell>
        </row>
        <row r="80">
          <cell r="A80" t="str">
            <v>90</v>
          </cell>
          <cell r="B80" t="str">
            <v>Sped. InTime</v>
          </cell>
        </row>
        <row r="81">
          <cell r="A81" t="str">
            <v>91</v>
          </cell>
          <cell r="B81" t="str">
            <v>Sped. Lebert</v>
          </cell>
        </row>
        <row r="82">
          <cell r="A82" t="str">
            <v>92</v>
          </cell>
          <cell r="B82" t="str">
            <v>Sped. Wackler</v>
          </cell>
        </row>
        <row r="83">
          <cell r="A83" t="str">
            <v>93</v>
          </cell>
          <cell r="B83" t="str">
            <v>Sped. Logwin Road + Rail, Ludwigsburg</v>
          </cell>
        </row>
        <row r="84">
          <cell r="A84" t="str">
            <v>D1</v>
          </cell>
          <cell r="B84" t="str">
            <v>Direktlieferung von Fa. Mechler</v>
          </cell>
        </row>
        <row r="85">
          <cell r="A85" t="str">
            <v>D2</v>
          </cell>
          <cell r="B85" t="str">
            <v>Sped. Rüdinger</v>
          </cell>
        </row>
        <row r="86">
          <cell r="A86" t="str">
            <v>D3</v>
          </cell>
          <cell r="B86" t="str">
            <v>Sped. Weisshaupt</v>
          </cell>
        </row>
        <row r="87">
          <cell r="A87" t="str">
            <v>D4</v>
          </cell>
          <cell r="B87" t="str">
            <v>Sped. Freudenmann-Henssler</v>
          </cell>
        </row>
        <row r="88">
          <cell r="A88" t="str">
            <v>D5</v>
          </cell>
          <cell r="B88" t="str">
            <v>Sped. Hartmann</v>
          </cell>
        </row>
        <row r="89">
          <cell r="A89" t="str">
            <v>D6</v>
          </cell>
          <cell r="B89" t="str">
            <v>Sped. Hugger</v>
          </cell>
        </row>
        <row r="90">
          <cell r="A90" t="str">
            <v>D7</v>
          </cell>
          <cell r="B90" t="str">
            <v>Sped. Rhenus</v>
          </cell>
        </row>
        <row r="91">
          <cell r="A91" t="str">
            <v>D8</v>
          </cell>
          <cell r="B91" t="str">
            <v>Sped. Gondrand</v>
          </cell>
        </row>
        <row r="92">
          <cell r="A92" t="str">
            <v>D9</v>
          </cell>
          <cell r="B92" t="str">
            <v>Sped. Atege Ludwigsburg</v>
          </cell>
        </row>
        <row r="93">
          <cell r="A93" t="str">
            <v>DA</v>
          </cell>
          <cell r="B93" t="str">
            <v>Direktlieferung von Fa. Rimmler</v>
          </cell>
        </row>
        <row r="94">
          <cell r="A94" t="str">
            <v>DB</v>
          </cell>
          <cell r="B94" t="str">
            <v>Sped. Nuber</v>
          </cell>
        </row>
        <row r="95">
          <cell r="A95" t="str">
            <v>DC</v>
          </cell>
          <cell r="B95" t="str">
            <v>Direktlieferung von Fa. Fischer</v>
          </cell>
        </row>
        <row r="96">
          <cell r="A96" t="str">
            <v>DD</v>
          </cell>
          <cell r="B96" t="str">
            <v>Direktlieferung Jäger</v>
          </cell>
        </row>
        <row r="97">
          <cell r="A97" t="str">
            <v>DE</v>
          </cell>
          <cell r="B97" t="str">
            <v>Direktlieferung von Fa. MPB</v>
          </cell>
        </row>
        <row r="98">
          <cell r="A98" t="str">
            <v>DF</v>
          </cell>
          <cell r="B98" t="str">
            <v>GLS</v>
          </cell>
        </row>
        <row r="99">
          <cell r="A99" t="str">
            <v>DG</v>
          </cell>
          <cell r="B99" t="str">
            <v>IDS Logistik</v>
          </cell>
        </row>
        <row r="100">
          <cell r="A100" t="str">
            <v>DH</v>
          </cell>
          <cell r="B100" t="str">
            <v>Express InTime</v>
          </cell>
        </row>
        <row r="101">
          <cell r="A101" t="str">
            <v>DI</v>
          </cell>
          <cell r="B101" t="str">
            <v>ELB-Express</v>
          </cell>
        </row>
        <row r="102">
          <cell r="A102" t="str">
            <v>DJ</v>
          </cell>
          <cell r="B102" t="str">
            <v>Zufuhr durch Herrn Baur</v>
          </cell>
        </row>
        <row r="103">
          <cell r="A103" t="str">
            <v>DK</v>
          </cell>
          <cell r="B103" t="str">
            <v>Sped. Schenker (Direkt v. Firma Fischer)</v>
          </cell>
        </row>
        <row r="104">
          <cell r="A104" t="str">
            <v>DL</v>
          </cell>
          <cell r="B104" t="str">
            <v>DHL Freight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bed@skip" TargetMode="External"/><Relationship Id="rId1" Type="http://schemas.openxmlformats.org/officeDocument/2006/relationships/hyperlink" Target="mailto:staat@selection='$,,kenn==%7B0%7D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Q2" sqref="Q2"/>
    </sheetView>
  </sheetViews>
  <sheetFormatPr baseColWidth="10" defaultRowHeight="15" x14ac:dyDescent="0.25"/>
  <sheetData>
    <row r="1" spans="1:18" s="1" customFormat="1" x14ac:dyDescent="0.25">
      <c r="A1" s="1" t="s">
        <v>0</v>
      </c>
      <c r="B1" s="1">
        <v>0</v>
      </c>
      <c r="C1" s="1" t="s">
        <v>1</v>
      </c>
    </row>
    <row r="2" spans="1:18" s="1" customFormat="1" x14ac:dyDescent="0.25">
      <c r="A2" s="1" t="s">
        <v>2</v>
      </c>
      <c r="B2" s="1" t="s">
        <v>3</v>
      </c>
      <c r="C2" s="1" t="s">
        <v>4</v>
      </c>
      <c r="D2" s="2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2" t="s">
        <v>22</v>
      </c>
      <c r="R2" s="1" t="s">
        <v>18</v>
      </c>
    </row>
    <row r="3" spans="1:18" s="1" customFormat="1" x14ac:dyDescent="0.25">
      <c r="A3" s="1" t="str">
        <f>[1]KSTAM!A2</f>
        <v>10010</v>
      </c>
      <c r="B3" s="1" t="str">
        <f>SUBSTITUTE(SUBSTITUTE([1]KSTAM!B2," ","_"),",","")</f>
        <v>altek</v>
      </c>
      <c r="C3" s="1" t="str">
        <f>[1]KSTAM!C2&amp;", "&amp;[1]KSTAM!K2</f>
        <v>Altek GmbH, Hailfingen</v>
      </c>
      <c r="D3" s="1" t="s">
        <v>19</v>
      </c>
      <c r="E3" s="1" t="str">
        <f>[1]KSTAM!C2&amp;";"&amp;[1]KSTAM!D2&amp;";"&amp;[1]KSTAM!E2</f>
        <v>Altek GmbH;;</v>
      </c>
      <c r="F3" s="1" t="str">
        <f>[1]KSTAM!I2</f>
        <v>Boschstr. 1</v>
      </c>
      <c r="G3" s="1" t="str">
        <f>[1]KSTAM!J2</f>
        <v>72108</v>
      </c>
      <c r="H3" s="1" t="str">
        <f>[1]KSTAM!K2</f>
        <v>Hailfingen</v>
      </c>
      <c r="I3" s="1" t="str">
        <f>TRIM([1]KSTAM!M2&amp;" "&amp;[1]KSTAM!N2&amp;" "&amp;[1]KSTAM!O2)</f>
        <v>07457 9426-0</v>
      </c>
      <c r="J3" s="1" t="str">
        <f>TRIM([1]KSTAM!M2&amp;" "&amp;[1]KSTAM!N2&amp;" "&amp;[1]KSTAM!P2)</f>
        <v>07457 9426-66</v>
      </c>
      <c r="K3" s="1" t="s">
        <v>20</v>
      </c>
      <c r="L3" s="1" t="str">
        <f>T([1]KSTAM!Q2)</f>
        <v/>
      </c>
      <c r="M3" s="1" t="str">
        <f>[1]KSTAM!BC2&amp;";"&amp;[1]KSTAM!BD2&amp;";"&amp;[1]KSTAM!BE2&amp;";"&amp;[1]KSTAM!BF2&amp;";"&amp;[1]KSTAM!BG2&amp;";"&amp;[1]KSTAM!BH2&amp;";"&amp;[1]KSTAM!BI2</f>
        <v>;;;;in Hailfingen an T-Kreuzung links, nach ca. 300 m auf Hauptstraße rechts;in das Industriegebiet, 2te Einmündung links abbiegen.;</v>
      </c>
      <c r="N3" s="1" t="str">
        <f>T([1]KSTAM!X2)</f>
        <v/>
      </c>
      <c r="O3" s="1" t="str">
        <f>T([1]KSTAM!Y2)</f>
        <v/>
      </c>
      <c r="P3" s="1" t="str">
        <f>IFERROR(VLOOKUP([1]KSTAM!U2,[1]KVERSA!$A:$B,2,FALSE),"")</f>
        <v>Abholung</v>
      </c>
      <c r="Q3" s="1" t="str">
        <f>IF([1]KSTAM!T2="","","2"&amp;T([1]KSTAM!T2))</f>
        <v>208</v>
      </c>
      <c r="R3" s="1" t="str">
        <f>IF(OR(Q3="245",Q3="241",Q3="221"),"Vorkasse",IF(Q3="209","Nachname","Überweisung"))</f>
        <v>Überweisung</v>
      </c>
    </row>
    <row r="4" spans="1:18" s="1" customFormat="1" x14ac:dyDescent="0.25">
      <c r="A4" s="1" t="str">
        <f>[1]KSTAM!A3</f>
        <v>10020</v>
      </c>
      <c r="B4" s="1" t="str">
        <f>SUBSTITUTE(SUBSTITUTE([1]KSTAM!B3," ","_"),",","")</f>
        <v>arburg</v>
      </c>
      <c r="C4" s="1" t="str">
        <f>[1]KSTAM!C3&amp;", "&amp;[1]KSTAM!K3</f>
        <v>Arburg GmbH &amp; Co.KG, Loßburg</v>
      </c>
      <c r="D4" s="1" t="s">
        <v>19</v>
      </c>
      <c r="E4" s="1" t="str">
        <f>[1]KSTAM!C3&amp;";"&amp;[1]KSTAM!D3&amp;";"&amp;[1]KSTAM!E3</f>
        <v>Arburg GmbH &amp; Co.KG;;</v>
      </c>
      <c r="F4" s="1" t="str">
        <f>[1]KSTAM!I3</f>
        <v>Arthur-Hehl-Straße</v>
      </c>
      <c r="G4" s="1" t="str">
        <f>[1]KSTAM!J3</f>
        <v>72290</v>
      </c>
      <c r="H4" s="1" t="str">
        <f>[1]KSTAM!K3</f>
        <v>Loßburg</v>
      </c>
      <c r="I4" s="1" t="str">
        <f>TRIM([1]KSTAM!M3&amp;" "&amp;[1]KSTAM!N3&amp;" "&amp;[1]KSTAM!O3)</f>
        <v>07446 330</v>
      </c>
      <c r="J4" s="1" t="str">
        <f>TRIM([1]KSTAM!M3&amp;" "&amp;[1]KSTAM!N3&amp;" "&amp;[1]KSTAM!P3)</f>
        <v>07446 333365</v>
      </c>
      <c r="K4" s="1" t="str">
        <f>T([1]KSTAM!R3)</f>
        <v/>
      </c>
      <c r="L4" s="1" t="str">
        <f>T([1]KSTAM!Q3)</f>
        <v/>
      </c>
      <c r="M4" s="1" t="str">
        <f>[1]KSTAM!BC3&amp;";"&amp;[1]KSTAM!BD3&amp;";"&amp;[1]KSTAM!BE3&amp;";"&amp;[1]KSTAM!BF3&amp;";"&amp;[1]KSTAM!BG3&amp;";"&amp;[1]KSTAM!BH3&amp;";"&amp;[1]KSTAM!BI3</f>
        <v>** Einige Teilemappen sind im Archiv (seit 2000 keine Bestellung) **;;;;Wenn Bestell-Nr.anfangen mit 5 Serient. 2 Sonder. 3 Ersatz. 4 Nacharbeits.;Warenanahme Mo - Do. 07:00 - 16:30 Uhr;Warenanahme Fr       07:00 - 15:00 Uhr tel.Hr.Müller 10.10.06 tk</v>
      </c>
      <c r="N4" s="1" t="str">
        <f>T([1]KSTAM!X3)</f>
        <v/>
      </c>
      <c r="O4" s="1" t="str">
        <f>T([1]KSTAM!Y3)</f>
        <v/>
      </c>
      <c r="P4" s="1" t="str">
        <f>IFERROR(VLOOKUP([1]KSTAM!U3,[1]KVERSA!$A:$B,2,FALSE),"")</f>
        <v>Sped. Stickel</v>
      </c>
      <c r="Q4" s="1" t="str">
        <f>IF([1]KSTAM!T3="","","2"&amp;T([1]KSTAM!T3))</f>
        <v>203</v>
      </c>
      <c r="R4" s="1" t="str">
        <f t="shared" ref="R4:R16" si="0">IF(OR(Q4="245",Q4="241",Q4="221"),"Vorkasse",IF(Q4="209","Nachname","Überweisung"))</f>
        <v>Überweisung</v>
      </c>
    </row>
    <row r="5" spans="1:18" s="1" customFormat="1" x14ac:dyDescent="0.25">
      <c r="A5" s="1" t="str">
        <f>[1]KSTAM!A4</f>
        <v>10215</v>
      </c>
      <c r="B5" s="1" t="str">
        <f>SUBSTITUTE(SUBSTITUTE([1]KSTAM!B4," ","_"),",","")</f>
        <v>bauer</v>
      </c>
      <c r="C5" s="1" t="str">
        <f>[1]KSTAM!C4&amp;", "&amp;[1]KSTAM!K4</f>
        <v>Bauer, Rednitzhembach</v>
      </c>
      <c r="D5" s="1" t="s">
        <v>19</v>
      </c>
      <c r="E5" s="1" t="str">
        <f>[1]KSTAM!C4&amp;";"&amp;[1]KSTAM!D4&amp;";"&amp;[1]KSTAM!E4</f>
        <v>Bauer;Grossküchentechnik;</v>
      </c>
      <c r="F5" s="1" t="str">
        <f>[1]KSTAM!I4</f>
        <v>Industriestraße 17</v>
      </c>
      <c r="G5" s="1" t="str">
        <f>[1]KSTAM!J4</f>
        <v>91126</v>
      </c>
      <c r="H5" s="1" t="str">
        <f>[1]KSTAM!K4</f>
        <v>Rednitzhembach</v>
      </c>
      <c r="I5" s="1" t="str">
        <f>TRIM([1]KSTAM!M4&amp;" "&amp;[1]KSTAM!N4&amp;" "&amp;[1]KSTAM!O4)</f>
        <v>09122 62766</v>
      </c>
      <c r="J5" s="1" t="str">
        <f>TRIM([1]KSTAM!M4&amp;" "&amp;[1]KSTAM!N4&amp;" "&amp;[1]KSTAM!P4)</f>
        <v>09122 62667</v>
      </c>
      <c r="K5" s="1" t="str">
        <f>T([1]KSTAM!R4)</f>
        <v/>
      </c>
      <c r="L5" s="1" t="str">
        <f>T([1]KSTAM!Q4)</f>
        <v/>
      </c>
      <c r="M5" s="1" t="str">
        <f>[1]KSTAM!BC4&amp;";"&amp;[1]KSTAM!BD4&amp;";"&amp;[1]KSTAM!BE4&amp;";"&amp;[1]KSTAM!BF4&amp;";"&amp;[1]KSTAM!BG4&amp;";"&amp;[1]KSTAM!BH4&amp;";"&amp;[1]KSTAM!BI4</f>
        <v>;;;;;;</v>
      </c>
      <c r="N5" s="1" t="str">
        <f>T([1]KSTAM!X4)</f>
        <v/>
      </c>
      <c r="O5" s="1" t="str">
        <f>T([1]KSTAM!Y4)</f>
        <v/>
      </c>
      <c r="P5" s="1" t="str">
        <f>IFERROR(VLOOKUP([1]KSTAM!U4,[1]KVERSA!$A:$B,2,FALSE),"")</f>
        <v>Post</v>
      </c>
      <c r="Q5" s="1" t="str">
        <f>IF([1]KSTAM!T4="","","2"&amp;T([1]KSTAM!T4))</f>
        <v>208</v>
      </c>
      <c r="R5" s="1" t="str">
        <f t="shared" si="0"/>
        <v>Überweisung</v>
      </c>
    </row>
    <row r="6" spans="1:18" s="1" customFormat="1" x14ac:dyDescent="0.25">
      <c r="A6" s="1" t="str">
        <f>[1]KSTAM!A5</f>
        <v>10240</v>
      </c>
      <c r="B6" s="1" t="str">
        <f>SUBSTITUTE(SUBSTITUTE([1]KSTAM!B5," ","_"),",","")</f>
        <v>bihlmaier</v>
      </c>
      <c r="C6" s="1" t="str">
        <f>[1]KSTAM!C5&amp;", "&amp;[1]KSTAM!K5</f>
        <v>Helga Bihlmaier, Geislingen/Steige</v>
      </c>
      <c r="D6" s="1" t="s">
        <v>19</v>
      </c>
      <c r="E6" s="1" t="str">
        <f>[1]KSTAM!C5&amp;";"&amp;[1]KSTAM!D5&amp;";"&amp;[1]KSTAM!E5</f>
        <v>Helga Bihlmaier;z. Hd. Fr. Bihlmaier;</v>
      </c>
      <c r="F6" s="1" t="str">
        <f>[1]KSTAM!I5</f>
        <v>Schloßhalde 47</v>
      </c>
      <c r="G6" s="1" t="str">
        <f>[1]KSTAM!J5</f>
        <v>73312</v>
      </c>
      <c r="H6" s="1" t="str">
        <f>[1]KSTAM!K5</f>
        <v>Geislingen/Steige</v>
      </c>
      <c r="I6" s="1" t="str">
        <f>TRIM([1]KSTAM!M5&amp;" "&amp;[1]KSTAM!N5&amp;" "&amp;[1]KSTAM!O5)</f>
        <v>07331 41141</v>
      </c>
      <c r="J6" s="1" t="str">
        <f>TRIM([1]KSTAM!M5&amp;" "&amp;[1]KSTAM!N5&amp;" "&amp;[1]KSTAM!P5)</f>
        <v>07331 43349</v>
      </c>
      <c r="K6" s="1" t="str">
        <f>T([1]KSTAM!R5)</f>
        <v/>
      </c>
      <c r="L6" s="1" t="str">
        <f>T([1]KSTAM!Q5)</f>
        <v/>
      </c>
      <c r="M6" s="1" t="str">
        <f>[1]KSTAM!BC5&amp;";"&amp;[1]KSTAM!BD5&amp;";"&amp;[1]KSTAM!BE5&amp;";"&amp;[1]KSTAM!BF5&amp;";"&amp;[1]KSTAM!BG5&amp;";"&amp;[1]KSTAM!BH5&amp;";"&amp;[1]KSTAM!BI5</f>
        <v>;;;;;;</v>
      </c>
      <c r="N6" s="1" t="str">
        <f>T([1]KSTAM!X5)</f>
        <v/>
      </c>
      <c r="O6" s="1" t="str">
        <f>T([1]KSTAM!Y5)</f>
        <v/>
      </c>
      <c r="P6" s="1" t="str">
        <f>IFERROR(VLOOKUP([1]KSTAM!U5,[1]KVERSA!$A:$B,2,FALSE),"")</f>
        <v>Post</v>
      </c>
      <c r="Q6" s="1" t="str">
        <f>IF([1]KSTAM!T5="","","2"&amp;T([1]KSTAM!T5))</f>
        <v>208</v>
      </c>
      <c r="R6" s="1" t="str">
        <f t="shared" si="0"/>
        <v>Überweisung</v>
      </c>
    </row>
    <row r="7" spans="1:18" s="1" customFormat="1" x14ac:dyDescent="0.25">
      <c r="A7" s="1" t="str">
        <f>[1]KSTAM!A6</f>
        <v>10245</v>
      </c>
      <c r="B7" s="1" t="str">
        <f>SUBSTITUTE(SUBSTITUTE([1]KSTAM!B6," ","_"),",","")</f>
        <v>bosch</v>
      </c>
      <c r="C7" s="1" t="str">
        <f>[1]KSTAM!C6&amp;", "&amp;[1]KSTAM!K6</f>
        <v>Bosch Thermotechnik GmbH, Wernau</v>
      </c>
      <c r="D7" s="1" t="s">
        <v>19</v>
      </c>
      <c r="E7" s="1" t="str">
        <f>[1]KSTAM!C6&amp;";"&amp;[1]KSTAM!D6&amp;";"&amp;[1]KSTAM!E6</f>
        <v>Bosch Thermotechnik GmbH;;</v>
      </c>
      <c r="F7" s="1" t="str">
        <f>[1]KSTAM!I6</f>
        <v>Junkersstrasse 20-24</v>
      </c>
      <c r="G7" s="1" t="str">
        <f>[1]KSTAM!J6</f>
        <v>73249</v>
      </c>
      <c r="H7" s="1" t="str">
        <f>[1]KSTAM!K6</f>
        <v>Wernau</v>
      </c>
      <c r="I7" s="1" t="str">
        <f>TRIM([1]KSTAM!M6&amp;" "&amp;[1]KSTAM!N6&amp;" "&amp;[1]KSTAM!O6)</f>
        <v>07153 306-0</v>
      </c>
      <c r="J7" s="1" t="str">
        <f>TRIM([1]KSTAM!M6&amp;" "&amp;[1]KSTAM!N6&amp;" "&amp;[1]KSTAM!P6)</f>
        <v>07153 0711811-5162047</v>
      </c>
      <c r="K7" s="1" t="str">
        <f>T([1]KSTAM!R6)</f>
        <v/>
      </c>
      <c r="L7" s="1" t="str">
        <f>T([1]KSTAM!Q6)</f>
        <v/>
      </c>
      <c r="M7" s="1" t="str">
        <f>[1]KSTAM!BC6&amp;";"&amp;[1]KSTAM!BD6&amp;";"&amp;[1]KSTAM!BE6&amp;";"&amp;[1]KSTAM!BF6&amp;";"&amp;[1]KSTAM!BG6&amp;";"&amp;[1]KSTAM!BH6&amp;";"&amp;[1]KSTAM!BI6</f>
        <v>Warenannahme: Mo.-Fr.:von 6.00 - 15.00 Uhr                      19.05.04/ib;;;;;;</v>
      </c>
      <c r="N7" s="1" t="str">
        <f>T([1]KSTAM!X6)</f>
        <v>35182</v>
      </c>
      <c r="O7" s="1" t="str">
        <f>T([1]KSTAM!Y6)</f>
        <v>DE 811164527</v>
      </c>
      <c r="P7" s="1" t="str">
        <f>IFERROR(VLOOKUP([1]KSTAM!U6,[1]KVERSA!$A:$B,2,FALSE),"")</f>
        <v>Sped. Stickel</v>
      </c>
      <c r="Q7" s="1" t="str">
        <f>IF([1]KSTAM!T6="","","2"&amp;T([1]KSTAM!T6))</f>
        <v>208</v>
      </c>
      <c r="R7" s="1" t="str">
        <f t="shared" si="0"/>
        <v>Überweisung</v>
      </c>
    </row>
    <row r="8" spans="1:18" s="1" customFormat="1" x14ac:dyDescent="0.25">
      <c r="A8" s="1" t="str">
        <f>[1]KSTAM!A7</f>
        <v>10265</v>
      </c>
      <c r="B8" s="1" t="str">
        <f>SUBSTITUTE(SUBSTITUTE([1]KSTAM!B7," ","_"),",","")</f>
        <v>brinkmann</v>
      </c>
      <c r="C8" s="1" t="str">
        <f>[1]KSTAM!C7&amp;", "&amp;[1]KSTAM!K7</f>
        <v>Jochen Brinkmann, Mettmann</v>
      </c>
      <c r="D8" s="1" t="s">
        <v>19</v>
      </c>
      <c r="E8" s="1" t="str">
        <f>[1]KSTAM!C7&amp;";"&amp;[1]KSTAM!D7&amp;";"&amp;[1]KSTAM!E7</f>
        <v>Jochen Brinkmann;Großküchentechnik;</v>
      </c>
      <c r="F8" s="1" t="str">
        <f>[1]KSTAM!I7</f>
        <v>Düsseldorfer Str. 20</v>
      </c>
      <c r="G8" s="1" t="str">
        <f>[1]KSTAM!J7</f>
        <v>40822</v>
      </c>
      <c r="H8" s="1" t="str">
        <f>[1]KSTAM!K7</f>
        <v>Mettmann</v>
      </c>
      <c r="I8" s="1" t="str">
        <f>TRIM([1]KSTAM!M7&amp;" "&amp;[1]KSTAM!N7&amp;" "&amp;[1]KSTAM!O7)</f>
        <v>0201 460026</v>
      </c>
      <c r="J8" s="1" t="str">
        <f>TRIM([1]KSTAM!M7&amp;" "&amp;[1]KSTAM!N7&amp;" "&amp;[1]KSTAM!P7)</f>
        <v>0201 460082</v>
      </c>
      <c r="K8" s="1" t="str">
        <f>T([1]KSTAM!R7)</f>
        <v/>
      </c>
      <c r="L8" s="1" t="str">
        <f>T([1]KSTAM!Q7)</f>
        <v/>
      </c>
      <c r="M8" s="1" t="str">
        <f>[1]KSTAM!BC7&amp;";"&amp;[1]KSTAM!BD7&amp;";"&amp;[1]KSTAM!BE7&amp;";"&amp;[1]KSTAM!BF7&amp;";"&amp;[1]KSTAM!BG7&amp;";"&amp;[1]KSTAM!BH7&amp;";"&amp;[1]KSTAM!BI7</f>
        <v>stellt Geschäftstätigkeit ein 05.02.04 hh;;;;;;</v>
      </c>
      <c r="N8" s="1" t="str">
        <f>T([1]KSTAM!X7)</f>
        <v/>
      </c>
      <c r="O8" s="1" t="str">
        <f>T([1]KSTAM!Y7)</f>
        <v/>
      </c>
      <c r="P8" s="1" t="str">
        <f>IFERROR(VLOOKUP([1]KSTAM!U7,[1]KVERSA!$A:$B,2,FALSE),"")</f>
        <v>Post</v>
      </c>
      <c r="Q8" s="1" t="str">
        <f>IF([1]KSTAM!T7="","","2"&amp;T([1]KSTAM!T7))</f>
        <v>208</v>
      </c>
      <c r="R8" s="1" t="str">
        <f t="shared" si="0"/>
        <v>Überweisung</v>
      </c>
    </row>
    <row r="9" spans="1:18" s="1" customFormat="1" x14ac:dyDescent="0.25">
      <c r="A9" s="1" t="str">
        <f>[1]KSTAM!A8</f>
        <v>10270</v>
      </c>
      <c r="B9" s="1" t="str">
        <f>SUBSTITUTE(SUBSTITUTE([1]KSTAM!B8," ","_"),",","")</f>
        <v>brueninghaus</v>
      </c>
      <c r="C9" s="1" t="str">
        <f>[1]KSTAM!C8&amp;", "&amp;[1]KSTAM!K8</f>
        <v>Bosch Rexroth AG, Horb/Neckar</v>
      </c>
      <c r="D9" s="1" t="s">
        <v>19</v>
      </c>
      <c r="E9" s="1" t="str">
        <f>[1]KSTAM!C8&amp;";"&amp;[1]KSTAM!D8&amp;";"&amp;[1]KSTAM!E8</f>
        <v>Bosch Rexroth AG;;</v>
      </c>
      <c r="F9" s="1" t="str">
        <f>[1]KSTAM!I8</f>
        <v>An d.Kelterwiesen 14</v>
      </c>
      <c r="G9" s="1" t="str">
        <f>[1]KSTAM!J8</f>
        <v>72160</v>
      </c>
      <c r="H9" s="1" t="str">
        <f>[1]KSTAM!K8</f>
        <v>Horb/Neckar</v>
      </c>
      <c r="I9" s="1" t="str">
        <f>TRIM([1]KSTAM!M8&amp;" "&amp;[1]KSTAM!N8&amp;" "&amp;[1]KSTAM!O8)</f>
        <v>07451 920</v>
      </c>
      <c r="J9" s="1" t="str">
        <f>TRIM([1]KSTAM!M8&amp;" "&amp;[1]KSTAM!N8&amp;" "&amp;[1]KSTAM!P8)</f>
        <v>07451 8221</v>
      </c>
      <c r="K9" s="1" t="str">
        <f>T([1]KSTAM!R8)</f>
        <v/>
      </c>
      <c r="L9" s="1" t="str">
        <f>T([1]KSTAM!Q8)</f>
        <v/>
      </c>
      <c r="M9" s="1" t="str">
        <f>[1]KSTAM!BC8&amp;";"&amp;[1]KSTAM!BD8&amp;";"&amp;[1]KSTAM!BE8&amp;";"&amp;[1]KSTAM!BF8&amp;";"&amp;[1]KSTAM!BG8&amp;";"&amp;[1]KSTAM!BH8&amp;";"&amp;[1]KSTAM!BI8</f>
        <v>Wareneingang  FAX 07451-92-1534      UPS Kd.Nr.775935 * 976... zum härten *;07451-921368                                          * HMH Härterei März *;Computerfax 07451/925-Telefondurchwahl                * Harald            *;Verzinkte Kisten = A03 Lagerbehälter                  * Murber Steige 35  *;Kühne &amp; Nagel Tel 0711-8306-234 Schulze 282 Berenz    * 72160 Horb-Ahldorf*;K&amp;N Fahrer H.Schuster Tel: 0172/7409325              ********************;rentschler 07451-921316******** grüner Fußbehälter Tara 82KG********</v>
      </c>
      <c r="N9" s="1" t="str">
        <f>T([1]KSTAM!X8)</f>
        <v>000035182</v>
      </c>
      <c r="O9" s="1" t="str">
        <f>T([1]KSTAM!Y8)</f>
        <v/>
      </c>
      <c r="P9" s="1" t="str">
        <f>IFERROR(VLOOKUP([1]KSTAM!U8,[1]KVERSA!$A:$B,2,FALSE),"")</f>
        <v>Sped. Betz</v>
      </c>
      <c r="Q9" s="1" t="str">
        <f>IF([1]KSTAM!T8="","","2"&amp;T([1]KSTAM!T8))</f>
        <v>205</v>
      </c>
      <c r="R9" s="1" t="str">
        <f t="shared" si="0"/>
        <v>Überweisung</v>
      </c>
    </row>
    <row r="10" spans="1:18" s="1" customFormat="1" x14ac:dyDescent="0.25">
      <c r="A10" s="1" t="str">
        <f>[1]KSTAM!A9</f>
        <v>10275</v>
      </c>
      <c r="B10" s="1" t="str">
        <f>SUBSTITUTE(SUBSTITUTE([1]KSTAM!B9," ","_"),",","")</f>
        <v>bucher</v>
      </c>
      <c r="C10" s="1" t="str">
        <f>[1]KSTAM!C9&amp;", "&amp;[1]KSTAM!K9</f>
        <v>Treppen Bucher GmbH, Jettingen</v>
      </c>
      <c r="D10" s="1" t="s">
        <v>19</v>
      </c>
      <c r="E10" s="1" t="str">
        <f>[1]KSTAM!C9&amp;";"&amp;[1]KSTAM!D9&amp;";"&amp;[1]KSTAM!E9</f>
        <v>Treppen Bucher GmbH;;</v>
      </c>
      <c r="F10" s="1" t="str">
        <f>[1]KSTAM!I9</f>
        <v>Ringstr. 4-6</v>
      </c>
      <c r="G10" s="1" t="str">
        <f>[1]KSTAM!J9</f>
        <v>71131</v>
      </c>
      <c r="H10" s="1" t="str">
        <f>[1]KSTAM!K9</f>
        <v>Jettingen</v>
      </c>
      <c r="I10" s="1" t="str">
        <f>TRIM([1]KSTAM!M9&amp;" "&amp;[1]KSTAM!N9&amp;" "&amp;[1]KSTAM!O9)</f>
        <v>07452 7420</v>
      </c>
      <c r="J10" s="1" t="str">
        <f>TRIM([1]KSTAM!M9&amp;" "&amp;[1]KSTAM!N9&amp;" "&amp;[1]KSTAM!P9)</f>
        <v>07452 74240</v>
      </c>
      <c r="K10" s="1" t="str">
        <f>T([1]KSTAM!R9)</f>
        <v/>
      </c>
      <c r="L10" s="1" t="str">
        <f>T([1]KSTAM!Q9)</f>
        <v/>
      </c>
      <c r="M10" s="1" t="str">
        <f>[1]KSTAM!BC9&amp;";"&amp;[1]KSTAM!BD9&amp;";"&amp;[1]KSTAM!BE9&amp;";"&amp;[1]KSTAM!BF9&amp;";"&amp;[1]KSTAM!BG9&amp;";"&amp;[1]KSTAM!BH9&amp;";"&amp;[1]KSTAM!BI9</f>
        <v>;;;;;;</v>
      </c>
      <c r="N10" s="1" t="str">
        <f>T([1]KSTAM!X9)</f>
        <v/>
      </c>
      <c r="O10" s="1" t="str">
        <f>T([1]KSTAM!Y9)</f>
        <v/>
      </c>
      <c r="P10" s="1" t="str">
        <f>IFERROR(VLOOKUP([1]KSTAM!U9,[1]KVERSA!$A:$B,2,FALSE),"")</f>
        <v>Abholung</v>
      </c>
      <c r="Q10" s="1" t="str">
        <f>IF([1]KSTAM!T9="","","2"&amp;T([1]KSTAM!T9))</f>
        <v>208</v>
      </c>
      <c r="R10" s="1" t="str">
        <f t="shared" si="0"/>
        <v>Überweisung</v>
      </c>
    </row>
    <row r="11" spans="1:18" s="1" customFormat="1" x14ac:dyDescent="0.25">
      <c r="A11" s="1" t="str">
        <f>[1]KSTAM!A10</f>
        <v>10280</v>
      </c>
      <c r="B11" s="1" t="str">
        <f>SUBSTITUTE(SUBSTITUTE([1]KSTAM!B10," ","_"),",","")</f>
        <v>buck</v>
      </c>
      <c r="C11" s="1" t="str">
        <f>[1]KSTAM!C10&amp;", "&amp;[1]KSTAM!K10</f>
        <v>Rudolf Buck GmbH, Mühlheim</v>
      </c>
      <c r="D11" s="1" t="s">
        <v>19</v>
      </c>
      <c r="E11" s="1" t="str">
        <f>[1]KSTAM!C10&amp;";"&amp;[1]KSTAM!D10&amp;";"&amp;[1]KSTAM!E10</f>
        <v>Rudolf Buck GmbH;Medizin- und Labortechnik;</v>
      </c>
      <c r="F11" s="1" t="str">
        <f>[1]KSTAM!I10</f>
        <v>Römerweg 9</v>
      </c>
      <c r="G11" s="1" t="str">
        <f>[1]KSTAM!J10</f>
        <v>78570</v>
      </c>
      <c r="H11" s="1" t="str">
        <f>[1]KSTAM!K10</f>
        <v>Mühlheim</v>
      </c>
      <c r="I11" s="1" t="str">
        <f>TRIM([1]KSTAM!M10&amp;" "&amp;[1]KSTAM!N10&amp;" "&amp;[1]KSTAM!O10)</f>
        <v>07463 99516-30</v>
      </c>
      <c r="J11" s="1" t="str">
        <f>TRIM([1]KSTAM!M10&amp;" "&amp;[1]KSTAM!N10&amp;" "&amp;[1]KSTAM!P10)</f>
        <v>07463 99516-36</v>
      </c>
      <c r="K11" s="1" t="str">
        <f>T([1]KSTAM!R10)</f>
        <v>info@buck-medizintechnik.de</v>
      </c>
      <c r="L11" s="1" t="str">
        <f>T([1]KSTAM!Q10)</f>
        <v/>
      </c>
      <c r="M11" s="1" t="str">
        <f>[1]KSTAM!BC10&amp;";"&amp;[1]KSTAM!BD10&amp;";"&amp;[1]KSTAM!BE10&amp;";"&amp;[1]KSTAM!BF10&amp;";"&amp;[1]KSTAM!BG10&amp;";"&amp;[1]KSTAM!BH10&amp;";"&amp;[1]KSTAM!BI10</f>
        <v>Montag - Donnerstag 8.00 - 12.00 Uhr, 13.00 - 16.00 Uhr;Freitag 8.00 - 12.00 Uhr/ 12.07.02 tt;;;;;</v>
      </c>
      <c r="N11" s="1" t="str">
        <f>T([1]KSTAM!X10)</f>
        <v/>
      </c>
      <c r="O11" s="1" t="str">
        <f>T([1]KSTAM!Y10)</f>
        <v/>
      </c>
      <c r="P11" s="1" t="str">
        <f>IFERROR(VLOOKUP([1]KSTAM!U10,[1]KVERSA!$A:$B,2,FALSE),"")</f>
        <v>Sped. Stickel</v>
      </c>
      <c r="Q11" s="1" t="str">
        <f>IF([1]KSTAM!T10="","","2"&amp;T([1]KSTAM!T10))</f>
        <v>201</v>
      </c>
      <c r="R11" s="1" t="str">
        <f t="shared" si="0"/>
        <v>Überweisung</v>
      </c>
    </row>
    <row r="12" spans="1:18" s="1" customFormat="1" x14ac:dyDescent="0.25">
      <c r="A12" s="1" t="str">
        <f>[1]KSTAM!A11</f>
        <v>10255</v>
      </c>
      <c r="B12" s="1" t="str">
        <f>SUBSTITUTE(SUBSTITUTE([1]KSTAM!B11," ","_"),",","")</f>
        <v>boysen</v>
      </c>
      <c r="C12" s="1" t="str">
        <f>[1]KSTAM!C11&amp;", "&amp;[1]KSTAM!K11</f>
        <v>Boysen GmbH + Co.KG, Altensteig</v>
      </c>
      <c r="D12" s="1" t="s">
        <v>19</v>
      </c>
      <c r="E12" s="1" t="str">
        <f>[1]KSTAM!C11&amp;";"&amp;[1]KSTAM!D11&amp;";"&amp;[1]KSTAM!E11</f>
        <v>Boysen GmbH + Co.KG;Sonderschalldämpferbau;</v>
      </c>
      <c r="F12" s="1" t="str">
        <f>[1]KSTAM!I11</f>
        <v>Friedrich-Boysen-S.14-17</v>
      </c>
      <c r="G12" s="1" t="str">
        <f>[1]KSTAM!J11</f>
        <v>72213</v>
      </c>
      <c r="H12" s="1" t="str">
        <f>[1]KSTAM!K11</f>
        <v>Altensteig</v>
      </c>
      <c r="I12" s="1" t="str">
        <f>TRIM([1]KSTAM!M11&amp;" "&amp;[1]KSTAM!N11&amp;" "&amp;[1]KSTAM!O11)</f>
        <v>07453 20-0</v>
      </c>
      <c r="J12" s="1" t="str">
        <f>TRIM([1]KSTAM!M11&amp;" "&amp;[1]KSTAM!N11&amp;" "&amp;[1]KSTAM!P11)</f>
        <v>07453 20290</v>
      </c>
      <c r="K12" s="1" t="str">
        <f>T([1]KSTAM!R11)</f>
        <v/>
      </c>
      <c r="L12" s="1" t="str">
        <f>T([1]KSTAM!Q11)</f>
        <v/>
      </c>
      <c r="M12" s="1" t="str">
        <f>[1]KSTAM!BC11&amp;";"&amp;[1]KSTAM!BD11&amp;";"&amp;[1]KSTAM!BE11&amp;";"&amp;[1]KSTAM!BF11&amp;";"&amp;[1]KSTAM!BG11&amp;";"&amp;[1]KSTAM!BH11&amp;";"&amp;[1]KSTAM!BI11</f>
        <v>ACHTUNG! Bei Lieferung nach Frankreich wünscht Boysen Rechnung mit USt.,;deshalb LA Abholung mit Adresse Frankreich und Land Deutschland! Hr. Bohnet;11.11.2010;AB, LS, Angebote auf Fax 20-500!;** Einige Teilemappen sind im Archiv ( seit 2000 keine Bestellung ) **;** Lieferadresse VDA: 40 Turmfeld, 60 Walddorf, 70 Simmersfeld **;Passwort für Vorlage LZ-Abrechnung: boysen2010</v>
      </c>
      <c r="N12" s="1" t="str">
        <f>T([1]KSTAM!X11)</f>
        <v>7008700</v>
      </c>
      <c r="O12" s="1" t="str">
        <f>T([1]KSTAM!Y11)</f>
        <v/>
      </c>
      <c r="P12" s="1" t="str">
        <f>IFERROR(VLOOKUP([1]KSTAM!U11,[1]KVERSA!$A:$B,2,FALSE),"")</f>
        <v>Abholung</v>
      </c>
      <c r="Q12" s="1" t="str">
        <f>IF([1]KSTAM!T11="","","2"&amp;T([1]KSTAM!T11))</f>
        <v>208</v>
      </c>
      <c r="R12" s="1" t="str">
        <f t="shared" si="0"/>
        <v>Überweisung</v>
      </c>
    </row>
    <row r="13" spans="1:18" s="1" customFormat="1" x14ac:dyDescent="0.25">
      <c r="A13" s="1" t="str">
        <f>[1]KSTAM!A12</f>
        <v>10410</v>
      </c>
      <c r="B13" s="1" t="str">
        <f>SUBSTITUTE(SUBSTITUTE([1]KSTAM!B12," ","_"),",","")</f>
        <v>claasen</v>
      </c>
      <c r="C13" s="1" t="str">
        <f>[1]KSTAM!C12&amp;", "&amp;[1]KSTAM!K12</f>
        <v>Henning J. Claasen, Lüneburg</v>
      </c>
      <c r="D13" s="1" t="s">
        <v>19</v>
      </c>
      <c r="E13" s="1" t="str">
        <f>[1]KSTAM!C12&amp;";"&amp;[1]KSTAM!D12&amp;";"&amp;[1]KSTAM!E12</f>
        <v>Henning J. Claasen;;</v>
      </c>
      <c r="F13" s="1" t="str">
        <f>[1]KSTAM!I12</f>
        <v>Lilienthalstr.6</v>
      </c>
      <c r="G13" s="1" t="str">
        <f>[1]KSTAM!J12</f>
        <v>21337</v>
      </c>
      <c r="H13" s="1" t="str">
        <f>[1]KSTAM!K12</f>
        <v>Lüneburg</v>
      </c>
      <c r="I13" s="1" t="str">
        <f>TRIM([1]KSTAM!M12&amp;" "&amp;[1]KSTAM!N12&amp;" "&amp;[1]KSTAM!O12)</f>
        <v/>
      </c>
      <c r="J13" s="1" t="str">
        <f>TRIM([1]KSTAM!M12&amp;" "&amp;[1]KSTAM!N12&amp;" "&amp;[1]KSTAM!P12)</f>
        <v/>
      </c>
      <c r="K13" s="1" t="str">
        <f>T([1]KSTAM!R12)</f>
        <v/>
      </c>
      <c r="L13" s="1" t="str">
        <f>T([1]KSTAM!Q12)</f>
        <v/>
      </c>
      <c r="M13" s="1" t="str">
        <f>[1]KSTAM!BC12&amp;";"&amp;[1]KSTAM!BD12&amp;";"&amp;[1]KSTAM!BE12&amp;";"&amp;[1]KSTAM!BF12&amp;";"&amp;[1]KSTAM!BG12&amp;";"&amp;[1]KSTAM!BH12&amp;";"&amp;[1]KSTAM!BI12</f>
        <v>;;;;;;</v>
      </c>
      <c r="N13" s="1" t="str">
        <f>T([1]KSTAM!X12)</f>
        <v/>
      </c>
      <c r="O13" s="1" t="str">
        <f>T([1]KSTAM!Y12)</f>
        <v/>
      </c>
      <c r="P13" s="1" t="str">
        <f>IFERROR(VLOOKUP([1]KSTAM!U12,[1]KVERSA!$A:$B,2,FALSE),"")</f>
        <v/>
      </c>
      <c r="Q13" s="1" t="str">
        <f>IF([1]KSTAM!T12="","","2"&amp;T([1]KSTAM!T12))</f>
        <v/>
      </c>
      <c r="R13" s="1" t="str">
        <f t="shared" si="0"/>
        <v>Überweisung</v>
      </c>
    </row>
    <row r="14" spans="1:18" s="1" customFormat="1" x14ac:dyDescent="0.25">
      <c r="A14" s="1" t="str">
        <f>[1]KSTAM!A13</f>
        <v>10415</v>
      </c>
      <c r="B14" s="1" t="str">
        <f>SUBSTITUTE(SUBSTITUTE([1]KSTAM!B13," ","_"),",","")</f>
        <v>concordia</v>
      </c>
      <c r="C14" s="1" t="str">
        <f>[1]KSTAM!C13&amp;", "&amp;[1]KSTAM!K13</f>
        <v>Alstom, Filderstadt 1</v>
      </c>
      <c r="D14" s="1" t="s">
        <v>19</v>
      </c>
      <c r="E14" s="1" t="str">
        <f>[1]KSTAM!C13&amp;";"&amp;[1]KSTAM!D13&amp;";"&amp;[1]KSTAM!E13</f>
        <v>Alstom;T &amp; D GmbH;</v>
      </c>
      <c r="F14" s="1" t="str">
        <f>[1]KSTAM!I13</f>
        <v>Industriestr.9</v>
      </c>
      <c r="G14" s="1" t="str">
        <f>[1]KSTAM!J13</f>
        <v>70794</v>
      </c>
      <c r="H14" s="1" t="str">
        <f>[1]KSTAM!K13</f>
        <v>Filderstadt 1</v>
      </c>
      <c r="I14" s="1" t="str">
        <f>TRIM([1]KSTAM!M13&amp;" "&amp;[1]KSTAM!N13&amp;" "&amp;[1]KSTAM!O13)</f>
        <v>07158 150</v>
      </c>
      <c r="J14" s="1" t="str">
        <f>TRIM([1]KSTAM!M13&amp;" "&amp;[1]KSTAM!N13&amp;" "&amp;[1]KSTAM!P13)</f>
        <v>07158 15-232</v>
      </c>
      <c r="K14" s="1" t="str">
        <f>T([1]KSTAM!R13)</f>
        <v/>
      </c>
      <c r="L14" s="1" t="str">
        <f>T([1]KSTAM!Q13)</f>
        <v/>
      </c>
      <c r="M14" s="1" t="str">
        <f>[1]KSTAM!BC13&amp;";"&amp;[1]KSTAM!BD13&amp;";"&amp;[1]KSTAM!BE13&amp;";"&amp;[1]KSTAM!BF13&amp;";"&amp;[1]KSTAM!BG13&amp;";"&amp;[1]KSTAM!BH13&amp;";"&amp;[1]KSTAM!BI13</f>
        <v>;Lieferschein und Rechnung müssen vorher eingehen.;;Beschichtung: Firma Rapp Karl Benz;Herr Grunow (Fahrer) 0172 640-5010       Str.4 72124 Pliezhausen Fr.Stöber;Anlieferzeiten : Mo. - Do.:;Fr.      :</v>
      </c>
      <c r="N14" s="1" t="str">
        <f>T([1]KSTAM!X13)</f>
        <v/>
      </c>
      <c r="O14" s="1" t="str">
        <f>T([1]KSTAM!Y13)</f>
        <v/>
      </c>
      <c r="P14" s="1" t="str">
        <f>IFERROR(VLOOKUP([1]KSTAM!U13,[1]KVERSA!$A:$B,2,FALSE),"")</f>
        <v>Zufuhr</v>
      </c>
      <c r="Q14" s="1" t="str">
        <f>IF([1]KSTAM!T13="","","2"&amp;T([1]KSTAM!T13))</f>
        <v>208</v>
      </c>
      <c r="R14" s="1" t="str">
        <f t="shared" si="0"/>
        <v>Überweisung</v>
      </c>
    </row>
    <row r="15" spans="1:18" s="1" customFormat="1" x14ac:dyDescent="0.25">
      <c r="A15" s="1" t="str">
        <f>[1]KSTAM!A14</f>
        <v>10605</v>
      </c>
      <c r="B15" s="1" t="str">
        <f>SUBSTITUTE(SUBSTITUTE([1]KSTAM!B14," ","_"),",","")</f>
        <v>degussa</v>
      </c>
      <c r="C15" s="1" t="str">
        <f>[1]KSTAM!C14&amp;", "&amp;[1]KSTAM!K14</f>
        <v>DeguDent GmbH, Hanau-Wolfgang</v>
      </c>
      <c r="D15" s="1" t="s">
        <v>19</v>
      </c>
      <c r="E15" s="1" t="str">
        <f>[1]KSTAM!C14&amp;";"&amp;[1]KSTAM!D14&amp;";"&amp;[1]KSTAM!E14</f>
        <v>DeguDent GmbH;;</v>
      </c>
      <c r="F15" s="1" t="str">
        <f>[1]KSTAM!I14</f>
        <v>Rodenbacher Chausse 4</v>
      </c>
      <c r="G15" s="1" t="str">
        <f>[1]KSTAM!J14</f>
        <v>63457</v>
      </c>
      <c r="H15" s="1" t="str">
        <f>[1]KSTAM!K14</f>
        <v>Hanau-Wolfgang</v>
      </c>
      <c r="I15" s="1" t="str">
        <f>TRIM([1]KSTAM!M14&amp;" "&amp;[1]KSTAM!N14&amp;" "&amp;[1]KSTAM!O14)</f>
        <v>06181 59-50</v>
      </c>
      <c r="J15" s="1" t="str">
        <f>TRIM([1]KSTAM!M14&amp;" "&amp;[1]KSTAM!N14&amp;" "&amp;[1]KSTAM!P14)</f>
        <v>06181 59-5858</v>
      </c>
      <c r="K15" s="1" t="str">
        <f>T([1]KSTAM!R14)</f>
        <v/>
      </c>
      <c r="L15" s="1" t="str">
        <f>T([1]KSTAM!Q14)</f>
        <v/>
      </c>
      <c r="M15" s="1" t="str">
        <f>[1]KSTAM!BC14&amp;";"&amp;[1]KSTAM!BD14&amp;";"&amp;[1]KSTAM!BE14&amp;";"&amp;[1]KSTAM!BF14&amp;";"&amp;[1]KSTAM!BG14&amp;";"&amp;[1]KSTAM!BH14&amp;";"&amp;[1]KSTAM!BI14</f>
        <v>Kunde hieß bis 21.03.03  "DEGUSSA AG".  Umbenannt am 27.06.03 (Schreiben)gs;** Allgemeine Ablage im Archiv ** 31.05.2012 MH;;;;;</v>
      </c>
      <c r="N15" s="1" t="str">
        <f>T([1]KSTAM!X14)</f>
        <v/>
      </c>
      <c r="O15" s="1" t="str">
        <f>T([1]KSTAM!Y14)</f>
        <v/>
      </c>
      <c r="P15" s="1" t="str">
        <f>IFERROR(VLOOKUP([1]KSTAM!U14,[1]KVERSA!$A:$B,2,FALSE),"")</f>
        <v>Sped. Stickel</v>
      </c>
      <c r="Q15" s="1" t="str">
        <f>IF([1]KSTAM!T14="","","2"&amp;T([1]KSTAM!T14))</f>
        <v>208</v>
      </c>
      <c r="R15" s="1" t="str">
        <f t="shared" si="0"/>
        <v>Überweisung</v>
      </c>
    </row>
    <row r="16" spans="1:18" s="1" customFormat="1" x14ac:dyDescent="0.25">
      <c r="A16" s="1" t="str">
        <f>[1]KSTAM!A15</f>
        <v>10810</v>
      </c>
      <c r="B16" s="1" t="str">
        <f>SUBSTITUTE(SUBSTITUTE([1]KSTAM!B15," ","_"),",","")</f>
        <v>ebor</v>
      </c>
      <c r="C16" s="1" t="str">
        <f>[1]KSTAM!C15&amp;", "&amp;[1]KSTAM!K15</f>
        <v>Ebor Edelstahl GmbH, Sachsenheim</v>
      </c>
      <c r="D16" s="1" t="s">
        <v>19</v>
      </c>
      <c r="E16" s="1" t="str">
        <f>[1]KSTAM!C15&amp;";"&amp;[1]KSTAM!D15&amp;";"&amp;[1]KSTAM!E15</f>
        <v>Ebor Edelstahl GmbH;;</v>
      </c>
      <c r="F16" s="1" t="str">
        <f>[1]KSTAM!I15</f>
        <v>Siemensstr.10-12</v>
      </c>
      <c r="G16" s="1" t="str">
        <f>[1]KSTAM!J15</f>
        <v>74343</v>
      </c>
      <c r="H16" s="1" t="str">
        <f>[1]KSTAM!K15</f>
        <v>Sachsenheim</v>
      </c>
      <c r="I16" s="1" t="str">
        <f>TRIM([1]KSTAM!M15&amp;" "&amp;[1]KSTAM!N15&amp;" "&amp;[1]KSTAM!O15)</f>
        <v>07147 3071</v>
      </c>
      <c r="J16" s="1" t="str">
        <f>TRIM([1]KSTAM!M15&amp;" "&amp;[1]KSTAM!N15&amp;" "&amp;[1]KSTAM!P15)</f>
        <v>07147 12628</v>
      </c>
      <c r="K16" s="1" t="str">
        <f>T([1]KSTAM!R15)</f>
        <v/>
      </c>
      <c r="L16" s="1" t="str">
        <f>T([1]KSTAM!Q15)</f>
        <v/>
      </c>
      <c r="M16" s="1" t="str">
        <f>[1]KSTAM!BC15&amp;";"&amp;[1]KSTAM!BD15&amp;";"&amp;[1]KSTAM!BE15&amp;";"&amp;[1]KSTAM!BF15&amp;";"&amp;[1]KSTAM!BG15&amp;";"&amp;[1]KSTAM!BH15&amp;";"&amp;[1]KSTAM!BI15</f>
        <v>;;;;;;</v>
      </c>
      <c r="N16" s="1" t="str">
        <f>T([1]KSTAM!X15)</f>
        <v/>
      </c>
      <c r="O16" s="1" t="str">
        <f>T([1]KSTAM!Y15)</f>
        <v/>
      </c>
      <c r="P16" s="1" t="str">
        <f>IFERROR(VLOOKUP([1]KSTAM!U15,[1]KVERSA!$A:$B,2,FALSE),"")</f>
        <v>Abholung</v>
      </c>
      <c r="Q16" s="1" t="str">
        <f>IF([1]KSTAM!T15="","","2"&amp;T([1]KSTAM!T15))</f>
        <v>208</v>
      </c>
      <c r="R16" s="1" t="str">
        <f t="shared" si="0"/>
        <v>Überweisung</v>
      </c>
    </row>
    <row r="17" spans="2:4" s="1" customFormat="1" x14ac:dyDescent="0.25">
      <c r="B17" s="1" t="s">
        <v>21</v>
      </c>
      <c r="D17" s="1" t="s">
        <v>19</v>
      </c>
    </row>
    <row r="18" spans="2:4" s="1" customFormat="1" x14ac:dyDescent="0.25"/>
    <row r="19" spans="2:4" s="1" customFormat="1" x14ac:dyDescent="0.25"/>
    <row r="20" spans="2:4" s="1" customFormat="1" x14ac:dyDescent="0.25"/>
  </sheetData>
  <hyperlinks>
    <hyperlink ref="D2" r:id="rId1"/>
    <hyperlink ref="Q2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abas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</dc:creator>
  <cp:lastModifiedBy>Tobias Kellermann</cp:lastModifiedBy>
  <dcterms:created xsi:type="dcterms:W3CDTF">2017-11-21T15:44:10Z</dcterms:created>
  <dcterms:modified xsi:type="dcterms:W3CDTF">2017-11-21T20:48:50Z</dcterms:modified>
</cp:coreProperties>
</file>