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d.docs.live.net/82bd897ebe006c9a/Desktop/"/>
    </mc:Choice>
  </mc:AlternateContent>
  <xr:revisionPtr revIDLastSave="10" documentId="8_{C2FBC043-6EB6-4FE5-AD24-341603B72B8D}" xr6:coauthVersionLast="47" xr6:coauthVersionMax="47" xr10:uidLastSave="{4AE53F14-CD3E-4FFB-B8E1-3EEE59D6D4D5}"/>
  <bookViews>
    <workbookView xWindow="-108" yWindow="-108" windowWidth="23256" windowHeight="13176" tabRatio="601" activeTab="3" xr2:uid="{83F5FBE7-6EEA-4143-86CD-4171EC84FB41}"/>
  </bookViews>
  <sheets>
    <sheet name="Data" sheetId="2" r:id="rId1"/>
    <sheet name="Sales Line" sheetId="4" r:id="rId2"/>
    <sheet name="Country Sales map" sheetId="5" r:id="rId3"/>
    <sheet name="Delivery Performance " sheetId="6" r:id="rId4"/>
    <sheet name="Return Rate" sheetId="7" r:id="rId5"/>
    <sheet name="Customer Acquistion Waterfall" sheetId="8" r:id="rId6"/>
    <sheet name="Customer Satisfaction" sheetId="9" r:id="rId7"/>
    <sheet name="DASHBOARD" sheetId="10" r:id="rId8"/>
  </sheets>
  <definedNames>
    <definedName name="_xlchart.v1.4" hidden="1">'Customer Acquistion Waterfall'!$B$7:$B$10</definedName>
    <definedName name="_xlchart.v1.5" hidden="1">'Customer Acquistion Waterfall'!$C$7:$C$10</definedName>
    <definedName name="_xlchart.v1.6" hidden="1">'Customer Acquistion Waterfall'!$B$7:$B$10</definedName>
    <definedName name="_xlchart.v1.7" hidden="1">'Customer Acquistion Waterfall'!$C$7:$C$10</definedName>
    <definedName name="_xlchart.v5.0" hidden="1">'Country Sales map'!$F$7</definedName>
    <definedName name="_xlchart.v5.1" hidden="1">'Country Sales map'!$F$8</definedName>
    <definedName name="_xlchart.v5.10" hidden="1">'Country Sales map'!$G$7:$M$7</definedName>
    <definedName name="_xlchart.v5.11" hidden="1">'Country Sales map'!$G$8:$M$8</definedName>
    <definedName name="_xlchart.v5.2" hidden="1">'Country Sales map'!$G$7:$M$7</definedName>
    <definedName name="_xlchart.v5.3" hidden="1">'Country Sales map'!$G$8:$M$8</definedName>
    <definedName name="_xlchart.v5.8" hidden="1">'Country Sales map'!$F$7</definedName>
    <definedName name="_xlchart.v5.9" hidden="1">'Country Sales map'!$F$8</definedName>
    <definedName name="Slicer_Customer_Acquisition_Type">#N/A</definedName>
    <definedName name="Slicer_Product">#N/A</definedName>
    <definedName name="Slicer_State">#N/A</definedName>
    <definedName name="Slicer_Years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5" l="1"/>
  <c r="K8" i="5"/>
  <c r="H8" i="5"/>
  <c r="J8" i="5"/>
  <c r="G8" i="5"/>
  <c r="M8" i="5"/>
  <c r="L8" i="5"/>
  <c r="I8" i="5"/>
</calcChain>
</file>

<file path=xl/sharedStrings.xml><?xml version="1.0" encoding="utf-8"?>
<sst xmlns="http://schemas.openxmlformats.org/spreadsheetml/2006/main" count="34784" uniqueCount="55">
  <si>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</si>
  <si>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</si>
  <si>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</si>
  <si>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</si>
  <si>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</si>
  <si>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</si>
  <si>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</si>
  <si>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</si>
  <si>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</si>
  <si>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</si>
  <si>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</si>
  <si>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</si>
  <si>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</si>
  <si>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</si>
  <si>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</si>
  <si>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</si>
  <si>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</si>
  <si>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</si>
  <si>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</si>
  <si>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</si>
  <si>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</si>
  <si>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</si>
  <si>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</si>
  <si>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</si>
  <si>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</si>
  <si>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</si>
  <si>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</si>
  <si>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</si>
  <si>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</si>
  <si>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</si>
  <si>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</si>
  <si>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</si>
  <si>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</si>
  <si>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</si>
  <si>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</si>
  <si>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</si>
  <si>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</si>
  <si>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2018</t>
  </si>
  <si>
    <t>2019</t>
  </si>
  <si>
    <t>Jan</t>
  </si>
  <si>
    <t>Feb</t>
  </si>
  <si>
    <t>Mar</t>
  </si>
  <si>
    <t>Apr</t>
  </si>
  <si>
    <t>May</t>
  </si>
  <si>
    <t>Jun</t>
  </si>
  <si>
    <t>Jul</t>
  </si>
  <si>
    <t>Aug</t>
  </si>
  <si>
    <t>Sep</t>
  </si>
  <si>
    <t>Oct</t>
  </si>
  <si>
    <t>Nov</t>
  </si>
  <si>
    <t>Dec</t>
  </si>
  <si>
    <t>Sum of Revenue</t>
  </si>
  <si>
    <t>Column Labels</t>
  </si>
  <si>
    <t>Count of Revenue</t>
  </si>
  <si>
    <t>Count of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</si>
</sst>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0.149998474074526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0" fillId="3" borderId="0" xfId="0" applyFill="1"/>
    <xf numFmtId="0" fontId="0" fillId="0" borderId="0" xfId="0" applyNumberFormat="1"/>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0D0B03"/>
      <color rgb="FF9AEEC2"/>
      <color rgb="FFCBC5F1"/>
      <color rgb="FF4270C2"/>
      <color rgb="FF080808"/>
      <color rgb="FF04070C"/>
      <color rgb="FF585EA6"/>
      <color rgb="FF217346"/>
      <color rgb="FFFF5D5B"/>
      <color rgb="FFFFA7D1"/>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Dashboard1.xlsx]Sales Line!PivotTable1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'Sales Line'!$B$1</c:f>
              <c:strCache>
                <c:ptCount val="1"/>
                <c:pt idx="0">
                  <c:v>Total</c:v>
                </c:pt>
              </c:strCache>
            </c:strRef>
          </c:tx>
          <c:spPr>
            <a:solidFill>
              <a:schemeClr val="accent1"/>
            </a:solidFill>
            <a:ln>
              <a:noFill/>
            </a:ln>
            <a:effectLst/>
            <a:sp3d/>
          </c:spP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D0F7-44B0-AB93-4DFABA27E249}"/>
            </c:ext>
          </c:extLst>
        </c:ser>
        <c:dLbls>
          <c:showLegendKey val="0"/>
          <c:showVal val="0"/>
          <c:showCatName val="0"/>
          <c:showSerName val="0"/>
          <c:showPercent val="0"/>
          <c:showBubbleSize val="0"/>
        </c:dLbls>
        <c:axId val="1083549376"/>
        <c:axId val="1083551776"/>
        <c:axId val="1135071360"/>
      </c:line3DChart>
      <c:catAx>
        <c:axId val="1083549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51776"/>
        <c:crosses val="autoZero"/>
        <c:auto val="1"/>
        <c:lblAlgn val="ctr"/>
        <c:lblOffset val="100"/>
        <c:noMultiLvlLbl val="0"/>
      </c:catAx>
      <c:valAx>
        <c:axId val="10835517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49376"/>
        <c:crosses val="autoZero"/>
        <c:crossBetween val="between"/>
      </c:valAx>
      <c:serAx>
        <c:axId val="11350713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5177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Dashboard1.xlsx]Delivery Performance !PivotTable3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5"/>
              <c:y val="1.8518518518518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6111111111111138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'Delivery Performance '!$B$1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D52-4161-9A83-C96964DF37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52-4161-9A83-C96964DF3796}"/>
              </c:ext>
            </c:extLst>
          </c:dPt>
          <c:dLbls>
            <c:dLbl>
              <c:idx val="0"/>
              <c:layout>
                <c:manualLayout>
                  <c:x val="0.125"/>
                  <c:y val="1.8518518518518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9D52-4161-9A83-C96964DF3796}"/>
                </c:ext>
              </c:extLst>
            </c:dLbl>
            <c:dLbl>
              <c:idx val="1"/>
              <c:layout>
                <c:manualLayout>
                  <c:x val="-8.6111111111111138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9D52-4161-9A83-C96964DF379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'Delivery Performance '!$A$2:$A$4</c:f>
              <c:strCache>
                <c:ptCount val="2"/>
                <c:pt idx="0">
                  <c:v>on-time</c:v>
                </c:pt>
                <c:pt idx="1">
                  <c:v>delayed</c:v>
                </c:pt>
              </c:strCache>
            </c:strRef>
          </c:cat>
          <c:val>
            <c:numRef>
              <c:f>'Delivery Performance '!$B$2:$B$4</c:f>
              <c:numCache>
                <c:formatCode>General</c:formatCode>
                <c:ptCount val="2"/>
                <c:pt idx="0">
                  <c:v>3889</c:v>
                </c:pt>
                <c:pt idx="1">
                  <c:v>1891</c:v>
                </c:pt>
              </c:numCache>
            </c:numRef>
          </c:val>
          <c:extLst>
            <c:ext xmlns:c16="http://schemas.microsoft.com/office/drawing/2014/chart" uri="{C3380CC4-5D6E-409C-BE32-E72D297353CC}">
              <c16:uniqueId val="{00000000-9D52-4161-9A83-C96964DF379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Dashboard1.xlsx]Return Rate!PivotTable4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C1-4DCC-B3A8-75B820DD73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C1-4DCC-B3A8-75B820DD737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'Return Rate'!$A$2:$A$4</c:f>
              <c:strCache>
                <c:ptCount val="2"/>
                <c:pt idx="0">
                  <c:v>no</c:v>
                </c:pt>
                <c:pt idx="1">
                  <c:v>yes</c:v>
                </c:pt>
              </c:strCache>
            </c:strRef>
          </c:cat>
          <c:val>
            <c:numRef>
              <c:f>'Return Rate'!$B$2:$B$4</c:f>
              <c:numCache>
                <c:formatCode>General</c:formatCode>
                <c:ptCount val="2"/>
                <c:pt idx="0">
                  <c:v>5184</c:v>
                </c:pt>
                <c:pt idx="1">
                  <c:v>596</c:v>
                </c:pt>
              </c:numCache>
            </c:numRef>
          </c:val>
          <c:extLst>
            <c:ext xmlns:c16="http://schemas.microsoft.com/office/drawing/2014/chart" uri="{C3380CC4-5D6E-409C-BE32-E72D297353CC}">
              <c16:uniqueId val="{00000000-427B-4F00-9334-3E1A5BC74C7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Dashboard1.xlsx]Customer Satisfaction!PivotTable6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F1EA-458A-BF89-CDE791988EE1}"/>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F1EA-458A-BF89-CDE791988EE1}"/>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F1EA-458A-BF89-CDE791988EE1}"/>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F1EA-458A-BF89-CDE791988EE1}"/>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1A-F1EA-458A-BF89-CDE791988EE1}"/>
            </c:ext>
          </c:extLst>
        </c:ser>
        <c:dLbls>
          <c:showLegendKey val="0"/>
          <c:showVal val="0"/>
          <c:showCatName val="0"/>
          <c:showSerName val="0"/>
          <c:showPercent val="0"/>
          <c:showBubbleSize val="0"/>
        </c:dLbls>
        <c:gapWidth val="150"/>
        <c:overlap val="100"/>
        <c:axId val="1532902720"/>
        <c:axId val="1532907520"/>
      </c:barChart>
      <c:catAx>
        <c:axId val="153290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907520"/>
        <c:crosses val="autoZero"/>
        <c:auto val="1"/>
        <c:lblAlgn val="ctr"/>
        <c:lblOffset val="100"/>
        <c:noMultiLvlLbl val="0"/>
      </c:catAx>
      <c:valAx>
        <c:axId val="15329075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90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Dashboard1.xlsx]Sales Line!PivotTable1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hade val="15000"/>
                <a:alpha val="99000"/>
              </a:schemeClr>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pivotFmt>
    </c:pivotFmts>
    <c:plotArea>
      <c:layout/>
      <c:lineChart>
        <c:grouping val="standard"/>
        <c:varyColors val="0"/>
        <c:ser>
          <c:idx val="0"/>
          <c:order val="0"/>
          <c:tx>
            <c:strRef>
              <c:f>'Sales Line'!$B$1</c:f>
              <c:strCache>
                <c:ptCount val="1"/>
                <c:pt idx="0">
                  <c:v>Total</c:v>
                </c:pt>
              </c:strCache>
            </c:strRef>
          </c:tx>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dPt>
            <c:idx val="34"/>
            <c:marker>
              <c:symbol val="circle"/>
              <c:size val="5"/>
              <c:spPr>
                <a:solidFill>
                  <a:schemeClr val="accent4"/>
                </a:solidFill>
                <a:ln w="22225">
                  <a:solidFill>
                    <a:schemeClr val="lt1"/>
                  </a:solidFill>
                  <a:round/>
                </a:ln>
                <a:effectLst/>
              </c:spPr>
            </c:marker>
            <c:bubble3D val="0"/>
            <c:spPr>
              <a:ln w="34925" cap="rnd">
                <a:solidFill>
                  <a:schemeClr val="accent1">
                    <a:shade val="15000"/>
                    <a:alpha val="99000"/>
                  </a:schemeClr>
                </a:solidFill>
                <a:round/>
              </a:ln>
              <a:effectLst>
                <a:outerShdw dist="25400" dir="2700000" algn="tl" rotWithShape="0">
                  <a:schemeClr val="accent4"/>
                </a:outerShdw>
              </a:effectLst>
            </c:spPr>
            <c:extLst>
              <c:ext xmlns:c16="http://schemas.microsoft.com/office/drawing/2014/chart" uri="{C3380CC4-5D6E-409C-BE32-E72D297353CC}">
                <c16:uniqueId val="{00000001-ADD5-4914-978D-106A62D89DB0}"/>
              </c:ext>
            </c:extLst>
          </c:dPt>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ADD5-4914-978D-106A62D89DB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83549376"/>
        <c:axId val="1083551776"/>
      </c:lineChart>
      <c:catAx>
        <c:axId val="1083549376"/>
        <c:scaling>
          <c:orientation val="minMax"/>
        </c:scaling>
        <c:delete val="0"/>
        <c:axPos val="b"/>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spc="100" baseline="0">
                <a:ln>
                  <a:solidFill>
                    <a:schemeClr val="bg1"/>
                  </a:solidFill>
                </a:ln>
                <a:solidFill>
                  <a:schemeClr val="lt1"/>
                </a:solidFill>
                <a:latin typeface="+mn-lt"/>
                <a:ea typeface="+mn-ea"/>
                <a:cs typeface="+mn-cs"/>
              </a:defRPr>
            </a:pPr>
            <a:endParaRPr lang="en-US"/>
          </a:p>
        </c:txPr>
        <c:crossAx val="1083551776"/>
        <c:crosses val="autoZero"/>
        <c:auto val="1"/>
        <c:lblAlgn val="ctr"/>
        <c:lblOffset val="100"/>
        <c:noMultiLvlLbl val="0"/>
      </c:catAx>
      <c:valAx>
        <c:axId val="1083551776"/>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lt1"/>
                </a:solidFill>
                <a:latin typeface="+mn-lt"/>
                <a:ea typeface="+mn-ea"/>
                <a:cs typeface="+mn-cs"/>
              </a:defRPr>
            </a:pPr>
            <a:endParaRPr lang="en-US"/>
          </a:p>
        </c:txPr>
        <c:crossAx val="10835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Dashboard1.xlsx]Delivery Performance !PivotTable3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5"/>
              <c:y val="1.8518518518518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8.6111111111111138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5"/>
              <c:y val="1.8518518518518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6111111111111138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lumMod val="40000"/>
              <a:lumOff val="60000"/>
            </a:schemeClr>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solidFill>
          <a:ln w="19050">
            <a:solidFill>
              <a:schemeClr val="lt1"/>
            </a:solidFill>
          </a:ln>
          <a:effectLst/>
        </c:spPr>
        <c:dLbl>
          <c:idx val="0"/>
          <c:layout>
            <c:manualLayout>
              <c:x val="-0.20341032034684736"/>
              <c:y val="-0.155311154119164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4D86AC95-A723-4CEF-A8F9-4A14EAD34345}" type="CATEGORYNAME">
                  <a:rPr lang="en-US" sz="1200" b="1">
                    <a:ln>
                      <a:noFill/>
                    </a:ln>
                    <a:solidFill>
                      <a:schemeClr val="bg1"/>
                    </a:solidFill>
                  </a:rPr>
                  <a:pPr>
                    <a:defRPr>
                      <a:solidFill>
                        <a:schemeClr val="bg1"/>
                      </a:solidFill>
                    </a:defRPr>
                  </a:pPr>
                  <a:t>[CATEGORY NAME]</a:t>
                </a:fld>
                <a:r>
                  <a:rPr lang="en-US" baseline="0">
                    <a:solidFill>
                      <a:schemeClr val="bg1"/>
                    </a:solidFill>
                  </a:rPr>
                  <a:t>
</a:t>
                </a:r>
                <a:fld id="{D2A17FED-54CF-4F8F-8E8B-CF9D42D592DE}" type="PERCENTAGE">
                  <a:rPr lang="en-US" sz="2800" baseline="0">
                    <a:solidFill>
                      <a:schemeClr val="bg1"/>
                    </a:solidFill>
                  </a:rPr>
                  <a:pPr>
                    <a:defRPr>
                      <a:solidFill>
                        <a:schemeClr val="bg1"/>
                      </a:solidFill>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51388958436980003"/>
                  <c:h val="0.38491847609957847"/>
                </c:manualLayout>
              </c15:layout>
              <c15:dlblFieldTable/>
              <c15:showDataLabelsRange val="0"/>
            </c:ext>
          </c:extLst>
        </c:dLbl>
      </c:pivotFmt>
      <c:pivotFmt>
        <c:idx val="8"/>
        <c:spPr>
          <a:no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491527382154501"/>
          <c:y val="0.12603130454397035"/>
          <c:w val="0.59016945235690998"/>
          <c:h val="0.74793739091205935"/>
        </c:manualLayout>
      </c:layout>
      <c:doughnutChart>
        <c:varyColors val="1"/>
        <c:ser>
          <c:idx val="0"/>
          <c:order val="0"/>
          <c:tx>
            <c:strRef>
              <c:f>'Delivery Performance '!$B$1</c:f>
              <c:strCache>
                <c:ptCount val="1"/>
                <c:pt idx="0">
                  <c:v>Total</c:v>
                </c:pt>
              </c:strCache>
            </c:strRef>
          </c:tx>
          <c:spPr>
            <a:solidFill>
              <a:schemeClr val="accent4">
                <a:lumMod val="40000"/>
                <a:lumOff val="60000"/>
              </a:schemeClr>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D74E-43CD-83F0-076ACFF6F72E}"/>
              </c:ext>
            </c:extLst>
          </c:dPt>
          <c:dPt>
            <c:idx val="1"/>
            <c:bubble3D val="0"/>
            <c:spPr>
              <a:noFill/>
              <a:ln w="19050">
                <a:solidFill>
                  <a:schemeClr val="lt1"/>
                </a:solidFill>
              </a:ln>
              <a:effectLst/>
            </c:spPr>
            <c:extLst>
              <c:ext xmlns:c16="http://schemas.microsoft.com/office/drawing/2014/chart" uri="{C3380CC4-5D6E-409C-BE32-E72D297353CC}">
                <c16:uniqueId val="{00000003-D74E-43CD-83F0-076ACFF6F72E}"/>
              </c:ext>
            </c:extLst>
          </c:dPt>
          <c:dLbls>
            <c:dLbl>
              <c:idx val="0"/>
              <c:layout>
                <c:manualLayout>
                  <c:x val="-0.20341032034684736"/>
                  <c:y val="-0.155311154119164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4D86AC95-A723-4CEF-A8F9-4A14EAD34345}" type="CATEGORYNAME">
                      <a:rPr lang="en-US" sz="1200" b="1">
                        <a:ln>
                          <a:noFill/>
                        </a:ln>
                        <a:solidFill>
                          <a:schemeClr val="bg1"/>
                        </a:solidFill>
                      </a:rPr>
                      <a:pPr>
                        <a:defRPr>
                          <a:solidFill>
                            <a:schemeClr val="bg1"/>
                          </a:solidFill>
                        </a:defRPr>
                      </a:pPr>
                      <a:t>[CATEGORY NAME]</a:t>
                    </a:fld>
                    <a:r>
                      <a:rPr lang="en-US" baseline="0">
                        <a:solidFill>
                          <a:schemeClr val="bg1"/>
                        </a:solidFill>
                      </a:rPr>
                      <a:t>
</a:t>
                    </a:r>
                    <a:fld id="{D2A17FED-54CF-4F8F-8E8B-CF9D42D592DE}" type="PERCENTAGE">
                      <a:rPr lang="en-US" sz="2800" baseline="0">
                        <a:solidFill>
                          <a:schemeClr val="bg1"/>
                        </a:solidFill>
                      </a:rPr>
                      <a:pPr>
                        <a:defRPr>
                          <a:solidFill>
                            <a:schemeClr val="bg1"/>
                          </a:solidFill>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51388958436980003"/>
                      <c:h val="0.38491847609957847"/>
                    </c:manualLayout>
                  </c15:layout>
                  <c15:dlblFieldTable/>
                  <c15:showDataLabelsRange val="0"/>
                </c:ext>
                <c:ext xmlns:c16="http://schemas.microsoft.com/office/drawing/2014/chart" uri="{C3380CC4-5D6E-409C-BE32-E72D297353CC}">
                  <c16:uniqueId val="{00000001-D74E-43CD-83F0-076ACFF6F72E}"/>
                </c:ext>
              </c:extLst>
            </c:dLbl>
            <c:dLbl>
              <c:idx val="1"/>
              <c:delete val="1"/>
              <c:extLst>
                <c:ext xmlns:c15="http://schemas.microsoft.com/office/drawing/2012/chart" uri="{CE6537A1-D6FC-4f65-9D91-7224C49458BB}"/>
                <c:ext xmlns:c16="http://schemas.microsoft.com/office/drawing/2014/chart" uri="{C3380CC4-5D6E-409C-BE32-E72D297353CC}">
                  <c16:uniqueId val="{00000003-D74E-43CD-83F0-076ACFF6F72E}"/>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'Delivery Performance '!$A$2:$A$4</c:f>
              <c:strCache>
                <c:ptCount val="2"/>
                <c:pt idx="0">
                  <c:v>on-time</c:v>
                </c:pt>
                <c:pt idx="1">
                  <c:v>delayed</c:v>
                </c:pt>
              </c:strCache>
            </c:strRef>
          </c:cat>
          <c:val>
            <c:numRef>
              <c:f>'Delivery Performance '!$B$2:$B$4</c:f>
              <c:numCache>
                <c:formatCode>General</c:formatCode>
                <c:ptCount val="2"/>
                <c:pt idx="0">
                  <c:v>3889</c:v>
                </c:pt>
                <c:pt idx="1">
                  <c:v>1891</c:v>
                </c:pt>
              </c:numCache>
            </c:numRef>
          </c:val>
          <c:extLst>
            <c:ext xmlns:c16="http://schemas.microsoft.com/office/drawing/2014/chart" uri="{C3380CC4-5D6E-409C-BE32-E72D297353CC}">
              <c16:uniqueId val="{00000004-D74E-43CD-83F0-076ACFF6F72E}"/>
            </c:ext>
          </c:extLst>
        </c:ser>
        <c:dLbls>
          <c:showLegendKey val="0"/>
          <c:showVal val="0"/>
          <c:showCatName val="0"/>
          <c:showSerName val="0"/>
          <c:showPercent val="0"/>
          <c:showBubbleSize val="0"/>
          <c:showLeaderLines val="0"/>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Dashboard1.xlsx]Return Rate!PivotTable4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no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bg1"/>
          </a:solidFill>
          <a:ln w="19050">
            <a:solidFill>
              <a:schemeClr val="lt1"/>
            </a:solidFill>
          </a:ln>
          <a:effectLst/>
        </c:spPr>
        <c:dLbl>
          <c:idx val="0"/>
          <c:layout>
            <c:manualLayout>
              <c:x val="-6.74159785600464E-2"/>
              <c:y val="-0.33033145464304886"/>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r>
                  <a:rPr lang="en-US" sz="1400" b="1" baseline="0">
                    <a:ln>
                      <a:noFill/>
                    </a:ln>
                    <a:solidFill>
                      <a:schemeClr val="bg1"/>
                    </a:solidFill>
                  </a:rPr>
                  <a:t>No-Return</a:t>
                </a:r>
                <a:r>
                  <a:rPr lang="en-US" sz="2400" baseline="0">
                    <a:ln>
                      <a:noFill/>
                    </a:ln>
                    <a:solidFill>
                      <a:schemeClr val="bg1"/>
                    </a:solidFill>
                  </a:rPr>
                  <a:t>
</a:t>
                </a:r>
                <a:fld id="{4C28F376-0422-4E0B-97F6-C3C1ABD8251C}" type="PERCENTAGE">
                  <a:rPr lang="en-US" sz="2400" baseline="0">
                    <a:ln>
                      <a:noFill/>
                    </a:ln>
                    <a:solidFill>
                      <a:schemeClr val="bg1"/>
                    </a:solidFill>
                  </a:rPr>
                  <a:pPr>
                    <a:defRPr>
                      <a:ln>
                        <a:noFill/>
                      </a:ln>
                      <a:solidFill>
                        <a:schemeClr val="bg1"/>
                      </a:solidFill>
                    </a:defRPr>
                  </a:pPr>
                  <a:t>[PERCENTAGE]</a:t>
                </a:fld>
                <a:endParaRPr lang="en-US" sz="2400" baseline="0">
                  <a:ln>
                    <a:noFill/>
                  </a:ln>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51368970013037807"/>
                  <c:h val="0.38486312399355876"/>
                </c:manualLayout>
              </c15:layout>
              <c15:dlblFieldTable/>
              <c15:showDataLabelsRange val="0"/>
            </c:ext>
          </c:extLst>
        </c:dLbl>
      </c:pivotFmt>
      <c:pivotFmt>
        <c:idx val="6"/>
        <c:spPr>
          <a:noFill/>
          <a:ln w="19050">
            <a:solidFill>
              <a:schemeClr val="lt1"/>
            </a:solidFill>
          </a:ln>
          <a:effectLst/>
        </c:spPr>
      </c:pivotFmt>
    </c:pivotFmts>
    <c:plotArea>
      <c:layout/>
      <c:doughnutChart>
        <c:varyColors val="1"/>
        <c:ser>
          <c:idx val="0"/>
          <c:order val="0"/>
          <c:tx>
            <c:strRef>
              <c:f>'Return Rate'!$B$1</c:f>
              <c:strCache>
                <c:ptCount val="1"/>
                <c:pt idx="0">
                  <c:v>Total</c:v>
                </c:pt>
              </c:strCache>
            </c:strRef>
          </c:tx>
          <c:spPr>
            <a:no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60C5-4D28-96D8-CD88A3C822AB}"/>
              </c:ext>
            </c:extLst>
          </c:dPt>
          <c:dPt>
            <c:idx val="1"/>
            <c:bubble3D val="0"/>
            <c:spPr>
              <a:noFill/>
              <a:ln w="19050">
                <a:solidFill>
                  <a:schemeClr val="lt1"/>
                </a:solidFill>
              </a:ln>
              <a:effectLst/>
            </c:spPr>
            <c:extLst>
              <c:ext xmlns:c16="http://schemas.microsoft.com/office/drawing/2014/chart" uri="{C3380CC4-5D6E-409C-BE32-E72D297353CC}">
                <c16:uniqueId val="{00000003-60C5-4D28-96D8-CD88A3C822AB}"/>
              </c:ext>
            </c:extLst>
          </c:dPt>
          <c:dLbls>
            <c:dLbl>
              <c:idx val="0"/>
              <c:layout>
                <c:manualLayout>
                  <c:x val="-6.74159785600464E-2"/>
                  <c:y val="-0.33033145464304886"/>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r>
                      <a:rPr lang="en-US" sz="1400" b="1" baseline="0">
                        <a:ln>
                          <a:noFill/>
                        </a:ln>
                        <a:solidFill>
                          <a:schemeClr val="bg1"/>
                        </a:solidFill>
                      </a:rPr>
                      <a:t>No-Return</a:t>
                    </a:r>
                    <a:r>
                      <a:rPr lang="en-US" sz="2400" baseline="0">
                        <a:ln>
                          <a:noFill/>
                        </a:ln>
                        <a:solidFill>
                          <a:schemeClr val="bg1"/>
                        </a:solidFill>
                      </a:rPr>
                      <a:t>
</a:t>
                    </a:r>
                    <a:fld id="{4C28F376-0422-4E0B-97F6-C3C1ABD8251C}" type="PERCENTAGE">
                      <a:rPr lang="en-US" sz="2400" baseline="0">
                        <a:ln>
                          <a:noFill/>
                        </a:ln>
                        <a:solidFill>
                          <a:schemeClr val="bg1"/>
                        </a:solidFill>
                      </a:rPr>
                      <a:pPr>
                        <a:defRPr>
                          <a:ln>
                            <a:noFill/>
                          </a:ln>
                          <a:solidFill>
                            <a:schemeClr val="bg1"/>
                          </a:solidFill>
                        </a:defRPr>
                      </a:pPr>
                      <a:t>[PERCENTAGE]</a:t>
                    </a:fld>
                    <a:endParaRPr lang="en-US" sz="2400" baseline="0">
                      <a:ln>
                        <a:noFill/>
                      </a:ln>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51368970013037807"/>
                      <c:h val="0.38486312399355876"/>
                    </c:manualLayout>
                  </c15:layout>
                  <c15:dlblFieldTable/>
                  <c15:showDataLabelsRange val="0"/>
                </c:ext>
                <c:ext xmlns:c16="http://schemas.microsoft.com/office/drawing/2014/chart" uri="{C3380CC4-5D6E-409C-BE32-E72D297353CC}">
                  <c16:uniqueId val="{00000001-60C5-4D28-96D8-CD88A3C822A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'Return Rate'!$A$2:$A$4</c:f>
              <c:strCache>
                <c:ptCount val="2"/>
                <c:pt idx="0">
                  <c:v>no</c:v>
                </c:pt>
                <c:pt idx="1">
                  <c:v>yes</c:v>
                </c:pt>
              </c:strCache>
            </c:strRef>
          </c:cat>
          <c:val>
            <c:numRef>
              <c:f>'Return Rate'!$B$2:$B$4</c:f>
              <c:numCache>
                <c:formatCode>General</c:formatCode>
                <c:ptCount val="2"/>
                <c:pt idx="0">
                  <c:v>5184</c:v>
                </c:pt>
                <c:pt idx="1">
                  <c:v>596</c:v>
                </c:pt>
              </c:numCache>
            </c:numRef>
          </c:val>
          <c:extLst>
            <c:ext xmlns:c16="http://schemas.microsoft.com/office/drawing/2014/chart" uri="{C3380CC4-5D6E-409C-BE32-E72D297353CC}">
              <c16:uniqueId val="{00000004-60C5-4D28-96D8-CD88A3C822AB}"/>
            </c:ext>
          </c:extLst>
        </c:ser>
        <c:dLbls>
          <c:showLegendKey val="0"/>
          <c:showVal val="0"/>
          <c:showCatName val="0"/>
          <c:showSerName val="0"/>
          <c:showPercent val="0"/>
          <c:showBubbleSize val="0"/>
          <c:showLeaderLines val="0"/>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Dashboard1.xlsx]Customer Satisfaction!PivotTable6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28000">
                <a:srgbClr val="C00000"/>
              </a:gs>
              <a:gs pos="98000">
                <a:srgbClr val="04070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gradFill>
            <a:gsLst>
              <a:gs pos="28000">
                <a:srgbClr val="FFC000"/>
              </a:gs>
              <a:gs pos="98000">
                <a:srgbClr val="04070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gradFill>
            <a:gsLst>
              <a:gs pos="28000">
                <a:srgbClr val="CBC5F1"/>
              </a:gs>
              <a:gs pos="98000">
                <a:srgbClr val="04070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gradFill>
            <a:gsLst>
              <a:gs pos="0">
                <a:srgbClr val="92D050"/>
              </a:gs>
              <a:gs pos="100000">
                <a:srgbClr val="0D0B03"/>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gradFill>
            <a:gsLst>
              <a:gs pos="0">
                <a:srgbClr val="00B050"/>
              </a:gs>
              <a:gs pos="97000">
                <a:srgbClr val="04070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gradFill>
              <a:gsLst>
                <a:gs pos="28000">
                  <a:srgbClr val="C00000"/>
                </a:gs>
                <a:gs pos="98000">
                  <a:srgbClr val="04070C"/>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C7E5-476A-8624-8B36593C3D26}"/>
            </c:ext>
          </c:extLst>
        </c:ser>
        <c:ser>
          <c:idx val="1"/>
          <c:order val="1"/>
          <c:tx>
            <c:strRef>
              <c:f>'Customer Satisfaction'!$C$1:$C$2</c:f>
              <c:strCache>
                <c:ptCount val="1"/>
                <c:pt idx="0">
                  <c:v>(2) low</c:v>
                </c:pt>
              </c:strCache>
            </c:strRef>
          </c:tx>
          <c:spPr>
            <a:gradFill>
              <a:gsLst>
                <a:gs pos="28000">
                  <a:srgbClr val="FFC000"/>
                </a:gs>
                <a:gs pos="98000">
                  <a:srgbClr val="04070C"/>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C7E5-476A-8624-8B36593C3D26}"/>
            </c:ext>
          </c:extLst>
        </c:ser>
        <c:ser>
          <c:idx val="2"/>
          <c:order val="2"/>
          <c:tx>
            <c:strRef>
              <c:f>'Customer Satisfaction'!$D$1:$D$2</c:f>
              <c:strCache>
                <c:ptCount val="1"/>
                <c:pt idx="0">
                  <c:v>(3) ok</c:v>
                </c:pt>
              </c:strCache>
            </c:strRef>
          </c:tx>
          <c:spPr>
            <a:gradFill>
              <a:gsLst>
                <a:gs pos="28000">
                  <a:srgbClr val="CBC5F1"/>
                </a:gs>
                <a:gs pos="98000">
                  <a:srgbClr val="04070C"/>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C7E5-476A-8624-8B36593C3D26}"/>
            </c:ext>
          </c:extLst>
        </c:ser>
        <c:ser>
          <c:idx val="3"/>
          <c:order val="3"/>
          <c:tx>
            <c:strRef>
              <c:f>'Customer Satisfaction'!$E$1:$E$2</c:f>
              <c:strCache>
                <c:ptCount val="1"/>
                <c:pt idx="0">
                  <c:v>(4) high</c:v>
                </c:pt>
              </c:strCache>
            </c:strRef>
          </c:tx>
          <c:spPr>
            <a:gradFill>
              <a:gsLst>
                <a:gs pos="0">
                  <a:srgbClr val="92D050"/>
                </a:gs>
                <a:gs pos="100000">
                  <a:srgbClr val="0D0B03"/>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C7E5-476A-8624-8B36593C3D26}"/>
            </c:ext>
          </c:extLst>
        </c:ser>
        <c:ser>
          <c:idx val="4"/>
          <c:order val="4"/>
          <c:tx>
            <c:strRef>
              <c:f>'Customer Satisfaction'!$F$1:$F$2</c:f>
              <c:strCache>
                <c:ptCount val="1"/>
                <c:pt idx="0">
                  <c:v>(5) very high</c:v>
                </c:pt>
              </c:strCache>
            </c:strRef>
          </c:tx>
          <c:spPr>
            <a:gradFill>
              <a:gsLst>
                <a:gs pos="0">
                  <a:srgbClr val="00B050"/>
                </a:gs>
                <a:gs pos="97000">
                  <a:srgbClr val="04070C"/>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6-C7E5-476A-8624-8B36593C3D26}"/>
            </c:ext>
          </c:extLst>
        </c:ser>
        <c:dLbls>
          <c:dLblPos val="inEnd"/>
          <c:showLegendKey val="0"/>
          <c:showVal val="1"/>
          <c:showCatName val="0"/>
          <c:showSerName val="0"/>
          <c:showPercent val="0"/>
          <c:showBubbleSize val="0"/>
        </c:dLbls>
        <c:gapWidth val="150"/>
        <c:overlap val="100"/>
        <c:axId val="1532902720"/>
        <c:axId val="1532907520"/>
      </c:barChart>
      <c:catAx>
        <c:axId val="1532902720"/>
        <c:scaling>
          <c:orientation val="minMax"/>
        </c:scaling>
        <c:delete val="0"/>
        <c:axPos val="l"/>
        <c:numFmt formatCode="General" sourceLinked="1"/>
        <c:majorTickMark val="none"/>
        <c:min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32907520"/>
        <c:crosses val="autoZero"/>
        <c:auto val="1"/>
        <c:lblAlgn val="ctr"/>
        <c:lblOffset val="100"/>
        <c:noMultiLvlLbl val="0"/>
      </c:catAx>
      <c:valAx>
        <c:axId val="153290752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532902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75D9BEBD-12A5-44C9-A756-C27E0C44F946}">
          <cx:tx>
            <cx:txData>
              <cx:f>_xlchart.v5.1</cx:f>
              <cx:v>Sum of Revenue</cx:v>
            </cx:txData>
          </cx:tx>
          <cx:dataId val="0"/>
          <cx:layoutPr>
            <cx:geography viewedRegionType="dataOnly" cultureLanguage="en-US" cultureRegion="IN" attribution="Powered by Bing">
              <cx:geoCache provider="{E9337A44-BEBE-4D9F-B70C-5C5E7DAFC167}">
                <cx:binary>7Hprb924suVfCfJ5lBbf5MXtC1xJ+2l7+5WX+4vg2I5EkSL1lqhfP+UkndNx5/T0Bc4McIBxgsR7
SxQpFqtqrVX1nw/LfzzYp/vu1VJb1//Hw/Lr63IYmv/45Zf+oXyq7/s3tX7ofO8/D28efP2L//xZ
Pzz98tjdz9oVv+AY0V8eyvtueFpe/9d/wtOKJ3/uH+4H7d31+NSFm6d+tEP/F9d+eunV/WOtXab7
odMPA/r19X/b+0/39f3rV09u0EN4G5qnX1//cNPrV7+8fNSfpn1lYWXD+AhjCX4jOKeYxyr+8kNe
v7LeFd8uR5K/kTQmBMdYff35fe7TfQ3j/8aCvizn/vGxe+p7eKEv//9h4A+rh+/PX7968KMbnjet
gP379fU7p4enx1e3w/3w1L9+pXuffr0h9c+v8O72yzv/8uO2/9d/vvgCduHFN3+wzMst+z9d+pNh
ttZ3+vFfaBgs3zDFGMJEvbAIfkOlIBRL8t1iX0/DV4v8jZX83CLfB76wyPbf0yK7J98V+l9oEXAV
TiWWVKGvG49eGIa8oZQSQWP5U8P8jQX93DDfB74wzO6//y1d5e2TcxAKnp5+jyT/gijGIEpBgKJc
fg1S8oVp+BtCCWb09yiHf5/7q8/8rSX93Dh/GPrCPG9P/5bmudB9//y3afTvm/QvMBCkGRxLIdm3
LPIyqKk3nHEcU4y/+g7/fe6vBvqbi/q5iX4Y/MJIF5A8/g3Tzcl3Q/kqve+81e5fGePYG0YUEYzE
Xw0lfnQkod4gyYjknP/UTn9/XT831cvxL6x1Sv8trXXrx/871iJvVEwUxehbRiI/WkvGb6SCdIQQ
+mrNF17199f1c2u9HP/CWrf/Htb6a/f/I9D+4c7/KdBWb1hMmIgZGOGPCFupNzGShBBKf+pSL9Dv
P1/Pz230YvgPr/D/CFr/c9j9nZlk98P95gul+QPy/uurX14XeNaLoX/FjL7u3eHx19cYsRgwwHeq
9PyQbyP/acL5w7in+3749XUk5RsUU0QBpDPCECSw16/mpy+XFAKwSBlBmL1+5Z6jNXAt+LV/DgXw
a/wGCSXALTFVmAsmv/PGK29D4d33l//2+ZUb6yuv3dD/+ppLOEPN1/ueV8UoMAWlEBwjTiAexAwW
0jzc3wA5hdvR/9JCt8w0vTnUlV8vRGHWbYR7PKZr3ciMDWW8H1qGigSjoagS1AZDk8ljd+6pD+/W
fGzbxBc9LhJveGcThYLvUpPj5arT1GQiRM3d2phuxUlf6XE9y7UI48b1Dd4QNKwXShTxHlZp8ySU
dDGnqXTTk6gkGdNW63XblUT1SUUJv2mjINKuypednOflahWw3oaUYScmmh89WyKdcLe4c1gmc0k+
u+aeKLduZaxM5saIHMIYKpTwkkau2dvQFGN3i/J1jI5yKWeUhAjgyONUkIJvZyUi/D6e8kJv6rFY
uioxZcTuylgFrxM1q6E88wMxkiRz3TbzVYvFWCaikHNxWlVUyq03ARU3cxHzbWxN3dJEF3Ust7if
hjiLSvD9A6LPdxaoVOLj0pnG7Xgb86SIjGYJD2Vn0hz1osjQLFciU2Q4KrRNap7HgietKz7Vaygu
JxH8xser1UkvQtskqGjlx3Vchmjj0LxsZteK3cjXbIBPiY+n7oFV7XQSsor71MQF2VtO0PWqsc/m
PJ8+dvZaSWV3dVfHF6iXdifVtukmWaWT5e1ZV8/blrbNVVsaDAemEXEyjNqnUVD59cTD8s40zHyM
y2ASYV2ZEjb6dNCGPUVuqW5kPyxJq5Y2cypS29IhfRikIncV600yl6XPtOjcQSs3HGlu95DU7E1p
K3M9LYNziYgKkbq53UVo5sfeu8OiwlvhuqlLIqX6T8yj/KY2pcgWQvTBFLzexPNQn4nY9pu+oXVa
rtq+8xN3SRuhclcsXj3wwrQ26fKuupoi3t4XE2IoXZoQn1SQa5kMFYqOruQwKsQuvu76Juzmtl3f
E2zfVlGD7zgvmiLF1DxozNF7LsGp6EzoNrc5PRSmnhLeLvWhI/NTnvfyfl0M2qjGxyGZymK479Z+
U62626Nypolp5rOJluzSmt5uybSSOuFF7vddQc3BK8Qvci/Q3YJHeULCzXmC5+GgKmMPjgaVjtT3
b/vRF5dkZn5vSE3O5jIsJyvtuq+Lhl03TYlO49RUH1tXVndgUbtblpGcjX61+9G55mRWah+aYuB5
mneFOOqOrFctG6bzemhlVusGTUneSHETqqG2SRQRCCtk0RcydORarTGvkhlcYm+XLo+SRmp9dLwg
l6Mc+/OpI/rD0sfLlJAwxxeNmfTFUJr27WjG+VZr3hyJKdwmWrS68zRU77uJD2cD8yraLKOojvEq
VrxFdVlfsVjlh2Zd5t2wxkUWV0puu3Zin9nUtTsqePiwVNhkhYoOzjT1YWD5hY29y/KxjJNZsWWD
XHHAqjkLLA5prkjSGDo+jm7GCTHO7uNiWRLHGp8h1E+7TjuxxWW8ZOvC209NzsazuJ311tKgU+7o
fF151p5KI8PedyO5zsMcPo5erw8sR9M1bEh+ufhm/LCKgNKJznUGfjJkvl6q/WxptWtoxdukHr15
1+jO7sDs4C3R3G6VMM0jifiwW2W99MmSx2Sz8IUmbd0NVwJNDqdTHXha4alMZM/w5xWXKkpino9w
lIPPFEZvm8VMF2VeXzXToE7Y4+IjluD/K1PtdiEhmpI46PiCaxNfqMGoU+RrfB2WaYRE0Qd17j2y
O2WXS9uOjU0QOOpxHAuarVTVdZrPw3LQBhXHxlcuKyTXKWyGuxjbIVGCQKhx1p1FnFVH3FJ0y0PN
cBoPUZ72LQ8PZTUvHby07HQy9lW170PffjJcbJa4MkfIJWqTtx7/Vo2TPtie2V1LtX6Luqq/KcQg
TngISxKN7WqTMZj2Xe9GdVqYWC+mvonuGz/GkNHQfGO1b4sEvEecu3kOjyHyVUhN0bK9c2w+RkU9
7fIeTadp6MgRW+y2Urft+5mx/mphIc8CndYd0Ut5DZmtueNq9J/k4MTnoM1gEz70RaJU8TibpdpQ
vaokH5rt7OV4FpaeZQLFQxp5WGeqoj46SGSqOYl7O903tUQ2nfBMbMrXqDrakrbv89ENGy8af5Cs
1nnKeGU+O4raba+m9oMsHOcb6ov6EykKuXPtkl+MKJdnk3RRYpe1O5RK7tVosE0ChvyWWDrY0wBq
yWUl6/7CoDBsRtn7Y+uj4SIfIp5V1LDTbMWURJMbP0jKeIIbNfVpT6NFJj2Zx+um6OX5GqnwFJPR
jokaNaRrBXt8ZucheluWjN+12kPoMZGnie+jyj0H7YYn65rnmyGW/lIYR046zh2EpSlkRtqAkipn
cicGUF3hTMyapFhFbVqj0qeLF/LexGuzjTW5p2PvL6LCsVtZFH2C4oWcz4OiEAYDvgrtGqdF7i6e
DXhsLUG7dRjTKTidqarFF6McqkOBPUm60vkrX2DyTshh2iwistu29WwX8co1ieJkIzkkR2t0n0We
NIewxv21YAV9GMrODgkamjUb50ndIlY1W9f2eBuXHXrL8qqkaR019MrkbV4meFrUtS2c2M0lJNk5
Jucy72Ywe03jizZGFwPly1ENWG6QjtqnctR4SKIwq30+tGIvoqpJe9uH1OWhv2pW21yZ0LT7qsR4
vxDm0pXpKJ3nVa27HHXiA2AB/HYhqgrJyIj4LOtovKu9ZNvcNB9Za8UmqtQ1wV1fwfvFA+COWfZ7
DCGvSKqhKo9z00UH7nCvU0F5l0PSbtcH3XR1m/Q6n494XDLmIb0FIws4mrTf1pVhVzlg0y3SkKxH
bmi1nWUnqoy0K+CPBYLwiRRjm/Vt997FXX05zRNt0nyN6Q7yndtOdDSZHaKwjTQSe+ytvBRILJAV
hL4DgMb7NKokAJCQ78emytOiNAonAnXIHJgtUAon217NvpnKtKNLxRIRe4CvUx82JjLzDe+6MplX
Mh94HNzlYNoZ/ITwDg6HEo8AfMsNpQbvTAxhRQoMYHoBpOqSAcfz7RTb4l1svH1HMWBAWvQrTVne
tpeNGdTZajiglYLlh1g0Y50UcUXixHjIYImc8oMep27NloJUx2pQqk30hPQIEFP5fd3ion8idSV6
ZRIzBCSbhLTyPJ+YyZZBdkdmy/aaRz25oLQLJ9V2KFNGF+lQtMuxdPO6KQD4f1y5PKsof1twPWcj
1ienGYK3pMfaCPSbFhQnXbA2bXOuAJLV/CNaJ3wIkXDJNJcka8eo3zRkve/K8EmL6Fo2dE1UOfHM
rqhM+lbHqR/cvItJRFPDbLoARTjTFtUbWxXvwCxkOwZJU9WrMSMWwE1k9eVENbnoGb1DPc2TZRrG
pDDGZsbILm1qCxtTzyqxdWgSYNNN4gV1x6JsydaNclsWLhylni7LQPF70jlrUrn4Oo2567ZIYJyu
0bKmuRlJtvowJJ7WOyGXOVl1Re5ChJddpdcmrZXcqZyJy4WXJm24MxcOjt991IsNFix/Ww893zdR
Ho4M9/FFWVudTcVM01V2kOb6Uh90I+Q29MOaNn3O0kDHOWn8UJxcZCGzmypcshherpJ2o9ehBp7Q
dEPKG9Enf2CtP6GGIHy/IIYcM9AWJBQmuAR++CMxLHMarB6lPlR1D7QuWkR+7FYJUZqNht/S2LUP
DWApByk7NtlfTw789k+T8xgkXQKaIUfqxeSrdh0Pa6MPaPHdw1p17rzRtryURpmbv56K/nkqgiRw
mmf2K8WzyPIDAW51xZeyhqka3LoN+EiwiQOiDVWI7yrAT/YTPTPpH5k2J1RQBaQfhDXOnzf8D0zb
+BBoZ0RxGJs8bEvZ0QMfF7yxUMS8ajtj1PmkyliD0ev7RhTAqOe1KC+jvHwm13kJq/vrJf3ZxAIr
QpEQSAKnFS+4/xgPshyAZRzaxa0Xcd2FHalmYNDUqoCyuCi7h2WcwM6oy49f5v6m2Hzbj69SxINv
QqeL8lsV+/vH/3rra/j7pbj6jy+fi+D/+HTxe/X8L++COtez+NK/vOl5Nd+fBYv5trpnzeaHD38S
kP6JRPS1GP9PLv49/QiMH8MR/H5y/qQffa/Z/UNz+jbmd+0ItFkaw3EVMUbP7glm/aYdSfYGyvEU
x0JwwsGqcOmnEhLIiZSD9CMFYhL/TxQk0ElenmuhOPxhMUeUYsafffkP51ph72Tupd0TWdzNplyS
oTd+w0X80UX8tpuivYvH9qOs0ccwz2g7irDtl+k4BCE3a9TiA5nrcOitWhMQKdgBAKfddSFuMkAJ
Lh0m1X0OOSQKXwqZednH51Fhm99AMY1vIhzwbo2GLxkBwiZQyW0OwsJmLMRNNWl5Na8aoCEgCDfr
GZ422oQAS9/0EcZZmGl3jIcubaf6MvSYJc1Ah6Syy6HrxXrNIAxnXswiRWEe32KtTFqEJT+UumwS
GqFrSP1s1w/FB05rDXR7tjtR2/JiiDU6q8i8pnHs9BXifbdhoCNcSSIA3tv34wJ4iixrElrO9rWY
7v2IqmQi05x1tFk+aaeKMzNDmiRq9UljW75j/RxvOtoB/nOhT2dql40l5HGoFrKlI84zbThNcjHe
4ynMaTRMx0qZelvrds6q1WmAsa7YKKFAWxHupm777WDDdvXRZR4quxmjdtk3RM3JIjy6UQ22H4eJ
NR/YVG1rNV+vaKhvDJPyXFvZjUklhQF9arQXXUOKeYPlFKeta83HcfX62pCSHkgfDSkhDrJmU0zd
bUui/BZTxM6oCatIopp1exAU2vO8bPQJqlfzx1zh/lExrt4vNbDsxPtxzjhA+PNyUvWmnw09tKOV
12KeTeIsSAKJxRPbD0Q2d0JXAhiumOx7Zxw7A6SjdjG26ETdGotkRdabbRE33bloscwaTRBsnsIj
SspnUbPHjTt2fZ5Xyepjd2yjdWyTVjoBIMuaOUqQr/UpHrw/C5KgLZ5F9ZvAoBVlSw7qBMM6f19h
628lyevNUmt/i4xHJ8IXf0bnSp2DbFD91jQ5xFyFhC622qwIgG+0AMEhy1Vgkz6NA2gdCdDmZQP1
V7DfXHd7Msy5TZgG2tO1kt63MbHvgw7xp24U5BARMlZpAe1B+6LzcE85LVewgVE6LUED7opj9Hby
zB2XAR4p8BjGLHZFuMKgK75nYx7MnvUTvHwbinAjbAxrrH283Bg++rPeM25SEsAOjbTwQDQsZbux
oHxsAmgLgC7r5q4E/9tprmC7QUGSWb7onieiHOz7Bjl9Ci3tH3W7Tjs0kuaJLd1ylY++ufyysiqv
GrmdRgSPtxiL62Ito1SzjvGU5KW8pgucQRoN9Wdbl/TomBvf9hWdU88D56l+fvGB1OEmjGx4J5Ya
brR5hQ9sgiCSSeLDJlag11QzrX77ctIqNsBsa6GmMUEBszO9zGoDnR3+cm5UWSZlUY0pW1v7nqoZ
f5hdpP1mqKm47oDOHbzJlxu0zD7rugGnuBgF3TcTGHUcAXVG9QpWw/ncbO1cD4+DKAFKx55fAmII
Z22O8E0eV/JmbqN6U8KJNMmqWP6bwl2bzKwudeLyBR40SZhRBGe2tiijW7+2027llb9ti1btvB3U
5ou16rn2t7oIvUx7k7shRcMkU1/BzgVB2Tlqn1Ezl7acMl7A48c5FKmwC5z6Ff7RUt4BVAkpbr1O
+2o99a48TW24Ajz/dmoLn0zM/+a0TIqah1TJCzyMl/FcXJVTbBI7lPu66j6zWZ0p4m0yRCp1WNws
PQEBs9wNfH1fdD3PWLzIc9BLIdDlbGP6CFSD4FOJnb8ZII+NCSZ+3CGN+A1tqnc9qtCJTxDDDZJF
xkVDUpA8aarrcNKLyualyvrcH4kT+RUaouUSLbjaSl8EUB8lL3fcmyqRaqKb0Jg6EU3b7afJNukg
TVtmUYceXbGkU4ufWjf5s7bUzVm1jv3G4RodoG/koUPD3kl2TZWwqZlGconbIr+LCvyxj+RDGH2d
rK6vt3YCnl8HN22imoSs6ldrEtzhCZgC97cjVPnSqazWx3piKV5LwNlr2W+bYbl11dgcQdUDdDaU
KWMrGFhztF3aMU+qOZhzKAe84yEG3qrag1lCfYglJntQ+00Wy7HZLM7kSazGY1OA+hF5f9fGI00W
52MolcTi2MHB31WBxxmb8rsY1W0aATcfUfhMQnPTaCmeNBZ6T+c2/k3wCKROY94OqK/uQ4jIBny9
TzSwyzQeXZ/kvQK1XuW0TaZ1hXhAJrsvqpWghMkYKI/PsMpv27p/LMOQb2Inw2kpu7nZkGLSQ+qA
HYfErd24ASIJ5SbETxZi/jUcq24DSiW6ImugmxmPzqf1GFV7A/JtRnvQJXuEmyfQNc1mrYGE1t4k
pGnuR+tx1speZRWaPsb5OqWxh2yvcPss1owPMY3v2pLs4tDm72bUhIQQMyWMzCb1lEUXHWXv8uBi
EHHzJamgjPZRVpCHXU+gpBLL81mOxQZAgnykgk03gmn0zoT2GUMIRUAC4+E4D/nMkgnnckmLqXpX
idEktKeAcHNRPQ1dZ4+qq0UCRbo881M0bSGnz1vTw9iiJpuwDvFJ5JW/hualJQMuC8iKRCwBmUWe
mqmZf3NxsL/NGJETH6hPGSCspON6zSx4EUTyQY8iLR1rgdjWUiV8qYpzqKcYdOxxjpak7Fd+wqod
t7Jo6xhcong/8CW65KiTqSF4acGIPn6uAESbyVTjuWAdhRPjcqArLWtwQtcZ0uAy+pOXSBwpq3PQ
Y1m9yfs2f69aPdzMBlj0Zu1bKOQMykWnoZDsAEjB7FDs241ebJ5aqFXQTdktn12N8SWqi+Hd3Ol5
35Si/cDbwScWYmFWrKpMZzGDykYbnYLecjA1oLB6mqJj7CGANQi3e5+zPgXaXKVVHvKt10jCsmy7
C9R+Er0FjbLL50vDo/iiy0EFsMR3uxaXUzrOJk8BM1wsvtrSKNoBTeOpletd1XW+ySo3gW4xt126
IoMSXUKZBoS5IfWdobsVSqyLhmplB5pSgsecbJntp6vVAMYzk+8hc03yMsytvW2rft5LYqI7Auo7
ck3/NEOxNml5GLaq4cV2tHmTRARk6a7TOhu7FVwcGnKTScY3kEH9pRPLmDRqDEkfz+w9aZbdMi9F
1pP1NnAiTovGKBmkrHbBoR2fdZ9a1G385IundgE6OEDKm1pvN5OuRlDVl+UIAlOfjlWfH+Y2P9dF
e0NzBup0LivQNflylleyVENWRSWUsjhZb5SB6IrOxBhxPW2qprSo2Zl6roprwqs2AxfuZxAK+5lO
IIFHUQEpoWhj0LlUXIQ6FbMNy2EB/LueM4AqJq2K2rBN6KspW2SDq2dRYqmg+jyNo89qKElAtbmY
SqgRGAmaYMJJ7vEesuGHpabXUaymbe3UmBagsNzmYl03KKz9qaiY31YToxcDWz+2K9GbteE3Wvko
rdZhuCmVAyFXseqyFQ371C8+QBnFrZ9Qj4aLuRbRVqPpqQMJeTMzPF3IaSKZkIJCOQLYT8LK/krN
Fp/Pgrc3BUCVDc5BWgKl7Dcq4xyKNGN1Pw9FSHXUUQL5Pj/WkYZqcBXHqWl7l06TXlKor5WQKp+r
cwPVu1iqtyqCUioz9GwlALStrR4FnqeEQt3nxJFJracPpcV9lg9aHUOxcrep0DPoL0I3fIrpPDwK
w6rzeXY94Pie7gnX7NBV6jaeRhUnLWCZKDPTYA4gw8seQAIN51R30XVj6/WD7WJ70Zf1AxDQot54
DIWfZB5WdhZcDoVcVz60dQ1ZP2rrRzHx55iVD8N2dHradiju7gC+8A3GZLkZcrWmgIFuiK7YJanW
Z5EeW3KMqWqhr2AFT4MS3Hs+zuNZ2xB3vtpJNmkbBntpoNDNQFgj5SdQ0+MiySu9bJ+rAAbyYPes
SmrpAQdYJR9lEUPgmAqGbvRYyA9DJ6BngdTu01r6uEmmnNAIQr5QLh3j2b11APo3DK3yLPeD3/YQ
GDcSrQcdcpc0M5AsKOWZky7G+Q5aHFDGW0FMwlwJFa6qmn2CYfLLtgBQUnlZAvHVangLzfRdAbUN
37qV+ATQ87CGdNHzOpmM9KBsdm0/fS77ut4LMuh9B1rzfonck1lWKPmHXAB97M9NB0pxU3Tyhtfx
dAXSTHNDKrVmZm4B3VY0Sljh5abLic5Aw8uhiq3fAfHLM6FKv42qWh4sj4ruq6j4/1Wfr42uP/RI
/d6H+qX7h/6l5vOi1eofyg9+HvdN9+H8DdQ8CWcCxFiFaAxK5VfdB0ToN9Dvr8DFCWPQyvwP2Ueg
N4RRAd09WH7pKPrWRoTkGwXwFNqIEIZmIoHF/0QEItAu+Adt83lG0KgURwQLrgi0uv+oAVkECi2a
oaNDonwY1QY3tIksJMpJr+8ZGxtzT6OO9VDZCn2g2YAXVi5QzMzjT4XrqItSjxcjjqpkQESNily7
n1Vt+wvL6iYK0Fy0sOYTM6Bz+Czi3FYkLYSg6ElACB5vbLkIey8la/IHaGpo+QlKFRAUkhrpHpZC
GwbloRJKqDPgBMugySbxQKjqcwSNMrDkoq5ROMM1cdXnqJ8gQUOT4ncZ7ycCMDTA/rBHKn5u2WKc
Kg7mg47lH/dIoFqPJS/lUz57V7V7II2W7i2d+k7s174YQJxadWP1ZxvnGufb/03ZmS7JiWtr+4qI
AAQC/iY51OyhXHVs/yFcdm/ELImZqz8PLu8429VfuL/t6OgMZ2UlSEhLa73D8p8v/wZ/Bu6LIhEJ
H7xQ8KS4md+vv5Ui7qUrix+lV4mqSIcObZqCcfYdU57tMud2ACcY8kAdnMDZdPt+DgSQWOoFm5zF
zSBViyKn64yw3kMSxrCU/zBHO9j+fxg5iOauZoxZQmCJyb4sf7/HRRWOr6xwfkjHTq5PQhflkTnX
cTDAerV2kPJrFbrZcP3nyXnzbPbrAszD5SDuS8Df3lxXj2sXdY6If5Bt1EAUk6vr/rMKMr8FhUe1
VrxrM4xfwwE5ku/L17D46iv6fyyN3yHUfdhREIPl+kkAHMse+n3YOSiP4y5K/HCiOjKCbN2V4Tc2
kjNcd1sR1Q+F43XevajMOj5WveuiPoIuqpmUP0/E78QLdxL6WFUAhndRPfzPm4kYZOGWa9Vm3zl7
29BeOqObbD05WdMn62WN7cJT+fMl/z541P0ykJR9PzXJ7u+DV5HK6nJ17Y9Azuzy8+pJcudzaOex
D05FnAXyqx2ZdSA5GUXyK9qoySZkpBzN8z8sBO9NJGMCEjdgl7BRBeE0fnM3ebKVYaIH50UVNmqc
q2VQ+4Zolk7hLhvnMoCeLZp+9fVhgZHkrsLCVeNjoyWCkNbxbPuYoDuy7dGEnfU/NlPR9i9/nrM9
nv7nPvE84aL6DUIvIoYL+SaWjHMWW9dsy8tiUZu4B3esXCbLXWYROofFisl51H5l9k0zzN3+UiB0
/G8ny/MkPIJwZQINgY7jzW3Exu+HtZfdS1uHDjG8JHpt82Fa3WENb0UWEvd79JXVt6YMYTBTqxvr
hVexUzpTdTCKaLtH/lXxW21B+naLZkdDvv55ury3awwZO3wIctnY5wn/jXtbBDpQVKDipc98CbJW
Dr2ux/dmGwrdprNZDTfnRM3Ez7rVNACHcbWtzuMMOHvdJxYCOm22zV1vG3i4ITu0CRDEkI6h69Rk
WUm+NSmOvIWQ6Dvl6rVI0JKab61QN4Am/8OAcIz9tgAQC8Y77eJ6AsaFxfr7pmFltmZqJ/01Cruw
DFPtxiFLMcvGJLGpt0UOoT1bX6NnPQb8bPwZTjT6Hn60zIOQ5jzO4p83dPA2ivtkGwkbyUPevAeS
N8uiWqq+yVSnv2rLLjIn0VdxcO97Sqy3oh9XpiPJpnp7btSyrtFhBPYx5N+uP8uPudky58o2Qbk9
W2fs5UNcyD1BWIKpqZNLNYb74+l6kbCE1mlHWbQtq+15q2UFEeDW9X5oFcw+D6hrE8WbAoZye0YO
t/DsRFgCOR165IADwH/Yi/4so3F/dtWSFyQY5uflkzhHN3OIu6XkKzqSB+68cNo9Nxh02FTfll62
Rp+TyXrTYyC6bbiztsostVdj/SZ18qxZrkDu5/xLG7dZ8Dy5k8ciixBflf+aTNuRovx5bbwN4cx+
BAGIpBvtYii8N0tDAE/lXqLrr5sHc4/WBLpQ94e5K7v6WoxmJlD8+Ypvo5EfEYt8SHSyUs7ut1fs
rduruRHzF7GN+2Kcx2APf34fVRzecjKh/JqVYmMRUuojc7uPCCys0z/fxi6Q/21TIFSQPgy+H2I6
Dv4mWdjENBonkc1zE7TNIA5DN4bOX51Rhmikqr71qHiirng/9XFOxNEq7PJTHg/+1B3gx+d6QpOT
m9s6i+XjImwdg5zMnpw+DrEDM2/CDeaGReSqQ+kGWQEDmElv3+zKZR12E3o5cZ2V1bDv/AmZ/zuf
837HESsrluny5xG/jWvIVWJUEvuoGa2gJvg9DFQyQ6Jj+uhpGuFYk1NorU8SS43Oug12wvZKIfRm
2SKFFLzkw8/M1pF6X9JwRLOfPWaL3Je0b4oNZqnQvthDpNl61zubetI75xSuCBiO2S5yFzAjccPu
jDzDNvrzkPw3kQ05YAw0vfPIPEHsSW9KCSPaZkMN6j/FgxLsrUHn+w0Mjhj3rftzH8Oxr9xbppZ9
ixMr95BiQe8R2yiPNN5DcMlbnan66ludlJAwxVzv82DWuZMPmVn4VKHEPsQV4qI/V05kxVnHlgI6
XTkvGO4/DO1NlsnQEg/7tcdWcUPcH2+GNiyVF9UjrgkQ7j1SDdawtLZ6K7rvgxtXPjpyav/tOfLb
/XxsnM7jgSyyqfMVJFuixDonwhnnJ7JUy3TAOApWH0JwoklbOAlLLJhrvUe3kbB5Vfh6JqwNZCRc
sBgyl79RY3lMRZMHTMUABwU3G9ZjyZZQiV/yt9f52UNhhYfwT1XQmz0aky6QXUX+Lj1I3L+lut68
gYBL43yamqgjOrymtyjflgk+MfaRY/1TWHhzHO2XDASJvcux5Eqypt83iVt2pJB6idC9e6yQYR12
ypOzn/kJSh104SmbnQ6ltKzFyoTXU9aSshD0mKXZLvXwPpJ9nJXnbAhiggEbcvpo8WpxAjQOG39Y
Wg6qX48tN3PLVC513LJX2EX748irZX8QTll4vCRrmUwf3a7puJOwqjibKjnsdeqfZztIxO8xkcHv
hwBBwsNt9PeKinSwd3J3WVHUrhKHzTBWAoHk7Gblg/Q3RH8no6zUMSSIn5QKLNkU5satUSaghSDb
cW5t3jjBfdaoSKRm7pb8u1vU7tWcjYE8VlHb1T+Cst7sx6aTDZ0voNbnd8GEoHY7xmWbhGBy5I/9
eJ7nMJ4erFHZ0h3AphrvTrjWS45taxMvLZdhRBvaLbHZygMuIASXaY4Mnc0wbXZGmbU4YYkMFH36
GDzKeliDPHUXDwjwopNZeRn5W5YP14OKyMzSaKvnbaOsZSnq66VaEbibXpfyPGE7EsewQdv3aZad
XzyPQZ1nRxEMvpeu1KfdirdigCxKCh/+J0cNehX5Yjiazp2xMSWt61682VP+OXf6WLknXXVN8ARp
n1fOUwJZvnxahkUM904/tM5HToxo/BFaKe3TFk15C9WJRF71H5IFNvCSFaAbCDGCuOkOSdUJX6UR
BhATv3hNGbc/lK+7aTmyVFbzVzIO8wwgXM8woVdD1powPlIHhLW8ZI1TyQckBU5VXSap/b5Wf6m4
FQOzvHgCRvcehBF6/7x52FYUQLw7SPfUtoHW0fWYZIWq79pwqUx+Kqd8mKe7OcQGVUAeBrCPH0No
qu5aloHK4zNrRYJvAg6DraZ1HxcoLnMngJo5qsxu5Xo9572jistcNJw2aZXM2MeOky7G8HPnjDLs
r1kcM8r+WZC24EDRZF3JYVhFvMh3tR9FvAyvbzpFUfMzF3Ebl9u6PjAviDMSH62LtDr3r7zFcaIo
XcuwGqPL0pYeNpQwmPZz0Q2dguHkIuRQ+bZkkJ5JWoYqCXOoFz3r6H2ZOeVcn6NKOL6+rsY1iad3
shRhkRwMGn0CV2SHUFXPUZ5lznYbBHXPTDmrIWTfE7WNCm8dkdmovvMKU3j1e2DfMs5Oc0kgyE+Q
ToJ7J2Ttt7ROTu36JxR3a2GOrq5KGx/bwXXC9rOf+0hOEIXUSfIEOm1MaqmDmVk/HgtOkNSTav8S
7p+U5WDwUlGkB6pn9ClmnlbIc6nmfcZEPVS8dL0anMe2ifaQH0xQblGazEPHAtha8o3LAP3I5/Tr
UBVcCNNnyog/nCU9bpVDrTyKTMxa++PxdKD88H+8etnnuQ2SEizJGR3Lo3DaKlbBX8ZQ0JgzTBWZ
VjrH3hqZtIhViCaFJT+a8Xko27FomS9Hbd1FjVvgLfdxGe23XPCk9fYoWVlcQfAj85I5uGuGo7TO
/uTD1eG9Omn2qZkmj49yxMZm5h6mtuey6a/xWCuEeQFwU7wXLrqTj1UYYOtJgzkBADroSHnMxa/V
k219wldGpbMPLhvWn5Mxsmps+ivHTUJMMfxN9GF1L1zokMdfU+28fvzfk/z6OZACv7qPfGwb6Mpa
R00vFaamwl6KVqwM2vgbDYcOWArywn2kAM+75BC+PqhumwaWGpX3aPPr1kvWLDx4lZpW+S7BD8Qs
TX5T8xFfg7HZFJgjm5JD5UL4zKg0Qp83a0yX5iV5ncFOs4OIa69jUn5BjZbqrpWzd7WO0BNsmtdH
+7o8ZFbVzI8MCn7jFEb1PvgFnyLrNPfsfhkVKMmba2fcSD1tThGMww0jFfv0vi6kDc0Rd8kg92/x
CtvzeygX8Xwd+kHtt/46oc6GF8GmHTRsgNXADduqvN78MFr0Jd8RLfc0F2PHnk7KfEc++pnnW0yR
b148mbcsnz4kY2XwdiLZfdeDZe9f6E/7C6RjzEvduvt2aLZwv/92RA0zP411XufFuc1jvhfJuIdB
Eho+8oZb8bpWihKlQ3T5NeVJOVluZylExZdwAnRcvNRFxTk/eWaT7hOZWxlPR22coYWj7vOMi4el
6iiZhlqDbdYABkA2PCY1Xkddvm/nkfOV96p1lGV8rkgWl/UGW2y9dFcQ/C52qjoJavyEWZ8DG3oJ
kir3oAbT80LSGNYPjRn5/9rAPH4N3dkDKjJg+fXDVA0ZoMCMsZbfVHk3Pe/6BqqAbN32tT/TQAWQ
eBHGJ8LEVtVjfKobjlh0bU6bJf11mHBULV9chATEm7zuuqq6+gUnl0OtbHkeVU29+31F6iDElS4V
03ERP/eMQUDKhPUZ/Dr2SRV38/BkxKxmeTW8Dn1J8p4pgsTeKkZU5XMfnuTmekS5wQb79HmL3lcN
eNW+xF/x07ivZmbAG/19vENR+LxYFjifNwVQqIOabwNXRldbtQlmnmKVzb1A88wn5OrtNewUjj3r
6hVk2bywthmUpbGZf51nZuM78Bfu0FtGWQ5qaMKgAi/NvIrSt2monZCx1gAT4W1TyX0/DcFcAMLn
CFMJlUJmK2ce9rWEaabW2ydvRJHI/GLlxBD8vqxR54W3mCwY5ZeZ9Cxzbuash/t/SES5g5TdyHF3
H1WZkMOHABhrzU5LVjqrOstZozQ4Al14qEMjQCD5NcgxoZsDh2HCw9+cYGNUsm32Y6MJs325WR9O
1j++zmQ5dCDRosA7Nd3MG2KO6EO1jbPzaEmmQRU2DXf7lXjL+nJmvTEDJUrmfRlppMDmTHm5o1R1
Qb5KZp003ay/ymRVxnsJllrWDxI/A5KMwO/6wfnXXHjlkp040UQdHnoUnsZJ49qL7DOI5FwNn9zc
lHmeZuEq1PJxjshtzI9kKpBsfenhp617sdU4NUnq+FtfPW9IZIMOkYqk4DgMnteRU0ZRmIzeyCpv
ygRrJG862NeiGWZqOf4ayeuzNLoEIEaDhf2RYf0MN3U97fEvWfM9mpD975u36Jv9E+1P9B7N4f5e
6LkOn0BPuX8wE6ATzYnKfec2CsQcbOWcbDF72LDq6BO2lWjflUmz/+TXkiWnJBIlIWQPFMBPPHwP
p06e2gVvbQRDbt34/aiiHJZ5dlvQ82Dd0NIi12j3XZ472w4H9vBEvOA3IloY/GgOng74hwdwy/3O
cZ7zq78uFNqEI82wVHap4U5ItEWJ+f6Av20MPkAr7+OrXoFGE3s7GI1hZQcheyttEBybvDFddlBG
js4jZj/N54cZFm+6Kfx8T+Ow/nMN9Lr7bY0/N5zTVZwjB+yz+ybX/k4zHtt52ddklG1+VexyirZB
KlnW7Mbz64SAA+9Br8L1wfcGveeUt8oXNXLzP5dXbwp6sBziAyvYJ7jJv1s61ACHAF7tP6quk9x1
lOcLu2HuCLPGCfYdVE8AL2hoCrPf+58vvxeu/8EC7JenA58M3b3dG9d/U9jacemcuY+Aql5DYwkG
zF1QB7CT/nypNwA6u8mNMC4AyoSC/78V+c/oIeOMVPLfa8Stlq5Ljc6C4B3tKvann0i1P9QRoRCL
JLABj+xXcPzzvfwOIYQu7hn+23sJQYezzv3f6/lsEj7wbZk/JrBq8mtBdwpCdN/HkThtKDr/cZ7/
fkE6hAEc0CPMB1x860aqlHW9unGzj/hkOCjyihP/Olorwtyvnf3nAXo7bPd/D3YfIditG0aeH/v0
CXnrvVrqMsjboabIeo0Ys9qFLAckW2sYnpegj6dzqbPNfhhnsZbHZmz3eC7wWjw6+Ac5iP7hjn5f
6dwRpVSccHhFSUh3kre02Jq4zhytwnysXzfVTF7HHl/GKiOuF/FU8AhUMKJBPSZ4HrgD46j9Rkot
zLihoaWyP4eN6EL3sBBa1pRQb/g4+yPzHopV+MKk8yufpV/D7J8H8fYx8uBoSOnScAVI1ovfsqyc
u2bwF2d6UH21R6btZyKke2TjH1YnHgPaGf7/Q10hBIgMQpcHuf/Z+179vk6jhWzEj93x4dext6DT
LA9uR2TtDrYv8v8KWsOw6sU4fhjf3t8x+Fs4EHMGEo1O7+H1WCJJ3p9GVNXsi7ZHgKT+YVX8Hn/A
ZxPop4AdiB4F89xbPHNet6WwW1hdRa1jqzCNmiYSX6Vlw/x3oW6/FI8Ob6ykWx9F5ttQ12R+s465
zK9eUxH8qzupufim4eXPj837HYHm21FoJJDxzCJ1AJH19+fWuoPKykUn390SmPrXtvJltaeKVjR7
OTnHU4tDtAmsHx0iW8N0HGpS0T4d8LhET+XsEgT/4b5eJSL/ERfAMJmCBOHOT8FA/NZC6LrwRRGa
0gvNdFyFQi9cdpXE6Ab+2P2r31qI9rTrczDf5NBkG1XsYQjzwWtuySKQBuVpV2kQqTs/ABNx3zdZ
mOfd1UrOEnYP2DMqb6HBhQ8V9qU3pqE8s6UftObU1OPmD8ilXdnTi8KGQIB3YvE6Id8nrzxjJSmS
xLusbTyz3Fc5Lh2kPOMkCw+spkRCckUBFBXNscaDzhL5lThFDr+mDghC9yVK5RBziMmf4fW1BKp+
zuasGp8jhZJ1T0/myXdItLu9I8VD649MN6mfHKMH0dd7kum85lwa0pbn5mrkecWh6ofGQ2zX2wQb
P67ZuhwP/4ZiDMe5OvxKsH5mdjB+M/O7mXhPLiIzCXNNzVNJH9cLZprHBtEpGYwLi4Jnul4a2iNe
4Bnqsn4SpOMJ8uuVlgL6upSus4MU/WTBf9fX+jCZ116Yo6rGBjgYZCiC/TiUaoi7LHXo0jK7zcEI
VE3++8QkOppPuSHomE/hmkxb9wkeZGfayE1dXz50Qw+58anQoOD5kXWOzOGsrPG8kv4HJMP/WimJ
+/gmlMvsf/XCZR3ih6CZM/2hTWgS45/KtndcKnQC2jKkNKeC4z+13cqzxU/hb3Y9uA6IyZSSMuIt
xKy6ZvNdlfRDvx2gyWcauThJbOFrC+X2l8Cth/lFuk21qmMWUAi0hyZqG/u5BRFyxgPGl50K/BUj
DTx9Lu/ihvOkPLeqlrSi+pX/Acjv+evaDvth+Lo06p9ZahvVFaWkTVDqoNa0rmw8ImzeRdyGX6EF
nitnSj5xuHTxo6bPEKrsIsxD7Dz5/BiuRVge12LOLkUwiavCFdt1Y5fpCoSl+xhZ6adLEqqHqBhq
rG3BZD9lLOqrIA+7/sDuUy+l1fXn3C06mkzh9ztkygZninCgLh/3Wazdr13FdmxnLe8QWuNtDJTi
6bqOPZfREpzKrhjfbWU9uCeqheEUr1i6WLGy+a70+IgXVN/awMlRs/fDKeyBxhHI5FdTNyZHlcz4
4LQy6A108aNAX3+slc4Pa9C2xzBLzE28+c0ZfSrsdKvDgK+O1zYNSlrVzHzldUyd+GIXLDboMbIf
JsGEWS1ejT8xKcOzKt3uUQdwBoca6KhHed7lT/Oyxd9qpw2BGMbm0xz7xcn1B/eGFiGYiTo6/9wF
wIdnO/T0di2j7AOgZoGOahDJD4T8AXWWp72Pk1+q4qzX1jl5fTN87KcAIIRQcOzXZbwRvaV9VNjM
cZpFCeavz8XkJ+s1yojxe+8HpXfqRo2NMy8aReskEcZ/xUMYNUcnc+xNkyCTOAbeUH5YJlFRvzXd
bdgPHvaHWHXf3LLXd0sUuLe99PYVmoU7t5tP881Cmn3vRtV0DSrv3BTYGf1jTPT74c2zaBFAx3Qv
GNA7fpm1mf8yjrOkfuFt3/q+7HyUDhpZ47b1rFxV0wUHJZcdj3qjzcuNHHPk+66H5XH1IgIxpV46
0cVF3KAFr/WNXYw9+3r08S82GE5E+BzO63d3zLKHwGP7TP04HIE83eKQL80UHcO1E6cgGtoHrQL7
ZdULuaIL7Y56eqzQZlQpRsMQ58Aogm8w5t2BblXtpQPAOPhuM3xYvLb60OPKqdJqGPIno1bz2S66
8Q9mGRGee1aXuD7dGiY4Bgtk4y1qS7Hjze/xbKo6bbep/FY2ejtAPjXPbYdxQevJ+5BAblxrHwfJ
aN3sJija4Fsfy+WuhIeYoEOCkYtmwyFDjUylPOZ3MnYwrNRelXyzDsnWMSZvRPBf9ua9nGV1JtDj
9kuKLboavE69Rz+E5mRW9glrsr5M4+JdSj3Jb1Zg6qF+f9pMs8UXo4P1UJom/2tlQi5qiMbxRHq6
Pg4Wz93BBgYmucqHg6um6VpiY7gY8mPvkEd98kQ7suRFLFp8Km3WvUzbtP01ssCPU9T59wGCh4vL
SXE0ixkeyXvRXM/tdOfYvvq60V7qImovQzEGzP2gVjfgLFuISG5ZxOBUYSWvIgijVPdteanC0T6h
ORPc/+TfeG4rzqUU/RfwQvM+aRX9wdY6eWwau93mfWloQkPIpTzHodriP7mxYzC/b/vMfrJxHHzH
1URw8M06PQRrw+YBa3vniWG8XWw0Xxfzgv68G+P2ktFY5kjZvvdiI+Zdb47N7jLC24fNj9VTDKTz
xWzx8IkDP79is0X3m+fQ0WCT9LuiH8YdzLsn0qFJ6mO8ra1gvdv2vOVO954eHeo9zda0SVGsuGc7
l+aLHsYAvX64bXc2CcZbBFQVqEXTfcrFljTE7GY5iaiKrzy4yHTSW/Aupl8fjIF1fjiZjzbubg2D
rUjStVnIwY/RCNQe31WhmKLh5GLGwYxXJzq7mx2dvwf9qR8c+sU814P9xu/kANCF99w3ZDAl/cQe
lqREFhpqr7hJOu1/HZ1snNNaze49EqTxqfCnyVwU7gTakygvug2yzsbnxMVkctOoWB/hlzH5TPDw
xzjZMHdhJ0mmQyOy9qFz0CHcro6JmGtJlyN7Z5IJAspbrDfTuc0078QSOB+iNil0KherupNKtP1Y
5sXUnKCiV3XbFFVXYFpsQ5SaWeY5l2jq++3jGrd2VJc99XCPiVk6jM/MWjfn1Q02bpo24pskc0nD
Zsyme1Ccsk/F6OWf5oiGJ2nn1vIOGWHmHWePFPF2ACAYnsOCqtQSR6weQknilLfIna6mQUb0N1nc
tvy0iTXzp8O6mN166BPs3Os4gKm4mHpt7VFNfTg+Jk6ODXP28zqxB+tkOR1YnCBZHguBmufgq6D+
0K2es11mSbWLrcv47t2clEubYot1o/uoJpweEe5txw7E7ab0B9qseVF1Q+efpS/f1asjk00w/a27
NEfwo6ba1WPaD5t3wxCU8XBcZSlrH+C/79gPMbRrOmIBbk6BN9bqrlKwxoemBX5Ot2Ex7QFnMYRU
NJbVVVsEYXfK53C+rwrg22O5FMuVyAMvPsrYVRFQXWk9Wg9aDU06htFKpwBYeTn4w4MTJkuUNmUW
9IcoqAQQIVjis6cd+2PCanQUVtPkoOsyT5wwNfmjn5LCKYc2iv0ukZvxVMuPqxN0EYnZGK9FnRJJ
Bz7Q4dteiu8EIRPLk9K1xvphvCU5VU3kReqkfZoRhfeeM8nxCZK5ya7K3VCeT9PXbVP5U6701zzR
YUmfgrl5nNGcnDJ6Tl1wBBmXICEttFy03darXz/Qum88T8omqTZ60wcaVWCgaZqweaS1jjxaK+l6
EBcB8XUamu9Dnm3nqKuhF3Paj8F8xm7qLf1sjhuHTfA+6ZV4xFlo7bGYwKBYDyyYAzq9+YfX6eqD
Nm0fn/ooyu/o/YiT1tCM4TQuOd2RQLPzvbnAklw3HU4zvzX1uTJZ+NhWLn0WB9XdVhm+Tr9agltf
Q6bSyxRSPaEsOvp+Nn1rx2i8bItPCzQ34hA+Yh0zdDLyZPeArpHuitrSiSihL8OSmiov00D2k8bP
32RoWxFqjte9ZHCnFfD9ccv41yAy+HhzwSA3HS2bkk5Ca2UfOOU5/AtJe5+iJL/gFrKPnDoFHTMS
mY6tVs9lkXtfQQSXM2IibMBu0pwjHZXvndK1NPWT6rPbNk91iUItp3A7R35WfulmH4tkKLD9Cjez
N6MvcK9mdinjtAC0vcm0z6BzF+S9WKaUIly8KylLbqbZK75XSkRfqyz3PleemO8mGOVjqE13LYCy
nyEF6J5ITFtoLlW65l5mmSBvJTjuizD4HlR7kb62zX5qL37/0k2xU5xqWUDQAnJ38hrrPs3Melss
AxzY1gFiRnPppaImjhykU5Thfa17/0UpNWCbrrkHenRECicq35sCy7Em1KrD60aOfnSkhJ9q2n9y
fN80NFD6H03VptJKC+F+5eCdLT5DjIFXzlDJ46BL54pGuP7Trmc4e9itaKFF49p3YbiULyOuMo4H
Ks9zN2aotDCQijsoRXurV8QuB5uT0twt/ahfKn9Y8MkDf0604qqX78OwslfYlNRpowZd/THBpk0H
mMLp1JaTuAE8z5FyFctGMo+c9a8AaWt2biI13Ab0fqWWJR0ZjnVmnPCEcQ4tsrtN4fPQ1/WXSE9L
WvWiP9KiwbgP4xx5j7B+dGmFqmay5DCr+oLneLgh+rXzaTFK0dZhSXbn6NY73YOg762TYkdF77Q2
bqhPVk84H1DKsIjSQDWKrn7TOZ8kFE+D/bIiSbOnvYyd0mw1hU9OLdps+9z2Y1u98zsPEy5VRVYR
0hLZ0R7LemNerxfH9cs2eCdHkcWHyjM04quRszq4Gp14KbHj2rZa3PtKdbJLUqrtJdCHcVNNP6YR
B264HhW8WkzHRlTmwXqk9V/WVPTgyIB00n5cEk+/rydQK3FYkJ8n49mO2hSf87yi2+FxZqtA7+AS
Eq09TIvp5EAjkEq216ManeZfvaE9TXhS6LIa/MsGDvAxc304oYtGwDW0R7sGjlu+L0dak4bPgYOM
i56XI25EWKXFMvy/GieJ6NSi+7Jdj4lWS/iZzhW+enwFkR29EyFDneyQre9li76lE/suKUDHsPMz
7MMt+pEHmbvIC3rvjf1mvD4pvox6Vo46tDEAnENlm5Wz5IggHA/PowJQiO8GEsrlgVan7hqkY96P
prpssG48LY68sitfREzLxOYY1sO4trdiZHjbgX9Ux/f7FDGOaLJHMYS6kCeJgLbAdDmOZu3QRxUD
OQ61Q27OWscl8dgZuiP92vJ7H5EZqTuO48u2JhgShzi4FEPUrKsGHZ5AeIsUqddYz8Epbxe64Jz0
jBIoATtoOzpCkvrhxXZqmcHOTVmiacMRmCQ4YfcUwQU+snnW8Vg/Oah+hoPfYYo7BCN754QKpvnh
truVGlU+LZNPnewTdZws+pnlsPkGUnST4/pT/X+TFPn0HhB3ugKfLu46NxNp5cvxHkPsSlcT0SAi
mxIIau3Uj2WyzNG1IYWLDqLV6946Ya7aix1c1JVLjOcT09BU/dCbS8+OzAYNXTU4R0c6kGzrx75w
6L6czw5O6ohWFCm9TcLwYmUwNMesiZcXZ8sWOtR5+Wy8j3FFe+Qj/4RU+926EOt0zp4oDdrNmahG
bOmpE+mE7a9GFVbTD2ykO+JCRu3TvbFS9JHh6MqcczN6MaIh32BczdwA02qwuv2V13fRFxpSBACW
UebnXQqgWPwve2e2HLexpetXOS8ABZCYLw8KNZHFmSJF3SAo0cI8Juan7y9Ldm+J9rba3Tcn4vSO
sMJhbbKqUInEyrX+//ttTqjuIq9Lz9GHUOj20H9CkoGcI+ga1H8btCZQB6vBEOidaG5dx5y8y8Bq
qcOvZgaBczCZubt1c6cAiCprJPaDjekDzV9TIikRywB2pYIfG7han+zxU/DFuHOsBSaav0ML4ijb
DDTMvqwIKVgbkX83aHrN5wRb4RgNSBy+7BCwhOdvMzQfv0FvpCjIsyYGCoXQ7TOHyym5c7OyU1WX
KdIDFYxz0cFjSL+wRZrY2kcru68nM7pCvhm/xZ3BlfemdUZGB8coyNc1nYMm1aeP3mwPt1MHHuW6
wV7H1Nota3ZTt8REkdv+vUH70IUIWk9Hg6ZFGk5odp4n08LfaOc4qCsry5BNdvZDG8X1rheV/snp
pAHhFn0k+M8V54BclwBf1nKtgINpiCF+xGxW4PoP/HT0x2PsdKjmZLUiU40j2N3e5BdKssFpeNNU
7iJ2TK6Y/+omhscwHs2RrVfDh5EGMLmRPZqxbCkKoEZdmUMznGJhjF6o23Hj7hBoNI/T7PaoofuK
T4lKATt6l3hxUFKA37SaqnilZ3lgGrRlgbKeRz4ymbxNExAVXoYijHbJ7VrSAQhWp2mcbT4i/AtN
vcRED02ADoWNzA85S9mEo9l8m2RSYX6X82bq7eXFZbcYL0F6d01YtKN3L+0Oy3Ov2VAqNLRGF2Yp
6iuziMSllxS5i3wpWsqgMyL/UtMS8QViYX4xa428RUOYbdCmiVfcOkPF/MP1MdTbMuugCVjpEg7T
ksmg6DzgI0OSegX7b2cWl5khFnvXO5P9BHmvma/pXOUwXq0agkbRlMYLIPJ4CUoEItc1yhd96072
wqHAF7gt2kiHb1EaWfKYwzOaNjw3qeqoz8PEhNSkrptzM5kTbWhT1NG1V5Tmpxb1RxxAJnsxZVl/
6rCXB0kK+MZF6YmAKx5Z8gXmeG3Cyp7LWQOvvhpX3YDtSNJ3+VzFg4ZPn5s67NLcvemHvr7o7RYP
SufmJ/oC7kGLdO+JjnHqsgxi50sjVsDQli7vx24Rx1zWIIuy0ZtUtaaXSHqAagWulN5BmknlhPBS
KZzK1J/3FWyD4h4Xbxp2NLfCjqVubVrTHraUL8ZltdQJmsXJ+JREy/zJj3ojaOSgY+m0823pFdE3
5M56aNlW/9Gj3N8bVmR8qVHGf9L5ERviJBcOK8InvEDe1Yz4YN+MPXedN7winO5vm0FfosDra93g
PlhvfXD5VDQGeE6eBx3ILA8qC8jHS7po2mlqRfec0ewIvZmDCjijag3mxKifNK+wHrLEhANv0dU/
Nk1lMKJDAZqbJggfuv/dNm/oB3VfeEDl5Rgym8dd9YkTbV02950locPcALpt2eWl5ynNVNfiy0a8
MC9Z2TJrYBBa31gLEh8g8QIPiQjNWp/75KgPSZmtRwTmS/8xSufJ/mpXVp0fQAOUvbWJrE7vtdAb
bWvq2LxyVDbM2tBtZL6RguxBEGislI0ePO5NRwyDPh+HZaaLGThitneWVU3eZ6eqejaVtsmLuWAf
sxPdDqnz0E+E2uLEMUIbC+0XMmnKeNReCx5tbhrk9ZaNRDVp6t90FcAgQwatCAi3sgE+BCFkTeMc
FVMTE1IgNqzBljFInMWr3t6NptdzhEnNGVDuU+1N0ZiFDIg9zn1YmdI5u86yGiR9KCfiK4yt3piD
bL8M+ToaC9CLuEmXzVRblGTBCjukHQ8R9s3M39CxVp/EcsA3FPsknke3fR6gh0DxSyMv5+/Q6Lsg
SbRecmC+hNQTFc5m1n3PHXd/P577ebrM1NBlTo931mf+igpcefB/xCCm9oI1KU4B/taNGmiU34Uf
Ze4D09xDfZbFLwaVP8/k1Sti42ZYqbzDjHwVKuDHV6Q55/U6fonfyu+vOH5X1UBw7hjNSzexBkRw
oz5rWD7SjKHg94/8j2gO/w69+SN5838E+vx/kOEpTEcNjf9TC/Anhuf7MKofgA7ff/R3pINrf7Bs
1EjIVGye67TN/kA6aJ71wRQG95GOp+53yucfKE/nAx4pA+2Rp5vYxxx+itntOR3GhA1qUtNhNbV1
g7X4T7AOSE5YQj8MnPHgc9I3feWpQ3RDffPzEnPzGXRMIbPDDCqW4tRXIRqwCkBJCjzYUArHRsc7
h8bXOUZigYBXicr3gNBzDtyIycHQYKJlphjHa9cetIKTYYdRoCpxLeO/emMOB4oughHJMd24Rjpl
HXuLGjNYBM3gonHM45gaYPOmDD8tIjPQNuXqeyc/ieoXej/NS6PTVtmOGdl0wVQZ3glPhvVKAIhx
Xfp0YHCBxo4TYCL3mr2gbdBtkYCoHwHMWG7yLIV72Pb+04AjjWFho2CHvfTm+3i2/ScQUvM9c3Cc
fXlJXY8E1e1ukOXnNZEzjBQvgC/IN+npxmNRlTyEjATDKqERBcQpa6FoLWbCbHJsFcxWfaujqyni
7oC8wnhEymG/ujwQ4DNqw8EcE/PjOnnzbQV1igevzojRKaVxHQtcymjTY6iSTsGvbtuU+tClNS0x
v6zyLUNd3yC/B9eeyqJ5MaNW5zxK+1AGFrP6y5JW3+sS83PwJHkDNtAOAAcFr6absXjMsO2WHO6Q
qAaOP/OprZzX9PAMvdBT4rP7hb2OwTDpTLatFKYq/v1rKFXZCRo5Q1faGFdZlI5Hs/bzY5W6/Iyr
qevpIEWlmqTidkLWNf/l+xda6Dw8wjiN/CcxqG94XIb5lq9Uyk/OUi/zaQKYbIRzLjK6bxKK/p1W
Cj5CvWT8FsDs/OnRC1mVi43rMmUa7xFzIH6niZM6yhTNjbF89SXHPVhUif7cOYiQdyCLNACG0/ot
iQauhD5W/tNSTPf9Ku3dQraLtSkiMJ6rkNmdOwKRIBcBEWpjlOKxosn/ojKDWLUlC51OxRDtSBTi
N62R4E/YBrw3zv7+U6/D80wchVd2+5HVIDrJN+ubPfIcf7FNOuN4mq4K1+0R38eSxaeJgqH5KLj1
3KmBzQRzMt7qfWNcJ3SNptDF6jEGdeOB/qNKZETBQQieeQXyNaWLiQ15CwmM9WZwW57qBsnSwc0i
AKHMkUx8jibvO10HoJelQleadPExt08lKyYyBvk2zxYvycGT725U62TxkR+j3J9vPbM3jyVwlxeP
xz4THoaQe98W/hbAerpfxtHfNpbRvDAujJ7OSzjVXK4vheZlrW72TC3SyBlR7poDl4QZwHI7A0W9
LVcBIjXJ4FsCrPCfMJxz4Xrc0uamKTwWzACG/7Ko6A1+vyWGokn3Trpw8RYyD/atzsaR4r15Wd2u
Q5GNly10Bsd4tKY6eqJfOhI8I9HdMwOMUc93LjenUy/+lsEWKo7EBp2FXYmPo6fWMZUzX2hLycn9
AICDeAsFL5D5yPXhvG88jkwd9ou+soNYKHiOblL7p6ku/NPaoo1Ee77wG+rGyBihk1nCDNSluX2b
tWPsMrdh0L3t49UPGfy6B8fudAKjgMTa7ayFzDO1jtyAnM9rzl087Va5DMkWvyZ3GG0R3hDJUPM9
R6QpuV/k3FyBKvW3Kd25vblwL9PUto5elWs+55OC32Mx2jvmOadApN0CMUlkPNLzGbiCpTXfN6rm
pr2Tty+5HrUH35DxPuoT8ehyfLmmTz1FOy/JuvVB+r5tHWb6ykdz5QMzZWZFYcvhiyqEZjxG+ro2
FwgyCNNB41IkFyVArn2mr+keOkGOQHDiWyrSiHkwzYtuy2yUNRUhTGWA5Kx8rR3CnledY2+6mSvD
eGyHxXjMbJJzwryDJBGUTFUJi5CwT+uKVToROsLIxmmRF5KN9Ajhh/fDWBrG1uirleMCAV4uLNxK
NCfiSL7FjND2aWKzusEbPELe8J86FKbZpdUM3WEwXB0rllrziGv4Ib3nM28Q1fDnQL12PXBah3hk
uHxOXW17dNBpPOGBB22iKxRR0NEWQ5xhqvXoKzBr03r+ExFJfJHft7RMGqikkPuwlGxQH8Mx82SL
pJIgILoihmbcWg53V1HkPv2SictLp3x3vuPK0bOepqqfMfq1dpfszjtrDb3AITLEa5+M1KyqpymO
l/zZpl+TbgpL7VLGOKV7K+ntVx+rGM2VtrwzEkZNoAreqoQRStfQCgu8FkF0gMmSHdgnuuGaYp6N
rKB+GDZe7TUGp6qkMpIbdCQL8hTbLKfQiAdKiID8utrY0A/2L8sKk08g3IhpK2pIv7hD/PJbhrLC
9TZEdsRPPEq7Q9XbJV+RMucEOaP865p7ktEhW0wdaBPdzI3Zds5bXZVPNeajCz+aB0YqizfN1CFm
9wgqgGgs9SCC1lA8pkvcXPKM8W6NytUBUnajuetaMw0QSvXXtm6CN8b3sxm9OPmIDskm/KaKPiMe
3Wqibk+4h2hq9S6DSHK1pmAojVKbDjT6jzIZmks3wz0X3eoJ3E3f758rGJpNI9udhtLptqH3n5Xu
fSQQjz7jyW2YXLg1SW5H3Aglu2rGHW45nLZNfRBhozdliCx5rTauRMxHV9HKMGeJ8mAYbZzgjGs8
2iO5ucsrgc/LJTFPH+bpAk8RYg/NnZYxEAyPlt3iLIV7QMubIpSRgz1z+RP/kobueuPNvXshM5/H
XDq3h5Q2CrzayfhoGSMxOaRh3IC08y4YKLF6DUaVsKyYeXpZw+y3mUWQ5e7AUXvUr1wz1s1Aavb8
Wlh19nFxy49W5rbFiZOhddfm9H04kiHmwXPi7zyaVd/k0vlfEo8gJDkRwLKyyLat7aZoDZdutxAw
c9DHdgyXuae/4jVzsrGsLIegLrMrHEnZgvFucN6y3kNcACGH53iqbxkTfkTa1uzy1O32bjR9xgG2
sYGDfyHhZLnHC49vqGjFjs4lzeze7u7ABSaUP5Wztedy/poN4lFD2BEw05BXHmPvO8L27E3tDuUO
q4i1j/zRPTV+SlO7lY+tD4w26Bwqo63E9XDVrxFbVF5Sn0xJQ+ObqMIBEM6FkJ12sP1aHnMf+XFt
EjnERavAqbb2Az7ZOlBz263mr0zK2LEUcjy/tdosdKk6tTU3bngIgMm1xmoXe5pzLDpzuYtrc2NW
ZnUQmuz2nnpCAPEFlRn7w4G4R1wZTLcwyBC6hxLTv8LTcjekJU6fqtLvcwxqJ4wx/UcxC+2EKKlg
BuUhLwug5Ttf+rGgrx4JsV5gfGeQmfb1p4zynfJuAHfE+hb5o+gi7+BOpnatO62+4cnrguG3GGba
yy6r8/I4Mfd51fLy06y1OfFgblFuxq6TO2womHQWVzWi1n7Y01KHe4wHYcPmH4crs4Z9FCf9cazs
twZA01aQZ7gxGr1Qu5VxXLLOfI06vWnDqJbzJyriLdV1RyWY6lW45Hq+7VvybBTo4Jqdvyu3aW2k
mKGEe9DlbO7LpFhCKZaFL4154YnJkEsLC2SGP7CRQMJqw97W78cpLwwCeopuoRaHyZTdp/BzmVtk
AN4O7irH+I3NP0ZBJxhqe0YTRiRjNSQNoeAnO9OM9qDVNDamLnUOHhF3T1ouhcdjD1pRkA5GEnZN
zwkEwrpLH5jYau6L1OynpwZy93HFeRn4COR269qvdDMZ/sK8SHeOKPSPUzx7LHGzrC3ka7Yq/NhI
aeJ9RWkcn4D7XidjL5+1xB8uy867cvIK/QfVwEM5CP2TP0mnY7ZFC+8ib9slfZYOrbcjLWIQzxqd
JzEAqs38HfnQ4GUgimpUTjEHt+gm6v2JanasOYbYae29wNllU48wQwNF0aaFcD58Ud1q7l3aQCvo
64LRWoArCYQ4nnt9MF+8pOSpKwbw1BsPeUW8c6fILi9bveO/5+RdElZil73H6kEWurUHatCkS6i2
qklSiDijxbMJHGCxXOjGOt8vYjIeqUWLTUnH7hZFAfXZDyf+2++H5B+jVX+G4hCsalg2B3vBAVq4
HKPf9YMGqGZp06fZIarp3IZlXZvz82qtg/yEH2ttd1bpU43UlY12lSkeD9+/fwPvgH/ndwBBRb0R
6DC8i3f9oSlxjBrNdnywZ0hGQVTJGEqwb0Ti2tBkElNsRs0+NdMkvuxxk1TbxpHRNc4T4xHbAkEJ
NT24f35ZfAwKtk7Z7uAdED93FCpziGqGyfGh0ij9SJybY9yyNTXpyOF406eCymcoV4ojbYybl19c
E1oj7xsavDyQIo/MeC7OO09Gtbg5c08G7fZScBTKjHZBkglhoQTnjHIUqThJXp75mLuRdjRU+V2B
acwuR6ttxA22lTFfAz3v4+TQqxN00yqQEyEhnGEqpqa/uFx/8SVi5TNs1/SB2iDIeXe9Rj9ONZMG
9aGKxhLRAmJYuUmcHPVeBxcM6UPDjNqZZQuwJF/u255eRZtwlk/rubsvq/YXSBHjZ6KIWlboSyCq
0PZ1TYPH8M/foGarIAzqhkOXaZSNjuaA6qUl9SRp8cjAQ81FS0EI+UbykHlsRs4X1VQTUWlgXkUb
IRt1BuPK/v13a/7VG3Ng7IB3w53/J9+GC7SxU+CFA3BsKtS45uxFsuA0dYx/3dSU1QPtY886LjVl
a4jCUeYXoyXG+8EaCRhOEGY8oajntGyd62IDg/ZeSzlExdZK+Z7Gkpo7gpUUdKrXAwOOO1vN2ChN
3W4erog+7t++H0rTcprv8UyoTQgR7n2CQ4Bwl2ydb1Ud95pWBD5Vq/RydM1uwwno7y8HBNf3S91x
IXMBigM1pAwtP39PiaG1KdpEbW8mNnugqNcqufAGddSpZt49G79/WghrgeIggBBt5jLhbS1END/M
vsPVik2D04m9wlHJCot/5WLxJ6DVJd6e20OmaNSX3WV0aUCwxOmhjumAbVK3GXH2j+QprMyb1gAU
P80bJ19GVggHgrfzh/1Hnej/L9OkdJ274N83ov9v8frltcRH9q8OtHH+kT+ypKwPnn9eHxjiVLf5
hwa098HCgGjiKhOUZjjLfsiS+sBeZLs+/WcOIvg7/9WA1j8IwYAP3b2jtgnf+CcN6PcGM36LckIa
Qufxpf9pppIZjbAk6O0DTHiLLJJsWQ+Db8nHH67JXzyq/9Tl5mUIX0CHxBjFE+8f1auBuQD5tnbA
Omk8wvBhaD3o3k05wYP8xYb+pweQDSXPMMGA0VZnt1Kb2A9pWXwX8CJoOx8Wo/ZvdKcbr7CgIfdf
dZqeTpn+yqRnGn/+eDw9HIN5AIMi2IDK7/bDS865tFss89GBApNoBgJx+xMWBIJWakTVNuNlte/h
6yRzdEA4gCgIICvhKDhX9q0dk3cz0ngIhpntsMnS7uDXKmd98Tv9S4UFELGy9PeoG/z9tHbpnhwY
QbooMTWMtcu7IgfbWGhd/9HoneoCWCIJJBHC9Gjp02srBg0amnGV7JeWoTObLEiqXpZ3AiLBb1h6
1qckt7ont4mv9GFJtxMp4hvyhPXDKsyc4Epcg5skM4c7IYfy22qu9Q0P8eyj0NMsqPSo2NltUiEH
KAlwqKvpoNew6Nu1FXtvZHzRAYXbGslMbGdvykvX6OtrRCtAGhgAv5LPqRGKrgSpHcf8liM0QcCz
H1GM0g/4Kj0g0s5azpgb1mQI9Hai2uo46ehSdC8p/baJtM2kcyWyl2WCW/FCl9Re5CmpmmznVgor
P50R8/oZN68r8vzQuc1LBu/nmV6uuPfPiPpJl/4bvSD8F4AugNiXYgFojyht3nXEPtDBxhv1Jecx
Z2/wVhQ3+hmJjx+sPrmKk78oYr6n2Pl5lHZIXJXV5IzWtxBZ3oCcuE9mkjijOeNwrFj8UlH5gbWN
u3rWew7rCto/Q/p66xTJPwHpv3RZE8YMrC5j3xuYE612QkAXFyepouKqVckAQHe1OxPI64lhDcEB
ciZg1alGnTiBNIv0QKshEKi0gcjCDDGqBAKTZOSTnsXDG63t/kt+jipYYxVboKkEAy6BhC/lfG37
YjMxWLquCtqFPKDe6LZPaC2sy0hlIuR5/NGXKAhalZegqeSEFVUw0omJ4ZCw9A3AK5Kpmv4y0zoL
3aDKX3B0L3tlCBfxf3Y/myqlAVHigrfCae+jiQwHhzAH+xzr4KmEB3/k7plRRkBqtjDTEQQxq0QI
u9P6K/B+65de5UXwzdpfGnqkN0hJMECvfX/fAqMi88a7B3aRbgfCJ7ShM68JAhJboZIpNJVRMfnO
9FCdcysMEixo097Rq392z+EWKWrk0Qr6c+xFdY7AiM5xGM5wzsZYzkEZK1KyMD/HZ+CtI0pjOcdq
eJOK2Ci+520kCPX1IDoHceRyUqkcM5IkMjoYl7ThwFM8e7ToEsS0a0B0eOP06C493WhDunFoI1ql
8RRhdA5s+vCBT0+m2k8j7k/O+hbAMNzzAq2uN0k9TAtt8XaS6V1rgSfqocfkJF/ej7mt0GJNOsbX
TouFIagxO063MVpfjwh2p5XJpc9ZGnsQ4Bj7RTQ4QHBYV5GWbKdu9sVTBp7E3qF1td03V41qMJ7B
vrog8Rgu8UNe4lZFeuLL/EWzm/zBH8t035HXp17MtQ+j3hdPbrRoitchoiWYBse8sOexJhl+Hach
sDk37+3eRMcrovZkzLN9EKWmIs9y8thCRpXGo0hqij9auPxnN3Kih2UZpq+OqNDAVmS77Gjfmce6
wDMZkBNGt2hgDNpIYueQg/gEjA30/8o2QluIbJkkKsvCn+COrrEzHFmH5+A1u/HJTZI6ccZ4+VD+
RJH/ee74t7bXqodVAv0jg0IbkF+NU3k3m1bzm5o+n3gjhM/loFFQNPslWdROXCTbDljmEZ+Xf1PY
qfNalIi9YIiNoDelW95pU+7iEYOsVG0givJ3tgpjw39TPJl6P98WeeaAAFyJIIuJLmsCyRyb9nBN
hhz3bRH+bxVY9Wm/fE+XeGUWXoWp7Lv0a/9jScc5ViEk/n0Z+KDUAf9n80psYlr9VA3+/qN/6BG8
Dza/ylWwAoOZP5XEH8miJjkSFHTq0IdMQf3NH2oE+wNSUKy+CAUc8j9d6sQ/1Ajig45N0XZtm/JD
IBP6J8WgfU4o+EmN4KLH1cnQ9XgfBh2onwsZgszzqsvS+oDQx5i2fpKbE3Li1OchBCmWeHHcg1Wc
eXd+atK5ECkZgxNhi+FYJJ4XdpiaGHGn5rMjk+UWZEv1MEqHdD3LoPiiZmhoWK72ocHmz6iba3SZ
sr3AUKhqRIpz7pQh4l10gzgifJLXCy25zo1aw/1PqXcxkAvYbtnAlWR2WSaDkb+TzCFuyOqbLAfu
AGSIFqxZad0kbJy3OTnLxGDMo7ZFWmVedNCbCaJz7IokdZymyXGcJZbmenGuBM47oukE09sB7frF
BBTk6POwrrYzqqgXveRNhW0Z9b/xKsYYdFYF7jEijs0MPATwCb+4WL4Pm+eocroNJMk636JNtjE9
e767pQNdfkv5wg82LY1bp7KZbuKcj95Wx8YdkNMDf254HPJ7eWfPVmPL52rSc0KeKGAhCCQ30xBV
j4306pteduNyObf4GkPAS7Qlo8Tl2V+UWB83ugFIM1iTxrubc95X62DSCDIjispAN1McKhaO+Ls1
XZvPRux5t1HBkT5A2qcbYYQsqgqZVNU71yslYXnucW7K5gZLgX9rE46QnDJkYgfJ9duNdeufMJy0
+zVJVC/XF7s5GdF+pDaWIQYp3p3GROk6y9kt/cUjj9VgKFxGHbPLOmf8S8bdBXHj1nEe3Pom71rO
zatVLlvHzYwLS07ThtbmYIUptZ08UF70fGaDkMMqbb9Ma9m+qBSD5wZJvrnx15YUSxzo8g0+Fkk8
PJUcNL2Lfzc3TB/IivYfBKnKbNIrLTJ/BnJIHW5+FtEsOUMXmk23PtGmV4+pDMpgwz81KJSJBVv0
mKyprEoPkdv263EYFrHsUxy1J8HTcmLM7pZMJ2kLMwgw/aw/oiK3oeNNzXDvoirKT4k5M6ryNAOL
b+c4Hytjsa6S701Z89yh9b63a51z7zaez41c7fe27rnHu5z7va1q/WrnLjAqbDrC+bk7DMhWtYo9
1/N2yK9VCxnDpNZf9OfecnHuM4tGhQja/A/LumpFu1GsPSxTJzcij66QQI6XqWpdJ/SwwTfGp+Lc
186+N7nF95Z3XOpuFbqqFW6DZkTtsDCwUo3ySLXMddU8h8BVAMGKp6e0R36tEYJ0hTSAjGD67plq
wKdFIygQM2HgWmENPTlOFDsHbm/tsVIt/Lrr6OYP9DaaDfiiBg8X7X5HNf61XkhmABXv4bDoKbOB
cRBDuPQzykRPz471gBJz8av7esW7oaLVshFpvg95/mKCp7R1Z5wSlgpja+t5PxHP8mav7DRFRHBx
tO5nzyDCTYW5LU3vwpGbH1CwwICIp73XZ/aT0UFuyIZhwGo2kGVKQhyHVKLiVGicpmwSsYUdaFSR
cp4Kl6NbTNqnXV3qKnkuW1y4YCJ6AbE9Hci3Kx4qh6S6TGXWLcpyYakcO0Ml2rWqPzalpNxZznqd
tt6yLywS8BKVhYeVhuc/fpmNkVN7pufQvJz4vDoirouj1c3adFe9StlrVN5efk7eUxl82TmNT+Xy
OSqhL5X1F5/ddl+lpPel5xw/lehXqWy/2iDlj3BCRtsjyX+ZygBcCsaggxt/rlMC0GKDJK5cZQYK
fyA9sK+7Z7zHHA1VtmBGl4yFMRHvR+bg0DnFfmHAuO07xgajIaLPZm7TGpiVbA3LWJlRlQn9OHBm
zg9madmXFRqrHYpyzslNjKagGXLrwsPZslFk2ruhoWpMockjR0Ar29tWyapwVvd6OUch0mUmFtFT
CYn+96xEVOWmyk/k2ZtcI39rv1R1ztkPBk/+CZBJuTOGsQtIDvJ2JRKIPZxQlHFTpD/7HQmNPaC5
TQ2Z+rry0Nbg5ewOpVl6dyZ/cSVVsqMk4tGlLYgBU+U+xioBsjuHQQ6zCobECxefyJImLjJWyZFF
r0Ik83OgZKuyJa0Jjbyt8iZHlTxpYhOHspTMGPEaegduHXl73Ir5BWBYdOqU4EELJfapb3T5zIqr
2jAdpuZSN7t7R8VbzitBl2aWV6HXc6WHgmVAEKaOi3AzG4l1EEwZYSBYaN9VdKYpCdFktEqrEX0F
opJz0mZH2/6icnlibzIVxemoUM46GUbS/AjqRFAebxu/9U5tJD5r/vAtVbmejnBUHU3Wp7Tsj5WF
S5R7KkeSTiLoqLJBV5USGnfWfjazzxEgCk+QIwrMtkf+RbaomS6flnHxsTSSO+q63WtbEvo6mvqR
mPR82xmklMYRXrQ8I09VMEQ7jOc4U6GSTVeVcVowfCMMd8rvKgJQq7ivTuVKJmrZCx0P8TkqFdQB
sanSKNfrGDLatiFUdcCAsNQhpRT1RbqaSORVAquL+AgciI7BjJ4NAz0bkkdiktraW50MQOuQ5Mph
4BVqyqMmnBrhUat/TlTyaw1C97fO6O6H0fgWEQ7rdSkTWc19qRB/hJxg0/2ckyULkXY9NTr5shhm
XuoY686K/3tSGbTYqJvtqHJpPVpNh0xl1Zpjc7RhVQWZY3xMkZSfCtY8gTBk3GJy8vciI/e20bN9
RzjvRU0krqWycQ2Vkgt8cTOo3FxUDNamN4f6IYLtuEnPAbuRytrFaz5ubafu0XGQxEseKaYRzfsa
xeITEgribluCGujXMQ707LuWSF+ykb6WgoxftHGYfTm7XDYqAXggCtgtJ0JPDfSeKiR44C0h9ZTT
wWs4XkmrIbSoxWA5qoRhKhb33tCWOEyKKdsh459vsKNFtyAjLjq+9Lro0BvpECCktWEOwBJVacZL
MouwUwnHJlHHc94499GcwDifUnsIXJWJjFex3mTEJLsjQgWVm2ypBGWtJUtZOis0ZdR4FJutUd3U
bh9vLCKYAYh/s9P40EIIDhJNv4kmebMW8DWSXqKwAkvQlJ+7wgdsIufHSQ63jdHfcHy8olpjeOMQ
SFj0SCg4wRL6PoKUWlCNEuqrEqRtMwWcAUjFPlUqYtop24ppVReIxbWxI6GBuBVdlV/+78Hvv3Lw
Ix7DZPz27w9+u6LGTv7Tie/3n/ljAKB/4FdwfqO/ez680Rz+48jnfqDl69gqItCA/+f+cOYzGAAY
PkUabwByvknj/vczn7A+cNIjEIozmssW6dv/5MynZlQ/nfgc0gtNy7BtOtjmn2aN8TTrq9fUA/fj
EPcb5G6U7OCW/JM1AD8O4AJUhF9DDQ/9hDnjD9fq13MBZtTM72mZCx2TEHFo7yZo2LJXKFtzv58G
MeJALR0o1aIIFzctD/+Nl/I9m7mKpY63716qMyn4jNLu95ZBA70QBiRsiVbI9Iz2v/GpuJS+6TDU
cZjj/nyKXg12k8WyejhlMxu2ubZh18P66Wf3VwFhP1ND7fMFZNRParbJosC08PNLzSNpE4XNBfRR
d6PrFnd4f51v8+iEyIyzjVubiBpparG5UzT8/SVlDf64dn5/cdWvYBVzaHn3Ofs5gUPQ9D3eGwv9
czYn2wov8S+mzu+GK7yKLViXnFNAX+H8efcqkk6kHNto2HcgsoHNClSNUA5aVwUdl4xC//5DvRvq
nl+OURzzMIWOdN57fux2FGZiIImKFweIVt79Bh/1mxfzRANReknR9Csdy58vI9BY4QtbJRQa+nuK
ZZTkGXoIqGCZbtuU12hmGt2vt3//ud6Nxc6fC6mMj/FKJwTRVJf5hxkVunmgU20+7M10JCxJ005E
atwshoC8ppf2L4Zwf3UVf3y1d18ac1CwW3gFGP/QEY7oH8dj2QdNpkJBkWwGXZ5/+fsP+C7XSN0L
NvRGjD5KfsKCZN/+8RMuCQi9aeK2MxLHurFqq3iKwXgd0cJ6B1B/eTi09+64eLQRLPnmEAh0AS7i
MMRdDcPKH0GaiCnoJrf5Os+mdlzQJgci6tsHReXD1BJzpmrXX2xMxl98/3jLmBoS0Ah/8/2K82Ts
iBrf4D6dsD4Glmr6BjS5xy1sN8W5hqHWgGsPKdObrShm67OOpfsW53lz7fYrMa1N7N/gYIt/cS/Y
f/nW1EiTO9zmH/X3PyyazCfwDS1gv8dEiY84scO0w3Xdek6/JY1DfgTDDy5ociBPIfmoLmBedicZ
Yc0Ly7mnigcuklsSGAZlfmAaTRRGlUdYIj6Ey3gQ3bVwVu245hPjwrGHg++qLBvwYE/DlHJuAUiz
8U2q4M7S3B0HavTeZudtBw7ufU5BjeF/2PSR7RMHRAaZlX8cJk9e59ZiBou55jt6kljGtf4GhfJ6
aFMX3J6F63aOiuikg3F41mg17TFCaIpy/i1fzPseRyXu8Tg/oBvsb/jN1e7vV+t/sHcmzXEbWxb+
L72HIjElgIjut6hCjZxnWhsEKZGYZySmX98fKNstUXqS3StHR3PhsGyqUIUCEjfvPec7398ggK0X
cxmwX09+p9KCmmEre1i+9DY611IVkdQhDno83qo5qDYKyfPfviU5or00l+kXL+vNt9+lh24YhEza
7ZoAITT+xUwPP3mFddqYhYWTRT7+/BN+v267i4CBbhYZyJQ+73rJbej1BFKqbpdMIJEM5tsHBEPm
xjWayf/5ob6/THHqodAmdsATS5P8248WKrtPhr7kKYiD96REMXkoB+X84gT+8CiWdClTCNHlHH57
FPDUdBxB4u802YgGfo6n7YnXcC9//mH0RS3wVUnGOsancZGL0OpHjma/O04aa7MuK6/djRjK/FJv
k60c89BHMMQOhLkQJQUXvkADfmzch8YId6WVxr9alhadxPu3QQnD3EG3MeW9F/LVdQnfrXcAjI6Z
sxlqL9sGQ9JtraGL3TWCduugF1CuGlG+vG3CSI4edqEt+jNyPBnhpdDof35qjB++J8cxkdQgfGHo
8e1XEFqaBjLAbHeY8YuDaOyNJxRwp6Krz4O2UusIDt1vmc2tnOGjvlCLs5nEXZDZbsGUocheMn3s
z1OXkcE8fFQJzl1aQNXNVCj6SF1MW55UkmMxgasT3a+Kix9/gDd5CiU99//y3X+1oAJ29HJ8E5zU
aLoOGVNv1WCFdxGrGCYVJ/EDxADr3JEdT6wmP5Lb+uTGzi2Mf++gqiBYwyHpN5EovatydspbFwXH
bAck1LmRtx2qcPIHeh08K7psS/eg+sUj4T05/e3qZMNC7/LLJ3h3dQ4dZJmwnNodhoHwGMxeAQRh
LPxEE34XNyzyCv5Ykgj8iVO/biv4JT+/Ct7LEH9/C1jAUBUZ+neoandiLZls1S58rw6fJVKMZ8qq
S8dq6VZ44nOZ9eODQxzqp3YJKenDNZzQyE9BLKz6sN0agoFug3iWLqo+MA0yVLWOOOButEGJWEmo
v0wYoFgqnRvHTDc2EXe+1LwHcDyAIHtbnGq2ni0d0CdUkTdy4kCw6NS6GrzW/sU5/750gweDtgji
uM3YcNmQfn3RLFUPCCIWhDrJHopg5/RJ5mszwx7k3OYv6sQfLNuSSoqdp+Xwwu/TITF/yqJh0dlV
YfHqEQ7NU7tPkOPM3i+OtOxN3i0wHAkntWdZkkDVdzczaiYFNsXmSmrCW7hn4QMRd3j/8ondBGmY
EOuE1Nwj+Z+/kmz94OkrBaolwOo8mCi8vz2jXRjXUNuAJytn+i3o3MvRqa9hgb5mTvfMllf+4gH1
XmS8XLIIZkk+1yEuMOZ99xXCoGrHOOaSZRteXCuTumcKTB//K01MsKYiyG/LOBv9cKoobiw3Xvdt
2PiCauXnd88PLyZbogxGeWiJ94/lWHW9HfXcv4Nbdr6oHLS4Ee0lLS7DtR0lrz8/3A8empJZMl+z
zt6bTf63Z1rCvA5zgn9309SMu5Bw5PVM3tUv9og/PL86nQyuJE4vbv5vD4OdLyzBN7c79sjkcfUj
VCosumsZuNphaAE+hj2kKNLjss0QMHekG5BtGAqfzJB0fnG/fr8pd9FzUi0j3nTQ2r77socJcREJ
CLyZHtR0FDIybJsZjOmE3yKHA1e1ebGLnM5YlakSv7it3qsR3641qiFONnW7C/7g23OBOglMWyGa
3aRb0XPlNKjJYEx1F22s2/mKKEZgvkAlUcpo02L67WWd2b5IKjDeee1E6Xog7e4MmzzUPKPrlP5l
jvrzK+MHCw15dEjJufWpc96HAESaG092IesdtvVmq6y536C4QYkDGfoXp+QHh0JKYDke+n7huu97
P3Git1XdOPUOn1j+apkTM+8iQuyvSdF+/tsfixqUzBq5tNS+W9Wqopq7yrXqnW3EzRUsY4mDzQlO
cMDSRfyz0Xj5ZaX82v/yg0WMI9EWoUSEjfJ+32jMQZiUiiPFeMr9oCuqmzwEJs/TDQPFmFsrq8S5
9vOD/vBUsr9G9U64MVaAby+uMBRAmSO73k2G3q9zpHmIhrG1NcJof3GohaXx3ROCSkN4HgJojDbv
K24XmKAKZ51LxFp8SHKa4I/HkTUwYUFXlq1l0xq+pCbPACP1g7Zl56jGzQzmP79i0sDNFZv0GA9B
O2X3RoVKxac57kIHzxArrLqgjp7KgcFTiray3YZRtqjIyFyE/sdHMteOLNG1eL096FtSzshXf5Oj
IfR15g0ZPIwhwjTSb6UycDxkFtrEbaLno9yYIAkNvF2IYl8kEQ9GuIIBKqMThKpmsDCkmuiuhdYx
HTK4b+CxYz0n1ElU+jGfx1HbtSrt23M7L5R7ZnVqCq5kq2fFlj9rwzZnSp+OiNk8hndF2lvhmesU
tuMzIS+JgrMZIffgfYNjU2jlnmBeuANT2Bh4XKL4Pm9RIq1GhXv0wBA7rNauIlFuO6XYdzc5nPjm
NOnZTsL59aoh27W4RlHZ9vY0giObAnGSa20g6DvkFSba3F6Kq5jo6ScHCPaECq8b17NLbNxNZYMl
2BGekEyXA9O4G2i+TbcBx+w512T0utBkpz5UB4rYcVu7oxdvLYAiAOKrcJ4xtCTermDSW2IOWdp/
JD146apubfcODQET3yzHkNkCPtYZr1RoS1x1RZ93q3q7eoC9mj3CAxDXHYGLqwCSxF6bkmxj1t6F
yqZtUbeIVZziGvL9qidvdZPOTFMNKx38lHHsNlT90eynYY1g4ilJpbWylRH4KhnNLUKhz5apDczc
Jib6VuPsZDuIjWfFcmd5M7PvgfE9Kb3hCbOr8dnp4EpYakI57fRPcy0RQZoj5OqR0W6c3QsBElKT
9aXt5bj0kUpeIsOa10owZHdx9p+ZA98HuwVUmZAzxtm0d7amX8UxHrtoGoND4FnpekxSRVHROmss
Obbfts58BdvlUHeMT9FogHCa00XNsx4xnR7TkYHYLFLI5h0RhAl8V+b3KcEmJuIMvtlLUAHXuRaN
G31wI5yQzbyetE7hU4WdPFO6XkOWrj4WbitOoZa46C9q6SNpbl6lxphKg2XjuzSsmVOX9oEZ2Lxy
ULEfEI0YBzIfUemM/dHQMQLZlb5N7ekxF6p+LOJg79jWTaymRxtd1WYQkPEaFTzmKFUb7sDcPfTK
Kba9RizDbGu3qecGxzYwySAJS3cjEkvje6iRUSQeTED2DddkiPaXddiAwVMjz0WzPYUk64AfIcdk
0ghTqJGrweCI92TN5fsid/tXqwWYR5AFAFs/7eOOYZ0q64Ko3xWVZgP3oIw9UO0lmZ4rg4vnIcd3
MfpOzT6ChymLBGrr4beKc39OjDWEBhIj4L/oQMrIINfKrtxKfXZP+JdyM3JDbIIvWnb3i7Id6e+i
c5+MwEL1Pi8KeEREW0TciOI1g/e8cxbV/OjMabU30wwhTO42zMCnUncYX2qyS3BTubD0UGzY2pH2
rABGUtbxvmk4U6suLTJ8tHl/+yahM7LEuA3yIo0PA+m/G9uL63N9QAZRxpBdcFDTjIviVpBCElBP
0t+tNs4sspOKh+wnMD+h3OBoYpg62LF5Oo6tvLH6NHj1aO5jfihwZayqoBf+PLnjHXOm/LWpGkla
O1iej+T9oKMH7XuBmLta6ICD3xK+u+uoWG7dyUp+61teZ9KycQNhrz7OKGTW8VhYB6w07QNdOMYg
SRvNW0QaXAmR6dWPxCrXn+rKSsHKaPWjUwOyJGigyw4mYoxtDMfzwS5r+IdOOQy+xBDb+WpuuTkg
btjrVFipH0pprxMKroMCQAEGf4RhEHVes03ZN+V70Mj8fgcK9b4OhnDeuEgjiAIPhyAGHQ55dZ0z
GjxUJLEs16A2HENCwm8E7uhV6TTK2KIiqLT7wlscttjYvOgkNGbeqkz7+94Y1XBGQnJ4Ebu165ei
ms/KjsGwFVm8KtpuAmJiedN3hj0Dv3Dqo6yi6CIZWjR/DCY3NM7sixDTmiSGJp9x9o/plgxyIH8O
yO+LLKt6gn3tyL7gJqq5qfh2acLXxzT3yKaLouq56cMG9CtSvhYX4EOcpBN82mLauREnFb3/BD7S
qK8qu6meCV4omnUhZ/zyac0MnTMb7+0x52U1qDd6Y9VHGC5QXfq2eu6mqnnsmdZvZsepP5V62NSr
WYH1XNWw1I9AvKed8rr2Mz5q+8Kaa21AzumFF2NsowcdJPGgn+eE+DWIo8ZgEsxiDsBPTnUey5UP
5j5ca3A7ajQ38HBYoVTQIgMT+m2lTzg27DK4q2SERt5W5UcZytTvwKWC1gApqyNDoIi0lWlsQsKQ
ceSIwA811Z80MJT20OXGO5c4JgCSQbw3K/429KvwQnm1nFeRS1Y2FhqXiYVZZ4cmDRDGouZLEz9O
h+AY5R2/QLywuwrDIev8ZK5KRGbc57SxivZhmmhaQ9trPzuhZa+DYMoOetMtV7ki1oaZi2HfkNnS
31tlh5poKHmTmY2g1O2a6slMInkD/qAGfFUM0QXRrIWOyKJoHjO89peubNW9wEtxDajHuliYA6c2
EtJrQno4UKpNW89xkJZQZEQXVstZcxO0vyLUplcxI8zSRsuG5d+4wbWRJ9ahFlFxKs2BVyznFDmk
GO88wURmHnoM9HNDS3yjYRV+ddAvgdXF6Q2IxMZEtoJGhJ9EaiXOHEw1ubaONRlcWxFbrlWl2no6
5H1PVkKkuJJmrW5YeqXFlcaaFV0glweOQkBVealBUodNPWV814JseeJHzNIt1l7bvZauxp6pFzlY
2XyoX7Uy0e+tsBr8fmj1F9knSiHAGusrVov5tTSSiqBxo0Bv1yS2eiE2fLb5zpD0aFXFaZE8ydud
GFK9AXsB9mY2Mu3a6wSrmSPxsFRufUXAPI3/2qjOu36qfoPUXV/pnRteEACIgM1TLtJ11zywjmHB
n8DUHciD6B5qxFTiCrlNyxoP9cE+lFPJyXNN54w9cbCtFPQFlMmGQ98U/Q4DYdP9iDG2Ow9A9ex6
YsL2b6iimsfmqQmSDNcFPK9LaSHtrQqrvWuqnjyBOXrtwpL/1FYVkIW+Mp9tLwR/WeFuhcOGxMok
MwIVrdzpnK8VE03LT9HbA2cy8+ma3HYk2QtgDmhvcG9kIfgvrbwBSHzWOyyJoxAxe5mm8QflJWR8
ukfgnT0Kw6rhsKm8EEMOnMvBRSJNDO6jiLWzUUKSLyY7uAHoUC6SbRWy6ObzSi8YNta6LQ523B37
aQL9z715JsKhOS1CpziGUUHkFjnYW+wsA2i68IkkqvqQOgVEp7I3P4NxPtax0FnSXP5htvWmkHq1
HjvrZBwT64F6G44GUdTPZLwzZyo7UBSacaiD0mFaFlGQ9kk5PbjjEF6LIhq2zljtZZnVvgeuLFzF
dbmHjvxE/y//jdiIGRNLyUnCoBey0LPDWTsIlqMFCw/KRBMEbQRoi9LcqratUvZJHiigzZmRX/Ev
Dk35QLtVtSZZ6rzwWpGFiHI2cC6VQHhEY3oC/gEJyos9eS/bLtvHsXM/AqDb0S6NqAMp5VZ5PGFh
jIfoLHZp3CD6PATmrD9HIhi2RAyIXWfo2E9ifFtDz83YVlEHaYFWYThN8oTiwnpILBuW7VhuuZ1Y
gMuE3Wkoa28HttN7JQfAeBgrSz/3cm9GtZBbt6Dck/VIDbu1Wbv4aG12j4HfuZp6viW7b8d661AX
rkgbwwM9jtXLzKjJgOmG3bFOuAziglBxALcF7IGqQn+MghRBYwWcmAHCypvh8CpHUtDjjnzCXJ0e
w6HYdynBcivb0k7VPJqXSeA+dbGWb7kV4avOCYWaDV8rcNQ5EtTgLktLygyr36Ysgcmqcrv42hXN
7BPI4J60U7xAwaNNBIFiReqIfZFXNqmu0eDpDC2y+TBN5WJP1Xjs5K6WcsPh36zCkUCVxAScVicz
iD1ystmWkunHbcQMrT+DFJI85oYld7ZOA57WGlyAeq5oaahYGy89ggZOJ5rZ7OqcnhAIXFvp0Rti
cQ1S49gkzrgP+g4AU5ueZXzLJ20xAPO2SkhMDHgWqkd3St93WknYlPqoeY8eM1P2OVhgCrXGyD4T
TkuaR+IUkbvq+05/HCerOZSG86zP8iVoyvojFWv2MQO4zKLVanfE2Gtb1LCAMSD7XE3g25EONjpD
b6+b18STRBXl0IhGE8jNkfyzwfJ7R7TO3kkXbiRZy+WFRqzOYvnHJED7BoOD4SZo8xTp3zPXqJ2Q
B54UVwbIiStwdXBv3ghtSTRADmgNHLUIzz+DkSYywdB4wRoVwNFukvJmgjIyPDZUPHxvMZucPJKE
XPQapLusgs03L2w+npb0zuZMJzkvpCF5KNEE31IfszMFfWgdw3QEu5mW3edWLdwyOHL5a4r7ATfA
3AUfRZvoWEhhWK3KBV7ZQun4CMmNTbgVxNgQqhlSGnY5FNDG3OMamVO7uMnqkYWhjcbFkhF2fbm1
vIGOhhojLo+IGPNxVRZZeRPhRyQvjnSTj/iK+DteNcJRAJsF8x7QF5dRYZJc4fct73KT4EqCIIFK
y2ETQyj9Komtoj2JZ7tj3yiKXo/WA8LIcEvxyivPmjuWB2ug/QgmjDDrnTYtJUDHhDTAxQz2IIkE
7hEJNU7Bd5R8S9BIHEmCowo+9k2P0D5UYK5XQWhjaFOKo6rahEI5YH7/+OVk2r0WglVnPBmv8dah
THNgy0BDDWW5g88aAiYjNgsTydIUwIlV3Njox4pdFie0e1AWAKAj6yLdVzpdoAvEw6O+JSzPPpkg
gN/YA4oKvkLmrdiD68Wg59j0Q5pKpMlJi4qh3+VI5qMzr+/6117SG10pw66iM6np8Men3tgVqige
ct0jqt3xalT1sCJvoVC1036kDR9cWIoPvTd6wXukKuddx6BG2OVNY6Ex/wPIuuY74d6l9x9NPn0Z
zmIPvguVcwHlI2b3Qg73AvSY2r59iZM2yXaeamoGGF4eJzuRxiTbZIL7B+anLeZ9Qf8PZwN+khXX
IRWdHVlVcsAOTxOFcK4sYXGJ7YZb3WLDzUOY59c6V0u2QkFyRb425nHOLqKexI96KSEzpzAA5qMN
vNMTATosK8WRmXSzH3JlXuWhO56iZYrvyTQa7gbD6r+01f8fQfEr8yECUNqwf7aGv4Mh374UNCPa
l5dvLItf/tYfKlT9AwBkKElUhYvM9HcFqic+QDNgTIAIk6k6//wf16H8AOWFG5+2Bao0fZnc/K5A
Na0PzN/RWiDvsBnEM23513+Cow5fyt/b1u27P3/dxoZp822bFwkoAhHErow2Jc3e9yJGZ2pMLRrs
4qCRqKBXOwrBMOkJKRkG1pQcr89Kh8QynHYLLCynyPf1BSAGp9fZ17nF9sgO2nyz6CnO2wU6hkg+
3TD3L/wwlMxjh8bc5KEcH/NxrGt/Ykl58haMmbEAzZRnYy2LgJw5gfOZFCiwZyYkThuTgi8XKJq+
4NFAfymYq/i28TlAT+NZQDWCM2qdFS5PmWQqH62qdsEit/mBeCwogbHcqtZxfNH1Yt2TLXWhL9C2
gvwwLMsmJDesFVDdEFiWj5Gu6p3Ra/OxfeO/hYaUz8EbFY7NMYS4vAnDs7KBYZ8C4Tsdk1lcq6Ex
/CJzrnqle2ciIe3WzcPwYxaRh+nhpNjPjmKjHaP3Z+TZ7BonKPZDjOSnAWRXVqVzaEBKb6WWYrjA
eXABLuEYFqlvl2N6qWGpoZdrpCt9GtxNtoSOqBR4XiNMGnE1zn4xW9YpYXHtQbWzRkLhjF0vjbRj
1rKjSY16Xkcarog2EeUZoFaofTU7LBLpBnWrx8j5Dcq70zDI7Z0F93drkHLAq7bzVdUb7ZkTa9ga
YAQigxk/TTg+N+2QYHV00vZqZjQOg1hmW4kmzNcqkIOAFpxnhYQeUu9HkcftTq9wflDZGjs4t8F9
78blNkkC+dklDWw6w7+XnPEgwmX6xj0cRxCItFp7P8bWum8B629riW9tQqlKC8cGfrSAFAEnes/k
Tg2vIcbC7SwKiJg1rbIN9411ZU1Dm51OSXUXKT2546E5PWkg581VMdviTCvT/oQqmjFgLkD/xR56
5CrEvikNEJDRAoMMFiwknaTyLIMUGb0xIzXTqvd069Orsay1o1uY/YWRN96JVcc4aipoWoxJcD06
e6WpeNoyKMCsCwARWiXtneGIlWibvLEs57ExCQ4CcGlg1Fjcb2AvQXfi85p5wK4w/IpiTQ8xx6cy
94YPytfxccLEAAvm/JKN8h5IVsqGu6jPGmk8satxgtMaXGp0UunZg4wb5xoKyi7QXF07kONkBcYO
Dgg0y1XvDYX3abZA6G7CYJovZjyvl60y3BxtmonLxSoUD6RO3dkVFXnj0vhRG6JJblFCJRuvUaAB
MyIgh9IxcrJgW6CCVSSr64pCJhnWEJrCfWU5aXNn0IhPR5/WR9FFfiGd0jkWzBBazc/ZaYgLFkrO
e07e5TaQCfbdTRkG4reZ0AmCucGInteANp0HgRqthnBuT/oVEigVfGaDQLpjPHsrVrhVpFuatREY
Zbhy7RRwdI5KyQNhTFe+h1q3Ep2XPDuEq2h7F0JHebDLbNBWJb0nqjLVUOAubhTrbAhz7z4ndu0p
ZYbKlSImPTzoUSfICaoh6xWdY33G8NqlO4yrPf7qqcaN2WsxE5IOq6+3KWwii6lXwwZW7wKmYiQG
hJwAOcpGMdAiZO3jiF0aIL8wvBY0XB7GCZtMeq3lheNORinXk6ojszsByGoLvyyBO4fO6EDLJrjk
AsX5uCU9gz8CRAHOaXOO15I2221GZvFJIwFlUoqQJrkmwWbYJejmz2hqstGOGX4xOAt8O82sbm0o
09mBp492zEfcXQnq4rIwstM59HSH9BG7PB0jOzoJKnJ1yqGzIqoS1+Gm6mNwlIr4pFWXSOPowiO1
tYIJHQ5N1q9QxpsGcqe2FUAqb8i0TDbSaGdS8AawdFIrinMnUuW12zvyvJM4vm1au5jATO9kgrm3
yupG99PRCnddg1WNaGKViVXeztOneqqfeUY155RvcjsAt1szNCE7yxC1uGGKGWxHkbh3thW2V5al
BTwciuyQkXR7QcNW2y4V2LEHpvNpxjNyOREG2joyPLB0Bnu2Q+IxdfTYJzHV/a3XCRml3DaqfQK8
+oSGwXyGEoAeYT3SXyR5B0eZiaGwLnsAQOMWfxHTvk7MybpD316tyMUjERsf2SUajYQoNm/XkoZ0
h6isQ/ncqx0ZsvPO7nO7xjKO+Zogu349ZLSzoKSTmdmMhnsC6rgCkW2Sc4KOdDVwfNhmpJkYyww1
RDN8WU3hsO7nKN0wewl3kg+wdHJ6wCaDFbE0ztajCWGYZ6HtVU+9a3RnujPrL3h4y62NwHmT6oG+
l21tPixb+o3hETJXAcvesiMmSq/osvNUDPW94j48w1raXAKI9k4Rp5LWFRUJ2aI4MWozQvpXsnO1
jUzus7n/SH5YfEpjJXoIsAifk+mK8DhpJZVAPpN/55aChElTnLcjjdh1zJ1/abN73iFAb56Yt67r
loYu47vuqmnpYdNocOUhx/p3RRzifKInafk8kOewqsZcbNKpFIdIhA9BU0hMbThBM3yTK02bzA30
hcZdCV17HItAbIaorM/GwptOTK2N6cY0Ye2Pmln5FsbMZDXq3Z1mKFDXqg1xrFsQsYkPIhOsH6W3
rpHjEJlEVOmqCI2OTqZrMJwhhU8PeTUxuLNJurwiJNRnA2s/GSNjgxEkPFM5kbASNA1uIO4q/NvO
jfk7jCbM4zC6beVUxVdvRev/mfr+9w+ylN+bN+/YlXpppusXUNXdnwXv8n8vCTbqbsv/3S/9UTn/
+IV+x8x92TF8KlXRLe8gJDbw69rfWLQg3+wX3t7S2/v92StkdLM69fnlv/7D9D7QBLTJK6HsJ8In
/P2/a573QeAkQDdnibcf/j9H+urc/LtP//MP9uU0/vx3vnnrf4vV8m8+/rvX+Orjmx+Q1njsfPUv
n5Ity9dnwRVQ/Sw2Hjra9uXnH3cWIPqJv3gR/PuzYHxASme4AEm/nAV2h9+cBfMDqqNFRYg0dvnh
LP2zrgXe95f39GV3+uc99f2d8LOTAK0Hrajw/vyQ35wESSAQpgNDsIt9+/nHnYQfeFj/7g1hwC3y
eGZS6by7BowPS21FXxRa0PLzj7sG2DsKJJB/ZTn86UWweFRdvLp/fMnfXAQe7RVJo8Tgtlt+/nHr
wY8Stf7uRWDaH5A00j8y6dIsPygSvz4LjvcBkS/uOyn/oWfB/EEr7X9xFuiJeSgg3S9nAfH412fB
lR9gN6Og/2PB+HLx/aUn5F/4JSqN5bc+ZS9Pzb/+GwAA//8=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66DA5444-D49C-4899-8256-BE3604678DDA}">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plotSurface>
          <cx:spPr>
            <a:noFill/>
            <a:ln>
              <a:noFill/>
            </a:ln>
          </cx:spPr>
        </cx:plotSurface>
        <cx:series layoutId="regionMap" uniqueId="{75D9BEBD-12A5-44C9-A756-C27E0C44F946}">
          <cx:tx>
            <cx:txData>
              <cx:f>_xlchart.v5.9</cx:f>
              <cx:v>Sum of Revenue</cx:v>
            </cx:txData>
          </cx:tx>
          <cx:dataId val="0"/>
          <cx:layoutPr>
            <cx:geography viewedRegionType="dataOnly" cultureLanguage="en-US" cultureRegion="IN" attribution="Powered by Bing">
              <cx:geoCache provider="{E9337A44-BEBE-4D9F-B70C-5C5E7DAFC167}">
                <cx:binary>7Hprb924suVfCfJ5lBbf5MXtC1xJ+2l7+5WX+4vg2I5EkSL1lqhfP+UkndNx5/T0Bc4McIBxgsR7
SxQpFqtqrVX1nw/LfzzYp/vu1VJb1//Hw/Lr63IYmv/45Zf+oXyq7/s3tX7ofO8/D28efP2L//xZ
Pzz98tjdz9oVv+AY0V8eyvtueFpe/9d/wtOKJ3/uH+4H7d31+NSFm6d+tEP/F9d+eunV/WOtXab7
odMPA/r19X/b+0/39f3rV09u0EN4G5qnX1//cNPrV7+8fNSfpn1lYWXD+AhjCX4jOKeYxyr+8kNe
v7LeFd8uR5K/kTQmBMdYff35fe7TfQ3j/8aCvizn/vGxe+p7eKEv//9h4A+rh+/PX7968KMbnjet
gP379fU7p4enx1e3w/3w1L9+pXuffr0h9c+v8O72yzv/8uO2/9d/vvgCduHFN3+wzMst+z9d+pNh
ttZ3+vFfaBgs3zDFGMJEvbAIfkOlIBRL8t1iX0/DV4v8jZX83CLfB76wyPbf0yK7J98V+l9oEXAV
TiWWVKGvG49eGIa8oZQSQWP5U8P8jQX93DDfB74wzO6//y1d5e2TcxAKnp5+jyT/gijGIEpBgKJc
fg1S8oVp+BtCCWb09yiHf5/7q8/8rSX93Dh/GPrCPG9P/5bmudB9//y3afTvm/QvMBCkGRxLIdm3
LPIyqKk3nHEcU4y/+g7/fe6vBvqbi/q5iX4Y/MJIF5A8/g3Tzcl3Q/kqve+81e5fGePYG0YUEYzE
Xw0lfnQkod4gyYjknP/UTn9/XT831cvxL6x1Sv8trXXrx/871iJvVEwUxehbRiI/WkvGb6SCdIQQ
+mrNF17199f1c2u9HP/CWrf/Htb6a/f/I9D+4c7/KdBWb1hMmIgZGOGPCFupNzGShBBKf+pSL9Dv
P1/Pz230YvgPr/D/CFr/c9j9nZlk98P95gul+QPy/uurX14XeNaLoX/FjL7u3eHx19cYsRgwwHeq
9PyQbyP/acL5w7in+3749XUk5RsUU0QBpDPCECSw16/mpy+XFAKwSBlBmL1+5Z6jNXAt+LV/DgXw
a/wGCSXALTFVmAsmv/PGK29D4d33l//2+ZUb6yuv3dD/+ppLOEPN1/ueV8UoMAWlEBwjTiAexAwW
0jzc3wA5hdvR/9JCt8w0vTnUlV8vRGHWbYR7PKZr3ciMDWW8H1qGigSjoagS1AZDk8ljd+6pD+/W
fGzbxBc9LhJveGcThYLvUpPj5arT1GQiRM3d2phuxUlf6XE9y7UI48b1Dd4QNKwXShTxHlZp8ySU
dDGnqXTTk6gkGdNW63XblUT1SUUJv2mjINKuypednOflahWw3oaUYScmmh89WyKdcLe4c1gmc0k+
u+aeKLduZaxM5saIHMIYKpTwkkau2dvQFGN3i/J1jI5yKWeUhAjgyONUkIJvZyUi/D6e8kJv6rFY
uioxZcTuylgFrxM1q6E88wMxkiRz3TbzVYvFWCaikHNxWlVUyq03ARU3cxHzbWxN3dJEF3Ust7if
hjiLSvD9A6LPdxaoVOLj0pnG7Xgb86SIjGYJD2Vn0hz1osjQLFciU2Q4KrRNap7HgietKz7Vaygu
JxH8xser1UkvQtskqGjlx3Vchmjj0LxsZteK3cjXbIBPiY+n7oFV7XQSsor71MQF2VtO0PWqsc/m
PJ8+dvZaSWV3dVfHF6iXdifVtukmWaWT5e1ZV8/blrbNVVsaDAemEXEyjNqnUVD59cTD8s40zHyM
y2ASYV2ZEjb6dNCGPUVuqW5kPyxJq5Y2cypS29IhfRikIncV600yl6XPtOjcQSs3HGlu95DU7E1p
K3M9LYNziYgKkbq53UVo5sfeu8OiwlvhuqlLIqX6T8yj/KY2pcgWQvTBFLzexPNQn4nY9pu+oXVa
rtq+8xN3SRuhclcsXj3wwrQ26fKuupoi3t4XE2IoXZoQn1SQa5kMFYqOruQwKsQuvu76Juzmtl3f
E2zfVlGD7zgvmiLF1DxozNF7LsGp6EzoNrc5PRSmnhLeLvWhI/NTnvfyfl0M2qjGxyGZymK479Z+
U62626Nypolp5rOJluzSmt5uybSSOuFF7vddQc3BK8Qvci/Q3YJHeULCzXmC5+GgKmMPjgaVjtT3
b/vRF5dkZn5vSE3O5jIsJyvtuq+Lhl03TYlO49RUH1tXVndgUbtblpGcjX61+9G55mRWah+aYuB5
mneFOOqOrFctG6bzemhlVusGTUneSHETqqG2SRQRCCtk0RcydORarTGvkhlcYm+XLo+SRmp9dLwg
l6Mc+/OpI/rD0sfLlJAwxxeNmfTFUJr27WjG+VZr3hyJKdwmWrS68zRU77uJD2cD8yraLKOojvEq
VrxFdVlfsVjlh2Zd5t2wxkUWV0puu3Zin9nUtTsqePiwVNhkhYoOzjT1YWD5hY29y/KxjJNZsWWD
XHHAqjkLLA5prkjSGDo+jm7GCTHO7uNiWRLHGp8h1E+7TjuxxWW8ZOvC209NzsazuJ311tKgU+7o
fF151p5KI8PedyO5zsMcPo5erw8sR9M1bEh+ufhm/LCKgNKJznUGfjJkvl6q/WxptWtoxdukHr15
1+jO7sDs4C3R3G6VMM0jifiwW2W99MmSx2Sz8IUmbd0NVwJNDqdTHXha4alMZM/w5xWXKkpino9w
lIPPFEZvm8VMF2VeXzXToE7Y4+IjluD/K1PtdiEhmpI46PiCaxNfqMGoU+RrfB2WaYRE0Qd17j2y
O2WXS9uOjU0QOOpxHAuarVTVdZrPw3LQBhXHxlcuKyTXKWyGuxjbIVGCQKhx1p1FnFVH3FJ0y0PN
cBoPUZ72LQ8PZTUvHby07HQy9lW170PffjJcbJa4MkfIJWqTtx7/Vo2TPtie2V1LtX6Luqq/KcQg
TngISxKN7WqTMZj2Xe9GdVqYWC+mvonuGz/GkNHQfGO1b4sEvEecu3kOjyHyVUhN0bK9c2w+RkU9
7fIeTadp6MgRW+y2Urft+5mx/mphIc8CndYd0Ut5DZmtueNq9J/k4MTnoM1gEz70RaJU8TibpdpQ
vaokH5rt7OV4FpaeZQLFQxp5WGeqoj46SGSqOYl7O903tUQ2nfBMbMrXqDrakrbv89ENGy8af5Cs
1nnKeGU+O4raba+m9oMsHOcb6ov6EykKuXPtkl+MKJdnk3RRYpe1O5RK7tVosE0ChvyWWDrY0wBq
yWUl6/7CoDBsRtn7Y+uj4SIfIp5V1LDTbMWURJMbP0jKeIIbNfVpT6NFJj2Zx+um6OX5GqnwFJPR
jokaNaRrBXt8ZucheluWjN+12kPoMZGnie+jyj0H7YYn65rnmyGW/lIYR046zh2EpSlkRtqAkipn
cicGUF3hTMyapFhFbVqj0qeLF/LexGuzjTW5p2PvL6LCsVtZFH2C4oWcz4OiEAYDvgrtGqdF7i6e
DXhsLUG7dRjTKTidqarFF6McqkOBPUm60vkrX2DyTshh2iwistu29WwX8co1ieJkIzkkR2t0n0We
NIewxv21YAV9GMrODgkamjUb50ndIlY1W9f2eBuXHXrL8qqkaR019MrkbV4meFrUtS2c2M0lJNk5
Jucy72Ywe03jizZGFwPly1ENWG6QjtqnctR4SKIwq30+tGIvoqpJe9uH1OWhv2pW21yZ0LT7qsR4
vxDm0pXpKJ3nVa27HHXiA2AB/HYhqgrJyIj4LOtovKu9ZNvcNB9Za8UmqtQ1wV1fwfvFA+COWfZ7
DCGvSKqhKo9z00UH7nCvU0F5l0PSbtcH3XR1m/Q6n494XDLmIb0FIws4mrTf1pVhVzlg0y3SkKxH
bmi1nWUnqoy0K+CPBYLwiRRjm/Vt997FXX05zRNt0nyN6Q7yndtOdDSZHaKwjTQSe+ytvBRILJAV
hL4DgMb7NKokAJCQ78emytOiNAonAnXIHJgtUAon217NvpnKtKNLxRIRe4CvUx82JjLzDe+6MplX
Mh94HNzlYNoZ/ITwDg6HEo8AfMsNpQbvTAxhRQoMYHoBpOqSAcfz7RTb4l1svH1HMWBAWvQrTVne
tpeNGdTZajiglYLlh1g0Y50UcUXixHjIYImc8oMep27NloJUx2pQqk30hPQIEFP5fd3ion8idSV6
ZRIzBCSbhLTyPJ+YyZZBdkdmy/aaRz25oLQLJ9V2KFNGF+lQtMuxdPO6KQD4f1y5PKsof1twPWcj
1ienGYK3pMfaCPSbFhQnXbA2bXOuAJLV/CNaJ3wIkXDJNJcka8eo3zRkve/K8EmL6Fo2dE1UOfHM
rqhM+lbHqR/cvItJRFPDbLoARTjTFtUbWxXvwCxkOwZJU9WrMSMWwE1k9eVENbnoGb1DPc2TZRrG
pDDGZsbILm1qCxtTzyqxdWgSYNNN4gV1x6JsydaNclsWLhylni7LQPF70jlrUrn4Oo2567ZIYJyu
0bKmuRlJtvowJJ7WOyGXOVl1Re5ChJddpdcmrZXcqZyJy4WXJm24MxcOjt991IsNFix/Ww893zdR
Ho4M9/FFWVudTcVM01V2kOb6Uh90I+Q29MOaNn3O0kDHOWn8UJxcZCGzmypcshherpJ2o9ehBp7Q
dEPKG9Enf2CtP6GGIHy/IIYcM9AWJBQmuAR++CMxLHMarB6lPlR1D7QuWkR+7FYJUZqNht/S2LUP
DWApByk7NtlfTw789k+T8xgkXQKaIUfqxeSrdh0Pa6MPaPHdw1p17rzRtryURpmbv56K/nkqgiRw
mmf2K8WzyPIDAW51xZeyhqka3LoN+EiwiQOiDVWI7yrAT/YTPTPpH5k2J1RQBaQfhDXOnzf8D0zb
+BBoZ0RxGJs8bEvZ0QMfF7yxUMS8ajtj1PmkyliD0ev7RhTAqOe1KC+jvHwm13kJq/vrJf3ZxAIr
QpEQSAKnFS+4/xgPshyAZRzaxa0Xcd2FHalmYNDUqoCyuCi7h2WcwM6oy49f5v6m2Hzbj69SxINv
QqeL8lsV+/vH/3rra/j7pbj6jy+fi+D/+HTxe/X8L++COtez+NK/vOl5Nd+fBYv5trpnzeaHD38S
kP6JRPS1GP9PLv49/QiMH8MR/H5y/qQffa/Z/UNz+jbmd+0ItFkaw3EVMUbP7glm/aYdSfYGyvEU
x0JwwsGqcOmnEhLIiZSD9CMFYhL/TxQk0ElenmuhOPxhMUeUYsafffkP51ph72Tupd0TWdzNplyS
oTd+w0X80UX8tpuivYvH9qOs0ccwz2g7irDtl+k4BCE3a9TiA5nrcOitWhMQKdgBAKfddSFuMkAJ
Lh0m1X0OOSQKXwqZednH51Fhm99AMY1vIhzwbo2GLxkBwiZQyW0OwsJmLMRNNWl5Na8aoCEgCDfr
GZ422oQAS9/0EcZZmGl3jIcubaf6MvSYJc1Ah6Syy6HrxXrNIAxnXswiRWEe32KtTFqEJT+UumwS
GqFrSP1s1w/FB05rDXR7tjtR2/JiiDU6q8i8pnHs9BXifbdhoCNcSSIA3tv34wJ4iixrElrO9rWY
7v2IqmQi05x1tFk+aaeKMzNDmiRq9UljW75j/RxvOtoB/nOhT2dql40l5HGoFrKlI84zbThNcjHe
4ynMaTRMx0qZelvrds6q1WmAsa7YKKFAWxHupm777WDDdvXRZR4quxmjdtk3RM3JIjy6UQ22H4eJ
NR/YVG1rNV+vaKhvDJPyXFvZjUklhQF9arQXXUOKeYPlFKeta83HcfX62pCSHkgfDSkhDrJmU0zd
bUui/BZTxM6oCatIopp1exAU2vO8bPQJqlfzx1zh/lExrt4vNbDsxPtxzjhA+PNyUvWmnw09tKOV
12KeTeIsSAKJxRPbD0Q2d0JXAhiumOx7Zxw7A6SjdjG26ETdGotkRdabbRE33bloscwaTRBsnsIj
SspnUbPHjTt2fZ5Xyepjd2yjdWyTVjoBIMuaOUqQr/UpHrw/C5KgLZ5F9ZvAoBVlSw7qBMM6f19h
628lyevNUmt/i4xHJ8IXf0bnSp2DbFD91jQ5xFyFhC622qwIgG+0AMEhy1Vgkz6NA2gdCdDmZQP1
V7DfXHd7Msy5TZgG2tO1kt63MbHvgw7xp24U5BARMlZpAe1B+6LzcE85LVewgVE6LUED7opj9Hby
zB2XAR4p8BjGLHZFuMKgK75nYx7MnvUTvHwbinAjbAxrrH283Bg++rPeM25SEsAOjbTwQDQsZbux
oHxsAmgLgC7r5q4E/9tprmC7QUGSWb7onieiHOz7Bjl9Ci3tH3W7Tjs0kuaJLd1ylY++ufyysiqv
GrmdRgSPtxiL62Ito1SzjvGU5KW8pgucQRoN9Wdbl/TomBvf9hWdU88D56l+fvGB1OEmjGx4J5Ya
brR5hQ9sgiCSSeLDJlag11QzrX77ctIqNsBsa6GmMUEBszO9zGoDnR3+cm5UWSZlUY0pW1v7nqoZ
f5hdpP1mqKm47oDOHbzJlxu0zD7rugGnuBgF3TcTGHUcAXVG9QpWw/ncbO1cD4+DKAFKx55fAmII
Z22O8E0eV/JmbqN6U8KJNMmqWP6bwl2bzKwudeLyBR40SZhRBGe2tiijW7+2027llb9ti1btvB3U
5ou16rn2t7oIvUx7k7shRcMkU1/BzgVB2Tlqn1Ezl7acMl7A48c5FKmwC5z6Ff7RUt4BVAkpbr1O
+2o99a48TW24Ajz/dmoLn0zM/+a0TIqah1TJCzyMl/FcXJVTbBI7lPu66j6zWZ0p4m0yRCp1WNws
PQEBs9wNfH1fdD3PWLzIc9BLIdDlbGP6CFSD4FOJnb8ZII+NCSZ+3CGN+A1tqnc9qtCJTxDDDZJF
xkVDUpA8aarrcNKLyualyvrcH4kT+RUaouUSLbjaSl8EUB8lL3fcmyqRaqKb0Jg6EU3b7afJNukg
TVtmUYceXbGkU4ufWjf5s7bUzVm1jv3G4RodoG/koUPD3kl2TZWwqZlGconbIr+LCvyxj+RDGH2d
rK6vt3YCnl8HN22imoSs6ldrEtzhCZgC97cjVPnSqazWx3piKV5LwNlr2W+bYbl11dgcQdUDdDaU
KWMrGFhztF3aMU+qOZhzKAe84yEG3qrag1lCfYglJntQ+00Wy7HZLM7kSazGY1OA+hF5f9fGI00W
52MolcTi2MHB31WBxxmb8rsY1W0aATcfUfhMQnPTaCmeNBZ6T+c2/k3wCKROY94OqK/uQ4jIBny9
TzSwyzQeXZ/kvQK1XuW0TaZ1hXhAJrsvqpWghMkYKI/PsMpv27p/LMOQb2Inw2kpu7nZkGLSQ+qA
HYfErd24ASIJ5SbETxZi/jUcq24DSiW6ImugmxmPzqf1GFV7A/JtRnvQJXuEmyfQNc1mrYGE1t4k
pGnuR+tx1speZRWaPsb5OqWxh2yvcPss1owPMY3v2pLs4tDm72bUhIQQMyWMzCb1lEUXHWXv8uBi
EHHzJamgjPZRVpCHXU+gpBLL81mOxQZAgnykgk03gmn0zoT2GUMIRUAC4+E4D/nMkgnnckmLqXpX
idEktKeAcHNRPQ1dZ4+qq0UCRbo881M0bSGnz1vTw9iiJpuwDvFJ5JW/hualJQMuC8iKRCwBmUWe
mqmZf3NxsL/NGJETH6hPGSCspON6zSx4EUTyQY8iLR1rgdjWUiV8qYpzqKcYdOxxjpak7Fd+wqod
t7Jo6xhcong/8CW65KiTqSF4acGIPn6uAESbyVTjuWAdhRPjcqArLWtwQtcZ0uAy+pOXSBwpq3PQ
Y1m9yfs2f69aPdzMBlj0Zu1bKOQMykWnoZDsAEjB7FDs241ebJ5aqFXQTdktn12N8SWqi+Hd3Ol5
35Si/cDbwScWYmFWrKpMZzGDykYbnYLecjA1oLB6mqJj7CGANQi3e5+zPgXaXKVVHvKt10jCsmy7
C9R+Er0FjbLL50vDo/iiy0EFsMR3uxaXUzrOJk8BM1wsvtrSKNoBTeOpletd1XW+ySo3gW4xt126
IoMSXUKZBoS5IfWdobsVSqyLhmplB5pSgsecbJntp6vVAMYzk+8hc03yMsytvW2rft5LYqI7Auo7
ck3/NEOxNml5GLaq4cV2tHmTRARk6a7TOhu7FVwcGnKTScY3kEH9pRPLmDRqDEkfz+w9aZbdMi9F
1pP1NnAiTovGKBmkrHbBoR2fdZ9a1G385IundgE6OEDKm1pvN5OuRlDVl+UIAlOfjlWfH+Y2P9dF
e0NzBup0LivQNflylleyVENWRSWUsjhZb5SB6IrOxBhxPW2qprSo2Zl6roprwqs2AxfuZxAK+5lO
IIFHUQEpoWhj0LlUXIQ6FbMNy2EB/LueM4AqJq2K2rBN6KspW2SDq2dRYqmg+jyNo89qKElAtbmY
SqgRGAmaYMJJ7vEesuGHpabXUaymbe3UmBagsNzmYl03KKz9qaiY31YToxcDWz+2K9GbteE3Wvko
rdZhuCmVAyFXseqyFQ371C8+QBnFrZ9Qj4aLuRbRVqPpqQMJeTMzPF3IaSKZkIJCOQLYT8LK/krN
Fp/Pgrc3BUCVDc5BWgKl7Dcq4xyKNGN1Pw9FSHXUUQL5Pj/WkYZqcBXHqWl7l06TXlKor5WQKp+r
cwPVu1iqtyqCUioz9GwlALStrR4FnqeEQt3nxJFJracPpcV9lg9aHUOxcrep0DPoL0I3fIrpPDwK
w6rzeXY94Pie7gnX7NBV6jaeRhUnLWCZKDPTYA4gw8seQAIN51R30XVj6/WD7WJ70Zf1AxDQot54
DIWfZB5WdhZcDoVcVz60dQ1ZP2rrRzHx55iVD8N2dHradiju7gC+8A3GZLkZcrWmgIFuiK7YJanW
Z5EeW3KMqWqhr2AFT4MS3Hs+zuNZ2xB3vtpJNmkbBntpoNDNQFgj5SdQ0+MiySu9bJ+rAAbyYPes
SmrpAQdYJR9lEUPgmAqGbvRYyA9DJ6BngdTu01r6uEmmnNAIQr5QLh3j2b11APo3DK3yLPeD3/YQ
GDcSrQcdcpc0M5AsKOWZky7G+Q5aHFDGW0FMwlwJFa6qmn2CYfLLtgBQUnlZAvHVangLzfRdAbUN
37qV+ATQ87CGdNHzOpmM9KBsdm0/fS77ut4LMuh9B1rzfonck1lWKPmHXAB97M9NB0pxU3Tyhtfx
dAXSTHNDKrVmZm4B3VY0Sljh5abLic5Aw8uhiq3fAfHLM6FKv42qWh4sj4ruq6j4/1Wfr42uP/RI
/d6H+qX7h/6l5vOi1eofyg9+HvdN9+H8DdQ8CWcCxFiFaAxK5VfdB0ToN9Dvr8DFCWPQyvwP2Ueg
N4RRAd09WH7pKPrWRoTkGwXwFNqIEIZmIoHF/0QEItAu+Adt83lG0KgURwQLrgi0uv+oAVkECi2a
oaNDonwY1QY3tIksJMpJr+8ZGxtzT6OO9VDZCn2g2YAXVi5QzMzjT4XrqItSjxcjjqpkQESNily7
n1Vt+wvL6iYK0Fy0sOYTM6Bz+Czi3FYkLYSg6ElACB5vbLkIey8la/IHaGpo+QlKFRAUkhrpHpZC
GwbloRJKqDPgBMugySbxQKjqcwSNMrDkoq5ROMM1cdXnqJ8gQUOT4ncZ7ycCMDTA/rBHKn5u2WKc
Kg7mg47lH/dIoFqPJS/lUz57V7V7II2W7i2d+k7s174YQJxadWP1ZxvnGufb/03ZmS7JiWtr+4qI
AAQC/iY51OyhXHVs/yFcdm/ELImZqz8PLu8429VfuL/t6OgMZ2UlSEhLa73D8p8v/wZ/Bu6LIhEJ
H7xQ8KS4md+vv5Ui7qUrix+lV4mqSIcObZqCcfYdU57tMud2ACcY8kAdnMDZdPt+DgSQWOoFm5zF
zSBViyKn64yw3kMSxrCU/zBHO9j+fxg5iOauZoxZQmCJyb4sf7/HRRWOr6xwfkjHTq5PQhflkTnX
cTDAerV2kPJrFbrZcP3nyXnzbPbrAszD5SDuS8Df3lxXj2sXdY6If5Bt1EAUk6vr/rMKMr8FhUe1
VrxrM4xfwwE5ku/L17D46iv6fyyN3yHUfdhREIPl+kkAHMse+n3YOSiP4y5K/HCiOjKCbN2V4Tc2
kjNcd1sR1Q+F43XevajMOj5WveuiPoIuqpmUP0/E78QLdxL6WFUAhndRPfzPm4kYZOGWa9Vm3zl7
29BeOqObbD05WdMn62WN7cJT+fMl/z541P0ykJR9PzXJ7u+DV5HK6nJ17Y9Azuzy8+pJcudzaOex
D05FnAXyqx2ZdSA5GUXyK9qoySZkpBzN8z8sBO9NJGMCEjdgl7BRBeE0fnM3ebKVYaIH50UVNmqc
q2VQ+4Zolk7hLhvnMoCeLZp+9fVhgZHkrsLCVeNjoyWCkNbxbPuYoDuy7dGEnfU/NlPR9i9/nrM9
nv7nPvE84aL6DUIvIoYL+SaWjHMWW9dsy8tiUZu4B3esXCbLXWYROofFisl51H5l9k0zzN3+UiB0
/G8ny/MkPIJwZQINgY7jzW3Exu+HtZfdS1uHDjG8JHpt82Fa3WENb0UWEvd79JXVt6YMYTBTqxvr
hVexUzpTdTCKaLtH/lXxW21B+naLZkdDvv55ury3awwZO3wIctnY5wn/jXtbBDpQVKDipc98CbJW
Dr2ux/dmGwrdprNZDTfnRM3Ez7rVNACHcbWtzuMMOHvdJxYCOm22zV1vG3i4ITu0CRDEkI6h69Rk
WUm+NSmOvIWQ6Dvl6rVI0JKab61QN4Am/8OAcIz9tgAQC8Y77eJ6AsaFxfr7pmFltmZqJ/01Cruw
DFPtxiFLMcvGJLGpt0UOoT1bX6NnPQb8bPwZTjT6Hn60zIOQ5jzO4p83dPA2ivtkGwkbyUPevAeS
N8uiWqq+yVSnv2rLLjIn0VdxcO97Sqy3oh9XpiPJpnp7btSyrtFhBPYx5N+uP8uPudky58o2Qbk9
W2fs5UNcyD1BWIKpqZNLNYb74+l6kbCE1mlHWbQtq+15q2UFEeDW9X5oFcw+D6hrE8WbAoZye0YO
t/DsRFgCOR165IADwH/Yi/4so3F/dtWSFyQY5uflkzhHN3OIu6XkKzqSB+68cNo9Nxh02FTfll62
Rp+TyXrTYyC6bbiztsostVdj/SZ18qxZrkDu5/xLG7dZ8Dy5k8ciixBflf+aTNuRovx5bbwN4cx+
BAGIpBvtYii8N0tDAE/lXqLrr5sHc4/WBLpQ94e5K7v6WoxmJlD8+Ypvo5EfEYt8SHSyUs7ut1fs
rduruRHzF7GN+2Kcx2APf34fVRzecjKh/JqVYmMRUuojc7uPCCys0z/fxi6Q/21TIFSQPgy+H2I6
Dv4mWdjENBonkc1zE7TNIA5DN4bOX51Rhmikqr71qHiirng/9XFOxNEq7PJTHg/+1B3gx+d6QpOT
m9s6i+XjImwdg5zMnpw+DrEDM2/CDeaGReSqQ+kGWQEDmElv3+zKZR12E3o5cZ2V1bDv/AmZ/zuf
837HESsrluny5xG/jWvIVWJUEvuoGa2gJvg9DFQyQ6Jj+uhpGuFYk1NorU8SS43Oug12wvZKIfRm
2SKFFLzkw8/M1pF6X9JwRLOfPWaL3Je0b4oNZqnQvthDpNl61zubetI75xSuCBiO2S5yFzAjccPu
jDzDNvrzkPw3kQ05YAw0vfPIPEHsSW9KCSPaZkMN6j/FgxLsrUHn+w0Mjhj3rftzH8Oxr9xbppZ9
ixMr95BiQe8R2yiPNN5DcMlbnan66ludlJAwxVzv82DWuZMPmVn4VKHEPsQV4qI/V05kxVnHlgI6
XTkvGO4/DO1NlsnQEg/7tcdWcUPcH2+GNiyVF9UjrgkQ7j1SDdawtLZ6K7rvgxtXPjpyav/tOfLb
/XxsnM7jgSyyqfMVJFuixDonwhnnJ7JUy3TAOApWH0JwoklbOAlLLJhrvUe3kbB5Vfh6JqwNZCRc
sBgyl79RY3lMRZMHTMUABwU3G9ZjyZZQiV/yt9f52UNhhYfwT1XQmz0aky6QXUX+Lj1I3L+lut68
gYBL43yamqgjOrymtyjflgk+MfaRY/1TWHhzHO2XDASJvcux5Eqypt83iVt2pJB6idC9e6yQYR12
ypOzn/kJSh104SmbnQ6ltKzFyoTXU9aSshD0mKXZLvXwPpJ9nJXnbAhiggEbcvpo8WpxAjQOG39Y
Wg6qX48tN3PLVC513LJX2EX748irZX8QTll4vCRrmUwf3a7puJOwqjibKjnsdeqfZztIxO8xkcHv
hwBBwsNt9PeKinSwd3J3WVHUrhKHzTBWAoHk7Gblg/Q3RH8no6zUMSSIn5QKLNkU5satUSaghSDb
cW5t3jjBfdaoSKRm7pb8u1vU7tWcjYE8VlHb1T+Cst7sx6aTDZ0voNbnd8GEoHY7xmWbhGBy5I/9
eJ7nMJ4erFHZ0h3AphrvTrjWS45taxMvLZdhRBvaLbHZygMuIASXaY4Mnc0wbXZGmbU4YYkMFH36
GDzKeliDPHUXDwjwopNZeRn5W5YP14OKyMzSaKvnbaOsZSnq66VaEbibXpfyPGE7EsewQdv3aZad
XzyPQZ1nRxEMvpeu1KfdirdigCxKCh/+J0cNehX5Yjiazp2xMSWt61682VP+OXf6WLknXXVN8ARp
n1fOUwJZvnxahkUM904/tM5HToxo/BFaKe3TFk15C9WJRF71H5IFNvCSFaAbCDGCuOkOSdUJX6UR
BhATv3hNGbc/lK+7aTmyVFbzVzIO8wwgXM8woVdD1powPlIHhLW8ZI1TyQckBU5VXSap/b5Wf6m4
FQOzvHgCRvcehBF6/7x52FYUQLw7SPfUtoHW0fWYZIWq79pwqUx+Kqd8mKe7OcQGVUAeBrCPH0No
qu5aloHK4zNrRYJvAg6DraZ1HxcoLnMngJo5qsxu5Xo9572jistcNJw2aZXM2MeOky7G8HPnjDLs
r1kcM8r+WZC24EDRZF3JYVhFvMh3tR9FvAyvbzpFUfMzF3Ebl9u6PjAviDMSH62LtDr3r7zFcaIo
XcuwGqPL0pYeNpQwmPZz0Q2dguHkIuRQ+bZkkJ5JWoYqCXOoFz3r6H2ZOeVcn6NKOL6+rsY1iad3
shRhkRwMGn0CV2SHUFXPUZ5lznYbBHXPTDmrIWTfE7WNCm8dkdmovvMKU3j1e2DfMs5Oc0kgyE+Q
ToJ7J2Ttt7ROTu36JxR3a2GOrq5KGx/bwXXC9rOf+0hOEIXUSfIEOm1MaqmDmVk/HgtOkNSTav8S
7p+U5WDwUlGkB6pn9ClmnlbIc6nmfcZEPVS8dL0anMe2ifaQH0xQblGazEPHAtha8o3LAP3I5/Tr
UBVcCNNnyog/nCU9bpVDrTyKTMxa++PxdKD88H+8etnnuQ2SEizJGR3Lo3DaKlbBX8ZQ0JgzTBWZ
VjrH3hqZtIhViCaFJT+a8Xko27FomS9Hbd1FjVvgLfdxGe23XPCk9fYoWVlcQfAj85I5uGuGo7TO
/uTD1eG9Omn2qZkmj49yxMZm5h6mtuey6a/xWCuEeQFwU7wXLrqTj1UYYOtJgzkBADroSHnMxa/V
k219wldGpbMPLhvWn5Mxsmps+ivHTUJMMfxN9GF1L1zokMdfU+28fvzfk/z6OZACv7qPfGwb6Mpa
R00vFaamwl6KVqwM2vgbDYcOWArywn2kAM+75BC+PqhumwaWGpX3aPPr1kvWLDx4lZpW+S7BD8Qs
TX5T8xFfg7HZFJgjm5JD5UL4zKg0Qp83a0yX5iV5ncFOs4OIa69jUn5BjZbqrpWzd7WO0BNsmtdH
+7o8ZFbVzI8MCn7jFEb1PvgFnyLrNPfsfhkVKMmba2fcSD1tThGMww0jFfv0vi6kDc0Rd8kg92/x
CtvzeygX8Xwd+kHtt/46oc6GF8GmHTRsgNXADduqvN78MFr0Jd8RLfc0F2PHnk7KfEc++pnnW0yR
b148mbcsnz4kY2XwdiLZfdeDZe9f6E/7C6RjzEvduvt2aLZwv/92RA0zP411XufFuc1jvhfJuIdB
Eho+8oZb8bpWihKlQ3T5NeVJOVluZylExZdwAnRcvNRFxTk/eWaT7hOZWxlPR22coYWj7vOMi4el
6iiZhlqDbdYABkA2PCY1Xkddvm/nkfOV96p1lGV8rkgWl/UGW2y9dFcQ/C52qjoJavyEWZ8DG3oJ
kir3oAbT80LSGNYPjRn5/9rAPH4N3dkDKjJg+fXDVA0ZoMCMsZbfVHk3Pe/6BqqAbN32tT/TQAWQ
eBHGJ8LEVtVjfKobjlh0bU6bJf11mHBULV9chATEm7zuuqq6+gUnl0OtbHkeVU29+31F6iDElS4V
03ERP/eMQUDKhPUZ/Dr2SRV38/BkxKxmeTW8Dn1J8p4pgsTeKkZU5XMfnuTmekS5wQb79HmL3lcN
eNW+xF/x07ivZmbAG/19vENR+LxYFjifNwVQqIOabwNXRldbtQlmnmKVzb1A88wn5OrtNewUjj3r
6hVk2bywthmUpbGZf51nZuM78Bfu0FtGWQ5qaMKgAi/NvIrSt2monZCx1gAT4W1TyX0/DcFcAMLn
CFMJlUJmK2ce9rWEaabW2ydvRJHI/GLlxBD8vqxR54W3mCwY5ZeZ9Cxzbuash/t/SES5g5TdyHF3
H1WZkMOHABhrzU5LVjqrOstZozQ4Al14qEMjQCD5NcgxoZsDh2HCw9+cYGNUsm32Y6MJs325WR9O
1j++zmQ5dCDRosA7Nd3MG2KO6EO1jbPzaEmmQRU2DXf7lXjL+nJmvTEDJUrmfRlppMDmTHm5o1R1
Qb5KZp003ay/ymRVxnsJllrWDxI/A5KMwO/6wfnXXHjlkp040UQdHnoUnsZJ49qL7DOI5FwNn9zc
lHmeZuEq1PJxjshtzI9kKpBsfenhp617sdU4NUnq+FtfPW9IZIMOkYqk4DgMnteRU0ZRmIzeyCpv
ygRrJG862NeiGWZqOf4ayeuzNLoEIEaDhf2RYf0MN3U97fEvWfM9mpD975u36Jv9E+1P9B7N4f5e
6LkOn0BPuX8wE6ATzYnKfec2CsQcbOWcbDF72LDq6BO2lWjflUmz/+TXkiWnJBIlIWQPFMBPPHwP
p06e2gVvbQRDbt34/aiiHJZ5dlvQ82Dd0NIi12j3XZ472w4H9vBEvOA3IloY/GgOng74hwdwy/3O
cZ7zq78uFNqEI82wVHap4U5ItEWJ+f6Av20MPkAr7+OrXoFGE3s7GI1hZQcheyttEBybvDFddlBG
js4jZj/N54cZFm+6Kfx8T+Ow/nMN9Lr7bY0/N5zTVZwjB+yz+ybX/k4zHtt52ddklG1+VexyirZB
KlnW7Mbz64SAA+9Br8L1wfcGveeUt8oXNXLzP5dXbwp6sBziAyvYJ7jJv1s61ACHAF7tP6quk9x1
lOcLu2HuCLPGCfYdVE8AL2hoCrPf+58vvxeu/8EC7JenA58M3b3dG9d/U9jacemcuY+Aql5DYwkG
zF1QB7CT/nypNwA6u8mNMC4AyoSC/78V+c/oIeOMVPLfa8Stlq5Ljc6C4B3tKvann0i1P9QRoRCL
JLABj+xXcPzzvfwOIYQu7hn+23sJQYezzv3f6/lsEj7wbZk/JrBq8mtBdwpCdN/HkThtKDr/cZ7/
fkE6hAEc0CPMB1x860aqlHW9unGzj/hkOCjyihP/Olorwtyvnf3nAXo7bPd/D3YfIditG0aeH/v0
CXnrvVrqMsjboabIeo0Ys9qFLAckW2sYnpegj6dzqbPNfhhnsZbHZmz3eC7wWjw6+Ac5iP7hjn5f
6dwRpVSccHhFSUh3kre02Jq4zhytwnysXzfVTF7HHl/GKiOuF/FU8AhUMKJBPSZ4HrgD46j9Rkot
zLihoaWyP4eN6EL3sBBa1pRQb/g4+yPzHopV+MKk8yufpV/D7J8H8fYx8uBoSOnScAVI1ovfsqyc
u2bwF2d6UH21R6btZyKke2TjH1YnHgPaGf7/Q10hBIgMQpcHuf/Z+179vk6jhWzEj93x4dext6DT
LA9uR2TtDrYv8v8KWsOw6sU4fhjf3t8x+Fs4EHMGEo1O7+H1WCJJ3p9GVNXsi7ZHgKT+YVX8Hn/A
ZxPop4AdiB4F89xbPHNet6WwW1hdRa1jqzCNmiYSX6Vlw/x3oW6/FI8Ob6ykWx9F5ttQ12R+s465
zK9eUxH8qzupufim4eXPj837HYHm21FoJJDxzCJ1AJH19+fWuoPKykUn390SmPrXtvJltaeKVjR7
OTnHU4tDtAmsHx0iW8N0HGpS0T4d8LhET+XsEgT/4b5eJSL/ERfAMJmCBOHOT8FA/NZC6LrwRRGa
0gvNdFyFQi9cdpXE6Ab+2P2r31qI9rTrczDf5NBkG1XsYQjzwWtuySKQBuVpV2kQqTs/ABNx3zdZ
mOfd1UrOEnYP2DMqb6HBhQ8V9qU3pqE8s6UftObU1OPmD8ilXdnTi8KGQIB3YvE6Id8nrzxjJSmS
xLusbTyz3Fc5Lh2kPOMkCw+spkRCckUBFBXNscaDzhL5lThFDr+mDghC9yVK5RBziMmf4fW1BKp+
zuasGp8jhZJ1T0/myXdItLu9I8VD649MN6mfHKMH0dd7kum85lwa0pbn5mrkecWh6ofGQ2zX2wQb
P67ZuhwP/4ZiDMe5OvxKsH5mdjB+M/O7mXhPLiIzCXNNzVNJH9cLZprHBtEpGYwLi4Jnul4a2iNe
4Bnqsn4SpOMJ8uuVlgL6upSus4MU/WTBf9fX+jCZ116Yo6rGBjgYZCiC/TiUaoi7LHXo0jK7zcEI
VE3++8QkOppPuSHomE/hmkxb9wkeZGfayE1dXz50Qw+58anQoOD5kXWOzOGsrPG8kv4HJMP/WimJ
+/gmlMvsf/XCZR3ih6CZM/2hTWgS45/KtndcKnQC2jKkNKeC4z+13cqzxU/hb3Y9uA6IyZSSMuIt
xKy6ZvNdlfRDvx2gyWcauThJbOFrC+X2l8Cth/lFuk21qmMWUAi0hyZqG/u5BRFyxgPGl50K/BUj
DTx9Lu/ihvOkPLeqlrSi+pX/Acjv+evaDvth+Lo06p9ZahvVFaWkTVDqoNa0rmw8ImzeRdyGX6EF
nitnSj5xuHTxo6bPEKrsIsxD7Dz5/BiuRVge12LOLkUwiavCFdt1Y5fpCoSl+xhZ6adLEqqHqBhq
rG3BZD9lLOqrIA+7/sDuUy+l1fXn3C06mkzh9ztkygZninCgLh/3Wazdr13FdmxnLe8QWuNtDJTi
6bqOPZfREpzKrhjfbWU9uCeqheEUr1i6WLGy+a70+IgXVN/awMlRs/fDKeyBxhHI5FdTNyZHlcz4
4LQy6A108aNAX3+slc4Pa9C2xzBLzE28+c0ZfSrsdKvDgK+O1zYNSlrVzHzldUyd+GIXLDboMbIf
JsGEWS1ejT8xKcOzKt3uUQdwBoca6KhHed7lT/Oyxd9qpw2BGMbm0xz7xcn1B/eGFiGYiTo6/9wF
wIdnO/T0di2j7AOgZoGOahDJD4T8AXWWp72Pk1+q4qzX1jl5fTN87KcAIIRQcOzXZbwRvaV9VNjM
cZpFCeavz8XkJ+s1yojxe+8HpXfqRo2NMy8aReskEcZ/xUMYNUcnc+xNkyCTOAbeUH5YJlFRvzXd
bdgPHvaHWHXf3LLXd0sUuLe99PYVmoU7t5tP881Cmn3vRtV0DSrv3BTYGf1jTPT74c2zaBFAx3Qv
GNA7fpm1mf8yjrOkfuFt3/q+7HyUDhpZ47b1rFxV0wUHJZcdj3qjzcuNHHPk+66H5XH1IgIxpV46
0cVF3KAFr/WNXYw9+3r08S82GE5E+BzO63d3zLKHwGP7TP04HIE83eKQL80UHcO1E6cgGtoHrQL7
ZdULuaIL7Y56eqzQZlQpRsMQ58Aogm8w5t2BblXtpQPAOPhuM3xYvLb60OPKqdJqGPIno1bz2S66
8Q9mGRGee1aXuD7dGiY4Bgtk4y1qS7Hjze/xbKo6bbep/FY2ejtAPjXPbYdxQevJ+5BAblxrHwfJ
aN3sJija4Fsfy+WuhIeYoEOCkYtmwyFDjUylPOZ3MnYwrNRelXyzDsnWMSZvRPBf9ua9nGV1JtDj
9kuKLboavE69Rz+E5mRW9glrsr5M4+JdSj3Jb1Zg6qF+f9pMs8UXo4P1UJom/2tlQi5qiMbxRHq6
Pg4Wz93BBgYmucqHg6um6VpiY7gY8mPvkEd98kQ7suRFLFp8Km3WvUzbtP01ssCPU9T59wGCh4vL
SXE0ixkeyXvRXM/tdOfYvvq60V7qImovQzEGzP2gVjfgLFuISG5ZxOBUYSWvIgijVPdteanC0T6h
ORPc/+TfeG4rzqUU/RfwQvM+aRX9wdY6eWwau93mfWloQkPIpTzHodriP7mxYzC/b/vMfrJxHHzH
1URw8M06PQRrw+YBa3vniWG8XWw0Xxfzgv68G+P2ktFY5kjZvvdiI+Zdb47N7jLC24fNj9VTDKTz
xWzx8IkDP79is0X3m+fQ0WCT9LuiH8YdzLsn0qFJ6mO8ra1gvdv2vOVO954eHeo9zda0SVGsuGc7
l+aLHsYAvX64bXc2CcZbBFQVqEXTfcrFljTE7GY5iaiKrzy4yHTSW/Aupl8fjIF1fjiZjzbubg2D
rUjStVnIwY/RCNQe31WhmKLh5GLGwYxXJzq7mx2dvwf9qR8c+sU814P9xu/kANCF99w3ZDAl/cQe
lqREFhpqr7hJOu1/HZ1snNNaze49EqTxqfCnyVwU7gTakygvug2yzsbnxMVkctOoWB/hlzH5TPDw
xzjZMHdhJ0mmQyOy9qFz0CHcro6JmGtJlyN7Z5IJAspbrDfTuc0078QSOB+iNil0KherupNKtP1Y
5sXUnKCiV3XbFFVXYFpsQ5SaWeY5l2jq++3jGrd2VJc99XCPiVk6jM/MWjfn1Q02bpo24pskc0nD
Zsyme1Ccsk/F6OWf5oiGJ2nn1vIOGWHmHWePFPF2ACAYnsOCqtQSR6weQknilLfIna6mQUb0N1nc
tvy0iTXzp8O6mN166BPs3Os4gKm4mHpt7VFNfTg+Jk6ODXP28zqxB+tkOR1YnCBZHguBmufgq6D+
0K2es11mSbWLrcv47t2clEubYot1o/uoJpweEe5txw7E7ab0B9qseVF1Q+efpS/f1asjk00w/a27
NEfwo6ba1WPaD5t3wxCU8XBcZSlrH+C/79gPMbRrOmIBbk6BN9bqrlKwxoemBX5Ot2Ex7QFnMYRU
NJbVVVsEYXfK53C+rwrg22O5FMuVyAMvPsrYVRFQXWk9Wg9aDU06htFKpwBYeTn4w4MTJkuUNmUW
9IcoqAQQIVjis6cd+2PCanQUVtPkoOsyT5wwNfmjn5LCKYc2iv0ukZvxVMuPqxN0EYnZGK9FnRJJ
Bz7Q4dteiu8EIRPLk9K1xvphvCU5VU3kReqkfZoRhfeeM8nxCZK5ya7K3VCeT9PXbVP5U6701zzR
YUmfgrl5nNGcnDJ6Tl1wBBmXICEttFy03darXz/Qum88T8omqTZ60wcaVWCgaZqweaS1jjxaK+l6
EBcB8XUamu9Dnm3nqKuhF3Paj8F8xm7qLf1sjhuHTfA+6ZV4xFlo7bGYwKBYDyyYAzq9+YfX6eqD
Nm0fn/ooyu/o/YiT1tCM4TQuOd2RQLPzvbnAklw3HU4zvzX1uTJZ+NhWLn0WB9XdVhm+Tr9agltf
Q6bSyxRSPaEsOvp+Nn1rx2i8bItPCzQ34hA+Yh0zdDLyZPeArpHuitrSiSihL8OSmiov00D2k8bP
32RoWxFqjte9ZHCnFfD9ccv41yAy+HhzwSA3HS2bkk5Ca2UfOOU5/AtJe5+iJL/gFrKPnDoFHTMS
mY6tVs9lkXtfQQSXM2IibMBu0pwjHZXvndK1NPWT6rPbNk91iUItp3A7R35WfulmH4tkKLD9Cjez
N6MvcK9mdinjtAC0vcm0z6BzF+S9WKaUIly8KylLbqbZK75XSkRfqyz3PleemO8mGOVjqE13LYCy
nyEF6J5ITFtoLlW65l5mmSBvJTjuizD4HlR7kb62zX5qL37/0k2xU5xqWUDQAnJ38hrrPs3Melss
AxzY1gFiRnPppaImjhykU5Thfa17/0UpNWCbrrkHenRECicq35sCy7Em1KrD60aOfnSkhJ9q2n9y
fN80NFD6H03VptJKC+F+5eCdLT5DjIFXzlDJ46BL54pGuP7Trmc4e9itaKFF49p3YbiULyOuMo4H
Ks9zN2aotDCQijsoRXurV8QuB5uT0twt/ahfKn9Y8MkDf0604qqX78OwslfYlNRpowZd/THBpk0H
mMLp1JaTuAE8z5FyFctGMo+c9a8AaWt2biI13Ab0fqWWJR0ZjnVmnPCEcQ4tsrtN4fPQ1/WXSE9L
WvWiP9KiwbgP4xx5j7B+dGmFqmay5DCr+oLneLgh+rXzaTFK0dZhSXbn6NY73YOg762TYkdF77Q2
bqhPVk84H1DKsIjSQDWKrn7TOZ8kFE+D/bIiSbOnvYyd0mw1hU9OLdps+9z2Y1u98zsPEy5VRVYR
0hLZ0R7LemNerxfH9cs2eCdHkcWHyjM04quRszq4Gp14KbHj2rZa3PtKdbJLUqrtJdCHcVNNP6YR
B264HhW8WkzHRlTmwXqk9V/WVPTgyIB00n5cEk+/rydQK3FYkJ8n49mO2hSf87yi2+FxZqtA7+AS
Eq09TIvp5EAjkEq216ManeZfvaE9TXhS6LIa/MsGDvAxc304oYtGwDW0R7sGjlu+L0dak4bPgYOM
i56XI25EWKXFMvy/GieJ6NSi+7Jdj4lWS/iZzhW+enwFkR29EyFDneyQre9li76lE/suKUDHsPMz
7MMt+pEHmbvIC3rvjf1mvD4pvox6Vo46tDEAnENlm5Wz5IggHA/PowJQiO8GEsrlgVan7hqkY96P
prpssG48LY68sitfREzLxOYY1sO4trdiZHjbgX9Ux/f7FDGOaLJHMYS6kCeJgLbAdDmOZu3QRxUD
OQ61Q27OWscl8dgZuiP92vJ7H5EZqTuO48u2JhgShzi4FEPUrKsGHZ5AeIsUqddYz8Epbxe64Jz0
jBIoATtoOzpCkvrhxXZqmcHOTVmiacMRmCQ4YfcUwQU+snnW8Vg/Oah+hoPfYYo7BCN754QKpvnh
truVGlU+LZNPnewTdZws+pnlsPkGUnST4/pT/X+TFPn0HhB3ugKfLu46NxNp5cvxHkPsSlcT0SAi
mxIIau3Uj2WyzNG1IYWLDqLV6946Ya7aix1c1JVLjOcT09BU/dCbS8+OzAYNXTU4R0c6kGzrx75w
6L6czw5O6ohWFCm9TcLwYmUwNMesiZcXZ8sWOtR5+Wy8j3FFe+Qj/4RU+926EOt0zp4oDdrNmahG
bOmpE+mE7a9GFVbTD2ykO+JCRu3TvbFS9JHh6MqcczN6MaIh32BczdwA02qwuv2V13fRFxpSBACW
UebnXQqgWPwve2e2HLexpetXOS8ABZCYLw8KNZHFmSJF3SAo0cI8Juan7y9Ldm+J9rba3Tcn4vSO
sMJhbbKqUInEyrX+//ttTqjuIq9Lz9GHUOj20H9CkoGcI+ga1H8btCZQB6vBEOidaG5dx5y8y8Bq
qcOvZgaBczCZubt1c6cAiCprJPaDjekDzV9TIikRywB2pYIfG7han+zxU/DFuHOsBSaav0ML4ijb
DDTMvqwIKVgbkX83aHrN5wRb4RgNSBy+7BCwhOdvMzQfv0FvpCjIsyYGCoXQ7TOHyym5c7OyU1WX
KdIDFYxz0cFjSL+wRZrY2kcru68nM7pCvhm/xZ3BlfemdUZGB8coyNc1nYMm1aeP3mwPt1MHHuW6
wV7H1Nota3ZTt8REkdv+vUH70IUIWk9Hg6ZFGk5odp4n08LfaOc4qCsry5BNdvZDG8X1rheV/snp
pAHhFn0k+M8V54BclwBf1nKtgINpiCF+xGxW4PoP/HT0x2PsdKjmZLUiU40j2N3e5BdKssFpeNNU
7iJ2TK6Y/+omhscwHs2RrVfDh5EGMLmRPZqxbCkKoEZdmUMznGJhjF6o23Hj7hBoNI/T7PaoofuK
T4lKATt6l3hxUFKA37SaqnilZ3lgGrRlgbKeRz4ymbxNExAVXoYijHbJ7VrSAQhWp2mcbT4i/AtN
vcRED02ADoWNzA85S9mEo9l8m2RSYX6X82bq7eXFZbcYL0F6d01YtKN3L+0Oy3Ov2VAqNLRGF2Yp
6iuziMSllxS5i3wpWsqgMyL/UtMS8QViYX4xa428RUOYbdCmiVfcOkPF/MP1MdTbMuugCVjpEg7T
ksmg6DzgI0OSegX7b2cWl5khFnvXO5P9BHmvma/pXOUwXq0agkbRlMYLIPJ4CUoEItc1yhd96072
wqHAF7gt2kiHb1EaWfKYwzOaNjw3qeqoz8PEhNSkrptzM5kTbWhT1NG1V5Tmpxb1RxxAJnsxZVl/
6rCXB0kK+MZF6YmAKx5Z8gXmeG3Cyp7LWQOvvhpX3YDtSNJ3+VzFg4ZPn5s67NLcvemHvr7o7RYP
SufmJ/oC7kGLdO+JjnHqsgxi50sjVsDQli7vx24Rx1zWIIuy0ZtUtaaXSHqAagWulN5BmknlhPBS
KZzK1J/3FWyD4h4Xbxp2NLfCjqVubVrTHraUL8ZltdQJmsXJ+JREy/zJj3ojaOSgY+m0823pFdE3
5M56aNlW/9Gj3N8bVmR8qVHGf9L5ERviJBcOK8InvEDe1Yz4YN+MPXedN7winO5vm0FfosDra93g
PlhvfXD5VDQGeE6eBx3ILA8qC8jHS7po2mlqRfec0ewIvZmDCjijag3mxKifNK+wHrLEhANv0dU/
Nk1lMKJDAZqbJggfuv/dNm/oB3VfeEDl5Rgym8dd9YkTbV02950locPcALpt2eWl5ynNVNfiy0a8
MC9Z2TJrYBBa31gLEh8g8QIPiQjNWp/75KgPSZmtRwTmS/8xSufJ/mpXVp0fQAOUvbWJrE7vtdAb
bWvq2LxyVDbM2tBtZL6RguxBEGislI0ePO5NRwyDPh+HZaaLGThitneWVU3eZ6eqejaVtsmLuWAf
sxPdDqnz0E+E2uLEMUIbC+0XMmnKeNReCx5tbhrk9ZaNRDVp6t90FcAgQwatCAi3sgE+BCFkTeMc
FVMTE1IgNqzBljFInMWr3t6NptdzhEnNGVDuU+1N0ZiFDIg9zn1YmdI5u86yGiR9KCfiK4yt3piD
bL8M+ToaC9CLuEmXzVRblGTBCjukHQ8R9s3M39CxVp/EcsA3FPsknke3fR6gh0DxSyMv5+/Q6Lsg
SbRecmC+hNQTFc5m1n3PHXd/P577ebrM1NBlTo931mf+igpcefB/xCCm9oI1KU4B/taNGmiU34Uf
Ze4D09xDfZbFLwaVP8/k1Sti42ZYqbzDjHwVKuDHV6Q55/U6fonfyu+vOH5X1UBw7hjNSzexBkRw
oz5rWD7SjKHg94/8j2gO/w69+SN5838E+vx/kOEpTEcNjf9TC/Anhuf7MKofgA7ff/R3pINrf7Bs
1EjIVGye67TN/kA6aJ71wRQG95GOp+53yucfKE/nAx4pA+2Rp5vYxxx+itntOR3GhA1qUtNhNbV1
g7X4T7AOSE5YQj8MnPHgc9I3feWpQ3RDffPzEnPzGXRMIbPDDCqW4tRXIRqwCkBJCjzYUArHRsc7
h8bXOUZigYBXicr3gNBzDtyIycHQYKJlphjHa9cetIKTYYdRoCpxLeO/emMOB4oughHJMd24Rjpl
HXuLGjNYBM3gonHM45gaYPOmDD8tIjPQNuXqeyc/ieoXej/NS6PTVtmOGdl0wVQZ3glPhvVKAIhx
Xfp0YHCBxo4TYCL3mr2gbdBtkYCoHwHMWG7yLIV72Pb+04AjjWFho2CHvfTm+3i2/ScQUvM9c3Cc
fXlJXY8E1e1ukOXnNZEzjBQvgC/IN+npxmNRlTyEjATDKqERBcQpa6FoLWbCbHJsFcxWfaujqyni
7oC8wnhEymG/ujwQ4DNqw8EcE/PjOnnzbQV1igevzojRKaVxHQtcymjTY6iSTsGvbtuU+tClNS0x
v6zyLUNd3yC/B9eeyqJ5MaNW5zxK+1AGFrP6y5JW3+sS83PwJHkDNtAOAAcFr6absXjMsO2WHO6Q
qAaOP/OprZzX9PAMvdBT4rP7hb2OwTDpTLatFKYq/v1rKFXZCRo5Q1faGFdZlI5Hs/bzY5W6/Iyr
qevpIEWlmqTidkLWNf/l+xda6Dw8wjiN/CcxqG94XIb5lq9Uyk/OUi/zaQKYbIRzLjK6bxKK/p1W
Cj5CvWT8FsDs/OnRC1mVi43rMmUa7xFzIH6niZM6yhTNjbF89SXHPVhUif7cOYiQdyCLNACG0/ot
iQauhD5W/tNSTPf9Ku3dQraLtSkiMJ6rkNmdOwKRIBcBEWpjlOKxosn/ojKDWLUlC51OxRDtSBTi
N62R4E/YBrw3zv7+U6/D80wchVd2+5HVIDrJN+ubPfIcf7FNOuN4mq4K1+0R38eSxaeJgqH5KLj1
3KmBzQRzMt7qfWNcJ3SNptDF6jEGdeOB/qNKZETBQQieeQXyNaWLiQ15CwmM9WZwW57qBsnSwc0i
AKHMkUx8jibvO10HoJelQleadPExt08lKyYyBvk2zxYvycGT725U62TxkR+j3J9vPbM3jyVwlxeP
xz4THoaQe98W/hbAerpfxtHfNpbRvDAujJ7OSzjVXK4vheZlrW72TC3SyBlR7poDl4QZwHI7A0W9
LVcBIjXJ4FsCrPCfMJxz4Xrc0uamKTwWzACG/7Ko6A1+vyWGokn3Trpw8RYyD/atzsaR4r15Wd2u
Q5GNly10Bsd4tKY6eqJfOhI8I9HdMwOMUc93LjenUy/+lsEWKo7EBp2FXYmPo6fWMZUzX2hLycn9
AICDeAsFL5D5yPXhvG88jkwd9ou+soNYKHiOblL7p6ku/NPaoo1Ee77wG+rGyBihk1nCDNSluX2b
tWPsMrdh0L3t49UPGfy6B8fudAKjgMTa7ayFzDO1jtyAnM9rzl087Va5DMkWvyZ3GG0R3hDJUPM9
R6QpuV/k3FyBKvW3Kd25vblwL9PUto5elWs+55OC32Mx2jvmOadApN0CMUlkPNLzGbiCpTXfN6rm
pr2Tty+5HrUH35DxPuoT8ehyfLmmTz1FOy/JuvVB+r5tHWb6ykdz5QMzZWZFYcvhiyqEZjxG+ro2
FwgyCNNB41IkFyVArn2mr+keOkGOQHDiWyrSiHkwzYtuy2yUNRUhTGWA5Kx8rR3CnledY2+6mSvD
eGyHxXjMbJJzwryDJBGUTFUJi5CwT+uKVToROsLIxmmRF5KN9Ajhh/fDWBrG1uirleMCAV4uLNxK
NCfiSL7FjND2aWKzusEbPELe8J86FKbZpdUM3WEwXB0rllrziGv4Ib3nM28Q1fDnQL12PXBah3hk
uHxOXW17dNBpPOGBB22iKxRR0NEWQ5xhqvXoKzBr03r+ExFJfJHft7RMGqikkPuwlGxQH8Mx82SL
pJIgILoihmbcWg53V1HkPv2SictLp3x3vuPK0bOepqqfMfq1dpfszjtrDb3AITLEa5+M1KyqpymO
l/zZpl+TbgpL7VLGOKV7K+ntVx+rGM2VtrwzEkZNoAreqoQRStfQCgu8FkF0gMmSHdgnuuGaYp6N
rKB+GDZe7TUGp6qkMpIbdCQL8hTbLKfQiAdKiID8utrY0A/2L8sKk08g3IhpK2pIv7hD/PJbhrLC
9TZEdsRPPEq7Q9XbJV+RMucEOaP865p7ktEhW0wdaBPdzI3Zds5bXZVPNeajCz+aB0YqizfN1CFm
9wgqgGgs9SCC1lA8pkvcXPKM8W6NytUBUnajuetaMw0QSvXXtm6CN8b3sxm9OPmIDskm/KaKPiMe
3Wqibk+4h2hq9S6DSHK1pmAojVKbDjT6jzIZmks3wz0X3eoJ3E3f758rGJpNI9udhtLptqH3n5Xu
fSQQjz7jyW2YXLg1SW5H3Aglu2rGHW45nLZNfRBhozdliCx5rTauRMxHV9HKMGeJ8mAYbZzgjGs8
2iO5ucsrgc/LJTFPH+bpAk8RYg/NnZYxEAyPlt3iLIV7QMubIpSRgz1z+RP/kobueuPNvXshM5/H
XDq3h5Q2CrzayfhoGSMxOaRh3IC08y4YKLF6DUaVsKyYeXpZw+y3mUWQ5e7AUXvUr1wz1s1Aavb8
Wlh19nFxy49W5rbFiZOhddfm9H04kiHmwXPi7zyaVd/k0vlfEo8gJDkRwLKyyLat7aZoDZdutxAw
c9DHdgyXuae/4jVzsrGsLIegLrMrHEnZgvFucN6y3kNcACGH53iqbxkTfkTa1uzy1O32bjR9xgG2
sYGDfyHhZLnHC49vqGjFjs4lzeze7u7ABSaUP5Wztedy/poN4lFD2BEw05BXHmPvO8L27E3tDuUO
q4i1j/zRPTV+SlO7lY+tD4w26Bwqo63E9XDVrxFbVF5Sn0xJQ+ObqMIBEM6FkJ12sP1aHnMf+XFt
EjnERavAqbb2Az7ZOlBz263mr0zK2LEUcjy/tdosdKk6tTU3bngIgMm1xmoXe5pzLDpzuYtrc2NW
ZnUQmuz2nnpCAPEFlRn7w4G4R1wZTLcwyBC6hxLTv8LTcjekJU6fqtLvcwxqJ4wx/UcxC+2EKKlg
BuUhLwug5Ttf+rGgrx4JsV5gfGeQmfb1p4zynfJuAHfE+hb5o+gi7+BOpnatO62+4cnrguG3GGba
yy6r8/I4Mfd51fLy06y1OfFgblFuxq6TO2womHQWVzWi1n7Y01KHe4wHYcPmH4crs4Z9FCf9cazs
twZA01aQZ7gxGr1Qu5VxXLLOfI06vWnDqJbzJyriLdV1RyWY6lW45Hq+7VvybBTo4Jqdvyu3aW2k
mKGEe9DlbO7LpFhCKZaFL4154YnJkEsLC2SGP7CRQMJqw97W78cpLwwCeopuoRaHyZTdp/BzmVtk
AN4O7irH+I3NP0ZBJxhqe0YTRiRjNSQNoeAnO9OM9qDVNDamLnUOHhF3T1ouhcdjD1pRkA5GEnZN
zwkEwrpLH5jYau6L1OynpwZy93HFeRn4COR269qvdDMZ/sK8SHeOKPSPUzx7LHGzrC3ka7Yq/NhI
aeJ9RWkcn4D7XidjL5+1xB8uy867cvIK/QfVwEM5CP2TP0mnY7ZFC+8ib9slfZYOrbcjLWIQzxqd
JzEAqs38HfnQ4GUgimpUTjEHt+gm6v2JanasOYbYae29wNllU48wQwNF0aaFcD58Ud1q7l3aQCvo
64LRWoArCYQ4nnt9MF+8pOSpKwbw1BsPeUW8c6fILi9bveO/5+RdElZil73H6kEWurUHatCkS6i2
qklSiDijxbMJHGCxXOjGOt8vYjIeqUWLTUnH7hZFAfXZDyf+2++H5B+jVX+G4hCsalg2B3vBAVq4
HKPf9YMGqGZp06fZIarp3IZlXZvz82qtg/yEH2ttd1bpU43UlY12lSkeD9+/fwPvgH/ndwBBRb0R
6DC8i3f9oSlxjBrNdnywZ0hGQVTJGEqwb0Ti2tBkElNsRs0+NdMkvuxxk1TbxpHRNc4T4xHbAkEJ
NT24f35ZfAwKtk7Z7uAdED93FCpziGqGyfGh0ij9SJybY9yyNTXpyOF406eCymcoV4ojbYybl19c
E1oj7xsavDyQIo/MeC7OO09Gtbg5c08G7fZScBTKjHZBkglhoQTnjHIUqThJXp75mLuRdjRU+V2B
acwuR6ttxA22lTFfAz3v4+TQqxN00yqQEyEhnGEqpqa/uFx/8SVi5TNs1/SB2iDIeXe9Rj9ONZMG
9aGKxhLRAmJYuUmcHPVeBxcM6UPDjNqZZQuwJF/u255eRZtwlk/rubsvq/YXSBHjZ6KIWlboSyCq
0PZ1TYPH8M/foGarIAzqhkOXaZSNjuaA6qUl9SRp8cjAQ81FS0EI+UbykHlsRs4X1VQTUWlgXkUb
IRt1BuPK/v13a/7VG3Ng7IB3w53/J9+GC7SxU+CFA3BsKtS45uxFsuA0dYx/3dSU1QPtY886LjVl
a4jCUeYXoyXG+8EaCRhOEGY8oajntGyd62IDg/ZeSzlExdZK+Z7Gkpo7gpUUdKrXAwOOO1vN2ChN
3W4erog+7t++H0rTcprv8UyoTQgR7n2CQ4Bwl2ydb1Ud95pWBD5Vq/RydM1uwwno7y8HBNf3S91x
IXMBigM1pAwtP39PiaG1KdpEbW8mNnugqNcqufAGddSpZt49G79/WghrgeIggBBt5jLhbS1END/M
vsPVik2D04m9wlHJCot/5WLxJ6DVJd6e20OmaNSX3WV0aUCwxOmhjumAbVK3GXH2j+QprMyb1gAU
P80bJ19GVggHgrfzh/1Hnej/L9OkdJ274N83ov9v8frltcRH9q8OtHH+kT+ypKwPnn9eHxjiVLf5
hwa098HCgGjiKhOUZjjLfsiS+sBeZLs+/WcOIvg7/9WA1j8IwYAP3b2jtgnf+CcN6PcGM36LckIa
Qufxpf9pppIZjbAk6O0DTHiLLJJsWQ+Db8nHH67JXzyq/9Tl5mUIX0CHxBjFE+8f1auBuQD5tnbA
Omk8wvBhaD3o3k05wYP8xYb+pweQDSXPMMGA0VZnt1Kb2A9pWXwX8CJoOx8Wo/ZvdKcbr7CgIfdf
dZqeTpn+yqRnGn/+eDw9HIN5AIMi2IDK7/bDS865tFss89GBApNoBgJx+xMWBIJWakTVNuNlte/h
6yRzdEA4gCgIICvhKDhX9q0dk3cz0ngIhpntsMnS7uDXKmd98Tv9S4UFELGy9PeoG/z9tHbpnhwY
QbooMTWMtcu7IgfbWGhd/9HoneoCWCIJJBHC9Gjp02srBg0amnGV7JeWoTObLEiqXpZ3AiLBb1h6
1qckt7ont4mv9GFJtxMp4hvyhPXDKsyc4Epcg5skM4c7IYfy22qu9Q0P8eyj0NMsqPSo2NltUiEH
KAlwqKvpoNew6Nu1FXtvZHzRAYXbGslMbGdvykvX6OtrRCtAGhgAv5LPqRGKrgSpHcf8liM0QcCz
H1GM0g/4Kj0g0s5azpgb1mQI9Hai2uo46ehSdC8p/baJtM2kcyWyl2WCW/FCl9Re5CmpmmznVgor
P50R8/oZN68r8vzQuc1LBu/nmV6uuPfPiPpJl/4bvSD8F4AugNiXYgFojyht3nXEPtDBxhv1Jecx
Z2/wVhQ3+hmJjx+sPrmKk78oYr6n2Pl5lHZIXJXV5IzWtxBZ3oCcuE9mkjijOeNwrFj8UlH5gbWN
u3rWew7rCto/Q/p66xTJPwHpv3RZE8YMrC5j3xuYE612QkAXFyepouKqVckAQHe1OxPI64lhDcEB
ciZg1alGnTiBNIv0QKshEKi0gcjCDDGqBAKTZOSTnsXDG63t/kt+jipYYxVboKkEAy6BhC/lfG37
YjMxWLquCtqFPKDe6LZPaC2sy0hlIuR5/NGXKAhalZegqeSEFVUw0omJ4ZCw9A3AK5Kpmv4y0zoL
3aDKX3B0L3tlCBfxf3Y/myqlAVHigrfCae+jiQwHhzAH+xzr4KmEB3/k7plRRkBqtjDTEQQxq0QI
u9P6K/B+65de5UXwzdpfGnqkN0hJMECvfX/fAqMi88a7B3aRbgfCJ7ShM68JAhJboZIpNJVRMfnO
9FCdcysMEixo097Rq392z+EWKWrk0Qr6c+xFdY7AiM5xGM5wzsZYzkEZK1KyMD/HZ+CtI0pjOcdq
eJOK2Ci+520kCPX1IDoHceRyUqkcM5IkMjoYl7ThwFM8e7ToEsS0a0B0eOP06C493WhDunFoI1ql
8RRhdA5s+vCBT0+m2k8j7k/O+hbAMNzzAq2uN0k9TAtt8XaS6V1rgSfqocfkJF/ej7mt0GJNOsbX
TouFIagxO063MVpfjwh2p5XJpc9ZGnsQ4Bj7RTQ4QHBYV5GWbKdu9sVTBp7E3qF1td03V41qMJ7B
vrog8Rgu8UNe4lZFeuLL/EWzm/zBH8t035HXp17MtQ+j3hdPbrRoitchoiWYBse8sOexJhl+Hach
sDk37+3eRMcrovZkzLN9EKWmIs9y8thCRpXGo0hqij9auPxnN3Kih2UZpq+OqNDAVmS77Gjfmce6
wDMZkBNGt2hgDNpIYueQg/gEjA30/8o2QluIbJkkKsvCn+COrrEzHFmH5+A1u/HJTZI6ccZ4+VD+
RJH/ee74t7bXqodVAv0jg0IbkF+NU3k3m1bzm5o+n3gjhM/loFFQNPslWdROXCTbDljmEZ+Xf1PY
qfNalIi9YIiNoDelW95pU+7iEYOsVG0givJ3tgpjw39TPJl6P98WeeaAAFyJIIuJLmsCyRyb9nBN
hhz3bRH+bxVY9Wm/fE+XeGUWXoWp7Lv0a/9jScc5ViEk/n0Z+KDUAf9n80psYlr9VA3+/qN/6BG8
Dza/ylWwAoOZP5XEH8miJjkSFHTq0IdMQf3NH2oE+wNSUKy+CAUc8j9d6sQ/1Ajig45N0XZtm/JD
IBP6J8WgfU4o+EmN4KLH1cnQ9XgfBh2onwsZgszzqsvS+oDQx5i2fpKbE3Li1OchBCmWeHHcg1Wc
eXd+atK5ECkZgxNhi+FYJJ4XdpiaGHGn5rMjk+UWZEv1MEqHdD3LoPiiZmhoWK72ocHmz6iba3SZ
sr3AUKhqRIpz7pQh4l10gzgifJLXCy25zo1aw/1PqXcxkAvYbtnAlWR2WSaDkb+TzCFuyOqbLAfu
AGSIFqxZad0kbJy3OTnLxGDMo7ZFWmVedNCbCaJz7IokdZymyXGcJZbmenGuBM47oukE09sB7frF
BBTk6POwrrYzqqgXveRNhW0Z9b/xKsYYdFYF7jEijs0MPATwCb+4WL4Pm+eocroNJMk636JNtjE9
e767pQNdfkv5wg82LY1bp7KZbuKcj95Wx8YdkNMDf254HPJ7eWfPVmPL52rSc0KeKGAhCCQ30xBV
j4306pteduNyObf4GkPAS7Qlo8Tl2V+UWB83ugFIM1iTxrubc95X62DSCDIjispAN1McKhaO+Ls1
XZvPRux5t1HBkT5A2qcbYYQsqgqZVNU71yslYXnucW7K5gZLgX9rE46QnDJkYgfJ9duNdeufMJy0
+zVJVC/XF7s5GdF+pDaWIQYp3p3GROk6y9kt/cUjj9VgKFxGHbPLOmf8S8bdBXHj1nEe3Pom71rO
zatVLlvHzYwLS07ThtbmYIUptZ08UF70fGaDkMMqbb9Ma9m+qBSD5wZJvrnx15YUSxzo8g0+Fkk8
PJUcNL2Lfzc3TB/IivYfBKnKbNIrLTJ/BnJIHW5+FtEsOUMXmk23PtGmV4+pDMpgwz81KJSJBVv0
mKyprEoPkdv263EYFrHsUxy1J8HTcmLM7pZMJ2kLMwgw/aw/oiK3oeNNzXDvoirKT4k5M6ryNAOL
b+c4Hytjsa6S701Z89yh9b63a51z7zaez41c7fe27rnHu5z7va1q/WrnLjAqbDrC+bk7DMhWtYo9
1/N2yK9VCxnDpNZf9OfecnHuM4tGhQja/A/LumpFu1GsPSxTJzcij66QQI6XqWpdJ/SwwTfGp+Lc
186+N7nF95Z3XOpuFbqqFW6DZkTtsDCwUo3ySLXMddU8h8BVAMGKp6e0R36tEYJ0hTSAjGD67plq
wKdFIygQM2HgWmENPTlOFDsHbm/tsVIt/Lrr6OYP9DaaDfiiBg8X7X5HNf61XkhmABXv4bDoKbOB
cRBDuPQzykRPz471gBJz8av7esW7oaLVshFpvg95/mKCp7R1Z5wSlgpja+t5PxHP8mav7DRFRHBx
tO5nzyDCTYW5LU3vwpGbH1CwwICIp73XZ/aT0UFuyIZhwGo2kGVKQhyHVKLiVGicpmwSsYUdaFSR
cp4Kl6NbTNqnXV3qKnkuW1y4YCJ6AbE9Hci3Kx4qh6S6TGXWLcpyYakcO0Ml2rWqPzalpNxZznqd
tt6yLywS8BKVhYeVhuc/fpmNkVN7pufQvJz4vDoirouj1c3adFe9StlrVN5efk7eUxl82TmNT+Xy
OSqhL5X1F5/ddl+lpPel5xw/lehXqWy/2iDlj3BCRtsjyX+ZygBcCsaggxt/rlMC0GKDJK5cZQYK
fyA9sK+7Z7zHHA1VtmBGl4yFMRHvR+bg0DnFfmHAuO07xgajIaLPZm7TGpiVbA3LWJlRlQn9OHBm
zg9madmXFRqrHYpyzslNjKagGXLrwsPZslFk2ruhoWpMockjR0Ar29tWyapwVvd6OUch0mUmFtFT
CYn+96xEVOWmyk/k2ZtcI39rv1R1ztkPBk/+CZBJuTOGsQtIDvJ2JRKIPZxQlHFTpD/7HQmNPaC5
TQ2Z+rry0Nbg5ewOpVl6dyZ/cSVVsqMk4tGlLYgBU+U+xioBsjuHQQ6zCobECxefyJImLjJWyZFF
r0Ik83OgZKuyJa0Jjbyt8iZHlTxpYhOHspTMGPEaegduHXl73Ir5BWBYdOqU4EELJfapb3T5zIqr
2jAdpuZSN7t7R8VbzitBl2aWV6HXc6WHgmVAEKaOi3AzG4l1EEwZYSBYaN9VdKYpCdFktEqrEX0F
opJz0mZH2/6icnlibzIVxemoUM46GUbS/AjqRFAebxu/9U5tJD5r/vAtVbmejnBUHU3Wp7Tsj5WF
S5R7KkeSTiLoqLJBV5USGnfWfjazzxEgCk+QIwrMtkf+RbaomS6flnHxsTSSO+q63WtbEvo6mvqR
mPR82xmklMYRXrQ8I09VMEQ7jOc4U6GSTVeVcVowfCMMd8rvKgJQq7ivTuVKJmrZCx0P8TkqFdQB
sanSKNfrGDLatiFUdcCAsNQhpRT1RbqaSORVAquL+AgciI7BjJ4NAz0bkkdiktraW50MQOuQ5Mph
4BVqyqMmnBrhUat/TlTyaw1C97fO6O6H0fgWEQ7rdSkTWc19qRB/hJxg0/2ckyULkXY9NTr5shhm
XuoY686K/3tSGbTYqJvtqHJpPVpNh0xl1Zpjc7RhVQWZY3xMkZSfCtY8gTBk3GJy8vciI/e20bN9
RzjvRU0krqWycQ2Vkgt8cTOo3FxUDNamN4f6IYLtuEnPAbuRytrFaz5ubafu0XGQxEseKaYRzfsa
xeITEgribluCGujXMQ707LuWSF+ykb6WgoxftHGYfTm7XDYqAXggCtgtJ0JPDfSeKiR44C0h9ZTT
wWs4XkmrIbSoxWA5qoRhKhb33tCWOEyKKdsh459vsKNFtyAjLjq+9Lro0BvpECCktWEOwBJVacZL
MouwUwnHJlHHc94499GcwDifUnsIXJWJjFex3mTEJLsjQgWVm2ypBGWtJUtZOis0ZdR4FJutUd3U
bh9vLCKYAYh/s9P40EIIDhJNv4kmebMW8DWSXqKwAkvQlJ+7wgdsIufHSQ63jdHfcHy8olpjeOMQ
SFj0SCg4wRL6PoKUWlCNEuqrEqRtMwWcAUjFPlUqYtop24ppVReIxbWxI6GBuBVdlV/+78Hvv3Lw
Ix7DZPz27w9+u6LGTv7Tie/3n/ljAKB/4FdwfqO/ez680Rz+48jnfqDl69gqItCA/+f+cOYzGAAY
PkUabwByvknj/vczn7A+cNIjEIozmssW6dv/5MynZlQ/nfgc0gtNy7BtOtjmn2aN8TTrq9fUA/fj
EPcb5G6U7OCW/JM1AD8O4AJUhF9DDQ/9hDnjD9fq13MBZtTM72mZCx2TEHFo7yZo2LJXKFtzv58G
MeJALR0o1aIIFzctD/+Nl/I9m7mKpY63716qMyn4jNLu95ZBA70QBiRsiVbI9Iz2v/GpuJS+6TDU
cZjj/nyKXg12k8WyejhlMxu2ubZh18P66Wf3VwFhP1ND7fMFZNRParbJosC08PNLzSNpE4XNBfRR
d6PrFnd4f51v8+iEyIyzjVubiBpparG5UzT8/SVlDf64dn5/cdWvYBVzaHn3Ofs5gUPQ9D3eGwv9
czYn2wov8S+mzu+GK7yKLViXnFNAX+H8efcqkk6kHNto2HcgsoHNClSNUA5aVwUdl4xC//5DvRvq
nl+OURzzMIWOdN57fux2FGZiIImKFweIVt79Bh/1mxfzRANReknR9Csdy58vI9BY4QtbJRQa+nuK
ZZTkGXoIqGCZbtuU12hmGt2vt3//ud6Nxc6fC6mMj/FKJwTRVJf5hxkVunmgU20+7M10JCxJ005E
atwshoC8ppf2L4Zwf3UVf3y1d18ac1CwW3gFGP/QEY7oH8dj2QdNpkJBkWwGXZ5/+fsP+C7XSN0L
NvRGjD5KfsKCZN/+8RMuCQi9aeK2MxLHurFqq3iKwXgd0cJ6B1B/eTi09+64eLQRLPnmEAh0AS7i
MMRdDcPKH0GaiCnoJrf5Os+mdlzQJgci6tsHReXD1BJzpmrXX2xMxl98/3jLmBoS0Ah/8/2K82Ts
iBrf4D6dsD4Glmr6BjS5xy1sN8W5hqHWgGsPKdObrShm67OOpfsW53lz7fYrMa1N7N/gYIt/cS/Y
f/nW1EiTO9zmH/X3PyyazCfwDS1gv8dEiY84scO0w3Xdek6/JY1DfgTDDy5ociBPIfmoLmBedicZ
Yc0Ly7mnigcuklsSGAZlfmAaTRRGlUdYIj6Ey3gQ3bVwVu245hPjwrGHg++qLBvwYE/DlHJuAUiz
8U2q4M7S3B0HavTeZudtBw7ufU5BjeF/2PSR7RMHRAaZlX8cJk9e59ZiBou55jt6kljGtf4GhfJ6
aFMX3J6F63aOiuikg3F41mg17TFCaIpy/i1fzPseRyXu8Tg/oBvsb/jN1e7vV+t/sHcmzXEbWxb+
L72HIjElgIjut6hCjZxnWhsEKZGYZySmX98fKNstUXqS3StHR3PhsGyqUIUCEjfvPec7398ggK0X
cxmwX09+p9KCmmEre1i+9DY611IVkdQhDno83qo5qDYKyfPfviU5or00l+kXL+vNt9+lh24YhEza
7ZoAITT+xUwPP3mFddqYhYWTRT7+/BN+v267i4CBbhYZyJQ+73rJbej1BFKqbpdMIJEM5tsHBEPm
xjWayf/5ob6/THHqodAmdsATS5P8248WKrtPhr7kKYiD96REMXkoB+X84gT+8CiWdClTCNHlHH57
FPDUdBxB4u802YgGfo6n7YnXcC9//mH0RS3wVUnGOsancZGL0OpHjma/O04aa7MuK6/djRjK/FJv
k60c89BHMMQOhLkQJQUXvkADfmzch8YId6WVxr9alhadxPu3QQnD3EG3MeW9F/LVdQnfrXcAjI6Z
sxlqL9sGQ9JtraGL3TWCduugF1CuGlG+vG3CSI4edqEt+jNyPBnhpdDof35qjB++J8cxkdQgfGHo
8e1XEFqaBjLAbHeY8YuDaOyNJxRwp6Krz4O2UusIDt1vmc2tnOGjvlCLs5nEXZDZbsGUocheMn3s
z1OXkcE8fFQJzl1aQNXNVCj6SF1MW55UkmMxgasT3a+Kix9/gDd5CiU99//y3X+1oAJ29HJ8E5zU
aLoOGVNv1WCFdxGrGCYVJ/EDxADr3JEdT6wmP5Lb+uTGzi2Mf++gqiBYwyHpN5EovatydspbFwXH
bAck1LmRtx2qcPIHeh08K7psS/eg+sUj4T05/e3qZMNC7/LLJ3h3dQ4dZJmwnNodhoHwGMxeAQRh
LPxEE34XNyzyCv5Ykgj8iVO/biv4JT+/Ct7LEH9/C1jAUBUZ+neoandiLZls1S58rw6fJVKMZ8qq
S8dq6VZ44nOZ9eODQxzqp3YJKenDNZzQyE9BLKz6sN0agoFug3iWLqo+MA0yVLWOOOButEGJWEmo
v0wYoFgqnRvHTDc2EXe+1LwHcDyAIHtbnGq2ni0d0CdUkTdy4kCw6NS6GrzW/sU5/750gweDtgji
uM3YcNmQfn3RLFUPCCIWhDrJHopg5/RJ5mszwx7k3OYv6sQfLNuSSoqdp+Xwwu/TITF/yqJh0dlV
YfHqEQ7NU7tPkOPM3i+OtOxN3i0wHAkntWdZkkDVdzczaiYFNsXmSmrCW7hn4QMRd3j/8ondBGmY
EOuE1Nwj+Z+/kmz94OkrBaolwOo8mCi8vz2jXRjXUNuAJytn+i3o3MvRqa9hgb5mTvfMllf+4gH1
XmS8XLIIZkk+1yEuMOZ99xXCoGrHOOaSZRteXCuTumcKTB//K01MsKYiyG/LOBv9cKoobiw3Xvdt
2PiCauXnd88PLyZbogxGeWiJ94/lWHW9HfXcv4Nbdr6oHLS4Ee0lLS7DtR0lrz8/3A8empJZMl+z
zt6bTf63Z1rCvA5zgn9309SMu5Bw5PVM3tUv9og/PL86nQyuJE4vbv5vD4OdLyzBN7c79sjkcfUj
VCosumsZuNphaAE+hj2kKNLjss0QMHekG5BtGAqfzJB0fnG/fr8pd9FzUi0j3nTQ2r77socJcREJ
CLyZHtR0FDIybJsZjOmE3yKHA1e1ebGLnM5YlakSv7it3qsR3641qiFONnW7C/7g23OBOglMWyGa
3aRb0XPlNKjJYEx1F22s2/mKKEZgvkAlUcpo02L67WWd2b5IKjDeee1E6Xog7e4MmzzUPKPrlP5l
jvrzK+MHCw15dEjJufWpc96HAESaG092IesdtvVmq6y536C4QYkDGfoXp+QHh0JKYDke+n7huu97
P3Git1XdOPUOn1j+apkTM+8iQuyvSdF+/tsfixqUzBq5tNS+W9Wqopq7yrXqnW3EzRUsY4mDzQlO
cMDSRfyz0Xj5ZaX82v/yg0WMI9EWoUSEjfJ+32jMQZiUiiPFeMr9oCuqmzwEJs/TDQPFmFsrq8S5
9vOD/vBUsr9G9U64MVaAby+uMBRAmSO73k2G3q9zpHmIhrG1NcJof3GohaXx3ROCSkN4HgJojDbv
K24XmKAKZ51LxFp8SHKa4I/HkTUwYUFXlq1l0xq+pCbPACP1g7Zl56jGzQzmP79i0sDNFZv0GA9B
O2X3RoVKxac57kIHzxArrLqgjp7KgcFTiray3YZRtqjIyFyE/sdHMteOLNG1eL096FtSzshXf5Oj
IfR15g0ZPIwhwjTSb6UycDxkFtrEbaLno9yYIAkNvF2IYl8kEQ9GuIIBKqMThKpmsDCkmuiuhdYx
HTK4b+CxYz0n1ElU+jGfx1HbtSrt23M7L5R7ZnVqCq5kq2fFlj9rwzZnSp+OiNk8hndF2lvhmesU
tuMzIS+JgrMZIffgfYNjU2jlnmBeuANT2Bh4XKL4Pm9RIq1GhXv0wBA7rNauIlFuO6XYdzc5nPjm
NOnZTsL59aoh27W4RlHZ9vY0giObAnGSa20g6DvkFSba3F6Kq5jo6ScHCPaECq8b17NLbNxNZYMl
2BGekEyXA9O4G2i+TbcBx+w512T0utBkpz5UB4rYcVu7oxdvLYAiAOKrcJ4xtCTermDSW2IOWdp/
JD146apubfcODQET3yzHkNkCPtYZr1RoS1x1RZ93q3q7eoC9mj3CAxDXHYGLqwCSxF6bkmxj1t6F
yqZtUbeIVZziGvL9qidvdZPOTFMNKx38lHHsNlT90eynYY1g4ilJpbWylRH4KhnNLUKhz5apDczc
Jib6VuPsZDuIjWfFcmd5M7PvgfE9Kb3hCbOr8dnp4EpYakI57fRPcy0RQZoj5OqR0W6c3QsBElKT
9aXt5bj0kUpeIsOa10owZHdx9p+ZA98HuwVUmZAzxtm0d7amX8UxHrtoGoND4FnpekxSRVHROmss
Obbfts58BdvlUHeMT9FogHCa00XNsx4xnR7TkYHYLFLI5h0RhAl8V+b3KcEmJuIMvtlLUAHXuRaN
G31wI5yQzbyetE7hU4WdPFO6XkOWrj4WbitOoZa46C9q6SNpbl6lxphKg2XjuzSsmVOX9oEZ2Lxy
ULEfEI0YBzIfUemM/dHQMQLZlb5N7ekxF6p+LOJg79jWTaymRxtd1WYQkPEaFTzmKFUb7sDcPfTK
Kba9RizDbGu3qecGxzYwySAJS3cjEkvje6iRUSQeTED2DddkiPaXddiAwVMjz0WzPYUk64AfIcdk
0ghTqJGrweCI92TN5fsid/tXqwWYR5AFAFs/7eOOYZ0q64Ko3xWVZgP3oIw9UO0lmZ4rg4vnIcd3
MfpOzT6ChymLBGrr4beKc39OjDWEBhIj4L/oQMrIINfKrtxKfXZP+JdyM3JDbIIvWnb3i7Id6e+i
c5+MwEL1Pi8KeEREW0TciOI1g/e8cxbV/OjMabU30wwhTO42zMCnUncYX2qyS3BTubD0UGzY2pH2
rABGUtbxvmk4U6suLTJ8tHl/+yahM7LEuA3yIo0PA+m/G9uL63N9QAZRxpBdcFDTjIviVpBCElBP
0t+tNs4sspOKh+wnMD+h3OBoYpg62LF5Oo6tvLH6NHj1aO5jfihwZayqoBf+PLnjHXOm/LWpGkla
O1iej+T9oKMH7XuBmLta6ICD3xK+u+uoWG7dyUp+61teZ9KycQNhrz7OKGTW8VhYB6w07QNdOMYg
SRvNW0QaXAmR6dWPxCrXn+rKSsHKaPWjUwOyJGigyw4mYoxtDMfzwS5r+IdOOQy+xBDb+WpuuTkg
btjrVFipH0pprxMKroMCQAEGf4RhEHVes03ZN+V70Mj8fgcK9b4OhnDeuEgjiAIPhyAGHQ55dZ0z
GjxUJLEs16A2HENCwm8E7uhV6TTK2KIiqLT7wlscttjYvOgkNGbeqkz7+94Y1XBGQnJ4Ebu165ei
ms/KjsGwFVm8KtpuAmJiedN3hj0Dv3Dqo6yi6CIZWjR/DCY3NM7sixDTmiSGJp9x9o/plgxyIH8O
yO+LLKt6gn3tyL7gJqq5qfh2acLXxzT3yKaLouq56cMG9CtSvhYX4EOcpBN82mLauREnFb3/BD7S
qK8qu6meCV4omnUhZ/zyac0MnTMb7+0x52U1qDd6Y9VHGC5QXfq2eu6mqnnsmdZvZsepP5V62NSr
WYH1XNWw1I9AvKed8rr2Mz5q+8Kaa21AzumFF2NsowcdJPGgn+eE+DWIo8ZgEsxiDsBPTnUey5UP
5j5ca3A7ajQ38HBYoVTQIgMT+m2lTzg27DK4q2SERt5W5UcZytTvwKWC1gApqyNDoIi0lWlsQsKQ
ceSIwA811Z80MJT20OXGO5c4JgCSQbw3K/429KvwQnm1nFeRS1Y2FhqXiYVZZ4cmDRDGouZLEz9O
h+AY5R2/QLywuwrDIev8ZK5KRGbc57SxivZhmmhaQ9trPzuhZa+DYMoOetMtV7ki1oaZi2HfkNnS
31tlh5poKHmTmY2g1O2a6slMInkD/qAGfFUM0QXRrIWOyKJoHjO89peubNW9wEtxDajHuliYA6c2
EtJrQno4UKpNW89xkJZQZEQXVstZcxO0vyLUplcxI8zSRsuG5d+4wbWRJ9ahFlFxKs2BVyznFDmk
GO88wURmHnoM9HNDS3yjYRV+ddAvgdXF6Q2IxMZEtoJGhJ9EaiXOHEw1ubaONRlcWxFbrlWl2no6
5H1PVkKkuJJmrW5YeqXFlcaaFV0glweOQkBVealBUodNPWV814JseeJHzNIt1l7bvZauxp6pFzlY
2XyoX7Uy0e+tsBr8fmj1F9knSiHAGusrVov5tTSSiqBxo0Bv1yS2eiE2fLb5zpD0aFXFaZE8ydud
GFK9AXsB9mY2Mu3a6wSrmSPxsFRufUXAPI3/2qjOu36qfoPUXV/pnRteEACIgM1TLtJ11zywjmHB
n8DUHciD6B5qxFTiCrlNyxoP9cE+lFPJyXNN54w9cbCtFPQFlMmGQ98U/Q4DYdP9iDG2Ow9A9ex6
YsL2b6iimsfmqQmSDNcFPK9LaSHtrQqrvWuqnjyBOXrtwpL/1FYVkIW+Mp9tLwR/WeFuhcOGxMok
MwIVrdzpnK8VE03LT9HbA2cy8+ma3HYk2QtgDmhvcG9kIfgvrbwBSHzWOyyJoxAxe5mm8QflJWR8
ukfgnT0Kw6rhsKm8EEMOnMvBRSJNDO6jiLWzUUKSLyY7uAHoUC6SbRWy6ObzSi8YNta6LQ523B37
aQL9z715JsKhOS1CpziGUUHkFjnYW+wsA2i68IkkqvqQOgVEp7I3P4NxPtax0FnSXP5htvWmkHq1
HjvrZBwT64F6G44GUdTPZLwzZyo7UBSacaiD0mFaFlGQ9kk5PbjjEF6LIhq2zljtZZnVvgeuLFzF
dbmHjvxE/y//jdiIGRNLyUnCoBey0LPDWTsIlqMFCw/KRBMEbQRoi9LcqratUvZJHiigzZmRX/Ev
Dk35QLtVtSZZ6rzwWpGFiHI2cC6VQHhEY3oC/gEJyos9eS/bLtvHsXM/AqDb0S6NqAMp5VZ5PGFh
jIfoLHZp3CD6PATmrD9HIhi2RAyIXWfo2E9ifFtDz83YVlEHaYFWYThN8oTiwnpILBuW7VhuuZ1Y
gMuE3Wkoa28HttN7JQfAeBgrSz/3cm9GtZBbt6Dck/VIDbu1Wbv4aG12j4HfuZp6viW7b8d661AX
rkgbwwM9jtXLzKjJgOmG3bFOuAziglBxALcF7IGqQn+MghRBYwWcmAHCypvh8CpHUtDjjnzCXJ0e
w6HYdynBcivb0k7VPJqXSeA+dbGWb7kV4avOCYWaDV8rcNQ5EtTgLktLygyr36Ysgcmqcrv42hXN
7BPI4J60U7xAwaNNBIFiReqIfZFXNqmu0eDpDC2y+TBN5WJP1Xjs5K6WcsPh36zCkUCVxAScVicz
iD1ystmWkunHbcQMrT+DFJI85oYld7ZOA57WGlyAeq5oaahYGy89ggZOJ5rZ7OqcnhAIXFvp0Rti
cQ1S49gkzrgP+g4AU5ueZXzLJ20xAPO2SkhMDHgWqkd3St93WknYlPqoeY8eM1P2OVhgCrXGyD4T
TkuaR+IUkbvq+05/HCerOZSG86zP8iVoyvojFWv2MQO4zKLVanfE2Gtb1LCAMSD7XE3g25EONjpD
b6+b18STRBXl0IhGE8jNkfyzwfJ7R7TO3kkXbiRZy+WFRqzOYvnHJED7BoOD4SZo8xTp3zPXqJ2Q
B54UVwbIiStwdXBv3ghtSTRADmgNHLUIzz+DkSYywdB4wRoVwNFukvJmgjIyPDZUPHxvMZucPJKE
XPQapLusgs03L2w+npb0zuZMJzkvpCF5KNEE31IfszMFfWgdw3QEu5mW3edWLdwyOHL5a4r7ATfA
3AUfRZvoWEhhWK3KBV7ZQun4CMmNTbgVxNgQqhlSGnY5FNDG3OMamVO7uMnqkYWhjcbFkhF2fbm1
vIGOhhojLo+IGPNxVRZZeRPhRyQvjnSTj/iK+DteNcJRAJsF8x7QF5dRYZJc4fct73KT4EqCIIFK
y2ETQyj9Komtoj2JZ7tj3yiKXo/WA8LIcEvxyivPmjuWB2ug/QgmjDDrnTYtJUDHhDTAxQz2IIkE
7hEJNU7Bd5R8S9BIHEmCowo+9k2P0D5UYK5XQWhjaFOKo6rahEI5YH7/+OVk2r0WglVnPBmv8dah
THNgy0BDDWW5g88aAiYjNgsTydIUwIlV3Njox4pdFie0e1AWAKAj6yLdVzpdoAvEw6O+JSzPPpkg
gN/YA4oKvkLmrdiD68Wg59j0Q5pKpMlJi4qh3+VI5qMzr+/6117SG10pw66iM6np8Men3tgVqige
ct0jqt3xalT1sCJvoVC1036kDR9cWIoPvTd6wXukKuddx6BG2OVNY6Ex/wPIuuY74d6l9x9NPn0Z
zmIPvguVcwHlI2b3Qg73AvSY2r59iZM2yXaeamoGGF4eJzuRxiTbZIL7B+anLeZ9Qf8PZwN+khXX
IRWdHVlVcsAOTxOFcK4sYXGJ7YZb3WLDzUOY59c6V0u2QkFyRb425nHOLqKexI96KSEzpzAA5qMN
vNMTATosK8WRmXSzH3JlXuWhO56iZYrvyTQa7gbD6r+01f8fQfEr8yECUNqwf7aGv4Mh374UNCPa
l5dvLItf/tYfKlT9AwBkKElUhYvM9HcFqic+QDNgTIAIk6k6//wf16H8AOWFG5+2Bao0fZnc/K5A
Na0PzN/RWiDvsBnEM23513+Cow5fyt/b1u27P3/dxoZp822bFwkoAhHErow2Jc3e9yJGZ2pMLRrs
4qCRqKBXOwrBMOkJKRkG1pQcr89Kh8QynHYLLCynyPf1BSAGp9fZ17nF9sgO2nyz6CnO2wU6hkg+
3TD3L/wwlMxjh8bc5KEcH/NxrGt/Ykl58haMmbEAzZRnYy2LgJw5gfOZFCiwZyYkThuTgi8XKJq+
4NFAfymYq/i28TlAT+NZQDWCM2qdFS5PmWQqH62qdsEit/mBeCwogbHcqtZxfNH1Yt2TLXWhL9C2
gvwwLMsmJDesFVDdEFiWj5Gu6p3Ra/OxfeO/hYaUz8EbFY7NMYS4vAnDs7KBYZ8C4Tsdk1lcq6Ex
/CJzrnqle2ciIe3WzcPwYxaRh+nhpNjPjmKjHaP3Z+TZ7BonKPZDjOSnAWRXVqVzaEBKb6WWYrjA
eXABLuEYFqlvl2N6qWGpoZdrpCt9GtxNtoSOqBR4XiNMGnE1zn4xW9YpYXHtQbWzRkLhjF0vjbRj
1rKjSY16Xkcarog2EeUZoFaofTU7LBLpBnWrx8j5Dcq70zDI7Z0F93drkHLAq7bzVdUb7ZkTa9ga
YAQigxk/TTg+N+2QYHV00vZqZjQOg1hmW4kmzNcqkIOAFpxnhYQeUu9HkcftTq9wflDZGjs4t8F9
78blNkkC+dklDWw6w7+XnPEgwmX6xj0cRxCItFp7P8bWum8B629riW9tQqlKC8cGfrSAFAEnes/k
Tg2vIcbC7SwKiJg1rbIN9411ZU1Dm51OSXUXKT2546E5PWkg581VMdviTCvT/oQqmjFgLkD/xR56
5CrEvikNEJDRAoMMFiwknaTyLIMUGb0xIzXTqvd069Orsay1o1uY/YWRN96JVcc4aipoWoxJcD06
e6WpeNoyKMCsCwARWiXtneGIlWibvLEs57ExCQ4CcGlg1Fjcb2AvQXfi85p5wK4w/IpiTQ8xx6cy
94YPytfxccLEAAvm/JKN8h5IVsqGu6jPGmk8satxgtMaXGp0UunZg4wb5xoKyi7QXF07kONkBcYO
Dgg0y1XvDYX3abZA6G7CYJovZjyvl60y3BxtmonLxSoUD6RO3dkVFXnj0vhRG6JJblFCJRuvUaAB
MyIgh9IxcrJgW6CCVSSr64pCJhnWEJrCfWU5aXNn0IhPR5/WR9FFfiGd0jkWzBBazc/ZaYgLFkrO
e07e5TaQCfbdTRkG4reZ0AmCucGInteANp0HgRqthnBuT/oVEigVfGaDQLpjPHsrVrhVpFuatREY
Zbhy7RRwdI5KyQNhTFe+h1q3Ep2XPDuEq2h7F0JHebDLbNBWJb0nqjLVUOAubhTrbAhz7z4ndu0p
ZYbKlSImPTzoUSfICaoh6xWdY33G8NqlO4yrPf7qqcaN2WsxE5IOq6+3KWwii6lXwwZW7wKmYiQG
hJwAOcpGMdAiZO3jiF0aIL8wvBY0XB7GCZtMeq3lheNORinXk6ojszsByGoLvyyBO4fO6EDLJrjk
AsX5uCU9gz8CRAHOaXOO15I2221GZvFJIwFlUoqQJrkmwWbYJejmz2hqstGOGX4xOAt8O82sbm0o
09mBp492zEfcXQnq4rIwstM59HSH9BG7PB0jOzoJKnJ1yqGzIqoS1+Gm6mNwlIr4pFWXSOPowiO1
tYIJHQ5N1q9QxpsGcqe2FUAqb8i0TDbSaGdS8AawdFIrinMnUuW12zvyvJM4vm1au5jATO9kgrm3
yupG99PRCnddg1WNaGKViVXeztOneqqfeUY155RvcjsAt1szNCE7yxC1uGGKGWxHkbh3thW2V5al
BTwciuyQkXR7QcNW2y4V2LEHpvNpxjNyOREG2joyPLB0Bnu2Q+IxdfTYJzHV/a3XCRml3DaqfQK8
+oSGwXyGEoAeYT3SXyR5B0eZiaGwLnsAQOMWfxHTvk7MybpD316tyMUjERsf2SUajYQoNm/XkoZ0
h6isQ/ncqx0ZsvPO7nO7xjKO+Zogu349ZLSzoKSTmdmMhnsC6rgCkW2Sc4KOdDVwfNhmpJkYyww1
RDN8WU3hsO7nKN0wewl3kg+wdHJ6wCaDFbE0ztajCWGYZ6HtVU+9a3RnujPrL3h4y62NwHmT6oG+
l21tPixb+o3hETJXAcvesiMmSq/osvNUDPW94j48w1raXAKI9k4Rp5LWFRUJ2aI4MWozQvpXsnO1
jUzus7n/SH5YfEpjJXoIsAifk+mK8DhpJZVAPpN/55aChElTnLcjjdh1zJ1/abN73iFAb56Yt67r
loYu47vuqmnpYdNocOUhx/p3RRzifKInafk8kOewqsZcbNKpFIdIhA9BU0hMbThBM3yTK02bzA30
hcZdCV17HItAbIaorM/GwptOTK2N6cY0Ye2Pmln5FsbMZDXq3Z1mKFDXqg1xrFsQsYkPIhOsH6W3
rpHjEJlEVOmqCI2OTqZrMJwhhU8PeTUxuLNJurwiJNRnA2s/GSNjgxEkPFM5kbASNA1uIO4q/NvO
jfk7jCbM4zC6beVUxVdvRev/mfr+9w+ylN+bN+/YlXpppusXUNXdnwXv8n8vCTbqbsv/3S/9UTn/
+IV+x8x92TF8KlXRLe8gJDbw69rfWLQg3+wX3t7S2/v92StkdLM69fnlv/7D9D7QBLTJK6HsJ8In
/P2/a573QeAkQDdnibcf/j9H+urc/LtP//MP9uU0/vx3vnnrf4vV8m8+/rvX+Orjmx+Q1njsfPUv
n5Ity9dnwRVQ/Sw2Hjra9uXnH3cWIPqJv3gR/PuzYHxASme4AEm/nAV2h9+cBfMDqqNFRYg0dvnh
LP2zrgXe95f39GV3+uc99f2d8LOTAK0Hrajw/vyQ35wESSAQpgNDsIt9+/nHnYQfeFj/7g1hwC3y
eGZS6by7BowPS21FXxRa0PLzj7sG2DsKJJB/ZTn86UWweFRdvLp/fMnfXAQe7RVJo8Tgtlt+/nHr
wY8Stf7uRWDaH5A00j8y6dIsPygSvz4LjvcBkS/uOyn/oWfB/EEr7X9xFuiJeSgg3S9nAfH412fB
lR9gN6Og/2PB+HLx/aUn5F/4JSqN5bc+ZS9Pzb/+GwAA//8=</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66DA5444-D49C-4899-8256-BE3604678DDA}">
          <cx:spPr>
            <a:gradFill>
              <a:gsLst>
                <a:gs pos="25000">
                  <a:srgbClr val="00B0F0"/>
                </a:gs>
                <a:gs pos="100000">
                  <a:schemeClr val="tx1"/>
                </a:gs>
              </a:gsLst>
              <a:lin ang="5400000" scaled="1"/>
            </a:gradFill>
            <a:ln>
              <a:solidFill>
                <a:schemeClr val="accent1">
                  <a:shade val="15000"/>
                </a:schemeClr>
              </a:solidFill>
            </a:ln>
          </cx:spPr>
          <cx:dataLabels pos="ctr">
            <cx:spPr>
              <a:ln>
                <a:noFill/>
              </a:ln>
            </cx:spPr>
            <cx:txPr>
              <a:bodyPr spcFirstLastPara="1" vertOverflow="ellipsis" horzOverflow="overflow" wrap="square" lIns="0" tIns="0" rIns="0" bIns="0" anchor="ctr" anchorCtr="1"/>
              <a:lstStyle/>
              <a:p>
                <a:pPr algn="ctr" rtl="0">
                  <a:defRPr sz="1050" b="1">
                    <a:ln>
                      <a:noFill/>
                    </a:ln>
                    <a:solidFill>
                      <a:schemeClr val="bg2"/>
                    </a:solidFill>
                  </a:defRPr>
                </a:pPr>
                <a:endParaRPr lang="en-US" sz="1050" b="1" i="0" u="none" strike="noStrike" baseline="0">
                  <a:ln>
                    <a:noFill/>
                  </a:ln>
                  <a:solidFill>
                    <a:schemeClr val="bg2"/>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600000024"/>
        <cx:tickLabels/>
        <cx:txPr>
          <a:bodyPr spcFirstLastPara="1" vertOverflow="ellipsis" horzOverflow="overflow" wrap="square" lIns="0" tIns="0" rIns="0" bIns="0" anchor="ctr" anchorCtr="1"/>
          <a:lstStyle/>
          <a:p>
            <a:pPr algn="ctr" rtl="0">
              <a:defRPr sz="1200" b="1">
                <a:ln w="3175">
                  <a:noFill/>
                </a:ln>
                <a:solidFill>
                  <a:schemeClr val="bg1"/>
                </a:solidFill>
              </a:defRPr>
            </a:pPr>
            <a:endParaRPr lang="en-US" sz="1200" b="1" i="0" u="none" strike="noStrike" baseline="0">
              <a:ln w="3175">
                <a:noFill/>
              </a:ln>
              <a:solidFill>
                <a:schemeClr val="bg1"/>
              </a:solidFill>
              <a:latin typeface="Calibri" panose="020F0502020204030204"/>
            </a:endParaRPr>
          </a:p>
        </cx:txPr>
      </cx:axis>
      <cx:axis id="1" hidden="1">
        <cx:valScaling/>
        <cx:majorGridlines>
          <cx:spPr>
            <a:ln>
              <a:noFill/>
            </a:ln>
          </cx:spPr>
        </cx:majorGridlines>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8.svg"/><Relationship Id="rId3" Type="http://schemas.openxmlformats.org/officeDocument/2006/relationships/image" Target="../media/image2.svg"/><Relationship Id="rId7" Type="http://schemas.openxmlformats.org/officeDocument/2006/relationships/image" Target="../media/image4.svg"/><Relationship Id="rId12" Type="http://schemas.openxmlformats.org/officeDocument/2006/relationships/image" Target="../media/image7.png"/><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image" Target="../media/image3.png"/><Relationship Id="rId11" Type="http://schemas.microsoft.com/office/2014/relationships/chartEx" Target="../charts/chartEx4.xml"/><Relationship Id="rId5" Type="http://schemas.openxmlformats.org/officeDocument/2006/relationships/chart" Target="../charts/chart6.xml"/><Relationship Id="rId10" Type="http://schemas.openxmlformats.org/officeDocument/2006/relationships/image" Target="../media/image6.svg"/><Relationship Id="rId4" Type="http://schemas.microsoft.com/office/2014/relationships/chartEx" Target="../charts/chartEx3.xml"/><Relationship Id="rId9" Type="http://schemas.openxmlformats.org/officeDocument/2006/relationships/image" Target="../media/image5.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26670</xdr:colOff>
      <xdr:row>4</xdr:row>
      <xdr:rowOff>7620</xdr:rowOff>
    </xdr:from>
    <xdr:to>
      <xdr:col>8</xdr:col>
      <xdr:colOff>575310</xdr:colOff>
      <xdr:row>17</xdr:row>
      <xdr:rowOff>175260</xdr:rowOff>
    </xdr:to>
    <xdr:graphicFrame macro="">
      <xdr:nvGraphicFramePr>
        <xdr:cNvPr id="2" name="Chart 1">
          <a:extLst>
            <a:ext uri="{FF2B5EF4-FFF2-40B4-BE49-F238E27FC236}">
              <a16:creationId xmlns:a16="http://schemas.microsoft.com/office/drawing/2014/main" id="{CEFC7EAB-EF87-586A-0F43-3AB28C013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902970</xdr:colOff>
      <xdr:row>9</xdr:row>
      <xdr:rowOff>87630</xdr:rowOff>
    </xdr:from>
    <xdr:to>
      <xdr:col>11</xdr:col>
      <xdr:colOff>521970</xdr:colOff>
      <xdr:row>23</xdr:row>
      <xdr:rowOff>57150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89CFDBA-046F-AC4D-1084-9827CEC906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22570" y="18707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xdr:colOff>
      <xdr:row>6</xdr:row>
      <xdr:rowOff>167640</xdr:rowOff>
    </xdr:from>
    <xdr:to>
      <xdr:col>5</xdr:col>
      <xdr:colOff>403866</xdr:colOff>
      <xdr:row>20</xdr:row>
      <xdr:rowOff>137160</xdr:rowOff>
    </xdr:to>
    <xdr:graphicFrame macro="">
      <xdr:nvGraphicFramePr>
        <xdr:cNvPr id="2" name="Chart 1">
          <a:extLst>
            <a:ext uri="{FF2B5EF4-FFF2-40B4-BE49-F238E27FC236}">
              <a16:creationId xmlns:a16="http://schemas.microsoft.com/office/drawing/2014/main" id="{6A80A180-B4C2-443E-3AAF-7AA6415FF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xdr:colOff>
      <xdr:row>6</xdr:row>
      <xdr:rowOff>167640</xdr:rowOff>
    </xdr:from>
    <xdr:to>
      <xdr:col>5</xdr:col>
      <xdr:colOff>518166</xdr:colOff>
      <xdr:row>20</xdr:row>
      <xdr:rowOff>137160</xdr:rowOff>
    </xdr:to>
    <xdr:graphicFrame macro="">
      <xdr:nvGraphicFramePr>
        <xdr:cNvPr id="2" name="Chart 1">
          <a:extLst>
            <a:ext uri="{FF2B5EF4-FFF2-40B4-BE49-F238E27FC236}">
              <a16:creationId xmlns:a16="http://schemas.microsoft.com/office/drawing/2014/main" id="{61BEC1B1-0CAF-8197-2F2C-27C177B08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140970</xdr:colOff>
      <xdr:row>11</xdr:row>
      <xdr:rowOff>11430</xdr:rowOff>
    </xdr:from>
    <xdr:to>
      <xdr:col>5</xdr:col>
      <xdr:colOff>544830</xdr:colOff>
      <xdr:row>24</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6C94AFA-2160-BD9B-F10B-F3894F6C35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0970" y="21907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53346</xdr:colOff>
      <xdr:row>8</xdr:row>
      <xdr:rowOff>167640</xdr:rowOff>
    </xdr:from>
    <xdr:to>
      <xdr:col>9</xdr:col>
      <xdr:colOff>220986</xdr:colOff>
      <xdr:row>22</xdr:row>
      <xdr:rowOff>137160</xdr:rowOff>
    </xdr:to>
    <xdr:graphicFrame macro="">
      <xdr:nvGraphicFramePr>
        <xdr:cNvPr id="2" name="Chart 1">
          <a:extLst>
            <a:ext uri="{FF2B5EF4-FFF2-40B4-BE49-F238E27FC236}">
              <a16:creationId xmlns:a16="http://schemas.microsoft.com/office/drawing/2014/main" id="{066EC520-D787-05BE-3D4B-994BFAC62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15552</xdr:colOff>
      <xdr:row>0</xdr:row>
      <xdr:rowOff>181430</xdr:rowOff>
    </xdr:from>
    <xdr:to>
      <xdr:col>29</xdr:col>
      <xdr:colOff>0</xdr:colOff>
      <xdr:row>4</xdr:row>
      <xdr:rowOff>106681</xdr:rowOff>
    </xdr:to>
    <xdr:sp macro="" textlink="">
      <xdr:nvSpPr>
        <xdr:cNvPr id="2" name="Rectangle 1">
          <a:extLst>
            <a:ext uri="{FF2B5EF4-FFF2-40B4-BE49-F238E27FC236}">
              <a16:creationId xmlns:a16="http://schemas.microsoft.com/office/drawing/2014/main" id="{BBB0A62A-991E-9FB2-7BED-CEF3DAA2EBB7}"/>
            </a:ext>
          </a:extLst>
        </xdr:cNvPr>
        <xdr:cNvSpPr/>
      </xdr:nvSpPr>
      <xdr:spPr>
        <a:xfrm>
          <a:off x="15552" y="181430"/>
          <a:ext cx="19587513" cy="711832"/>
        </a:xfrm>
        <a:prstGeom prst="rect">
          <a:avLst/>
        </a:prstGeom>
        <a:gradFill>
          <a:gsLst>
            <a:gs pos="9000">
              <a:srgbClr val="CBC5F1"/>
            </a:gs>
            <a:gs pos="37000">
              <a:srgbClr val="4270C2"/>
            </a:gs>
            <a:gs pos="98000">
              <a:srgbClr val="04070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407582</xdr:colOff>
      <xdr:row>7</xdr:row>
      <xdr:rowOff>79744</xdr:rowOff>
    </xdr:from>
    <xdr:to>
      <xdr:col>20</xdr:col>
      <xdr:colOff>245806</xdr:colOff>
      <xdr:row>23</xdr:row>
      <xdr:rowOff>115186</xdr:rowOff>
    </xdr:to>
    <xdr:sp macro="" textlink="">
      <xdr:nvSpPr>
        <xdr:cNvPr id="3" name="Rectangle 2">
          <a:extLst>
            <a:ext uri="{FF2B5EF4-FFF2-40B4-BE49-F238E27FC236}">
              <a16:creationId xmlns:a16="http://schemas.microsoft.com/office/drawing/2014/main" id="{71A4C628-830C-8577-1EC3-6DB043C7B282}"/>
            </a:ext>
          </a:extLst>
        </xdr:cNvPr>
        <xdr:cNvSpPr/>
      </xdr:nvSpPr>
      <xdr:spPr>
        <a:xfrm>
          <a:off x="1083550" y="1456260"/>
          <a:ext cx="12681611" cy="3181765"/>
        </a:xfrm>
        <a:prstGeom prst="rect">
          <a:avLst/>
        </a:prstGeom>
        <a:gradFill>
          <a:gsLst>
            <a:gs pos="35000">
              <a:srgbClr val="4270C2"/>
            </a:gs>
            <a:gs pos="98000">
              <a:srgbClr val="04070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466875</xdr:colOff>
      <xdr:row>24</xdr:row>
      <xdr:rowOff>44302</xdr:rowOff>
    </xdr:from>
    <xdr:to>
      <xdr:col>10</xdr:col>
      <xdr:colOff>642257</xdr:colOff>
      <xdr:row>42</xdr:row>
      <xdr:rowOff>119743</xdr:rowOff>
    </xdr:to>
    <xdr:sp macro="" textlink="">
      <xdr:nvSpPr>
        <xdr:cNvPr id="7" name="Rectangle 6">
          <a:extLst>
            <a:ext uri="{FF2B5EF4-FFF2-40B4-BE49-F238E27FC236}">
              <a16:creationId xmlns:a16="http://schemas.microsoft.com/office/drawing/2014/main" id="{21BC1AE9-0A9A-45EF-A035-EFC4E150BC06}"/>
            </a:ext>
          </a:extLst>
        </xdr:cNvPr>
        <xdr:cNvSpPr/>
      </xdr:nvSpPr>
      <xdr:spPr>
        <a:xfrm>
          <a:off x="1141789" y="4746931"/>
          <a:ext cx="6249611" cy="3602412"/>
        </a:xfrm>
        <a:prstGeom prst="rect">
          <a:avLst/>
        </a:prstGeom>
        <a:gradFill>
          <a:gsLst>
            <a:gs pos="31000">
              <a:srgbClr val="4270C2"/>
            </a:gs>
            <a:gs pos="98000">
              <a:srgbClr val="04070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71310</xdr:colOff>
      <xdr:row>1</xdr:row>
      <xdr:rowOff>146493</xdr:rowOff>
    </xdr:from>
    <xdr:to>
      <xdr:col>22</xdr:col>
      <xdr:colOff>182078</xdr:colOff>
      <xdr:row>4</xdr:row>
      <xdr:rowOff>49731</xdr:rowOff>
    </xdr:to>
    <xdr:sp macro="" textlink="">
      <xdr:nvSpPr>
        <xdr:cNvPr id="9" name="TextBox 8">
          <a:extLst>
            <a:ext uri="{FF2B5EF4-FFF2-40B4-BE49-F238E27FC236}">
              <a16:creationId xmlns:a16="http://schemas.microsoft.com/office/drawing/2014/main" id="{E0EB7A0F-6E9E-6C3D-82EC-3F280C149A06}"/>
            </a:ext>
          </a:extLst>
        </xdr:cNvPr>
        <xdr:cNvSpPr txBox="1"/>
      </xdr:nvSpPr>
      <xdr:spPr>
        <a:xfrm>
          <a:off x="4765230" y="344613"/>
          <a:ext cx="10169168" cy="497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solidFill>
                <a:schemeClr val="bg1">
                  <a:lumMod val="95000"/>
                </a:schemeClr>
              </a:solidFill>
              <a:effectLst>
                <a:reflection blurRad="177800" stA="60000" endA="900" endPos="60000" dist="12700" dir="5400000" sy="-100000" algn="bl" rotWithShape="0"/>
              </a:effectLst>
              <a:latin typeface="Aharoni" panose="020F0502020204030204" pitchFamily="2" charset="-79"/>
              <a:cs typeface="Aharoni" panose="020F0502020204030204" pitchFamily="2" charset="-79"/>
            </a:rPr>
            <a:t>CUSTOMER</a:t>
          </a:r>
          <a:r>
            <a:rPr lang="en-IN" sz="4000" baseline="0">
              <a:solidFill>
                <a:schemeClr val="bg1">
                  <a:lumMod val="95000"/>
                </a:schemeClr>
              </a:solidFill>
              <a:effectLst>
                <a:reflection blurRad="177800" stA="60000" endA="900" endPos="60000" dist="12700" dir="5400000" sy="-100000" algn="bl" rotWithShape="0"/>
              </a:effectLst>
              <a:latin typeface="Aharoni" panose="020F0502020204030204" pitchFamily="2" charset="-79"/>
              <a:cs typeface="Aharoni" panose="020F0502020204030204" pitchFamily="2" charset="-79"/>
            </a:rPr>
            <a:t> SUCCESS DASHBOARD</a:t>
          </a:r>
          <a:endParaRPr lang="en-IN" sz="4000">
            <a:solidFill>
              <a:schemeClr val="bg1">
                <a:lumMod val="95000"/>
              </a:schemeClr>
            </a:solidFill>
            <a:effectLst>
              <a:reflection blurRad="177800" stA="60000" endA="900" endPos="60000" dist="12700" dir="5400000" sy="-100000" algn="bl" rotWithShape="0"/>
            </a:effectLst>
            <a:latin typeface="Aharoni" panose="020F0502020204030204" pitchFamily="2" charset="-79"/>
            <a:cs typeface="Aharoni" panose="020F0502020204030204" pitchFamily="2" charset="-79"/>
          </a:endParaRPr>
        </a:p>
      </xdr:txBody>
    </xdr:sp>
    <xdr:clientData/>
  </xdr:twoCellAnchor>
  <xdr:twoCellAnchor>
    <xdr:from>
      <xdr:col>5</xdr:col>
      <xdr:colOff>12290</xdr:colOff>
      <xdr:row>8</xdr:row>
      <xdr:rowOff>80675</xdr:rowOff>
    </xdr:from>
    <xdr:to>
      <xdr:col>15</xdr:col>
      <xdr:colOff>602226</xdr:colOff>
      <xdr:row>22</xdr:row>
      <xdr:rowOff>147052</xdr:rowOff>
    </xdr:to>
    <xdr:graphicFrame macro="">
      <xdr:nvGraphicFramePr>
        <xdr:cNvPr id="10" name="Chart 9">
          <a:extLst>
            <a:ext uri="{FF2B5EF4-FFF2-40B4-BE49-F238E27FC236}">
              <a16:creationId xmlns:a16="http://schemas.microsoft.com/office/drawing/2014/main" id="{89A09227-A512-4AB0-AFAD-FA2E15E13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561473</xdr:colOff>
      <xdr:row>8</xdr:row>
      <xdr:rowOff>80209</xdr:rowOff>
    </xdr:from>
    <xdr:to>
      <xdr:col>4</xdr:col>
      <xdr:colOff>495905</xdr:colOff>
      <xdr:row>10</xdr:row>
      <xdr:rowOff>84667</xdr:rowOff>
    </xdr:to>
    <xdr:sp macro="" textlink="">
      <xdr:nvSpPr>
        <xdr:cNvPr id="12" name="Flowchart: Terminator 11">
          <a:extLst>
            <a:ext uri="{FF2B5EF4-FFF2-40B4-BE49-F238E27FC236}">
              <a16:creationId xmlns:a16="http://schemas.microsoft.com/office/drawing/2014/main" id="{A49F62C1-E6ED-8B5C-A39A-F06339E26014}"/>
            </a:ext>
          </a:extLst>
        </xdr:cNvPr>
        <xdr:cNvSpPr/>
      </xdr:nvSpPr>
      <xdr:spPr>
        <a:xfrm>
          <a:off x="1226711" y="1628399"/>
          <a:ext cx="1930146" cy="391506"/>
        </a:xfrm>
        <a:prstGeom prst="flowChartTerminator">
          <a:avLst/>
        </a:prstGeom>
        <a:gradFill>
          <a:gsLst>
            <a:gs pos="9000">
              <a:srgbClr val="CBC5F1"/>
            </a:gs>
            <a:gs pos="37000">
              <a:srgbClr val="4270C2"/>
            </a:gs>
            <a:gs pos="98000">
              <a:srgbClr val="04070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556381</xdr:colOff>
      <xdr:row>8</xdr:row>
      <xdr:rowOff>120954</xdr:rowOff>
    </xdr:from>
    <xdr:to>
      <xdr:col>4</xdr:col>
      <xdr:colOff>278192</xdr:colOff>
      <xdr:row>10</xdr:row>
      <xdr:rowOff>12096</xdr:rowOff>
    </xdr:to>
    <xdr:sp macro="" textlink="">
      <xdr:nvSpPr>
        <xdr:cNvPr id="13" name="TextBox 12">
          <a:extLst>
            <a:ext uri="{FF2B5EF4-FFF2-40B4-BE49-F238E27FC236}">
              <a16:creationId xmlns:a16="http://schemas.microsoft.com/office/drawing/2014/main" id="{AB98DC13-317F-AA37-D67C-39E7BA673699}"/>
            </a:ext>
          </a:extLst>
        </xdr:cNvPr>
        <xdr:cNvSpPr txBox="1"/>
      </xdr:nvSpPr>
      <xdr:spPr>
        <a:xfrm>
          <a:off x="1886857" y="1669144"/>
          <a:ext cx="1052287" cy="278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chemeClr val="bg1"/>
              </a:solidFill>
            </a:rPr>
            <a:t>SALES</a:t>
          </a:r>
        </a:p>
      </xdr:txBody>
    </xdr:sp>
    <xdr:clientData/>
  </xdr:twoCellAnchor>
  <xdr:twoCellAnchor editAs="oneCell">
    <xdr:from>
      <xdr:col>2</xdr:col>
      <xdr:colOff>12096</xdr:colOff>
      <xdr:row>8</xdr:row>
      <xdr:rowOff>84668</xdr:rowOff>
    </xdr:from>
    <xdr:to>
      <xdr:col>2</xdr:col>
      <xdr:colOff>387048</xdr:colOff>
      <xdr:row>10</xdr:row>
      <xdr:rowOff>72572</xdr:rowOff>
    </xdr:to>
    <xdr:pic>
      <xdr:nvPicPr>
        <xdr:cNvPr id="15" name="Graphic 14" descr="Bar graph with upward trend with solid fill">
          <a:extLst>
            <a:ext uri="{FF2B5EF4-FFF2-40B4-BE49-F238E27FC236}">
              <a16:creationId xmlns:a16="http://schemas.microsoft.com/office/drawing/2014/main" id="{1989E652-2B52-C415-F2C2-1AA7B2CFD77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42572" y="1632858"/>
          <a:ext cx="374952" cy="374952"/>
        </a:xfrm>
        <a:prstGeom prst="rect">
          <a:avLst/>
        </a:prstGeom>
      </xdr:spPr>
    </xdr:pic>
    <xdr:clientData/>
  </xdr:twoCellAnchor>
  <xdr:twoCellAnchor>
    <xdr:from>
      <xdr:col>15</xdr:col>
      <xdr:colOff>565160</xdr:colOff>
      <xdr:row>8</xdr:row>
      <xdr:rowOff>84471</xdr:rowOff>
    </xdr:from>
    <xdr:to>
      <xdr:col>20</xdr:col>
      <xdr:colOff>170174</xdr:colOff>
      <xdr:row>22</xdr:row>
      <xdr:rowOff>118337</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38841001-C1C9-405D-82D7-86F36CFF77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623560" y="1669431"/>
              <a:ext cx="2957814" cy="28075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566058</xdr:colOff>
      <xdr:row>26</xdr:row>
      <xdr:rowOff>76200</xdr:rowOff>
    </xdr:from>
    <xdr:to>
      <xdr:col>6</xdr:col>
      <xdr:colOff>510686</xdr:colOff>
      <xdr:row>40</xdr:row>
      <xdr:rowOff>33000</xdr:rowOff>
    </xdr:to>
    <xdr:graphicFrame macro="">
      <xdr:nvGraphicFramePr>
        <xdr:cNvPr id="18" name="Chart 17">
          <a:extLst>
            <a:ext uri="{FF2B5EF4-FFF2-40B4-BE49-F238E27FC236}">
              <a16:creationId xmlns:a16="http://schemas.microsoft.com/office/drawing/2014/main" id="{E893FC8F-D362-43A4-AC50-4688B01C6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619275</xdr:colOff>
      <xdr:row>24</xdr:row>
      <xdr:rowOff>164045</xdr:rowOff>
    </xdr:from>
    <xdr:to>
      <xdr:col>4</xdr:col>
      <xdr:colOff>553707</xdr:colOff>
      <xdr:row>26</xdr:row>
      <xdr:rowOff>168504</xdr:rowOff>
    </xdr:to>
    <xdr:sp macro="" textlink="">
      <xdr:nvSpPr>
        <xdr:cNvPr id="19" name="Flowchart: Terminator 18">
          <a:extLst>
            <a:ext uri="{FF2B5EF4-FFF2-40B4-BE49-F238E27FC236}">
              <a16:creationId xmlns:a16="http://schemas.microsoft.com/office/drawing/2014/main" id="{A2738DFF-E51F-4549-A348-5D2C07ABE8CC}"/>
            </a:ext>
          </a:extLst>
        </xdr:cNvPr>
        <xdr:cNvSpPr/>
      </xdr:nvSpPr>
      <xdr:spPr>
        <a:xfrm>
          <a:off x="1294189" y="4866674"/>
          <a:ext cx="1959175" cy="396344"/>
        </a:xfrm>
        <a:prstGeom prst="flowChartTerminator">
          <a:avLst/>
        </a:prstGeom>
        <a:gradFill>
          <a:gsLst>
            <a:gs pos="9000">
              <a:srgbClr val="CBC5F1"/>
            </a:gs>
            <a:gs pos="37000">
              <a:srgbClr val="4270C2"/>
            </a:gs>
            <a:gs pos="98000">
              <a:srgbClr val="04070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391885</xdr:colOff>
      <xdr:row>24</xdr:row>
      <xdr:rowOff>108856</xdr:rowOff>
    </xdr:from>
    <xdr:to>
      <xdr:col>4</xdr:col>
      <xdr:colOff>653143</xdr:colOff>
      <xdr:row>26</xdr:row>
      <xdr:rowOff>108856</xdr:rowOff>
    </xdr:to>
    <xdr:sp macro="" textlink="">
      <xdr:nvSpPr>
        <xdr:cNvPr id="20" name="TextBox 19">
          <a:extLst>
            <a:ext uri="{FF2B5EF4-FFF2-40B4-BE49-F238E27FC236}">
              <a16:creationId xmlns:a16="http://schemas.microsoft.com/office/drawing/2014/main" id="{FE033BAF-254B-427C-8B99-A3A6E1B92377}"/>
            </a:ext>
          </a:extLst>
        </xdr:cNvPr>
        <xdr:cNvSpPr txBox="1"/>
      </xdr:nvSpPr>
      <xdr:spPr>
        <a:xfrm>
          <a:off x="1741714" y="4811485"/>
          <a:ext cx="1611086"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n>
                <a:noFill/>
              </a:ln>
              <a:solidFill>
                <a:schemeClr val="bg1"/>
              </a:solidFill>
            </a:rPr>
            <a:t>Deliveries</a:t>
          </a:r>
        </a:p>
      </xdr:txBody>
    </xdr:sp>
    <xdr:clientData/>
  </xdr:twoCellAnchor>
  <xdr:twoCellAnchor editAs="oneCell">
    <xdr:from>
      <xdr:col>2</xdr:col>
      <xdr:colOff>32656</xdr:colOff>
      <xdr:row>24</xdr:row>
      <xdr:rowOff>163284</xdr:rowOff>
    </xdr:from>
    <xdr:to>
      <xdr:col>2</xdr:col>
      <xdr:colOff>446314</xdr:colOff>
      <xdr:row>26</xdr:row>
      <xdr:rowOff>185057</xdr:rowOff>
    </xdr:to>
    <xdr:pic>
      <xdr:nvPicPr>
        <xdr:cNvPr id="22" name="Graphic 21" descr="Box with solid fill">
          <a:extLst>
            <a:ext uri="{FF2B5EF4-FFF2-40B4-BE49-F238E27FC236}">
              <a16:creationId xmlns:a16="http://schemas.microsoft.com/office/drawing/2014/main" id="{BC76B2A3-C768-65FB-5490-EE1EF166E0C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82485" y="4865913"/>
          <a:ext cx="413658" cy="413658"/>
        </a:xfrm>
        <a:prstGeom prst="rect">
          <a:avLst/>
        </a:prstGeom>
      </xdr:spPr>
    </xdr:pic>
    <xdr:clientData/>
  </xdr:twoCellAnchor>
  <xdr:twoCellAnchor>
    <xdr:from>
      <xdr:col>2</xdr:col>
      <xdr:colOff>504012</xdr:colOff>
      <xdr:row>39</xdr:row>
      <xdr:rowOff>141517</xdr:rowOff>
    </xdr:from>
    <xdr:to>
      <xdr:col>5</xdr:col>
      <xdr:colOff>351270</xdr:colOff>
      <xdr:row>39</xdr:row>
      <xdr:rowOff>141517</xdr:rowOff>
    </xdr:to>
    <xdr:cxnSp macro="">
      <xdr:nvCxnSpPr>
        <xdr:cNvPr id="24" name="Straight Connector 23">
          <a:extLst>
            <a:ext uri="{FF2B5EF4-FFF2-40B4-BE49-F238E27FC236}">
              <a16:creationId xmlns:a16="http://schemas.microsoft.com/office/drawing/2014/main" id="{993AC75A-223B-1634-863B-1B851958F174}"/>
            </a:ext>
          </a:extLst>
        </xdr:cNvPr>
        <xdr:cNvCxnSpPr/>
      </xdr:nvCxnSpPr>
      <xdr:spPr>
        <a:xfrm>
          <a:off x="1853841" y="7783288"/>
          <a:ext cx="1872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31444</xdr:colOff>
      <xdr:row>39</xdr:row>
      <xdr:rowOff>131390</xdr:rowOff>
    </xdr:from>
    <xdr:to>
      <xdr:col>9</xdr:col>
      <xdr:colOff>553615</xdr:colOff>
      <xdr:row>39</xdr:row>
      <xdr:rowOff>131390</xdr:rowOff>
    </xdr:to>
    <xdr:cxnSp macro="">
      <xdr:nvCxnSpPr>
        <xdr:cNvPr id="25" name="Straight Connector 24">
          <a:extLst>
            <a:ext uri="{FF2B5EF4-FFF2-40B4-BE49-F238E27FC236}">
              <a16:creationId xmlns:a16="http://schemas.microsoft.com/office/drawing/2014/main" id="{23E6C471-9D08-4863-BA1A-F943B5F92D52}"/>
            </a:ext>
          </a:extLst>
        </xdr:cNvPr>
        <xdr:cNvCxnSpPr/>
      </xdr:nvCxnSpPr>
      <xdr:spPr>
        <a:xfrm>
          <a:off x="4755844" y="7773161"/>
          <a:ext cx="1872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10885</xdr:colOff>
      <xdr:row>26</xdr:row>
      <xdr:rowOff>163286</xdr:rowOff>
    </xdr:from>
    <xdr:to>
      <xdr:col>10</xdr:col>
      <xdr:colOff>631371</xdr:colOff>
      <xdr:row>39</xdr:row>
      <xdr:rowOff>152400</xdr:rowOff>
    </xdr:to>
    <xdr:graphicFrame macro="">
      <xdr:nvGraphicFramePr>
        <xdr:cNvPr id="26" name="Chart 25">
          <a:extLst>
            <a:ext uri="{FF2B5EF4-FFF2-40B4-BE49-F238E27FC236}">
              <a16:creationId xmlns:a16="http://schemas.microsoft.com/office/drawing/2014/main" id="{62890986-EE80-4396-84B4-2E18F6D0A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662354</xdr:colOff>
      <xdr:row>39</xdr:row>
      <xdr:rowOff>180033</xdr:rowOff>
    </xdr:from>
    <xdr:to>
      <xdr:col>5</xdr:col>
      <xdr:colOff>241708</xdr:colOff>
      <xdr:row>41</xdr:row>
      <xdr:rowOff>36797</xdr:rowOff>
    </xdr:to>
    <xdr:sp macro="" textlink="">
      <xdr:nvSpPr>
        <xdr:cNvPr id="27" name="TextBox 26">
          <a:extLst>
            <a:ext uri="{FF2B5EF4-FFF2-40B4-BE49-F238E27FC236}">
              <a16:creationId xmlns:a16="http://schemas.microsoft.com/office/drawing/2014/main" id="{F853BC68-1080-9E7A-4A95-865C6F8155E6}"/>
            </a:ext>
          </a:extLst>
        </xdr:cNvPr>
        <xdr:cNvSpPr txBox="1"/>
      </xdr:nvSpPr>
      <xdr:spPr>
        <a:xfrm>
          <a:off x="2012183" y="7821804"/>
          <a:ext cx="1604096" cy="24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Target  -  70%</a:t>
          </a:r>
        </a:p>
      </xdr:txBody>
    </xdr:sp>
    <xdr:clientData/>
  </xdr:twoCellAnchor>
  <xdr:twoCellAnchor>
    <xdr:from>
      <xdr:col>7</xdr:col>
      <xdr:colOff>175844</xdr:colOff>
      <xdr:row>39</xdr:row>
      <xdr:rowOff>186732</xdr:rowOff>
    </xdr:from>
    <xdr:to>
      <xdr:col>9</xdr:col>
      <xdr:colOff>435428</xdr:colOff>
      <xdr:row>41</xdr:row>
      <xdr:rowOff>65314</xdr:rowOff>
    </xdr:to>
    <xdr:sp macro="" textlink="">
      <xdr:nvSpPr>
        <xdr:cNvPr id="28" name="TextBox 27">
          <a:extLst>
            <a:ext uri="{FF2B5EF4-FFF2-40B4-BE49-F238E27FC236}">
              <a16:creationId xmlns:a16="http://schemas.microsoft.com/office/drawing/2014/main" id="{D9730C7D-7EA3-EF28-2CEB-68BF2F36CF54}"/>
            </a:ext>
          </a:extLst>
        </xdr:cNvPr>
        <xdr:cNvSpPr txBox="1"/>
      </xdr:nvSpPr>
      <xdr:spPr>
        <a:xfrm>
          <a:off x="4900244" y="7828503"/>
          <a:ext cx="1609413" cy="270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Target  -  95%</a:t>
          </a:r>
        </a:p>
      </xdr:txBody>
    </xdr:sp>
    <xdr:clientData/>
  </xdr:twoCellAnchor>
  <xdr:twoCellAnchor>
    <xdr:from>
      <xdr:col>11</xdr:col>
      <xdr:colOff>10886</xdr:colOff>
      <xdr:row>24</xdr:row>
      <xdr:rowOff>43543</xdr:rowOff>
    </xdr:from>
    <xdr:to>
      <xdr:col>20</xdr:col>
      <xdr:colOff>217714</xdr:colOff>
      <xdr:row>42</xdr:row>
      <xdr:rowOff>97971</xdr:rowOff>
    </xdr:to>
    <xdr:sp macro="" textlink="">
      <xdr:nvSpPr>
        <xdr:cNvPr id="29" name="Rectangle 28">
          <a:extLst>
            <a:ext uri="{FF2B5EF4-FFF2-40B4-BE49-F238E27FC236}">
              <a16:creationId xmlns:a16="http://schemas.microsoft.com/office/drawing/2014/main" id="{EB67E2ED-3529-43E6-8FF5-72AA6D772355}"/>
            </a:ext>
          </a:extLst>
        </xdr:cNvPr>
        <xdr:cNvSpPr/>
      </xdr:nvSpPr>
      <xdr:spPr>
        <a:xfrm>
          <a:off x="7434943" y="4746172"/>
          <a:ext cx="6281057" cy="3581399"/>
        </a:xfrm>
        <a:prstGeom prst="rect">
          <a:avLst/>
        </a:prstGeom>
        <a:gradFill>
          <a:gsLst>
            <a:gs pos="28000">
              <a:srgbClr val="4270C2"/>
            </a:gs>
            <a:gs pos="98000">
              <a:srgbClr val="04070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174171</xdr:colOff>
      <xdr:row>24</xdr:row>
      <xdr:rowOff>185057</xdr:rowOff>
    </xdr:from>
    <xdr:to>
      <xdr:col>16</xdr:col>
      <xdr:colOff>304800</xdr:colOff>
      <xdr:row>27</xdr:row>
      <xdr:rowOff>32657</xdr:rowOff>
    </xdr:to>
    <xdr:sp macro="" textlink="">
      <xdr:nvSpPr>
        <xdr:cNvPr id="30" name="Flowchart: Terminator 29">
          <a:extLst>
            <a:ext uri="{FF2B5EF4-FFF2-40B4-BE49-F238E27FC236}">
              <a16:creationId xmlns:a16="http://schemas.microsoft.com/office/drawing/2014/main" id="{60C3A40D-B93C-4611-B75B-6B4FA49469D3}"/>
            </a:ext>
          </a:extLst>
        </xdr:cNvPr>
        <xdr:cNvSpPr/>
      </xdr:nvSpPr>
      <xdr:spPr>
        <a:xfrm>
          <a:off x="7598228" y="4887686"/>
          <a:ext cx="3505201" cy="435428"/>
        </a:xfrm>
        <a:prstGeom prst="flowChartTerminator">
          <a:avLst/>
        </a:prstGeom>
        <a:gradFill>
          <a:gsLst>
            <a:gs pos="9000">
              <a:srgbClr val="CBC5F1"/>
            </a:gs>
            <a:gs pos="37000">
              <a:srgbClr val="4270C2"/>
            </a:gs>
            <a:gs pos="98000">
              <a:srgbClr val="04070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lt1"/>
            </a:solidFill>
          </a:endParaRPr>
        </a:p>
      </xdr:txBody>
    </xdr:sp>
    <xdr:clientData/>
  </xdr:twoCellAnchor>
  <xdr:twoCellAnchor>
    <xdr:from>
      <xdr:col>12</xdr:col>
      <xdr:colOff>87085</xdr:colOff>
      <xdr:row>24</xdr:row>
      <xdr:rowOff>152399</xdr:rowOff>
    </xdr:from>
    <xdr:to>
      <xdr:col>17</xdr:col>
      <xdr:colOff>468085</xdr:colOff>
      <xdr:row>27</xdr:row>
      <xdr:rowOff>21771</xdr:rowOff>
    </xdr:to>
    <xdr:sp macro="" textlink="">
      <xdr:nvSpPr>
        <xdr:cNvPr id="31" name="TextBox 30">
          <a:extLst>
            <a:ext uri="{FF2B5EF4-FFF2-40B4-BE49-F238E27FC236}">
              <a16:creationId xmlns:a16="http://schemas.microsoft.com/office/drawing/2014/main" id="{209888F5-0B4D-1B57-F0ED-24DE7962AA9B}"/>
            </a:ext>
          </a:extLst>
        </xdr:cNvPr>
        <xdr:cNvSpPr txBox="1"/>
      </xdr:nvSpPr>
      <xdr:spPr>
        <a:xfrm>
          <a:off x="8186056" y="4855028"/>
          <a:ext cx="375557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2400" b="1" i="0" baseline="0">
              <a:solidFill>
                <a:schemeClr val="bg1"/>
              </a:solidFill>
              <a:effectLst/>
              <a:latin typeface="+mn-lt"/>
              <a:ea typeface="+mn-ea"/>
              <a:cs typeface="+mn-cs"/>
            </a:rPr>
            <a:t>Customer Acquistion</a:t>
          </a:r>
          <a:endParaRPr lang="en-IN" sz="2400" b="1">
            <a:solidFill>
              <a:schemeClr val="bg1"/>
            </a:solidFill>
            <a:effectLst/>
          </a:endParaRPr>
        </a:p>
        <a:p>
          <a:endParaRPr lang="en-IN" sz="1100">
            <a:solidFill>
              <a:schemeClr val="bg1"/>
            </a:solidFill>
          </a:endParaRPr>
        </a:p>
      </xdr:txBody>
    </xdr:sp>
    <xdr:clientData/>
  </xdr:twoCellAnchor>
  <xdr:twoCellAnchor editAs="oneCell">
    <xdr:from>
      <xdr:col>11</xdr:col>
      <xdr:colOff>272143</xdr:colOff>
      <xdr:row>24</xdr:row>
      <xdr:rowOff>152399</xdr:rowOff>
    </xdr:from>
    <xdr:to>
      <xdr:col>12</xdr:col>
      <xdr:colOff>76200</xdr:colOff>
      <xdr:row>27</xdr:row>
      <xdr:rowOff>43542</xdr:rowOff>
    </xdr:to>
    <xdr:pic>
      <xdr:nvPicPr>
        <xdr:cNvPr id="33" name="Graphic 32" descr="Target Audience with solid fill">
          <a:extLst>
            <a:ext uri="{FF2B5EF4-FFF2-40B4-BE49-F238E27FC236}">
              <a16:creationId xmlns:a16="http://schemas.microsoft.com/office/drawing/2014/main" id="{51317B95-3ED8-394B-4087-CEF351AC134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696200" y="4855028"/>
          <a:ext cx="478971" cy="478971"/>
        </a:xfrm>
        <a:prstGeom prst="rect">
          <a:avLst/>
        </a:prstGeom>
      </xdr:spPr>
    </xdr:pic>
    <xdr:clientData/>
  </xdr:twoCellAnchor>
  <xdr:twoCellAnchor>
    <xdr:from>
      <xdr:col>11</xdr:col>
      <xdr:colOff>402771</xdr:colOff>
      <xdr:row>27</xdr:row>
      <xdr:rowOff>65315</xdr:rowOff>
    </xdr:from>
    <xdr:to>
      <xdr:col>19</xdr:col>
      <xdr:colOff>478972</xdr:colOff>
      <xdr:row>41</xdr:row>
      <xdr:rowOff>87087</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812C89A6-A658-417C-98C4-571A27146E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7778931" y="5414555"/>
              <a:ext cx="5440681" cy="27954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307258</xdr:colOff>
      <xdr:row>7</xdr:row>
      <xdr:rowOff>86031</xdr:rowOff>
    </xdr:from>
    <xdr:to>
      <xdr:col>27</xdr:col>
      <xdr:colOff>496956</xdr:colOff>
      <xdr:row>42</xdr:row>
      <xdr:rowOff>86031</xdr:rowOff>
    </xdr:to>
    <xdr:sp macro="" textlink="">
      <xdr:nvSpPr>
        <xdr:cNvPr id="35" name="Rectangle 34">
          <a:extLst>
            <a:ext uri="{FF2B5EF4-FFF2-40B4-BE49-F238E27FC236}">
              <a16:creationId xmlns:a16="http://schemas.microsoft.com/office/drawing/2014/main" id="{62159281-A9D5-4FD5-8D9F-CAFEBBA2482D}"/>
            </a:ext>
          </a:extLst>
        </xdr:cNvPr>
        <xdr:cNvSpPr/>
      </xdr:nvSpPr>
      <xdr:spPr>
        <a:xfrm>
          <a:off x="13780301" y="1477509"/>
          <a:ext cx="4905264" cy="6957392"/>
        </a:xfrm>
        <a:prstGeom prst="rect">
          <a:avLst/>
        </a:prstGeom>
        <a:gradFill>
          <a:gsLst>
            <a:gs pos="28000">
              <a:srgbClr val="4270C2"/>
            </a:gs>
            <a:gs pos="98000">
              <a:srgbClr val="04070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338330</xdr:colOff>
      <xdr:row>7</xdr:row>
      <xdr:rowOff>191937</xdr:rowOff>
    </xdr:from>
    <xdr:to>
      <xdr:col>26</xdr:col>
      <xdr:colOff>194586</xdr:colOff>
      <xdr:row>10</xdr:row>
      <xdr:rowOff>55387</xdr:rowOff>
    </xdr:to>
    <xdr:sp macro="" textlink="">
      <xdr:nvSpPr>
        <xdr:cNvPr id="36" name="Flowchart: Terminator 35">
          <a:extLst>
            <a:ext uri="{FF2B5EF4-FFF2-40B4-BE49-F238E27FC236}">
              <a16:creationId xmlns:a16="http://schemas.microsoft.com/office/drawing/2014/main" id="{3EF7DA51-66B8-4638-8346-77CF6A0EDA02}"/>
            </a:ext>
          </a:extLst>
        </xdr:cNvPr>
        <xdr:cNvSpPr/>
      </xdr:nvSpPr>
      <xdr:spPr>
        <a:xfrm>
          <a:off x="13749530" y="1578777"/>
          <a:ext cx="3879616" cy="457810"/>
        </a:xfrm>
        <a:prstGeom prst="flowChartTerminator">
          <a:avLst/>
        </a:prstGeom>
        <a:gradFill>
          <a:gsLst>
            <a:gs pos="9000">
              <a:srgbClr val="CBC5F1"/>
            </a:gs>
            <a:gs pos="37000">
              <a:srgbClr val="4270C2"/>
            </a:gs>
            <a:gs pos="98000">
              <a:srgbClr val="04070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lt1"/>
            </a:solidFill>
          </a:endParaRPr>
        </a:p>
      </xdr:txBody>
    </xdr:sp>
    <xdr:clientData/>
  </xdr:twoCellAnchor>
  <xdr:twoCellAnchor>
    <xdr:from>
      <xdr:col>21</xdr:col>
      <xdr:colOff>386521</xdr:colOff>
      <xdr:row>7</xdr:row>
      <xdr:rowOff>159416</xdr:rowOff>
    </xdr:from>
    <xdr:to>
      <xdr:col>26</xdr:col>
      <xdr:colOff>469525</xdr:colOff>
      <xdr:row>10</xdr:row>
      <xdr:rowOff>28787</xdr:rowOff>
    </xdr:to>
    <xdr:sp macro="" textlink="">
      <xdr:nvSpPr>
        <xdr:cNvPr id="38" name="TextBox 37">
          <a:extLst>
            <a:ext uri="{FF2B5EF4-FFF2-40B4-BE49-F238E27FC236}">
              <a16:creationId xmlns:a16="http://schemas.microsoft.com/office/drawing/2014/main" id="{8B70E220-04F1-467A-A78F-26F61C8D924B}"/>
            </a:ext>
          </a:extLst>
        </xdr:cNvPr>
        <xdr:cNvSpPr txBox="1"/>
      </xdr:nvSpPr>
      <xdr:spPr>
        <a:xfrm>
          <a:off x="14533217" y="1550894"/>
          <a:ext cx="3451265" cy="46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Customer</a:t>
          </a:r>
          <a:r>
            <a:rPr lang="en-IN" sz="2400" b="1" baseline="0">
              <a:solidFill>
                <a:schemeClr val="bg1"/>
              </a:solidFill>
            </a:rPr>
            <a:t> Satisfaction</a:t>
          </a:r>
          <a:endParaRPr lang="en-IN" sz="2400" b="1">
            <a:solidFill>
              <a:schemeClr val="bg1"/>
            </a:solidFill>
          </a:endParaRPr>
        </a:p>
      </xdr:txBody>
    </xdr:sp>
    <xdr:clientData/>
  </xdr:twoCellAnchor>
  <xdr:twoCellAnchor editAs="oneCell">
    <xdr:from>
      <xdr:col>20</xdr:col>
      <xdr:colOff>516082</xdr:colOff>
      <xdr:row>7</xdr:row>
      <xdr:rowOff>158635</xdr:rowOff>
    </xdr:from>
    <xdr:to>
      <xdr:col>21</xdr:col>
      <xdr:colOff>423113</xdr:colOff>
      <xdr:row>10</xdr:row>
      <xdr:rowOff>144780</xdr:rowOff>
    </xdr:to>
    <xdr:pic>
      <xdr:nvPicPr>
        <xdr:cNvPr id="41" name="Graphic 40" descr="Rating with solid fill">
          <a:extLst>
            <a:ext uri="{FF2B5EF4-FFF2-40B4-BE49-F238E27FC236}">
              <a16:creationId xmlns:a16="http://schemas.microsoft.com/office/drawing/2014/main" id="{7B0A855A-4A3C-929F-0729-D188FDC0D0E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927282" y="1545475"/>
          <a:ext cx="577591" cy="580505"/>
        </a:xfrm>
        <a:prstGeom prst="rect">
          <a:avLst/>
        </a:prstGeom>
      </xdr:spPr>
    </xdr:pic>
    <xdr:clientData/>
  </xdr:twoCellAnchor>
  <xdr:twoCellAnchor>
    <xdr:from>
      <xdr:col>20</xdr:col>
      <xdr:colOff>415413</xdr:colOff>
      <xdr:row>10</xdr:row>
      <xdr:rowOff>137160</xdr:rowOff>
    </xdr:from>
    <xdr:to>
      <xdr:col>27</xdr:col>
      <xdr:colOff>331304</xdr:colOff>
      <xdr:row>41</xdr:row>
      <xdr:rowOff>152400</xdr:rowOff>
    </xdr:to>
    <xdr:graphicFrame macro="">
      <xdr:nvGraphicFramePr>
        <xdr:cNvPr id="42" name="Chart 41">
          <a:extLst>
            <a:ext uri="{FF2B5EF4-FFF2-40B4-BE49-F238E27FC236}">
              <a16:creationId xmlns:a16="http://schemas.microsoft.com/office/drawing/2014/main" id="{023D95D6-A568-4304-8726-0365F4449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488013</xdr:colOff>
      <xdr:row>42</xdr:row>
      <xdr:rowOff>133849</xdr:rowOff>
    </xdr:from>
    <xdr:to>
      <xdr:col>4</xdr:col>
      <xdr:colOff>629478</xdr:colOff>
      <xdr:row>47</xdr:row>
      <xdr:rowOff>155511</xdr:rowOff>
    </xdr:to>
    <mc:AlternateContent xmlns:mc="http://schemas.openxmlformats.org/markup-compatibility/2006" xmlns:a14="http://schemas.microsoft.com/office/drawing/2010/main">
      <mc:Choice Requires="a14">
        <xdr:graphicFrame macro="">
          <xdr:nvGraphicFramePr>
            <xdr:cNvPr id="43" name="Customer Acquisition Type">
              <a:extLst>
                <a:ext uri="{FF2B5EF4-FFF2-40B4-BE49-F238E27FC236}">
                  <a16:creationId xmlns:a16="http://schemas.microsoft.com/office/drawing/2014/main" id="{697CFF4A-C9C6-B556-41A7-BCA1FB333131}"/>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162090" y="8750311"/>
              <a:ext cx="2163696" cy="1047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150629</xdr:colOff>
      <xdr:row>42</xdr:row>
      <xdr:rowOff>161575</xdr:rowOff>
    </xdr:from>
    <xdr:to>
      <xdr:col>20</xdr:col>
      <xdr:colOff>248816</xdr:colOff>
      <xdr:row>47</xdr:row>
      <xdr:rowOff>155511</xdr:rowOff>
    </xdr:to>
    <mc:AlternateContent xmlns:mc="http://schemas.openxmlformats.org/markup-compatibility/2006" xmlns:a14="http://schemas.microsoft.com/office/drawing/2010/main">
      <mc:Choice Requires="a14">
        <xdr:graphicFrame macro="">
          <xdr:nvGraphicFramePr>
            <xdr:cNvPr id="44" name="State">
              <a:extLst>
                <a:ext uri="{FF2B5EF4-FFF2-40B4-BE49-F238E27FC236}">
                  <a16:creationId xmlns:a16="http://schemas.microsoft.com/office/drawing/2014/main" id="{935463F6-9ED9-8DDF-2077-D60928FF334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239552" y="8778037"/>
              <a:ext cx="5490802" cy="1019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36596</xdr:colOff>
      <xdr:row>42</xdr:row>
      <xdr:rowOff>144676</xdr:rowOff>
    </xdr:from>
    <xdr:to>
      <xdr:col>12</xdr:col>
      <xdr:colOff>46653</xdr:colOff>
      <xdr:row>47</xdr:row>
      <xdr:rowOff>139960</xdr:rowOff>
    </xdr:to>
    <mc:AlternateContent xmlns:mc="http://schemas.openxmlformats.org/markup-compatibility/2006" xmlns:a14="http://schemas.microsoft.com/office/drawing/2010/main">
      <mc:Choice Requires="a14">
        <xdr:graphicFrame macro="">
          <xdr:nvGraphicFramePr>
            <xdr:cNvPr id="45" name="Product">
              <a:extLst>
                <a:ext uri="{FF2B5EF4-FFF2-40B4-BE49-F238E27FC236}">
                  <a16:creationId xmlns:a16="http://schemas.microsoft.com/office/drawing/2014/main" id="{AD20E20E-61B0-284A-3736-07377BE70C4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06981" y="8761138"/>
              <a:ext cx="4728595" cy="1021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370159</xdr:colOff>
      <xdr:row>42</xdr:row>
      <xdr:rowOff>131838</xdr:rowOff>
    </xdr:from>
    <xdr:to>
      <xdr:col>27</xdr:col>
      <xdr:colOff>528734</xdr:colOff>
      <xdr:row>47</xdr:row>
      <xdr:rowOff>186614</xdr:rowOff>
    </xdr:to>
    <mc:AlternateContent xmlns:mc="http://schemas.openxmlformats.org/markup-compatibility/2006" xmlns:a14="http://schemas.microsoft.com/office/drawing/2010/main">
      <mc:Choice Requires="a14">
        <xdr:graphicFrame macro="">
          <xdr:nvGraphicFramePr>
            <xdr:cNvPr id="46" name="Years (Date)">
              <a:extLst>
                <a:ext uri="{FF2B5EF4-FFF2-40B4-BE49-F238E27FC236}">
                  <a16:creationId xmlns:a16="http://schemas.microsoft.com/office/drawing/2014/main" id="{065C6312-DA45-D394-BC10-65338CAA90B6}"/>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3851697" y="8748300"/>
              <a:ext cx="4877114" cy="1080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Kharode" refreshedDate="45589.384624421298" createdVersion="8" refreshedVersion="8" minRefreshableVersion="3" recordCount="5780" xr:uid="{D3EAB992-786E-408D-9ECE-3C646E6A9430}">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Date)" numFmtId="0" databaseField="0">
      <fieldGroup base="0">
        <rangePr groupBy="quarters" startDate="2017-01-01T00:00:00" endDate="2020-01-01T00:00:00"/>
        <groupItems count="6">
          <s v="&lt;01-01-2017"/>
          <s v="Qtr1"/>
          <s v="Qtr2"/>
          <s v="Qtr3"/>
          <s v="Qtr4"/>
          <s v="&gt;01-01-2020"/>
        </groupItems>
      </fieldGroup>
    </cacheField>
    <cacheField name="Years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043949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2B0BF2-35A0-4F84-A060-3A10B3D3B6DB}"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6">
  <location ref="A1:B41" firstHeaderRow="1" firstDataRow="1" firstDataCol="1"/>
  <pivotFields count="13">
    <pivotField axis="axisRow"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sd="0" x="3"/>
        <item sd="0" x="4"/>
        <item sd="0" x="5"/>
        <item t="default"/>
      </items>
    </pivotField>
    <pivotField axis="axisRow" showAll="0">
      <items count="7">
        <item sd="0" x="0"/>
        <item x="1"/>
        <item x="2"/>
        <item x="3"/>
        <item sd="0" x="4"/>
        <item sd="0" x="5"/>
        <item t="default"/>
      </items>
    </pivotField>
  </pivotFields>
  <rowFields count="3">
    <field x="1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0" count="1" selected="0">
            <x v="1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3F6006-D466-46DD-BED8-E66E1F0290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C871F6-878D-41B1-9894-730D59C992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A96796-74CE-4440-ABFD-1A4808A446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showAll="0"/>
    <pivotField axis="axisRow" dataField="1"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turn" fld="8" subtotal="count" baseField="8"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815D28-91B8-45AF-8E62-FF835B2BD07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sortType="descending">
      <items count="4">
        <item x="1"/>
        <item x="2"/>
        <item x="0"/>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8C3894-2010-4E3F-8E72-598677AF54B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G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35">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3">
          <reference field="4294967294" count="1" selected="0">
            <x v="0"/>
          </reference>
          <reference field="3" count="1" selected="0">
            <x v="3"/>
          </reference>
          <reference field="9" count="1" selected="0">
            <x v="0"/>
          </reference>
        </references>
      </pivotArea>
    </chartFormat>
    <chartFormat chart="0" format="6" series="1">
      <pivotArea type="data" outline="0" fieldPosition="0">
        <references count="3">
          <reference field="4294967294" count="1" selected="0">
            <x v="0"/>
          </reference>
          <reference field="3" count="1" selected="0">
            <x v="3"/>
          </reference>
          <reference field="9" count="1" selected="0">
            <x v="1"/>
          </reference>
        </references>
      </pivotArea>
    </chartFormat>
    <chartFormat chart="0" format="7" series="1">
      <pivotArea type="data" outline="0" fieldPosition="0">
        <references count="3">
          <reference field="4294967294" count="1" selected="0">
            <x v="0"/>
          </reference>
          <reference field="3" count="1" selected="0">
            <x v="3"/>
          </reference>
          <reference field="9" count="1" selected="0">
            <x v="2"/>
          </reference>
        </references>
      </pivotArea>
    </chartFormat>
    <chartFormat chart="0" format="8" series="1">
      <pivotArea type="data" outline="0" fieldPosition="0">
        <references count="3">
          <reference field="4294967294" count="1" selected="0">
            <x v="0"/>
          </reference>
          <reference field="3" count="1" selected="0">
            <x v="3"/>
          </reference>
          <reference field="9" count="1" selected="0">
            <x v="3"/>
          </reference>
        </references>
      </pivotArea>
    </chartFormat>
    <chartFormat chart="0" format="9" series="1">
      <pivotArea type="data" outline="0" fieldPosition="0">
        <references count="3">
          <reference field="4294967294" count="1" selected="0">
            <x v="0"/>
          </reference>
          <reference field="3" count="1" selected="0">
            <x v="3"/>
          </reference>
          <reference field="9" count="1" selected="0">
            <x v="4"/>
          </reference>
        </references>
      </pivotArea>
    </chartFormat>
    <chartFormat chart="0" format="10" series="1">
      <pivotArea type="data" outline="0" fieldPosition="0">
        <references count="3">
          <reference field="4294967294" count="1" selected="0">
            <x v="0"/>
          </reference>
          <reference field="3" count="1" selected="0">
            <x v="2"/>
          </reference>
          <reference field="9" count="1" selected="0">
            <x v="0"/>
          </reference>
        </references>
      </pivotArea>
    </chartFormat>
    <chartFormat chart="0" format="11" series="1">
      <pivotArea type="data" outline="0" fieldPosition="0">
        <references count="3">
          <reference field="4294967294" count="1" selected="0">
            <x v="0"/>
          </reference>
          <reference field="3" count="1" selected="0">
            <x v="2"/>
          </reference>
          <reference field="9" count="1" selected="0">
            <x v="1"/>
          </reference>
        </references>
      </pivotArea>
    </chartFormat>
    <chartFormat chart="0" format="12" series="1">
      <pivotArea type="data" outline="0" fieldPosition="0">
        <references count="3">
          <reference field="4294967294" count="1" selected="0">
            <x v="0"/>
          </reference>
          <reference field="3" count="1" selected="0">
            <x v="2"/>
          </reference>
          <reference field="9" count="1" selected="0">
            <x v="2"/>
          </reference>
        </references>
      </pivotArea>
    </chartFormat>
    <chartFormat chart="0" format="13" series="1">
      <pivotArea type="data" outline="0" fieldPosition="0">
        <references count="3">
          <reference field="4294967294" count="1" selected="0">
            <x v="0"/>
          </reference>
          <reference field="3" count="1" selected="0">
            <x v="2"/>
          </reference>
          <reference field="9" count="1" selected="0">
            <x v="3"/>
          </reference>
        </references>
      </pivotArea>
    </chartFormat>
    <chartFormat chart="0" format="14" series="1">
      <pivotArea type="data" outline="0" fieldPosition="0">
        <references count="3">
          <reference field="4294967294" count="1" selected="0">
            <x v="0"/>
          </reference>
          <reference field="3" count="1" selected="0">
            <x v="2"/>
          </reference>
          <reference field="9" count="1" selected="0">
            <x v="4"/>
          </reference>
        </references>
      </pivotArea>
    </chartFormat>
    <chartFormat chart="0" format="15" series="1">
      <pivotArea type="data" outline="0" fieldPosition="0">
        <references count="3">
          <reference field="4294967294" count="1" selected="0">
            <x v="0"/>
          </reference>
          <reference field="3" count="1" selected="0">
            <x v="1"/>
          </reference>
          <reference field="9" count="1" selected="0">
            <x v="0"/>
          </reference>
        </references>
      </pivotArea>
    </chartFormat>
    <chartFormat chart="0" format="16" series="1">
      <pivotArea type="data" outline="0" fieldPosition="0">
        <references count="3">
          <reference field="4294967294" count="1" selected="0">
            <x v="0"/>
          </reference>
          <reference field="3" count="1" selected="0">
            <x v="1"/>
          </reference>
          <reference field="9" count="1" selected="0">
            <x v="1"/>
          </reference>
        </references>
      </pivotArea>
    </chartFormat>
    <chartFormat chart="0" format="17" series="1">
      <pivotArea type="data" outline="0" fieldPosition="0">
        <references count="3">
          <reference field="4294967294" count="1" selected="0">
            <x v="0"/>
          </reference>
          <reference field="3" count="1" selected="0">
            <x v="1"/>
          </reference>
          <reference field="9" count="1" selected="0">
            <x v="2"/>
          </reference>
        </references>
      </pivotArea>
    </chartFormat>
    <chartFormat chart="0" format="18" series="1">
      <pivotArea type="data" outline="0" fieldPosition="0">
        <references count="3">
          <reference field="4294967294" count="1" selected="0">
            <x v="0"/>
          </reference>
          <reference field="3" count="1" selected="0">
            <x v="1"/>
          </reference>
          <reference field="9" count="1" selected="0">
            <x v="3"/>
          </reference>
        </references>
      </pivotArea>
    </chartFormat>
    <chartFormat chart="0" format="19" series="1">
      <pivotArea type="data" outline="0" fieldPosition="0">
        <references count="3">
          <reference field="4294967294" count="1" selected="0">
            <x v="0"/>
          </reference>
          <reference field="3" count="1" selected="0">
            <x v="1"/>
          </reference>
          <reference field="9" count="1" selected="0">
            <x v="4"/>
          </reference>
        </references>
      </pivotArea>
    </chartFormat>
    <chartFormat chart="0" format="20" series="1">
      <pivotArea type="data" outline="0" fieldPosition="0">
        <references count="3">
          <reference field="4294967294" count="1" selected="0">
            <x v="0"/>
          </reference>
          <reference field="3" count="1" selected="0">
            <x v="0"/>
          </reference>
          <reference field="9" count="1" selected="0">
            <x v="0"/>
          </reference>
        </references>
      </pivotArea>
    </chartFormat>
    <chartFormat chart="0" format="21" series="1">
      <pivotArea type="data" outline="0" fieldPosition="0">
        <references count="3">
          <reference field="4294967294" count="1" selected="0">
            <x v="0"/>
          </reference>
          <reference field="3" count="1" selected="0">
            <x v="0"/>
          </reference>
          <reference field="9" count="1" selected="0">
            <x v="1"/>
          </reference>
        </references>
      </pivotArea>
    </chartFormat>
    <chartFormat chart="0" format="22" series="1">
      <pivotArea type="data" outline="0" fieldPosition="0">
        <references count="3">
          <reference field="4294967294" count="1" selected="0">
            <x v="0"/>
          </reference>
          <reference field="3" count="1" selected="0">
            <x v="0"/>
          </reference>
          <reference field="9" count="1" selected="0">
            <x v="2"/>
          </reference>
        </references>
      </pivotArea>
    </chartFormat>
    <chartFormat chart="0" format="23" series="1">
      <pivotArea type="data" outline="0" fieldPosition="0">
        <references count="3">
          <reference field="4294967294" count="1" selected="0">
            <x v="0"/>
          </reference>
          <reference field="3" count="1" selected="0">
            <x v="0"/>
          </reference>
          <reference field="9" count="1" selected="0">
            <x v="3"/>
          </reference>
        </references>
      </pivotArea>
    </chartFormat>
    <chartFormat chart="0" format="24" series="1">
      <pivotArea type="data" outline="0" fieldPosition="0">
        <references count="3">
          <reference field="4294967294" count="1" selected="0">
            <x v="0"/>
          </reference>
          <reference field="3" count="1" selected="0">
            <x v="0"/>
          </reference>
          <reference field="9" count="1" selected="0">
            <x v="4"/>
          </reference>
        </references>
      </pivotArea>
    </chartFormat>
    <chartFormat chart="0" format="25" series="1">
      <pivotArea type="data" outline="0" fieldPosition="0">
        <references count="2">
          <reference field="4294967294" count="1" selected="0">
            <x v="0"/>
          </reference>
          <reference field="9" count="1" selected="0">
            <x v="0"/>
          </reference>
        </references>
      </pivotArea>
    </chartFormat>
    <chartFormat chart="0" format="26" series="1">
      <pivotArea type="data" outline="0" fieldPosition="0">
        <references count="2">
          <reference field="4294967294" count="1" selected="0">
            <x v="0"/>
          </reference>
          <reference field="9" count="1" selected="0">
            <x v="1"/>
          </reference>
        </references>
      </pivotArea>
    </chartFormat>
    <chartFormat chart="0" format="27" series="1">
      <pivotArea type="data" outline="0" fieldPosition="0">
        <references count="2">
          <reference field="4294967294" count="1" selected="0">
            <x v="0"/>
          </reference>
          <reference field="9" count="1" selected="0">
            <x v="2"/>
          </reference>
        </references>
      </pivotArea>
    </chartFormat>
    <chartFormat chart="0" format="28" series="1">
      <pivotArea type="data" outline="0" fieldPosition="0">
        <references count="2">
          <reference field="4294967294" count="1" selected="0">
            <x v="0"/>
          </reference>
          <reference field="9" count="1" selected="0">
            <x v="3"/>
          </reference>
        </references>
      </pivotArea>
    </chartFormat>
    <chartFormat chart="0" format="29" series="1">
      <pivotArea type="data" outline="0" fieldPosition="0">
        <references count="2">
          <reference field="4294967294" count="1" selected="0">
            <x v="0"/>
          </reference>
          <reference field="9" count="1" selected="0">
            <x v="4"/>
          </reference>
        </references>
      </pivotArea>
    </chartFormat>
    <chartFormat chart="4" format="35" series="1">
      <pivotArea type="data" outline="0" fieldPosition="0">
        <references count="2">
          <reference field="4294967294" count="1" selected="0">
            <x v="0"/>
          </reference>
          <reference field="9" count="1" selected="0">
            <x v="0"/>
          </reference>
        </references>
      </pivotArea>
    </chartFormat>
    <chartFormat chart="4" format="36" series="1">
      <pivotArea type="data" outline="0" fieldPosition="0">
        <references count="2">
          <reference field="4294967294" count="1" selected="0">
            <x v="0"/>
          </reference>
          <reference field="9" count="1" selected="0">
            <x v="1"/>
          </reference>
        </references>
      </pivotArea>
    </chartFormat>
    <chartFormat chart="4" format="37" series="1">
      <pivotArea type="data" outline="0" fieldPosition="0">
        <references count="2">
          <reference field="4294967294" count="1" selected="0">
            <x v="0"/>
          </reference>
          <reference field="9" count="1" selected="0">
            <x v="2"/>
          </reference>
        </references>
      </pivotArea>
    </chartFormat>
    <chartFormat chart="4" format="38" series="1">
      <pivotArea type="data" outline="0" fieldPosition="0">
        <references count="2">
          <reference field="4294967294" count="1" selected="0">
            <x v="0"/>
          </reference>
          <reference field="9" count="1" selected="0">
            <x v="3"/>
          </reference>
        </references>
      </pivotArea>
    </chartFormat>
    <chartFormat chart="4" format="3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3A1B67F1-9AB8-4ABC-B5B2-C41A4CC57F90}" sourceName="Customer Acquisition Type">
  <pivotTables>
    <pivotTable tabId="4" name="PivotTable1"/>
    <pivotTable tabId="5" name="PivotTable2"/>
    <pivotTable tabId="8" name="PivotTable5"/>
    <pivotTable tabId="9" name="PivotTable6"/>
    <pivotTable tabId="6" name="PivotTable3"/>
    <pivotTable tabId="7" name="PivotTable4"/>
  </pivotTables>
  <data>
    <tabular pivotCacheId="104394900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92750BA-4054-4AF1-B0E6-869496685ABE}" sourceName="State">
  <pivotTables>
    <pivotTable tabId="4" name="PivotTable1"/>
    <pivotTable tabId="5" name="PivotTable2"/>
    <pivotTable tabId="8" name="PivotTable5"/>
    <pivotTable tabId="9" name="PivotTable6"/>
    <pivotTable tabId="6" name="PivotTable3"/>
    <pivotTable tabId="7" name="PivotTable4"/>
  </pivotTables>
  <data>
    <tabular pivotCacheId="1043949007">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8BE2B1D-B9BE-4124-84D2-B9C094D7B6E7}" sourceName="Product">
  <pivotTables>
    <pivotTable tabId="4" name="PivotTable1"/>
    <pivotTable tabId="5" name="PivotTable2"/>
    <pivotTable tabId="8" name="PivotTable5"/>
    <pivotTable tabId="9" name="PivotTable6"/>
    <pivotTable tabId="6" name="PivotTable3"/>
    <pivotTable tabId="7" name="PivotTable4"/>
  </pivotTables>
  <data>
    <tabular pivotCacheId="1043949007">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054A6C3-17A6-4047-8D09-9D904A79D963}" sourceName="Years (Date)">
  <pivotTables>
    <pivotTable tabId="4" name="PivotTable1"/>
    <pivotTable tabId="5" name="PivotTable2"/>
    <pivotTable tabId="8" name="PivotTable5"/>
    <pivotTable tabId="9" name="PivotTable6"/>
    <pivotTable tabId="6" name="PivotTable3"/>
    <pivotTable tabId="7" name="PivotTable4"/>
  </pivotTables>
  <data>
    <tabular pivotCacheId="1043949007">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C4ACF750-B735-4DBA-AB1B-6F989B03B84B}" cache="Slicer_Customer_Acquisition_Type" caption="Customer Acquisition Type" columnCount="2" style="SlicerStyleLight1 2" rowHeight="260350"/>
  <slicer name="State" xr10:uid="{BE84021F-67A2-4D8D-B532-D18ACA9BA6C5}" cache="Slicer_State" caption="State" columnCount="4" style="SlicerStyleLight1 2" rowHeight="260350"/>
  <slicer name="Product" xr10:uid="{034CA206-3F68-4ACF-BAB7-4EB66EEABA06}" cache="Slicer_Product" caption="Product" columnCount="3" style="SlicerStyleLight1 2" rowHeight="260350"/>
  <slicer name="Years (Date)" xr10:uid="{5F3BF85F-FBB3-4ADF-A42E-614DC6D5F3CD}" cache="Slicer_Years__Date" caption="Years (Date)" columnCount="2" style="SlicerStyleLight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election activeCell="B17" sqref="B17"/>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9.5976562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74A0-C39C-45C5-93FF-4275667D6686}">
  <dimension ref="A1:B41"/>
  <sheetViews>
    <sheetView workbookViewId="0">
      <selection activeCell="B6" sqref="B6"/>
    </sheetView>
  </sheetViews>
  <sheetFormatPr defaultRowHeight="15.6" x14ac:dyDescent="0.3"/>
  <cols>
    <col min="1" max="1" width="12.296875" bestFit="1" customWidth="1"/>
    <col min="2" max="2" width="14.5" bestFit="1" customWidth="1"/>
  </cols>
  <sheetData>
    <row r="1" spans="1:2" x14ac:dyDescent="0.3">
      <c r="A1" s="3" t="s">
        <v>34</v>
      </c>
      <c r="B1" t="s">
        <v>51</v>
      </c>
    </row>
    <row r="2" spans="1:2" x14ac:dyDescent="0.3">
      <c r="A2" s="4" t="s">
        <v>36</v>
      </c>
      <c r="B2" s="8">
        <v>3440257</v>
      </c>
    </row>
    <row r="3" spans="1:2" x14ac:dyDescent="0.3">
      <c r="A3" s="5" t="s">
        <v>39</v>
      </c>
      <c r="B3" s="8">
        <v>225731</v>
      </c>
    </row>
    <row r="4" spans="1:2" x14ac:dyDescent="0.3">
      <c r="A4" s="5" t="s">
        <v>40</v>
      </c>
      <c r="B4" s="8">
        <v>224548</v>
      </c>
    </row>
    <row r="5" spans="1:2" x14ac:dyDescent="0.3">
      <c r="A5" s="5" t="s">
        <v>41</v>
      </c>
      <c r="B5" s="8">
        <v>223484</v>
      </c>
    </row>
    <row r="6" spans="1:2" x14ac:dyDescent="0.3">
      <c r="A6" s="5" t="s">
        <v>42</v>
      </c>
      <c r="B6" s="8">
        <v>278196</v>
      </c>
    </row>
    <row r="7" spans="1:2" x14ac:dyDescent="0.3">
      <c r="A7" s="5" t="s">
        <v>43</v>
      </c>
      <c r="B7" s="8">
        <v>266230</v>
      </c>
    </row>
    <row r="8" spans="1:2" x14ac:dyDescent="0.3">
      <c r="A8" s="5" t="s">
        <v>44</v>
      </c>
      <c r="B8" s="8">
        <v>290545</v>
      </c>
    </row>
    <row r="9" spans="1:2" x14ac:dyDescent="0.3">
      <c r="A9" s="5" t="s">
        <v>45</v>
      </c>
      <c r="B9" s="8">
        <v>355169</v>
      </c>
    </row>
    <row r="10" spans="1:2" x14ac:dyDescent="0.3">
      <c r="A10" s="5" t="s">
        <v>46</v>
      </c>
      <c r="B10" s="8">
        <v>393933</v>
      </c>
    </row>
    <row r="11" spans="1:2" x14ac:dyDescent="0.3">
      <c r="A11" s="5" t="s">
        <v>47</v>
      </c>
      <c r="B11" s="8">
        <v>229320</v>
      </c>
    </row>
    <row r="12" spans="1:2" x14ac:dyDescent="0.3">
      <c r="A12" s="5" t="s">
        <v>48</v>
      </c>
      <c r="B12" s="8">
        <v>335450</v>
      </c>
    </row>
    <row r="13" spans="1:2" x14ac:dyDescent="0.3">
      <c r="A13" s="5" t="s">
        <v>49</v>
      </c>
      <c r="B13" s="8">
        <v>351046</v>
      </c>
    </row>
    <row r="14" spans="1:2" x14ac:dyDescent="0.3">
      <c r="A14" s="5" t="s">
        <v>50</v>
      </c>
      <c r="B14" s="8">
        <v>266605</v>
      </c>
    </row>
    <row r="15" spans="1:2" x14ac:dyDescent="0.3">
      <c r="A15" s="4" t="s">
        <v>37</v>
      </c>
      <c r="B15" s="8">
        <v>3215757</v>
      </c>
    </row>
    <row r="16" spans="1:2" x14ac:dyDescent="0.3">
      <c r="A16" s="5" t="s">
        <v>39</v>
      </c>
      <c r="B16" s="8">
        <v>259495</v>
      </c>
    </row>
    <row r="17" spans="1:2" x14ac:dyDescent="0.3">
      <c r="A17" s="5" t="s">
        <v>40</v>
      </c>
      <c r="B17" s="8">
        <v>257885</v>
      </c>
    </row>
    <row r="18" spans="1:2" x14ac:dyDescent="0.3">
      <c r="A18" s="5" t="s">
        <v>41</v>
      </c>
      <c r="B18" s="8">
        <v>349520</v>
      </c>
    </row>
    <row r="19" spans="1:2" x14ac:dyDescent="0.3">
      <c r="A19" s="5" t="s">
        <v>42</v>
      </c>
      <c r="B19" s="8">
        <v>303523</v>
      </c>
    </row>
    <row r="20" spans="1:2" x14ac:dyDescent="0.3">
      <c r="A20" s="5" t="s">
        <v>43</v>
      </c>
      <c r="B20" s="8">
        <v>271232</v>
      </c>
    </row>
    <row r="21" spans="1:2" x14ac:dyDescent="0.3">
      <c r="A21" s="5" t="s">
        <v>44</v>
      </c>
      <c r="B21" s="8">
        <v>211561</v>
      </c>
    </row>
    <row r="22" spans="1:2" x14ac:dyDescent="0.3">
      <c r="A22" s="5" t="s">
        <v>45</v>
      </c>
      <c r="B22" s="8">
        <v>258372</v>
      </c>
    </row>
    <row r="23" spans="1:2" x14ac:dyDescent="0.3">
      <c r="A23" s="5" t="s">
        <v>46</v>
      </c>
      <c r="B23" s="8">
        <v>264448</v>
      </c>
    </row>
    <row r="24" spans="1:2" x14ac:dyDescent="0.3">
      <c r="A24" s="5" t="s">
        <v>47</v>
      </c>
      <c r="B24" s="8">
        <v>251170</v>
      </c>
    </row>
    <row r="25" spans="1:2" x14ac:dyDescent="0.3">
      <c r="A25" s="5" t="s">
        <v>48</v>
      </c>
      <c r="B25" s="8">
        <v>268407</v>
      </c>
    </row>
    <row r="26" spans="1:2" x14ac:dyDescent="0.3">
      <c r="A26" s="5" t="s">
        <v>49</v>
      </c>
      <c r="B26" s="8">
        <v>255850</v>
      </c>
    </row>
    <row r="27" spans="1:2" x14ac:dyDescent="0.3">
      <c r="A27" s="5" t="s">
        <v>50</v>
      </c>
      <c r="B27" s="8">
        <v>264294</v>
      </c>
    </row>
    <row r="28" spans="1:2" x14ac:dyDescent="0.3">
      <c r="A28" s="4" t="s">
        <v>38</v>
      </c>
      <c r="B28" s="8">
        <v>2929854</v>
      </c>
    </row>
    <row r="29" spans="1:2" x14ac:dyDescent="0.3">
      <c r="A29" s="5" t="s">
        <v>39</v>
      </c>
      <c r="B29" s="8">
        <v>291449</v>
      </c>
    </row>
    <row r="30" spans="1:2" x14ac:dyDescent="0.3">
      <c r="A30" s="5" t="s">
        <v>40</v>
      </c>
      <c r="B30" s="8">
        <v>170811</v>
      </c>
    </row>
    <row r="31" spans="1:2" x14ac:dyDescent="0.3">
      <c r="A31" s="5" t="s">
        <v>41</v>
      </c>
      <c r="B31" s="8">
        <v>240407</v>
      </c>
    </row>
    <row r="32" spans="1:2" x14ac:dyDescent="0.3">
      <c r="A32" s="5" t="s">
        <v>42</v>
      </c>
      <c r="B32" s="8">
        <v>204011</v>
      </c>
    </row>
    <row r="33" spans="1:2" x14ac:dyDescent="0.3">
      <c r="A33" s="5" t="s">
        <v>43</v>
      </c>
      <c r="B33" s="8">
        <v>236108</v>
      </c>
    </row>
    <row r="34" spans="1:2" x14ac:dyDescent="0.3">
      <c r="A34" s="5" t="s">
        <v>44</v>
      </c>
      <c r="B34" s="8">
        <v>275295</v>
      </c>
    </row>
    <row r="35" spans="1:2" x14ac:dyDescent="0.3">
      <c r="A35" s="5" t="s">
        <v>45</v>
      </c>
      <c r="B35" s="8">
        <v>302998</v>
      </c>
    </row>
    <row r="36" spans="1:2" x14ac:dyDescent="0.3">
      <c r="A36" s="5" t="s">
        <v>46</v>
      </c>
      <c r="B36" s="8">
        <v>239334</v>
      </c>
    </row>
    <row r="37" spans="1:2" x14ac:dyDescent="0.3">
      <c r="A37" s="5" t="s">
        <v>47</v>
      </c>
      <c r="B37" s="8">
        <v>242180</v>
      </c>
    </row>
    <row r="38" spans="1:2" x14ac:dyDescent="0.3">
      <c r="A38" s="5" t="s">
        <v>48</v>
      </c>
      <c r="B38" s="8">
        <v>186102</v>
      </c>
    </row>
    <row r="39" spans="1:2" x14ac:dyDescent="0.3">
      <c r="A39" s="5" t="s">
        <v>49</v>
      </c>
      <c r="B39" s="8">
        <v>271812</v>
      </c>
    </row>
    <row r="40" spans="1:2" x14ac:dyDescent="0.3">
      <c r="A40" s="5" t="s">
        <v>50</v>
      </c>
      <c r="B40" s="8">
        <v>269347</v>
      </c>
    </row>
    <row r="41" spans="1:2" x14ac:dyDescent="0.3">
      <c r="A41" s="4" t="s">
        <v>35</v>
      </c>
      <c r="B41" s="8">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5B7E-1A0A-43A9-9513-C08F20017657}">
  <dimension ref="A1:M8"/>
  <sheetViews>
    <sheetView topLeftCell="F1" workbookViewId="0">
      <selection activeCell="F17" sqref="F17"/>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13" x14ac:dyDescent="0.3">
      <c r="B1" s="3" t="s">
        <v>52</v>
      </c>
    </row>
    <row r="2" spans="1:13" x14ac:dyDescent="0.3">
      <c r="B2" t="s">
        <v>23</v>
      </c>
      <c r="C2" t="s">
        <v>19</v>
      </c>
      <c r="D2" t="s">
        <v>15</v>
      </c>
      <c r="E2" t="s">
        <v>22</v>
      </c>
      <c r="F2" t="s">
        <v>12</v>
      </c>
      <c r="G2" t="s">
        <v>20</v>
      </c>
      <c r="H2" t="s">
        <v>24</v>
      </c>
      <c r="I2" t="s">
        <v>35</v>
      </c>
    </row>
    <row r="3" spans="1:13" x14ac:dyDescent="0.3">
      <c r="A3" t="s">
        <v>51</v>
      </c>
      <c r="B3" s="8">
        <v>1353090</v>
      </c>
      <c r="C3" s="8">
        <v>1412456</v>
      </c>
      <c r="D3" s="8">
        <v>1381150</v>
      </c>
      <c r="E3" s="8">
        <v>1376333</v>
      </c>
      <c r="F3" s="8">
        <v>1314385</v>
      </c>
      <c r="G3" s="8">
        <v>1439951</v>
      </c>
      <c r="H3" s="8">
        <v>1308503</v>
      </c>
      <c r="I3" s="8">
        <v>9585868</v>
      </c>
    </row>
    <row r="7" spans="1:13" x14ac:dyDescent="0.3">
      <c r="G7" s="6" t="s">
        <v>23</v>
      </c>
      <c r="H7" s="6" t="s">
        <v>19</v>
      </c>
      <c r="I7" s="6" t="s">
        <v>15</v>
      </c>
      <c r="J7" s="6" t="s">
        <v>22</v>
      </c>
      <c r="K7" s="6" t="s">
        <v>12</v>
      </c>
      <c r="L7" s="6" t="s">
        <v>20</v>
      </c>
      <c r="M7" s="6" t="s">
        <v>24</v>
      </c>
    </row>
    <row r="8" spans="1:13" x14ac:dyDescent="0.3">
      <c r="F8" t="str">
        <f>A3</f>
        <v>Sum of Revenue</v>
      </c>
      <c r="G8">
        <f>GETPIVOTDATA("Revenue",$A$1,"State","Alabama")</f>
        <v>1353090</v>
      </c>
      <c r="H8">
        <f>GETPIVOTDATA("Revenue",$A$1,"State","Florida")</f>
        <v>1412456</v>
      </c>
      <c r="I8">
        <f>GETPIVOTDATA("Revenue",$A$1,"State","Georgia")</f>
        <v>1381150</v>
      </c>
      <c r="J8">
        <f>GETPIVOTDATA("Revenue",$A$1,"State","Mississippi")</f>
        <v>1376333</v>
      </c>
      <c r="K8">
        <f>GETPIVOTDATA("Revenue",$A$1,"State","North Carolina")</f>
        <v>1314385</v>
      </c>
      <c r="L8">
        <f>GETPIVOTDATA("Revenue",$A$1,"State","South Carolina")</f>
        <v>1439951</v>
      </c>
      <c r="M8">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49090-BE61-4521-AE1D-29BB92263CA2}">
  <dimension ref="A1:B4"/>
  <sheetViews>
    <sheetView tabSelected="1" workbookViewId="0">
      <selection activeCell="H20" sqref="H20"/>
    </sheetView>
  </sheetViews>
  <sheetFormatPr defaultRowHeight="15.6" x14ac:dyDescent="0.3"/>
  <cols>
    <col min="1" max="1" width="12.296875" bestFit="1" customWidth="1"/>
    <col min="2" max="2" width="16" bestFit="1" customWidth="1"/>
  </cols>
  <sheetData>
    <row r="1" spans="1:2" x14ac:dyDescent="0.3">
      <c r="A1" s="3" t="s">
        <v>34</v>
      </c>
      <c r="B1" t="s">
        <v>53</v>
      </c>
    </row>
    <row r="2" spans="1:2" x14ac:dyDescent="0.3">
      <c r="A2" s="4" t="s">
        <v>7</v>
      </c>
      <c r="B2" s="8">
        <v>3889</v>
      </c>
    </row>
    <row r="3" spans="1:2" x14ac:dyDescent="0.3">
      <c r="A3" s="4" t="s">
        <v>8</v>
      </c>
      <c r="B3" s="8">
        <v>1891</v>
      </c>
    </row>
    <row r="4" spans="1:2" x14ac:dyDescent="0.3">
      <c r="A4" s="4" t="s">
        <v>35</v>
      </c>
      <c r="B4" s="8">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76FD-A52E-4646-8EC1-B0C986C51FA5}">
  <dimension ref="A1:B4"/>
  <sheetViews>
    <sheetView workbookViewId="0">
      <selection activeCell="B3" sqref="B3"/>
    </sheetView>
  </sheetViews>
  <sheetFormatPr defaultRowHeight="15.6" x14ac:dyDescent="0.3"/>
  <cols>
    <col min="1" max="1" width="12.296875" bestFit="1" customWidth="1"/>
    <col min="2" max="2" width="14.5" bestFit="1" customWidth="1"/>
  </cols>
  <sheetData>
    <row r="1" spans="1:2" x14ac:dyDescent="0.3">
      <c r="A1" s="3" t="s">
        <v>34</v>
      </c>
      <c r="B1" t="s">
        <v>54</v>
      </c>
    </row>
    <row r="2" spans="1:2" x14ac:dyDescent="0.3">
      <c r="A2" s="4" t="s">
        <v>10</v>
      </c>
      <c r="B2" s="8">
        <v>5184</v>
      </c>
    </row>
    <row r="3" spans="1:2" x14ac:dyDescent="0.3">
      <c r="A3" s="4" t="s">
        <v>9</v>
      </c>
      <c r="B3" s="8">
        <v>596</v>
      </c>
    </row>
    <row r="4" spans="1:2" x14ac:dyDescent="0.3">
      <c r="A4" s="4" t="s">
        <v>35</v>
      </c>
      <c r="B4" s="8">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F986A-EC0A-419D-AB29-8DF49A89818C}">
  <dimension ref="A1:C10"/>
  <sheetViews>
    <sheetView workbookViewId="0">
      <selection activeCell="A19" sqref="A19"/>
    </sheetView>
  </sheetViews>
  <sheetFormatPr defaultRowHeight="15.6" x14ac:dyDescent="0.3"/>
  <cols>
    <col min="1" max="1" width="12.296875" bestFit="1" customWidth="1"/>
    <col min="2" max="2" width="16" bestFit="1" customWidth="1"/>
  </cols>
  <sheetData>
    <row r="1" spans="1:3" x14ac:dyDescent="0.3">
      <c r="A1" s="3" t="s">
        <v>34</v>
      </c>
      <c r="B1" t="s">
        <v>53</v>
      </c>
    </row>
    <row r="2" spans="1:3" x14ac:dyDescent="0.3">
      <c r="A2" s="4" t="s">
        <v>16</v>
      </c>
      <c r="B2" s="8">
        <v>1851</v>
      </c>
    </row>
    <row r="3" spans="1:3" x14ac:dyDescent="0.3">
      <c r="A3" s="4" t="s">
        <v>5</v>
      </c>
      <c r="B3" s="8">
        <v>1947</v>
      </c>
    </row>
    <row r="4" spans="1:3" x14ac:dyDescent="0.3">
      <c r="A4" s="4" t="s">
        <v>13</v>
      </c>
      <c r="B4" s="8">
        <v>1982</v>
      </c>
    </row>
    <row r="5" spans="1:3" x14ac:dyDescent="0.3">
      <c r="A5" s="4" t="s">
        <v>35</v>
      </c>
      <c r="B5" s="8">
        <v>5780</v>
      </c>
    </row>
    <row r="7" spans="1:3" x14ac:dyDescent="0.3">
      <c r="B7" t="s">
        <v>16</v>
      </c>
      <c r="C7">
        <v>1851</v>
      </c>
    </row>
    <row r="8" spans="1:3" x14ac:dyDescent="0.3">
      <c r="B8" t="s">
        <v>5</v>
      </c>
      <c r="C8">
        <v>1947</v>
      </c>
    </row>
    <row r="9" spans="1:3" x14ac:dyDescent="0.3">
      <c r="B9" t="s">
        <v>13</v>
      </c>
      <c r="C9">
        <v>1982</v>
      </c>
    </row>
    <row r="10" spans="1:3" x14ac:dyDescent="0.3">
      <c r="B10" t="s">
        <v>35</v>
      </c>
      <c r="C10">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7F808-A690-479D-AA77-18D7C2B06744}">
  <dimension ref="A1:G8"/>
  <sheetViews>
    <sheetView topLeftCell="E1" workbookViewId="0">
      <selection activeCell="B20" sqref="B20"/>
    </sheetView>
  </sheetViews>
  <sheetFormatPr defaultRowHeight="15.6" x14ac:dyDescent="0.3"/>
  <cols>
    <col min="1" max="1" width="16"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8" width="10.8984375" bestFit="1" customWidth="1"/>
    <col min="9" max="9" width="6.69921875" bestFit="1" customWidth="1"/>
    <col min="10" max="10" width="5.69921875" bestFit="1" customWidth="1"/>
    <col min="11" max="11" width="7.19921875" bestFit="1" customWidth="1"/>
    <col min="12" max="12" width="11.19921875" bestFit="1" customWidth="1"/>
    <col min="13" max="13" width="13.8984375" bestFit="1" customWidth="1"/>
    <col min="14" max="14" width="10.8984375" bestFit="1" customWidth="1"/>
    <col min="15" max="15" width="6.69921875" bestFit="1" customWidth="1"/>
    <col min="16" max="16" width="5.69921875" bestFit="1" customWidth="1"/>
    <col min="17" max="17" width="7.19921875" bestFit="1" customWidth="1"/>
    <col min="18" max="18" width="11.19921875" bestFit="1" customWidth="1"/>
    <col min="19" max="19" width="13.8984375" bestFit="1" customWidth="1"/>
    <col min="20" max="20" width="10.8984375" bestFit="1" customWidth="1"/>
    <col min="21" max="21" width="6.69921875" bestFit="1" customWidth="1"/>
    <col min="22" max="22" width="5.69921875" bestFit="1" customWidth="1"/>
    <col min="23" max="23" width="7.19921875" bestFit="1" customWidth="1"/>
    <col min="24" max="24" width="11.19921875" bestFit="1" customWidth="1"/>
    <col min="25" max="25" width="13.8984375" bestFit="1" customWidth="1"/>
    <col min="26" max="26" width="10.8984375" bestFit="1" customWidth="1"/>
    <col min="27" max="27" width="6.69921875" bestFit="1" customWidth="1"/>
    <col min="28" max="28" width="5.69921875" bestFit="1" customWidth="1"/>
    <col min="29" max="29" width="7.19921875" bestFit="1" customWidth="1"/>
    <col min="30" max="30" width="11.19921875" bestFit="1" customWidth="1"/>
    <col min="31" max="31" width="13.8984375" bestFit="1" customWidth="1"/>
    <col min="32" max="32" width="10.8984375" bestFit="1" customWidth="1"/>
  </cols>
  <sheetData>
    <row r="1" spans="1:7" x14ac:dyDescent="0.3">
      <c r="A1" s="3" t="s">
        <v>53</v>
      </c>
      <c r="B1" s="3" t="s">
        <v>52</v>
      </c>
    </row>
    <row r="2" spans="1:7" x14ac:dyDescent="0.3">
      <c r="A2" s="3" t="s">
        <v>34</v>
      </c>
      <c r="B2" t="s">
        <v>28</v>
      </c>
      <c r="C2" t="s">
        <v>27</v>
      </c>
      <c r="D2" t="s">
        <v>29</v>
      </c>
      <c r="E2" t="s">
        <v>30</v>
      </c>
      <c r="F2" t="s">
        <v>31</v>
      </c>
      <c r="G2" t="s">
        <v>35</v>
      </c>
    </row>
    <row r="3" spans="1:7" x14ac:dyDescent="0.3">
      <c r="A3" s="4" t="s">
        <v>17</v>
      </c>
      <c r="B3" s="8">
        <v>106</v>
      </c>
      <c r="C3" s="8">
        <v>243</v>
      </c>
      <c r="D3" s="8">
        <v>474</v>
      </c>
      <c r="E3" s="8">
        <v>244</v>
      </c>
      <c r="F3" s="8">
        <v>104</v>
      </c>
      <c r="G3" s="8">
        <v>1171</v>
      </c>
    </row>
    <row r="4" spans="1:7" x14ac:dyDescent="0.3">
      <c r="A4" s="4" t="s">
        <v>18</v>
      </c>
      <c r="B4" s="8">
        <v>123</v>
      </c>
      <c r="C4" s="8">
        <v>200</v>
      </c>
      <c r="D4" s="8">
        <v>459</v>
      </c>
      <c r="E4" s="8">
        <v>240</v>
      </c>
      <c r="F4" s="8">
        <v>113</v>
      </c>
      <c r="G4" s="8">
        <v>1135</v>
      </c>
    </row>
    <row r="5" spans="1:7" x14ac:dyDescent="0.3">
      <c r="A5" s="4" t="s">
        <v>14</v>
      </c>
      <c r="B5" s="8">
        <v>133</v>
      </c>
      <c r="C5" s="8">
        <v>231</v>
      </c>
      <c r="D5" s="8">
        <v>421</v>
      </c>
      <c r="E5" s="8">
        <v>249</v>
      </c>
      <c r="F5" s="8">
        <v>119</v>
      </c>
      <c r="G5" s="8">
        <v>1153</v>
      </c>
    </row>
    <row r="6" spans="1:7" x14ac:dyDescent="0.3">
      <c r="A6" s="4" t="s">
        <v>21</v>
      </c>
      <c r="B6" s="8">
        <v>126</v>
      </c>
      <c r="C6" s="8">
        <v>248</v>
      </c>
      <c r="D6" s="8">
        <v>445</v>
      </c>
      <c r="E6" s="8">
        <v>249</v>
      </c>
      <c r="F6" s="8">
        <v>92</v>
      </c>
      <c r="G6" s="8">
        <v>1160</v>
      </c>
    </row>
    <row r="7" spans="1:7" x14ac:dyDescent="0.3">
      <c r="A7" s="4" t="s">
        <v>6</v>
      </c>
      <c r="B7" s="8">
        <v>109</v>
      </c>
      <c r="C7" s="8">
        <v>198</v>
      </c>
      <c r="D7" s="8">
        <v>509</v>
      </c>
      <c r="E7" s="8">
        <v>231</v>
      </c>
      <c r="F7" s="8">
        <v>114</v>
      </c>
      <c r="G7" s="8">
        <v>1161</v>
      </c>
    </row>
    <row r="8" spans="1:7" x14ac:dyDescent="0.3">
      <c r="A8" s="4" t="s">
        <v>35</v>
      </c>
      <c r="B8" s="8">
        <v>597</v>
      </c>
      <c r="C8" s="8">
        <v>1120</v>
      </c>
      <c r="D8" s="8">
        <v>2308</v>
      </c>
      <c r="E8" s="8">
        <v>1213</v>
      </c>
      <c r="F8" s="8">
        <v>542</v>
      </c>
      <c r="G8" s="8">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8C31D-574A-4EA5-95B1-D2F74640213D}">
  <dimension ref="A2:AC60"/>
  <sheetViews>
    <sheetView showGridLines="0" zoomScale="52" zoomScaleNormal="52" workbookViewId="0">
      <selection activeCell="A6" sqref="A6"/>
    </sheetView>
  </sheetViews>
  <sheetFormatPr defaultRowHeight="15.6" x14ac:dyDescent="0.3"/>
  <sheetData>
    <row r="2" spans="1:29"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row>
    <row r="4" spans="1:29"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row>
    <row r="5" spans="1:29"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spans="1:29"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29"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spans="1:29"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spans="1:29"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spans="1:29"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spans="1:29"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spans="1:29"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spans="1:29"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spans="1:29"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spans="1:29"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spans="1:29"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spans="1:29"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spans="1:29"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spans="1:29"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spans="1:29"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spans="1:29"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spans="1:29"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spans="1:29"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spans="1:29"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spans="1:29"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spans="1:29"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spans="1:29"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Country Sales map</vt:lpstr>
      <vt:lpstr>Delivery Performance </vt:lpstr>
      <vt:lpstr>Return Rate</vt:lpstr>
      <vt:lpstr>Customer Acquistion Waterfall</vt:lpstr>
      <vt:lpstr>Customer Satisfaction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Tejas Kharode</cp:lastModifiedBy>
  <dcterms:created xsi:type="dcterms:W3CDTF">2019-08-26T17:24:45Z</dcterms:created>
  <dcterms:modified xsi:type="dcterms:W3CDTF">2024-10-24T10:56:59Z</dcterms:modified>
  <cp:category/>
</cp:coreProperties>
</file>