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515" windowHeight="7170" firstSheet="1" activeTab="9"/>
  </bookViews>
  <sheets>
    <sheet name="Data" sheetId="19" r:id="rId1"/>
    <sheet name="Var" sheetId="3" r:id="rId2"/>
    <sheet name="Cor" sheetId="4" r:id="rId3"/>
    <sheet name="PC" sheetId="6" r:id="rId4"/>
    <sheet name="Sheet2" sheetId="2" r:id="rId5"/>
    <sheet name="Sheet9" sheetId="10" r:id="rId6"/>
    <sheet name="Scr cmpt" sheetId="11" r:id="rId7"/>
    <sheet name="Sheet11" sheetId="12" r:id="rId8"/>
    <sheet name="Loading" sheetId="13" r:id="rId9"/>
    <sheet name="Sheet4" sheetId="14" r:id="rId10"/>
    <sheet name="Sheet6" sheetId="15" r:id="rId11"/>
    <sheet name="Sheet7" sheetId="16" r:id="rId12"/>
    <sheet name="Sheet8" sheetId="17" r:id="rId13"/>
    <sheet name="Sheet13" sheetId="18" r:id="rId14"/>
  </sheets>
  <calcPr calcId="145621"/>
</workbook>
</file>

<file path=xl/calcChain.xml><?xml version="1.0" encoding="utf-8"?>
<calcChain xmlns="http://schemas.openxmlformats.org/spreadsheetml/2006/main">
  <c r="G5" i="17" l="1"/>
  <c r="F5" i="17"/>
  <c r="E5" i="17"/>
  <c r="F3" i="17"/>
  <c r="G3" i="17"/>
  <c r="E3" i="17"/>
  <c r="H3" i="15"/>
  <c r="H4" i="15"/>
  <c r="H5" i="15"/>
  <c r="H6" i="15"/>
  <c r="H7" i="15"/>
  <c r="H8" i="15"/>
  <c r="H2" i="15"/>
  <c r="H3" i="14"/>
  <c r="H4" i="14"/>
  <c r="H5" i="14"/>
  <c r="H6" i="14"/>
  <c r="H7" i="14"/>
  <c r="H8" i="14"/>
  <c r="H2" i="14"/>
  <c r="J23" i="11" l="1"/>
  <c r="K23" i="11"/>
  <c r="L23" i="11"/>
  <c r="M23" i="11"/>
  <c r="N23" i="11"/>
  <c r="O23" i="11"/>
  <c r="P23" i="11"/>
  <c r="J24" i="11"/>
  <c r="K24" i="11"/>
  <c r="L24" i="11"/>
  <c r="M24" i="11"/>
  <c r="N24" i="11"/>
  <c r="O24" i="11"/>
  <c r="P24" i="11"/>
  <c r="J12" i="11"/>
  <c r="K12" i="11"/>
  <c r="L12" i="11"/>
  <c r="M12" i="11"/>
  <c r="N12" i="11"/>
  <c r="O12" i="11"/>
  <c r="P12" i="11"/>
  <c r="J13" i="11"/>
  <c r="K13" i="11"/>
  <c r="L13" i="11"/>
  <c r="M13" i="11"/>
  <c r="N13" i="11"/>
  <c r="O13" i="11"/>
  <c r="P13" i="11"/>
  <c r="J14" i="11"/>
  <c r="K14" i="11"/>
  <c r="L14" i="11"/>
  <c r="M14" i="11"/>
  <c r="N14" i="11"/>
  <c r="O14" i="11"/>
  <c r="P14" i="11"/>
  <c r="J15" i="11"/>
  <c r="K15" i="11"/>
  <c r="L15" i="11"/>
  <c r="M15" i="11"/>
  <c r="N15" i="11"/>
  <c r="O15" i="11"/>
  <c r="P15" i="11"/>
  <c r="J16" i="11"/>
  <c r="K16" i="11"/>
  <c r="L16" i="11"/>
  <c r="M16" i="11"/>
  <c r="N16" i="11"/>
  <c r="O16" i="11"/>
  <c r="P16" i="11"/>
  <c r="J17" i="11"/>
  <c r="K17" i="11"/>
  <c r="L17" i="11"/>
  <c r="M17" i="11"/>
  <c r="N17" i="11"/>
  <c r="O17" i="11"/>
  <c r="P17" i="11"/>
  <c r="J18" i="11"/>
  <c r="K18" i="11"/>
  <c r="L18" i="11"/>
  <c r="M18" i="11"/>
  <c r="N18" i="11"/>
  <c r="O18" i="11"/>
  <c r="P18" i="11"/>
  <c r="J19" i="11"/>
  <c r="K19" i="11"/>
  <c r="L19" i="11"/>
  <c r="M19" i="11"/>
  <c r="N19" i="11"/>
  <c r="O19" i="11"/>
  <c r="P19" i="11"/>
  <c r="J20" i="11"/>
  <c r="K20" i="11"/>
  <c r="L20" i="11"/>
  <c r="M20" i="11"/>
  <c r="N20" i="11"/>
  <c r="O20" i="11"/>
  <c r="P20" i="11"/>
  <c r="J21" i="11"/>
  <c r="K21" i="11"/>
  <c r="L21" i="11"/>
  <c r="M21" i="11"/>
  <c r="N21" i="11"/>
  <c r="O21" i="11"/>
  <c r="P21" i="11"/>
  <c r="J22" i="11"/>
  <c r="K22" i="11"/>
  <c r="L22" i="11"/>
  <c r="M22" i="11"/>
  <c r="N22" i="11"/>
  <c r="O22" i="11"/>
  <c r="P22" i="11"/>
  <c r="K11" i="11"/>
  <c r="L11" i="11"/>
  <c r="M11" i="11"/>
  <c r="N11" i="11"/>
  <c r="O11" i="11"/>
  <c r="P11" i="11"/>
  <c r="J11" i="11"/>
  <c r="I3" i="2"/>
  <c r="J3" i="2"/>
  <c r="K3" i="2"/>
  <c r="L3" i="2"/>
  <c r="M3" i="2"/>
  <c r="N3" i="2"/>
  <c r="O3" i="2"/>
  <c r="I4" i="2"/>
  <c r="J4" i="2"/>
  <c r="K4" i="2"/>
  <c r="L4" i="2"/>
  <c r="M4" i="2"/>
  <c r="N4" i="2"/>
  <c r="O4" i="2"/>
  <c r="I5" i="2"/>
  <c r="J5" i="2"/>
  <c r="K5" i="2"/>
  <c r="L5" i="2"/>
  <c r="M5" i="2"/>
  <c r="N5" i="2"/>
  <c r="O5" i="2"/>
  <c r="I6" i="2"/>
  <c r="J6" i="2"/>
  <c r="K6" i="2"/>
  <c r="L6" i="2"/>
  <c r="M6" i="2"/>
  <c r="N6" i="2"/>
  <c r="O6" i="2"/>
  <c r="I7" i="2"/>
  <c r="J7" i="2"/>
  <c r="K7" i="2"/>
  <c r="L7" i="2"/>
  <c r="M7" i="2"/>
  <c r="N7" i="2"/>
  <c r="O7" i="2"/>
  <c r="I8" i="2"/>
  <c r="J8" i="2"/>
  <c r="K8" i="2"/>
  <c r="L8" i="2"/>
  <c r="M8" i="2"/>
  <c r="N8" i="2"/>
  <c r="O8" i="2"/>
  <c r="I9" i="2"/>
  <c r="J9" i="2"/>
  <c r="K9" i="2"/>
  <c r="L9" i="2"/>
  <c r="M9" i="2"/>
  <c r="N9" i="2"/>
  <c r="O9" i="2"/>
  <c r="I10" i="2"/>
  <c r="J10" i="2"/>
  <c r="K10" i="2"/>
  <c r="L10" i="2"/>
  <c r="M10" i="2"/>
  <c r="N10" i="2"/>
  <c r="O10" i="2"/>
  <c r="I11" i="2"/>
  <c r="J11" i="2"/>
  <c r="K11" i="2"/>
  <c r="L11" i="2"/>
  <c r="M11" i="2"/>
  <c r="N11" i="2"/>
  <c r="O11" i="2"/>
  <c r="I12" i="2"/>
  <c r="J12" i="2"/>
  <c r="K12" i="2"/>
  <c r="L12" i="2"/>
  <c r="M12" i="2"/>
  <c r="N12" i="2"/>
  <c r="O12" i="2"/>
  <c r="I13" i="2"/>
  <c r="J13" i="2"/>
  <c r="K13" i="2"/>
  <c r="L13" i="2"/>
  <c r="M13" i="2"/>
  <c r="N13" i="2"/>
  <c r="O13" i="2"/>
  <c r="I14" i="2"/>
  <c r="J14" i="2"/>
  <c r="K14" i="2"/>
  <c r="L14" i="2"/>
  <c r="M14" i="2"/>
  <c r="N14" i="2"/>
  <c r="O14" i="2"/>
  <c r="I15" i="2"/>
  <c r="J15" i="2"/>
  <c r="K15" i="2"/>
  <c r="L15" i="2"/>
  <c r="M15" i="2"/>
  <c r="N15" i="2"/>
  <c r="O15" i="2"/>
  <c r="J2" i="2"/>
  <c r="K2" i="2"/>
  <c r="L2" i="2"/>
  <c r="M2" i="2"/>
  <c r="N2" i="2"/>
  <c r="O2" i="2"/>
  <c r="I2" i="2"/>
  <c r="B17" i="2"/>
  <c r="C17" i="2"/>
  <c r="D17" i="2"/>
  <c r="E17" i="2"/>
  <c r="F17" i="2"/>
  <c r="G17" i="2"/>
  <c r="B18" i="2"/>
  <c r="C18" i="2"/>
  <c r="D18" i="2"/>
  <c r="E18" i="2"/>
  <c r="F18" i="2"/>
  <c r="G18" i="2"/>
  <c r="A18" i="2"/>
  <c r="A17" i="2"/>
  <c r="C8" i="6"/>
  <c r="D8" i="6"/>
  <c r="E8" i="6"/>
  <c r="F8" i="6"/>
  <c r="G8" i="6"/>
  <c r="H8" i="6"/>
  <c r="B8" i="6"/>
</calcChain>
</file>

<file path=xl/sharedStrings.xml><?xml version="1.0" encoding="utf-8"?>
<sst xmlns="http://schemas.openxmlformats.org/spreadsheetml/2006/main" count="176" uniqueCount="47">
  <si>
    <t xml:space="preserve">Height </t>
  </si>
  <si>
    <t xml:space="preserve">Weight </t>
  </si>
  <si>
    <t xml:space="preserve">Education </t>
  </si>
  <si>
    <t xml:space="preserve">Age </t>
  </si>
  <si>
    <t xml:space="preserve">IQ </t>
  </si>
  <si>
    <t>No. of Children</t>
  </si>
  <si>
    <t>Size of Household</t>
  </si>
  <si>
    <t>Height</t>
  </si>
  <si>
    <t>Weight</t>
  </si>
  <si>
    <t>Education</t>
  </si>
  <si>
    <t>Age</t>
  </si>
  <si>
    <t>IQ</t>
  </si>
  <si>
    <t>PC1</t>
  </si>
  <si>
    <t>PC2</t>
  </si>
  <si>
    <t>PC3</t>
  </si>
  <si>
    <t>PC4</t>
  </si>
  <si>
    <t>PC5</t>
  </si>
  <si>
    <t>PC6</t>
  </si>
  <si>
    <t>PC7</t>
  </si>
  <si>
    <t>Variance</t>
  </si>
  <si>
    <t>Standard deviation</t>
  </si>
  <si>
    <t>Proportion of Variance</t>
  </si>
  <si>
    <t>Cumulative Proportion</t>
  </si>
  <si>
    <t>Importance of components</t>
  </si>
  <si>
    <t>fit.1$x</t>
  </si>
  <si>
    <t>Sales Person</t>
  </si>
  <si>
    <t>Standardized Values</t>
  </si>
  <si>
    <t>Height.</t>
  </si>
  <si>
    <t>Weight.</t>
  </si>
  <si>
    <t>Education.</t>
  </si>
  <si>
    <t>Age.</t>
  </si>
  <si>
    <t>No..of.Children</t>
  </si>
  <si>
    <t>Size.of.Household</t>
  </si>
  <si>
    <t>IQ.</t>
  </si>
  <si>
    <t>RC1</t>
  </si>
  <si>
    <t>RC2</t>
  </si>
  <si>
    <t>RC3</t>
  </si>
  <si>
    <t>h2</t>
  </si>
  <si>
    <t>u2</t>
  </si>
  <si>
    <t>com</t>
  </si>
  <si>
    <t>SS loadings</t>
  </si>
  <si>
    <t>Proportion Var</t>
  </si>
  <si>
    <t>Cumulative Var</t>
  </si>
  <si>
    <t>Proportion Explained</t>
  </si>
  <si>
    <t>Maturity Score</t>
  </si>
  <si>
    <t>Physical Personality Score</t>
  </si>
  <si>
    <t>Knowledge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</si>
</sst>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12"/>
      <color rgb="FF4D4D4C"/>
      <name val="Consolas"/>
      <family val="3"/>
    </font>
    <font>
      <sz val="11"/>
      <color theme="1"/>
      <name val="Cambria"/>
      <family val="1"/>
      <scheme val="major"/>
    </font>
    <font>
      <sz val="11"/>
      <color rgb="FF4D4D4C"/>
      <name val="Cambria"/>
      <family val="1"/>
      <scheme val="major"/>
    </font>
    <font>
      <sz val="10"/>
      <color theme="0" tint="-0.89999084444715716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2"/>
      <color rgb="FFC00000"/>
      <name val="Consolas"/>
      <family val="3"/>
    </font>
    <font>
      <b/>
      <sz val="11"/>
      <color rgb="FFC00000"/>
      <name val="Calibri"/>
      <family val="2"/>
      <scheme val="minor"/>
    </font>
    <font>
      <sz val="10"/>
      <color rgb="FF4D4D4C"/>
      <name val="Consolas"/>
      <family val="3"/>
    </font>
    <font>
      <b/>
      <sz val="16"/>
      <color rgb="FFC00000"/>
      <name val="Consolas"/>
      <family val="3"/>
    </font>
    <font>
      <b/>
      <sz val="14"/>
      <color rgb="FFC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DE9D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5" fillId="0" borderId="1" xfId="0" applyNumberFormat="1" applyFont="1" applyBorder="1"/>
    <xf numFmtId="2" fontId="6" fillId="0" borderId="1" xfId="0" applyNumberFormat="1" applyFont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2" fontId="0" fillId="0" borderId="0" xfId="0" applyNumberFormat="1"/>
    <xf numFmtId="2" fontId="0" fillId="0" borderId="1" xfId="0" applyNumberFormat="1" applyBorder="1"/>
    <xf numFmtId="0" fontId="7" fillId="2" borderId="1" xfId="0" applyFont="1" applyFill="1" applyBorder="1" applyAlignment="1">
      <alignment vertical="center"/>
    </xf>
    <xf numFmtId="2" fontId="8" fillId="2" borderId="1" xfId="0" applyNumberFormat="1" applyFont="1" applyFill="1" applyBorder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/>
    </xf>
    <xf numFmtId="2" fontId="0" fillId="2" borderId="0" xfId="0" applyNumberFormat="1" applyFill="1"/>
    <xf numFmtId="0" fontId="8" fillId="2" borderId="1" xfId="0" applyFont="1" applyFill="1" applyBorder="1"/>
    <xf numFmtId="0" fontId="9" fillId="0" borderId="0" xfId="0" applyFont="1" applyAlignment="1">
      <alignment vertical="center"/>
    </xf>
    <xf numFmtId="0" fontId="0" fillId="3" borderId="0" xfId="0" applyFill="1"/>
    <xf numFmtId="0" fontId="9" fillId="3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vertical="center"/>
    </xf>
    <xf numFmtId="0" fontId="0" fillId="4" borderId="0" xfId="0" applyFill="1"/>
    <xf numFmtId="0" fontId="9" fillId="4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0" fillId="5" borderId="2" xfId="0" applyFont="1" applyFill="1" applyBorder="1" applyAlignment="1">
      <alignment horizontal="left" vertical="center" wrapText="1" readingOrder="1"/>
    </xf>
    <xf numFmtId="0" fontId="11" fillId="5" borderId="2" xfId="0" applyFont="1" applyFill="1" applyBorder="1" applyAlignment="1">
      <alignment horizontal="right" wrapText="1" readingOrder="1"/>
    </xf>
    <xf numFmtId="0" fontId="1" fillId="3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2" fontId="0" fillId="0" borderId="1" xfId="0" applyNumberFormat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FF"/>
      </a:dk1>
      <a:lt1>
        <a:sysClr val="window" lastClr="FFFB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I14" sqref="I14"/>
    </sheetView>
  </sheetViews>
  <sheetFormatPr defaultRowHeight="15" x14ac:dyDescent="0.25"/>
  <sheetData>
    <row r="1" spans="1:7" ht="42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x14ac:dyDescent="0.25">
      <c r="A2" s="1">
        <v>67</v>
      </c>
      <c r="B2" s="1">
        <v>155</v>
      </c>
      <c r="C2" s="1">
        <v>12</v>
      </c>
      <c r="D2" s="1">
        <v>27</v>
      </c>
      <c r="E2" s="1">
        <v>0</v>
      </c>
      <c r="F2" s="1">
        <v>2</v>
      </c>
      <c r="G2" s="1">
        <v>102</v>
      </c>
    </row>
    <row r="3" spans="1:7" x14ac:dyDescent="0.25">
      <c r="A3" s="1">
        <v>69</v>
      </c>
      <c r="B3" s="1">
        <v>175</v>
      </c>
      <c r="C3" s="1">
        <v>11</v>
      </c>
      <c r="D3" s="1">
        <v>35</v>
      </c>
      <c r="E3" s="1">
        <v>3</v>
      </c>
      <c r="F3" s="1">
        <v>6</v>
      </c>
      <c r="G3" s="1">
        <v>92</v>
      </c>
    </row>
    <row r="4" spans="1:7" x14ac:dyDescent="0.25">
      <c r="A4" s="34">
        <v>71</v>
      </c>
      <c r="B4" s="34">
        <v>170</v>
      </c>
      <c r="C4" s="1">
        <v>14</v>
      </c>
      <c r="D4" s="1">
        <v>32</v>
      </c>
      <c r="E4" s="1">
        <v>1</v>
      </c>
      <c r="F4" s="1">
        <v>3</v>
      </c>
      <c r="G4" s="1">
        <v>111</v>
      </c>
    </row>
    <row r="5" spans="1:7" x14ac:dyDescent="0.25">
      <c r="A5" s="1">
        <v>70</v>
      </c>
      <c r="B5" s="1">
        <v>160</v>
      </c>
      <c r="C5" s="1">
        <v>16</v>
      </c>
      <c r="D5" s="1">
        <v>25</v>
      </c>
      <c r="E5" s="1">
        <v>0</v>
      </c>
      <c r="F5" s="1">
        <v>1</v>
      </c>
      <c r="G5" s="1">
        <v>115</v>
      </c>
    </row>
    <row r="6" spans="1:7" x14ac:dyDescent="0.25">
      <c r="A6" s="1">
        <v>72</v>
      </c>
      <c r="B6" s="1">
        <v>180</v>
      </c>
      <c r="C6" s="1">
        <v>12</v>
      </c>
      <c r="D6" s="1">
        <v>36</v>
      </c>
      <c r="E6" s="1">
        <v>2</v>
      </c>
      <c r="F6" s="1">
        <v>4</v>
      </c>
      <c r="G6" s="1">
        <v>108</v>
      </c>
    </row>
    <row r="7" spans="1:7" x14ac:dyDescent="0.25">
      <c r="A7" s="1">
        <v>69</v>
      </c>
      <c r="B7" s="1">
        <v>170</v>
      </c>
      <c r="C7" s="1">
        <v>11</v>
      </c>
      <c r="D7" s="1">
        <v>41</v>
      </c>
      <c r="E7" s="1">
        <v>3</v>
      </c>
      <c r="F7" s="1">
        <v>5</v>
      </c>
      <c r="G7" s="1">
        <v>90</v>
      </c>
    </row>
    <row r="8" spans="1:7" x14ac:dyDescent="0.25">
      <c r="A8" s="1">
        <v>74</v>
      </c>
      <c r="B8" s="1">
        <v>195</v>
      </c>
      <c r="C8" s="1">
        <v>13</v>
      </c>
      <c r="D8" s="1">
        <v>30</v>
      </c>
      <c r="E8" s="1">
        <v>1</v>
      </c>
      <c r="F8" s="1">
        <v>2</v>
      </c>
      <c r="G8" s="1">
        <v>114</v>
      </c>
    </row>
    <row r="9" spans="1:7" x14ac:dyDescent="0.25">
      <c r="A9" s="1">
        <v>68</v>
      </c>
      <c r="B9" s="1">
        <v>160</v>
      </c>
      <c r="C9" s="1">
        <v>16</v>
      </c>
      <c r="D9" s="1">
        <v>32</v>
      </c>
      <c r="E9" s="1">
        <v>1</v>
      </c>
      <c r="F9" s="1">
        <v>3</v>
      </c>
      <c r="G9" s="1">
        <v>118</v>
      </c>
    </row>
    <row r="10" spans="1:7" x14ac:dyDescent="0.25">
      <c r="A10" s="1">
        <v>70</v>
      </c>
      <c r="B10" s="1">
        <v>175</v>
      </c>
      <c r="C10" s="1">
        <v>12</v>
      </c>
      <c r="D10" s="1">
        <v>45</v>
      </c>
      <c r="E10" s="1">
        <v>4</v>
      </c>
      <c r="F10" s="1">
        <v>6</v>
      </c>
      <c r="G10" s="1">
        <v>121</v>
      </c>
    </row>
    <row r="11" spans="1:7" x14ac:dyDescent="0.25">
      <c r="A11" s="1">
        <v>71</v>
      </c>
      <c r="B11" s="1">
        <v>180</v>
      </c>
      <c r="C11" s="1">
        <v>13</v>
      </c>
      <c r="D11" s="1">
        <v>24</v>
      </c>
      <c r="E11" s="1">
        <v>0</v>
      </c>
      <c r="F11" s="1">
        <v>2</v>
      </c>
      <c r="G11" s="1">
        <v>92</v>
      </c>
    </row>
    <row r="12" spans="1:7" x14ac:dyDescent="0.25">
      <c r="A12" s="1">
        <v>66</v>
      </c>
      <c r="B12" s="1">
        <v>145</v>
      </c>
      <c r="C12" s="1">
        <v>10</v>
      </c>
      <c r="D12" s="1">
        <v>39</v>
      </c>
      <c r="E12" s="1">
        <v>2</v>
      </c>
      <c r="F12" s="1">
        <v>4</v>
      </c>
      <c r="G12" s="1">
        <v>100</v>
      </c>
    </row>
    <row r="13" spans="1:7" x14ac:dyDescent="0.25">
      <c r="A13" s="34">
        <v>75</v>
      </c>
      <c r="B13" s="34">
        <v>210</v>
      </c>
      <c r="C13" s="1">
        <v>16</v>
      </c>
      <c r="D13" s="1">
        <v>26</v>
      </c>
      <c r="E13" s="1">
        <v>0</v>
      </c>
      <c r="F13" s="1">
        <v>1</v>
      </c>
      <c r="G13" s="1">
        <v>109</v>
      </c>
    </row>
    <row r="14" spans="1:7" x14ac:dyDescent="0.25">
      <c r="A14" s="1">
        <v>70</v>
      </c>
      <c r="B14" s="1">
        <v>160</v>
      </c>
      <c r="C14" s="1">
        <v>12</v>
      </c>
      <c r="D14" s="1">
        <v>31</v>
      </c>
      <c r="E14" s="1">
        <v>0</v>
      </c>
      <c r="F14" s="1">
        <v>3</v>
      </c>
      <c r="G14" s="1">
        <v>102</v>
      </c>
    </row>
    <row r="15" spans="1:7" x14ac:dyDescent="0.25">
      <c r="A15" s="1">
        <v>71</v>
      </c>
      <c r="B15" s="1">
        <v>175</v>
      </c>
      <c r="C15" s="1">
        <v>13</v>
      </c>
      <c r="D15" s="1">
        <v>43</v>
      </c>
      <c r="E15" s="1">
        <v>3</v>
      </c>
      <c r="F15" s="1">
        <v>5</v>
      </c>
      <c r="G15" s="1">
        <v>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10" workbookViewId="0">
      <selection activeCell="K15" sqref="K15"/>
    </sheetView>
  </sheetViews>
  <sheetFormatPr defaultRowHeight="15" x14ac:dyDescent="0.25"/>
  <cols>
    <col min="1" max="1" width="18.28515625" bestFit="1" customWidth="1"/>
  </cols>
  <sheetData>
    <row r="1" spans="1:8" x14ac:dyDescent="0.25">
      <c r="A1" s="22"/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8" x14ac:dyDescent="0.25">
      <c r="A2" s="26" t="s">
        <v>7</v>
      </c>
      <c r="B2">
        <v>-0.16</v>
      </c>
      <c r="C2" s="25">
        <v>0.95</v>
      </c>
      <c r="D2">
        <v>0.2</v>
      </c>
      <c r="E2">
        <v>0.96</v>
      </c>
      <c r="F2">
        <v>3.9E-2</v>
      </c>
      <c r="G2">
        <v>1.2</v>
      </c>
      <c r="H2">
        <f>B2*B2+C2*C2+D2*D2</f>
        <v>0.96809999999999996</v>
      </c>
    </row>
    <row r="3" spans="1:8" x14ac:dyDescent="0.25">
      <c r="A3" s="26" t="s">
        <v>8</v>
      </c>
      <c r="B3">
        <v>-0.04</v>
      </c>
      <c r="C3" s="25">
        <v>0.99</v>
      </c>
      <c r="D3">
        <v>0.05</v>
      </c>
      <c r="E3">
        <v>0.98</v>
      </c>
      <c r="F3">
        <v>2.3E-2</v>
      </c>
      <c r="G3">
        <v>1</v>
      </c>
      <c r="H3">
        <f t="shared" ref="H3:H8" si="0">B3*B3+C3*C3+D3*D3</f>
        <v>0.98419999999999996</v>
      </c>
    </row>
    <row r="4" spans="1:8" x14ac:dyDescent="0.25">
      <c r="A4" s="28" t="s">
        <v>9</v>
      </c>
      <c r="B4">
        <v>-0.55000000000000004</v>
      </c>
      <c r="C4">
        <v>0.26</v>
      </c>
      <c r="D4" s="27">
        <v>0.7</v>
      </c>
      <c r="E4">
        <v>0.86</v>
      </c>
      <c r="F4">
        <v>0.14000000000000001</v>
      </c>
      <c r="G4">
        <v>2.2000000000000002</v>
      </c>
      <c r="H4">
        <f t="shared" si="0"/>
        <v>0.86009999999999998</v>
      </c>
    </row>
    <row r="5" spans="1:8" x14ac:dyDescent="0.25">
      <c r="A5" s="24" t="s">
        <v>10</v>
      </c>
      <c r="B5" s="23">
        <v>0.97</v>
      </c>
      <c r="C5">
        <v>-0.13</v>
      </c>
      <c r="D5">
        <v>0.04</v>
      </c>
      <c r="E5">
        <v>0.96</v>
      </c>
      <c r="F5">
        <v>4.3999999999999997E-2</v>
      </c>
      <c r="G5">
        <v>1</v>
      </c>
      <c r="H5">
        <f t="shared" si="0"/>
        <v>0.95940000000000003</v>
      </c>
    </row>
    <row r="6" spans="1:8" x14ac:dyDescent="0.25">
      <c r="A6" s="24" t="s">
        <v>5</v>
      </c>
      <c r="B6" s="23">
        <v>0.98</v>
      </c>
      <c r="C6">
        <v>0</v>
      </c>
      <c r="D6">
        <v>-0.03</v>
      </c>
      <c r="E6">
        <v>0.97</v>
      </c>
      <c r="F6">
        <v>3.2000000000000001E-2</v>
      </c>
      <c r="G6">
        <v>1</v>
      </c>
      <c r="H6">
        <f t="shared" si="0"/>
        <v>0.96129999999999993</v>
      </c>
    </row>
    <row r="7" spans="1:8" x14ac:dyDescent="0.25">
      <c r="A7" s="24" t="s">
        <v>6</v>
      </c>
      <c r="B7" s="23">
        <v>0.94</v>
      </c>
      <c r="C7">
        <v>-0.14000000000000001</v>
      </c>
      <c r="D7">
        <v>-0.2</v>
      </c>
      <c r="E7">
        <v>0.95</v>
      </c>
      <c r="F7">
        <v>5.1999999999999998E-2</v>
      </c>
      <c r="G7">
        <v>1.1000000000000001</v>
      </c>
      <c r="H7">
        <f t="shared" si="0"/>
        <v>0.94319999999999993</v>
      </c>
    </row>
    <row r="8" spans="1:8" x14ac:dyDescent="0.25">
      <c r="A8" s="28" t="s">
        <v>11</v>
      </c>
      <c r="B8">
        <v>7.0000000000000007E-2</v>
      </c>
      <c r="C8">
        <v>0.09</v>
      </c>
      <c r="D8" s="27">
        <v>0.97</v>
      </c>
      <c r="E8">
        <v>0.95</v>
      </c>
      <c r="F8">
        <v>5.0999999999999997E-2</v>
      </c>
      <c r="G8">
        <v>1</v>
      </c>
      <c r="H8">
        <f t="shared" si="0"/>
        <v>0.95389999999999997</v>
      </c>
    </row>
    <row r="13" spans="1:8" ht="15.75" x14ac:dyDescent="0.25">
      <c r="A13" s="2"/>
      <c r="B13" t="s">
        <v>12</v>
      </c>
      <c r="C13" t="s">
        <v>13</v>
      </c>
      <c r="D13" t="s">
        <v>14</v>
      </c>
      <c r="E13" t="s">
        <v>37</v>
      </c>
      <c r="F13" t="s">
        <v>38</v>
      </c>
      <c r="G13" t="s">
        <v>39</v>
      </c>
    </row>
    <row r="14" spans="1:8" ht="15.75" x14ac:dyDescent="0.25">
      <c r="A14" s="29" t="s">
        <v>7</v>
      </c>
      <c r="B14">
        <v>-0.59</v>
      </c>
      <c r="C14" s="25">
        <v>0.72</v>
      </c>
      <c r="D14">
        <v>-0.3</v>
      </c>
      <c r="E14">
        <v>0.96</v>
      </c>
      <c r="F14">
        <v>3.9E-2</v>
      </c>
      <c r="G14">
        <v>2.2999999999999998</v>
      </c>
    </row>
    <row r="15" spans="1:8" ht="15.75" x14ac:dyDescent="0.25">
      <c r="A15" s="29" t="s">
        <v>8</v>
      </c>
      <c r="B15">
        <v>-0.45</v>
      </c>
      <c r="C15" s="25">
        <v>0.76</v>
      </c>
      <c r="D15">
        <v>-0.44</v>
      </c>
      <c r="E15">
        <v>0.98</v>
      </c>
      <c r="F15">
        <v>2.3E-2</v>
      </c>
      <c r="G15">
        <v>2.2999999999999998</v>
      </c>
    </row>
    <row r="16" spans="1:8" ht="15.75" x14ac:dyDescent="0.25">
      <c r="A16" s="30" t="s">
        <v>9</v>
      </c>
      <c r="B16" s="23">
        <v>-0.8</v>
      </c>
      <c r="C16">
        <v>0.19</v>
      </c>
      <c r="D16">
        <v>0.43</v>
      </c>
      <c r="E16">
        <v>0.86</v>
      </c>
      <c r="F16">
        <v>0.14000000000000001</v>
      </c>
      <c r="G16">
        <v>1.6</v>
      </c>
    </row>
    <row r="17" spans="1:7" ht="15.75" x14ac:dyDescent="0.25">
      <c r="A17" s="30" t="s">
        <v>10</v>
      </c>
      <c r="B17" s="23">
        <v>0.87</v>
      </c>
      <c r="C17">
        <v>0.41</v>
      </c>
      <c r="D17">
        <v>0.19</v>
      </c>
      <c r="E17">
        <v>0.96</v>
      </c>
      <c r="F17">
        <v>4.3999999999999997E-2</v>
      </c>
      <c r="G17">
        <v>1.5</v>
      </c>
    </row>
    <row r="18" spans="1:7" ht="15.75" x14ac:dyDescent="0.25">
      <c r="A18" s="30" t="s">
        <v>5</v>
      </c>
      <c r="B18" s="23">
        <v>0.85</v>
      </c>
      <c r="C18">
        <v>0.49</v>
      </c>
      <c r="D18">
        <v>0.06</v>
      </c>
      <c r="E18">
        <v>0.97</v>
      </c>
      <c r="F18">
        <v>3.2000000000000001E-2</v>
      </c>
      <c r="G18">
        <v>1.6</v>
      </c>
    </row>
    <row r="19" spans="1:7" ht="15.75" x14ac:dyDescent="0.25">
      <c r="A19" s="30" t="s">
        <v>6</v>
      </c>
      <c r="B19" s="23">
        <v>0.93</v>
      </c>
      <c r="C19">
        <v>0.3</v>
      </c>
      <c r="D19">
        <v>-0.02</v>
      </c>
      <c r="E19">
        <v>0.95</v>
      </c>
      <c r="F19">
        <v>5.1999999999999998E-2</v>
      </c>
      <c r="G19">
        <v>1.2</v>
      </c>
    </row>
    <row r="20" spans="1:7" ht="15.75" x14ac:dyDescent="0.25">
      <c r="A20" s="31" t="s">
        <v>11</v>
      </c>
      <c r="B20">
        <v>-0.28999999999999998</v>
      </c>
      <c r="C20">
        <v>0.47</v>
      </c>
      <c r="D20" s="27">
        <v>0.81</v>
      </c>
      <c r="E20">
        <v>0.95</v>
      </c>
      <c r="F20">
        <v>5.0999999999999997E-2</v>
      </c>
      <c r="G20">
        <v>1.9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11" sqref="A11:D16"/>
    </sheetView>
  </sheetViews>
  <sheetFormatPr defaultRowHeight="15" x14ac:dyDescent="0.25"/>
  <cols>
    <col min="1" max="1" width="23.5703125" bestFit="1" customWidth="1"/>
  </cols>
  <sheetData>
    <row r="1" spans="1:8" ht="15.75" x14ac:dyDescent="0.25">
      <c r="A1" s="2"/>
      <c r="B1" t="s">
        <v>12</v>
      </c>
      <c r="C1" t="s">
        <v>13</v>
      </c>
      <c r="D1" t="s">
        <v>14</v>
      </c>
      <c r="E1" t="s">
        <v>37</v>
      </c>
      <c r="F1" t="s">
        <v>38</v>
      </c>
      <c r="G1" t="s">
        <v>39</v>
      </c>
    </row>
    <row r="2" spans="1:8" ht="15.75" x14ac:dyDescent="0.25">
      <c r="A2" s="2" t="s">
        <v>7</v>
      </c>
      <c r="B2">
        <v>-0.59</v>
      </c>
      <c r="C2">
        <v>0.72</v>
      </c>
      <c r="D2">
        <v>-0.3</v>
      </c>
      <c r="E2">
        <v>0.96</v>
      </c>
      <c r="F2">
        <v>3.9E-2</v>
      </c>
      <c r="G2">
        <v>2.2999999999999998</v>
      </c>
      <c r="H2">
        <f>E2+F2</f>
        <v>0.999</v>
      </c>
    </row>
    <row r="3" spans="1:8" ht="15.75" x14ac:dyDescent="0.25">
      <c r="A3" s="2" t="s">
        <v>8</v>
      </c>
      <c r="B3">
        <v>-0.45</v>
      </c>
      <c r="C3">
        <v>0.76</v>
      </c>
      <c r="D3">
        <v>-0.44</v>
      </c>
      <c r="E3">
        <v>0.98</v>
      </c>
      <c r="F3">
        <v>2.3E-2</v>
      </c>
      <c r="G3">
        <v>2.2999999999999998</v>
      </c>
      <c r="H3">
        <f t="shared" ref="H3:H8" si="0">E3+F3</f>
        <v>1.0029999999999999</v>
      </c>
    </row>
    <row r="4" spans="1:8" ht="15.75" x14ac:dyDescent="0.25">
      <c r="A4" s="2" t="s">
        <v>9</v>
      </c>
      <c r="B4">
        <v>-0.8</v>
      </c>
      <c r="C4">
        <v>0.19</v>
      </c>
      <c r="D4">
        <v>0.43</v>
      </c>
      <c r="E4">
        <v>0.86</v>
      </c>
      <c r="F4">
        <v>0.14000000000000001</v>
      </c>
      <c r="G4">
        <v>1.6</v>
      </c>
      <c r="H4">
        <f t="shared" si="0"/>
        <v>1</v>
      </c>
    </row>
    <row r="5" spans="1:8" ht="15.75" x14ac:dyDescent="0.25">
      <c r="A5" s="2" t="s">
        <v>10</v>
      </c>
      <c r="B5">
        <v>0.87</v>
      </c>
      <c r="C5">
        <v>0.41</v>
      </c>
      <c r="D5">
        <v>0.19</v>
      </c>
      <c r="E5">
        <v>0.96</v>
      </c>
      <c r="F5">
        <v>4.3999999999999997E-2</v>
      </c>
      <c r="G5">
        <v>1.5</v>
      </c>
      <c r="H5">
        <f t="shared" si="0"/>
        <v>1.004</v>
      </c>
    </row>
    <row r="6" spans="1:8" ht="15.75" x14ac:dyDescent="0.25">
      <c r="A6" s="2" t="s">
        <v>5</v>
      </c>
      <c r="B6">
        <v>0.85</v>
      </c>
      <c r="C6">
        <v>0.49</v>
      </c>
      <c r="D6">
        <v>0.06</v>
      </c>
      <c r="E6">
        <v>0.97</v>
      </c>
      <c r="F6">
        <v>3.2000000000000001E-2</v>
      </c>
      <c r="G6">
        <v>1.6</v>
      </c>
      <c r="H6">
        <f t="shared" si="0"/>
        <v>1.002</v>
      </c>
    </row>
    <row r="7" spans="1:8" ht="15.75" x14ac:dyDescent="0.25">
      <c r="A7" s="2" t="s">
        <v>6</v>
      </c>
      <c r="B7">
        <v>0.93</v>
      </c>
      <c r="C7">
        <v>0.3</v>
      </c>
      <c r="D7">
        <v>-0.02</v>
      </c>
      <c r="E7">
        <v>0.95</v>
      </c>
      <c r="F7">
        <v>5.1999999999999998E-2</v>
      </c>
      <c r="G7">
        <v>1.2</v>
      </c>
      <c r="H7">
        <f t="shared" si="0"/>
        <v>1.002</v>
      </c>
    </row>
    <row r="8" spans="1:8" ht="15.75" x14ac:dyDescent="0.25">
      <c r="A8" s="2" t="s">
        <v>11</v>
      </c>
      <c r="B8">
        <v>-0.28999999999999998</v>
      </c>
      <c r="C8">
        <v>0.47</v>
      </c>
      <c r="D8">
        <v>0.81</v>
      </c>
      <c r="E8">
        <v>0.95</v>
      </c>
      <c r="F8">
        <v>5.0999999999999997E-2</v>
      </c>
      <c r="G8">
        <v>1.9</v>
      </c>
      <c r="H8">
        <f t="shared" si="0"/>
        <v>1.0009999999999999</v>
      </c>
    </row>
    <row r="11" spans="1:8" ht="15.75" x14ac:dyDescent="0.25">
      <c r="A11" s="2"/>
      <c r="B11" t="s">
        <v>12</v>
      </c>
      <c r="C11" t="s">
        <v>13</v>
      </c>
      <c r="D11" t="s">
        <v>14</v>
      </c>
    </row>
    <row r="12" spans="1:8" ht="15.75" x14ac:dyDescent="0.25">
      <c r="A12" s="2" t="s">
        <v>40</v>
      </c>
      <c r="B12">
        <v>3.61</v>
      </c>
      <c r="C12">
        <v>1.85</v>
      </c>
      <c r="D12">
        <v>1.1599999999999999</v>
      </c>
    </row>
    <row r="13" spans="1:8" ht="15.75" x14ac:dyDescent="0.25">
      <c r="A13" s="2" t="s">
        <v>41</v>
      </c>
      <c r="B13">
        <v>0.52</v>
      </c>
      <c r="C13">
        <v>0.26</v>
      </c>
      <c r="D13">
        <v>0.17</v>
      </c>
    </row>
    <row r="14" spans="1:8" ht="15.75" x14ac:dyDescent="0.25">
      <c r="A14" s="2" t="s">
        <v>42</v>
      </c>
      <c r="B14">
        <v>0.52</v>
      </c>
      <c r="C14">
        <v>0.78</v>
      </c>
      <c r="D14">
        <v>0.95</v>
      </c>
    </row>
    <row r="15" spans="1:8" ht="15.75" x14ac:dyDescent="0.25">
      <c r="A15" s="2" t="s">
        <v>43</v>
      </c>
      <c r="B15">
        <v>0.55000000000000004</v>
      </c>
      <c r="C15">
        <v>0.28000000000000003</v>
      </c>
      <c r="D15">
        <v>0.17</v>
      </c>
    </row>
    <row r="16" spans="1:8" ht="15.75" x14ac:dyDescent="0.25">
      <c r="A16" s="2" t="s">
        <v>22</v>
      </c>
      <c r="B16">
        <v>0.55000000000000004</v>
      </c>
      <c r="C16">
        <v>0.83</v>
      </c>
      <c r="D16">
        <v>1</v>
      </c>
    </row>
    <row r="20" spans="1:8" ht="20.25" x14ac:dyDescent="0.3">
      <c r="A20" s="32" t="s">
        <v>19</v>
      </c>
      <c r="B20" s="33">
        <v>3.61</v>
      </c>
      <c r="C20" s="33">
        <v>1.85</v>
      </c>
      <c r="D20" s="33">
        <v>1.1599999999999999</v>
      </c>
      <c r="E20" s="33">
        <v>0.23</v>
      </c>
      <c r="F20" s="33">
        <v>7.0000000000000007E-2</v>
      </c>
      <c r="G20" s="33">
        <v>0.05</v>
      </c>
      <c r="H20" s="33">
        <v>0.02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 x14ac:dyDescent="0.25"/>
  <cols>
    <col min="1" max="1" width="28.85546875" bestFit="1" customWidth="1"/>
  </cols>
  <sheetData>
    <row r="1" spans="1:4" ht="15.75" x14ac:dyDescent="0.25">
      <c r="A1" s="2"/>
      <c r="B1" t="s">
        <v>12</v>
      </c>
      <c r="C1" t="s">
        <v>13</v>
      </c>
      <c r="D1" t="s">
        <v>14</v>
      </c>
    </row>
    <row r="2" spans="1:4" ht="15.75" x14ac:dyDescent="0.25">
      <c r="A2" s="2" t="s">
        <v>40</v>
      </c>
      <c r="B2">
        <v>3.61</v>
      </c>
      <c r="C2">
        <v>1.85</v>
      </c>
      <c r="D2">
        <v>1.1599999999999999</v>
      </c>
    </row>
    <row r="3" spans="1:4" ht="15.75" x14ac:dyDescent="0.25">
      <c r="A3" s="2" t="s">
        <v>41</v>
      </c>
      <c r="B3">
        <v>0.52</v>
      </c>
      <c r="C3">
        <v>0.26</v>
      </c>
      <c r="D3">
        <v>0.17</v>
      </c>
    </row>
    <row r="4" spans="1:4" ht="15.75" x14ac:dyDescent="0.25">
      <c r="A4" s="2" t="s">
        <v>42</v>
      </c>
      <c r="B4">
        <v>0.52</v>
      </c>
      <c r="C4">
        <v>0.78</v>
      </c>
      <c r="D4">
        <v>0.95</v>
      </c>
    </row>
    <row r="5" spans="1:4" ht="15.75" x14ac:dyDescent="0.25">
      <c r="A5" s="2" t="s">
        <v>43</v>
      </c>
      <c r="B5">
        <v>0.55000000000000004</v>
      </c>
      <c r="C5">
        <v>0.28000000000000003</v>
      </c>
      <c r="D5">
        <v>0.17</v>
      </c>
    </row>
    <row r="6" spans="1:4" ht="15.75" x14ac:dyDescent="0.25">
      <c r="A6" s="2" t="s">
        <v>22</v>
      </c>
      <c r="B6">
        <v>0.55000000000000004</v>
      </c>
      <c r="C6">
        <v>0.83</v>
      </c>
      <c r="D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D6"/>
    </sheetView>
  </sheetViews>
  <sheetFormatPr defaultRowHeight="15" x14ac:dyDescent="0.25"/>
  <cols>
    <col min="1" max="1" width="28.85546875" bestFit="1" customWidth="1"/>
  </cols>
  <sheetData>
    <row r="1" spans="1:7" ht="15.75" x14ac:dyDescent="0.25">
      <c r="A1" s="2"/>
      <c r="B1" t="s">
        <v>34</v>
      </c>
      <c r="C1" t="s">
        <v>35</v>
      </c>
      <c r="D1" t="s">
        <v>36</v>
      </c>
    </row>
    <row r="2" spans="1:7" ht="15.75" x14ac:dyDescent="0.25">
      <c r="A2" s="2" t="s">
        <v>40</v>
      </c>
      <c r="B2">
        <v>3.13</v>
      </c>
      <c r="C2">
        <v>1.98</v>
      </c>
      <c r="D2">
        <v>1.51</v>
      </c>
    </row>
    <row r="3" spans="1:7" ht="15.75" x14ac:dyDescent="0.25">
      <c r="A3" s="2" t="s">
        <v>41</v>
      </c>
      <c r="B3">
        <v>0.45</v>
      </c>
      <c r="C3">
        <v>0.28000000000000003</v>
      </c>
      <c r="D3">
        <v>0.22</v>
      </c>
      <c r="E3" s="11">
        <f>B2/7</f>
        <v>0.44714285714285712</v>
      </c>
      <c r="F3" s="11">
        <f t="shared" ref="F3:G3" si="0">C2/7</f>
        <v>0.28285714285714286</v>
      </c>
      <c r="G3" s="11">
        <f t="shared" si="0"/>
        <v>0.21571428571428572</v>
      </c>
    </row>
    <row r="4" spans="1:7" ht="15.75" x14ac:dyDescent="0.25">
      <c r="A4" s="2" t="s">
        <v>42</v>
      </c>
      <c r="B4">
        <v>0.45</v>
      </c>
      <c r="C4">
        <v>0.73</v>
      </c>
      <c r="D4">
        <v>0.95</v>
      </c>
    </row>
    <row r="5" spans="1:7" ht="15.75" x14ac:dyDescent="0.25">
      <c r="A5" s="2" t="s">
        <v>43</v>
      </c>
      <c r="B5">
        <v>0.47</v>
      </c>
      <c r="C5">
        <v>0.3</v>
      </c>
      <c r="D5">
        <v>0.23</v>
      </c>
      <c r="E5">
        <f>B3/D4</f>
        <v>0.47368421052631582</v>
      </c>
      <c r="F5">
        <f>C3/D4</f>
        <v>0.29473684210526319</v>
      </c>
      <c r="G5">
        <f>D3/D4</f>
        <v>0.23157894736842105</v>
      </c>
    </row>
    <row r="6" spans="1:7" ht="15.75" x14ac:dyDescent="0.25">
      <c r="A6" s="2" t="s">
        <v>22</v>
      </c>
      <c r="B6">
        <v>0.47</v>
      </c>
      <c r="C6">
        <v>0.77</v>
      </c>
      <c r="D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D16"/>
    </sheetView>
  </sheetViews>
  <sheetFormatPr defaultRowHeight="15" x14ac:dyDescent="0.25"/>
  <cols>
    <col min="2" max="2" width="14" bestFit="1" customWidth="1"/>
    <col min="3" max="3" width="13" customWidth="1"/>
    <col min="4" max="4" width="12" customWidth="1"/>
  </cols>
  <sheetData>
    <row r="1" spans="1:13" ht="15.75" x14ac:dyDescent="0.25">
      <c r="A1" s="35"/>
      <c r="B1" s="36" t="s">
        <v>34</v>
      </c>
      <c r="C1" s="36" t="s">
        <v>35</v>
      </c>
      <c r="D1" s="36" t="s">
        <v>36</v>
      </c>
    </row>
    <row r="2" spans="1:13" ht="47.25" customHeight="1" x14ac:dyDescent="0.25">
      <c r="A2" s="35"/>
      <c r="B2" s="37" t="s">
        <v>44</v>
      </c>
      <c r="C2" s="37" t="s">
        <v>45</v>
      </c>
      <c r="D2" s="37" t="s">
        <v>46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5</v>
      </c>
      <c r="L2" s="1" t="s">
        <v>6</v>
      </c>
      <c r="M2" s="1" t="s">
        <v>4</v>
      </c>
    </row>
    <row r="3" spans="1:13" ht="15.75" x14ac:dyDescent="0.25">
      <c r="A3" s="35">
        <v>1</v>
      </c>
      <c r="B3" s="38">
        <v>-1.0156887000000001</v>
      </c>
      <c r="C3" s="38">
        <v>-1.272069793</v>
      </c>
      <c r="D3" s="38">
        <v>-0.50795109999999999</v>
      </c>
      <c r="G3" s="1">
        <v>67</v>
      </c>
      <c r="H3" s="1">
        <v>155</v>
      </c>
      <c r="I3" s="1">
        <v>12</v>
      </c>
      <c r="J3" s="1">
        <v>27</v>
      </c>
      <c r="K3" s="1">
        <v>0</v>
      </c>
      <c r="L3" s="1">
        <v>2</v>
      </c>
      <c r="M3" s="1">
        <v>102</v>
      </c>
    </row>
    <row r="4" spans="1:13" ht="15.75" x14ac:dyDescent="0.25">
      <c r="A4" s="35">
        <v>2</v>
      </c>
      <c r="B4" s="38">
        <v>0.85948979999999997</v>
      </c>
      <c r="C4" s="38">
        <v>0.15774906499999999</v>
      </c>
      <c r="D4" s="38">
        <v>-1.4002851999999999</v>
      </c>
      <c r="G4" s="1">
        <v>69</v>
      </c>
      <c r="H4" s="1">
        <v>175</v>
      </c>
      <c r="I4" s="1">
        <v>11</v>
      </c>
      <c r="J4" s="1">
        <v>35</v>
      </c>
      <c r="K4" s="1">
        <v>3</v>
      </c>
      <c r="L4" s="1">
        <v>6</v>
      </c>
      <c r="M4" s="1">
        <v>92</v>
      </c>
    </row>
    <row r="5" spans="1:13" ht="15.75" x14ac:dyDescent="0.25">
      <c r="A5" s="35">
        <v>3</v>
      </c>
      <c r="B5" s="38">
        <v>-0.2260075</v>
      </c>
      <c r="C5" s="38">
        <v>-4.4682250000000001E-3</v>
      </c>
      <c r="D5" s="38">
        <v>0.5556721</v>
      </c>
      <c r="G5" s="34">
        <v>71</v>
      </c>
      <c r="H5" s="34">
        <v>170</v>
      </c>
      <c r="I5" s="1">
        <v>14</v>
      </c>
      <c r="J5" s="1">
        <v>32</v>
      </c>
      <c r="K5" s="1">
        <v>1</v>
      </c>
      <c r="L5" s="1">
        <v>3</v>
      </c>
      <c r="M5" s="1">
        <v>111</v>
      </c>
    </row>
    <row r="6" spans="1:13" ht="15.75" x14ac:dyDescent="0.25">
      <c r="A6" s="35">
        <v>4</v>
      </c>
      <c r="B6" s="38">
        <v>-1.282268</v>
      </c>
      <c r="C6" s="38">
        <v>-0.68448714799999999</v>
      </c>
      <c r="D6" s="38">
        <v>1.2207067</v>
      </c>
      <c r="G6" s="1">
        <v>70</v>
      </c>
      <c r="H6" s="1">
        <v>160</v>
      </c>
      <c r="I6" s="1">
        <v>16</v>
      </c>
      <c r="J6" s="1">
        <v>25</v>
      </c>
      <c r="K6" s="1">
        <v>0</v>
      </c>
      <c r="L6" s="1">
        <v>1</v>
      </c>
      <c r="M6" s="1">
        <v>115</v>
      </c>
    </row>
    <row r="7" spans="1:13" ht="15.75" x14ac:dyDescent="0.25">
      <c r="A7" s="35">
        <v>5</v>
      </c>
      <c r="B7" s="38">
        <v>0.51794660000000003</v>
      </c>
      <c r="C7" s="38">
        <v>0.65012665300000005</v>
      </c>
      <c r="D7" s="38">
        <v>-8.1325499999999995E-2</v>
      </c>
      <c r="G7" s="1">
        <v>72</v>
      </c>
      <c r="H7" s="1">
        <v>180</v>
      </c>
      <c r="I7" s="1">
        <v>12</v>
      </c>
      <c r="J7" s="1">
        <v>36</v>
      </c>
      <c r="K7" s="1">
        <v>2</v>
      </c>
      <c r="L7" s="1">
        <v>4</v>
      </c>
      <c r="M7" s="1">
        <v>108</v>
      </c>
    </row>
    <row r="8" spans="1:13" ht="15.75" x14ac:dyDescent="0.25">
      <c r="A8" s="35">
        <v>6</v>
      </c>
      <c r="B8" s="38">
        <v>0.93112859999999997</v>
      </c>
      <c r="C8" s="38">
        <v>-8.6028170000000004E-3</v>
      </c>
      <c r="D8" s="38">
        <v>-1.3526370999999999</v>
      </c>
      <c r="G8" s="1">
        <v>69</v>
      </c>
      <c r="H8" s="1">
        <v>170</v>
      </c>
      <c r="I8" s="1">
        <v>11</v>
      </c>
      <c r="J8" s="1">
        <v>41</v>
      </c>
      <c r="K8" s="1">
        <v>3</v>
      </c>
      <c r="L8" s="1">
        <v>5</v>
      </c>
      <c r="M8" s="1">
        <v>90</v>
      </c>
    </row>
    <row r="9" spans="1:13" ht="15.75" x14ac:dyDescent="0.25">
      <c r="A9" s="35">
        <v>7</v>
      </c>
      <c r="B9" s="38">
        <v>-0.26558700000000002</v>
      </c>
      <c r="C9" s="38">
        <v>1.3923962969999999</v>
      </c>
      <c r="D9" s="38">
        <v>0.29000290000000001</v>
      </c>
      <c r="G9" s="1">
        <v>74</v>
      </c>
      <c r="H9" s="1">
        <v>195</v>
      </c>
      <c r="I9" s="1">
        <v>13</v>
      </c>
      <c r="J9" s="1">
        <v>30</v>
      </c>
      <c r="K9" s="1">
        <v>1</v>
      </c>
      <c r="L9" s="1">
        <v>2</v>
      </c>
      <c r="M9" s="1">
        <v>114</v>
      </c>
    </row>
    <row r="10" spans="1:13" ht="15.75" x14ac:dyDescent="0.25">
      <c r="A10" s="35">
        <v>8</v>
      </c>
      <c r="B10" s="38">
        <v>-0.33078489999999999</v>
      </c>
      <c r="C10" s="38">
        <v>-1.0338544839999999</v>
      </c>
      <c r="D10" s="38">
        <v>1.6207213</v>
      </c>
      <c r="G10" s="1">
        <v>68</v>
      </c>
      <c r="H10" s="1">
        <v>160</v>
      </c>
      <c r="I10" s="1">
        <v>16</v>
      </c>
      <c r="J10" s="1">
        <v>32</v>
      </c>
      <c r="K10" s="1">
        <v>1</v>
      </c>
      <c r="L10" s="1">
        <v>3</v>
      </c>
      <c r="M10" s="1">
        <v>118</v>
      </c>
    </row>
    <row r="11" spans="1:13" ht="15.75" x14ac:dyDescent="0.25">
      <c r="A11" s="35">
        <v>9</v>
      </c>
      <c r="B11" s="38">
        <v>1.9162566000000001</v>
      </c>
      <c r="C11" s="38">
        <v>8.0399128E-2</v>
      </c>
      <c r="D11" s="38">
        <v>1.1774230999999999</v>
      </c>
      <c r="G11" s="1">
        <v>70</v>
      </c>
      <c r="H11" s="1">
        <v>175</v>
      </c>
      <c r="I11" s="1">
        <v>12</v>
      </c>
      <c r="J11" s="1">
        <v>45</v>
      </c>
      <c r="K11" s="1">
        <v>4</v>
      </c>
      <c r="L11" s="1">
        <v>6</v>
      </c>
      <c r="M11" s="1">
        <v>121</v>
      </c>
    </row>
    <row r="12" spans="1:13" ht="15.75" x14ac:dyDescent="0.25">
      <c r="A12" s="35">
        <v>10</v>
      </c>
      <c r="B12" s="38">
        <v>-1.1826015999999999</v>
      </c>
      <c r="C12" s="38">
        <v>0.47785670699999999</v>
      </c>
      <c r="D12" s="38">
        <v>-1.3268137</v>
      </c>
      <c r="G12" s="1">
        <v>71</v>
      </c>
      <c r="H12" s="1">
        <v>180</v>
      </c>
      <c r="I12" s="1">
        <v>13</v>
      </c>
      <c r="J12" s="1">
        <v>24</v>
      </c>
      <c r="K12" s="1">
        <v>0</v>
      </c>
      <c r="L12" s="1">
        <v>2</v>
      </c>
      <c r="M12" s="1">
        <v>92</v>
      </c>
    </row>
    <row r="13" spans="1:13" ht="15.75" x14ac:dyDescent="0.25">
      <c r="A13" s="35">
        <v>11</v>
      </c>
      <c r="B13" s="38">
        <v>0.44523289999999999</v>
      </c>
      <c r="C13" s="38">
        <v>-1.6294635369999999</v>
      </c>
      <c r="D13" s="38">
        <v>-0.6826662</v>
      </c>
      <c r="G13" s="1">
        <v>66</v>
      </c>
      <c r="H13" s="1">
        <v>145</v>
      </c>
      <c r="I13" s="1">
        <v>10</v>
      </c>
      <c r="J13" s="1">
        <v>39</v>
      </c>
      <c r="K13" s="1">
        <v>2</v>
      </c>
      <c r="L13" s="1">
        <v>4</v>
      </c>
      <c r="M13" s="1">
        <v>100</v>
      </c>
    </row>
    <row r="14" spans="1:13" ht="15.75" x14ac:dyDescent="0.25">
      <c r="A14" s="35">
        <v>12</v>
      </c>
      <c r="B14" s="38">
        <v>-1.0331633</v>
      </c>
      <c r="C14" s="38">
        <v>2.0592102080000001</v>
      </c>
      <c r="D14" s="38">
        <v>0.34064070000000002</v>
      </c>
      <c r="G14" s="34">
        <v>75</v>
      </c>
      <c r="H14" s="34">
        <v>210</v>
      </c>
      <c r="I14" s="1">
        <v>16</v>
      </c>
      <c r="J14" s="1">
        <v>26</v>
      </c>
      <c r="K14" s="1">
        <v>0</v>
      </c>
      <c r="L14" s="1">
        <v>1</v>
      </c>
      <c r="M14" s="1">
        <v>109</v>
      </c>
    </row>
    <row r="15" spans="1:13" ht="15.75" x14ac:dyDescent="0.25">
      <c r="A15" s="35">
        <v>13</v>
      </c>
      <c r="B15" s="38">
        <v>-0.578318</v>
      </c>
      <c r="C15" s="38">
        <v>-0.48651950700000002</v>
      </c>
      <c r="D15" s="38">
        <v>-0.51651029999999998</v>
      </c>
      <c r="G15" s="1">
        <v>70</v>
      </c>
      <c r="H15" s="1">
        <v>160</v>
      </c>
      <c r="I15" s="1">
        <v>12</v>
      </c>
      <c r="J15" s="1">
        <v>31</v>
      </c>
      <c r="K15" s="1">
        <v>0</v>
      </c>
      <c r="L15" s="1">
        <v>3</v>
      </c>
      <c r="M15" s="1">
        <v>102</v>
      </c>
    </row>
    <row r="16" spans="1:13" ht="15.75" x14ac:dyDescent="0.25">
      <c r="A16" s="35">
        <v>14</v>
      </c>
      <c r="B16" s="38">
        <v>1.2443643</v>
      </c>
      <c r="C16" s="38">
        <v>0.30172745400000001</v>
      </c>
      <c r="D16" s="38">
        <v>0.66302240000000001</v>
      </c>
      <c r="G16" s="1">
        <v>71</v>
      </c>
      <c r="H16" s="1">
        <v>175</v>
      </c>
      <c r="I16" s="1">
        <v>13</v>
      </c>
      <c r="J16" s="1">
        <v>43</v>
      </c>
      <c r="K16" s="1">
        <v>3</v>
      </c>
      <c r="L16" s="1">
        <v>5</v>
      </c>
      <c r="M16" s="1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16" sqref="C16"/>
    </sheetView>
  </sheetViews>
  <sheetFormatPr defaultRowHeight="15" x14ac:dyDescent="0.25"/>
  <cols>
    <col min="1" max="1" width="23.5703125" bestFit="1" customWidth="1"/>
    <col min="2" max="2" width="11" bestFit="1" customWidth="1"/>
    <col min="3" max="3" width="12" bestFit="1" customWidth="1"/>
    <col min="4" max="4" width="11" bestFit="1" customWidth="1"/>
    <col min="6" max="6" width="11.140625" customWidth="1"/>
    <col min="7" max="7" width="14" customWidth="1"/>
  </cols>
  <sheetData>
    <row r="1" spans="1:8" ht="28.5" customHeight="1" x14ac:dyDescent="0.25">
      <c r="A1" s="3"/>
      <c r="B1" s="6" t="s">
        <v>7</v>
      </c>
      <c r="C1" s="6" t="s">
        <v>8</v>
      </c>
      <c r="D1" s="6" t="s">
        <v>9</v>
      </c>
      <c r="E1" s="6" t="s">
        <v>10</v>
      </c>
      <c r="F1" s="6" t="s">
        <v>5</v>
      </c>
      <c r="G1" s="6" t="s">
        <v>6</v>
      </c>
      <c r="H1" s="7" t="s">
        <v>11</v>
      </c>
    </row>
    <row r="2" spans="1:8" x14ac:dyDescent="0.25">
      <c r="A2" s="6" t="s">
        <v>7</v>
      </c>
      <c r="B2" s="4">
        <v>6.0274725</v>
      </c>
      <c r="C2" s="5">
        <v>37.582417599999999</v>
      </c>
      <c r="D2" s="5">
        <v>2.0934065999999998</v>
      </c>
      <c r="E2" s="5">
        <v>-4.2967029999999999</v>
      </c>
      <c r="F2" s="5">
        <v>-0.6373626</v>
      </c>
      <c r="G2" s="5">
        <v>-1.3901098999999999</v>
      </c>
      <c r="H2" s="5">
        <v>6.8901098999999997</v>
      </c>
    </row>
    <row r="3" spans="1:8" x14ac:dyDescent="0.25">
      <c r="A3" s="6" t="s">
        <v>8</v>
      </c>
      <c r="B3" s="5">
        <v>37.582417599999999</v>
      </c>
      <c r="C3" s="4">
        <v>275.82417579999998</v>
      </c>
      <c r="D3" s="5">
        <v>10.549450500000001</v>
      </c>
      <c r="E3" s="5">
        <v>-19.505495</v>
      </c>
      <c r="F3" s="5">
        <v>-0.60439560000000003</v>
      </c>
      <c r="G3" s="5">
        <v>-5.0549451000000003</v>
      </c>
      <c r="H3" s="5">
        <v>20.824175799999999</v>
      </c>
    </row>
    <row r="4" spans="1:8" x14ac:dyDescent="0.25">
      <c r="A4" s="6" t="s">
        <v>9</v>
      </c>
      <c r="B4" s="5">
        <v>2.0934065999999998</v>
      </c>
      <c r="C4" s="5">
        <v>10.549450500000001</v>
      </c>
      <c r="D4" s="4">
        <v>3.7637363000000001</v>
      </c>
      <c r="E4" s="5">
        <v>-7.2087909999999997</v>
      </c>
      <c r="F4" s="5">
        <v>-1.4285714</v>
      </c>
      <c r="G4" s="5">
        <v>-2.1263736</v>
      </c>
      <c r="H4" s="5">
        <v>11.2417582</v>
      </c>
    </row>
    <row r="5" spans="1:8" x14ac:dyDescent="0.25">
      <c r="A5" s="6" t="s">
        <v>10</v>
      </c>
      <c r="B5" s="5">
        <v>-4.2967032999999999</v>
      </c>
      <c r="C5" s="5">
        <v>-19.505494500000001</v>
      </c>
      <c r="D5" s="5">
        <v>-7.2087912000000003</v>
      </c>
      <c r="E5" s="4">
        <v>46.21978</v>
      </c>
      <c r="F5" s="5">
        <v>8.8681318999999998</v>
      </c>
      <c r="G5" s="5">
        <v>10.2747253</v>
      </c>
      <c r="H5" s="5">
        <v>5.9560440000000003</v>
      </c>
    </row>
    <row r="6" spans="1:8" x14ac:dyDescent="0.25">
      <c r="A6" s="6" t="s">
        <v>5</v>
      </c>
      <c r="B6" s="5">
        <v>-0.6373626</v>
      </c>
      <c r="C6" s="5">
        <v>-0.60439560000000003</v>
      </c>
      <c r="D6" s="5">
        <v>-1.4285714</v>
      </c>
      <c r="E6" s="5">
        <v>8.8681319999999992</v>
      </c>
      <c r="F6" s="4">
        <v>1.9560439999999999</v>
      </c>
      <c r="G6" s="5">
        <v>2.2197802000000002</v>
      </c>
      <c r="H6" s="5">
        <v>0.16483519999999999</v>
      </c>
    </row>
    <row r="7" spans="1:8" x14ac:dyDescent="0.25">
      <c r="A7" s="6" t="s">
        <v>6</v>
      </c>
      <c r="B7" s="5">
        <v>-1.3901098999999999</v>
      </c>
      <c r="C7" s="5">
        <v>-5.0549451000000003</v>
      </c>
      <c r="D7" s="5">
        <v>-2.1263736</v>
      </c>
      <c r="E7" s="5">
        <v>10.274725</v>
      </c>
      <c r="F7" s="5">
        <v>2.2197802000000002</v>
      </c>
      <c r="G7" s="4">
        <v>2.8626374000000001</v>
      </c>
      <c r="H7" s="5">
        <v>-2.7472527000000002</v>
      </c>
    </row>
    <row r="8" spans="1:8" x14ac:dyDescent="0.25">
      <c r="A8" s="6" t="s">
        <v>11</v>
      </c>
      <c r="B8" s="5">
        <v>6.8901098999999997</v>
      </c>
      <c r="C8" s="5">
        <v>20.824175799999999</v>
      </c>
      <c r="D8" s="5">
        <v>11.2417582</v>
      </c>
      <c r="E8" s="5">
        <v>5.9560440000000003</v>
      </c>
      <c r="F8" s="5">
        <v>0.16483519999999999</v>
      </c>
      <c r="G8" s="5">
        <v>-2.7472527000000002</v>
      </c>
      <c r="H8" s="4">
        <v>100.2857143</v>
      </c>
    </row>
    <row r="9" spans="1:8" ht="15.75" x14ac:dyDescent="0.25">
      <c r="A9" s="2"/>
    </row>
    <row r="10" spans="1:8" ht="15.75" x14ac:dyDescent="0.25">
      <c r="A10" s="2"/>
    </row>
    <row r="11" spans="1:8" ht="15.75" x14ac:dyDescent="0.25">
      <c r="A11" s="2"/>
    </row>
    <row r="12" spans="1:8" ht="15.75" x14ac:dyDescent="0.25">
      <c r="A12" s="2"/>
    </row>
    <row r="13" spans="1:8" ht="15.75" x14ac:dyDescent="0.25">
      <c r="A13" s="2"/>
    </row>
    <row r="14" spans="1:8" ht="15.75" x14ac:dyDescent="0.25">
      <c r="A14" s="2"/>
    </row>
    <row r="15" spans="1:8" ht="15.75" x14ac:dyDescent="0.25">
      <c r="A15" s="2"/>
    </row>
    <row r="16" spans="1:8" ht="15.75" x14ac:dyDescent="0.25">
      <c r="A16" s="2"/>
    </row>
    <row r="17" spans="1:1" ht="15.75" x14ac:dyDescent="0.25">
      <c r="A17" s="2"/>
    </row>
    <row r="18" spans="1:1" ht="15.75" x14ac:dyDescent="0.25">
      <c r="A18" s="2"/>
    </row>
    <row r="19" spans="1:1" ht="15.75" x14ac:dyDescent="0.25">
      <c r="A19" s="2"/>
    </row>
    <row r="20" spans="1:1" ht="15.75" x14ac:dyDescent="0.25">
      <c r="A20" s="2"/>
    </row>
    <row r="21" spans="1:1" ht="15.75" x14ac:dyDescent="0.25">
      <c r="A21" s="2"/>
    </row>
    <row r="22" spans="1:1" ht="15.75" x14ac:dyDescent="0.25">
      <c r="A22" s="2"/>
    </row>
    <row r="23" spans="1:1" ht="15.75" x14ac:dyDescent="0.25">
      <c r="A23" s="2"/>
    </row>
    <row r="24" spans="1:1" ht="15.75" x14ac:dyDescent="0.25">
      <c r="A24" s="2"/>
    </row>
    <row r="25" spans="1:1" ht="15.75" x14ac:dyDescent="0.25">
      <c r="A25" s="2"/>
    </row>
    <row r="26" spans="1:1" ht="15.75" x14ac:dyDescent="0.25">
      <c r="A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6" sqref="D16"/>
    </sheetView>
  </sheetViews>
  <sheetFormatPr defaultRowHeight="15" x14ac:dyDescent="0.25"/>
  <cols>
    <col min="1" max="1" width="15.5703125" bestFit="1" customWidth="1"/>
    <col min="4" max="4" width="10.5703125" customWidth="1"/>
    <col min="7" max="7" width="10.5703125" customWidth="1"/>
  </cols>
  <sheetData>
    <row r="1" spans="1:8" ht="29.25" x14ac:dyDescent="0.25">
      <c r="A1" s="3"/>
      <c r="B1" s="6" t="s">
        <v>7</v>
      </c>
      <c r="C1" s="6" t="s">
        <v>8</v>
      </c>
      <c r="D1" s="6" t="s">
        <v>9</v>
      </c>
      <c r="E1" s="6" t="s">
        <v>10</v>
      </c>
      <c r="F1" s="6" t="s">
        <v>5</v>
      </c>
      <c r="G1" s="6" t="s">
        <v>6</v>
      </c>
      <c r="H1" s="7" t="s">
        <v>11</v>
      </c>
    </row>
    <row r="2" spans="1:8" x14ac:dyDescent="0.25">
      <c r="A2" s="6" t="s">
        <v>7</v>
      </c>
      <c r="B2" s="4">
        <v>1</v>
      </c>
      <c r="C2" s="5">
        <v>0.92</v>
      </c>
      <c r="D2" s="5">
        <v>0.44</v>
      </c>
      <c r="E2" s="5">
        <v>-0.26</v>
      </c>
      <c r="F2" s="5">
        <v>-0.19</v>
      </c>
      <c r="G2" s="5">
        <v>-0.33</v>
      </c>
      <c r="H2" s="5">
        <v>0.28000000000000003</v>
      </c>
    </row>
    <row r="3" spans="1:8" x14ac:dyDescent="0.25">
      <c r="A3" s="6" t="s">
        <v>8</v>
      </c>
      <c r="B3" s="5">
        <v>0.92</v>
      </c>
      <c r="C3" s="4">
        <v>1</v>
      </c>
      <c r="D3" s="5">
        <v>0.33</v>
      </c>
      <c r="E3" s="5">
        <v>-0.17</v>
      </c>
      <c r="F3" s="5">
        <v>-0.03</v>
      </c>
      <c r="G3" s="5">
        <v>-0.18</v>
      </c>
      <c r="H3" s="5">
        <v>0.13</v>
      </c>
    </row>
    <row r="4" spans="1:8" x14ac:dyDescent="0.25">
      <c r="A4" s="6" t="s">
        <v>9</v>
      </c>
      <c r="B4" s="5">
        <v>0.44</v>
      </c>
      <c r="C4" s="5">
        <v>0.33</v>
      </c>
      <c r="D4" s="4">
        <v>1</v>
      </c>
      <c r="E4" s="5">
        <v>-0.55000000000000004</v>
      </c>
      <c r="F4" s="5">
        <v>-0.53</v>
      </c>
      <c r="G4" s="5">
        <v>-0.65</v>
      </c>
      <c r="H4" s="5">
        <v>0.57999999999999996</v>
      </c>
    </row>
    <row r="5" spans="1:8" x14ac:dyDescent="0.25">
      <c r="A5" s="6" t="s">
        <v>10</v>
      </c>
      <c r="B5" s="5">
        <v>-0.26</v>
      </c>
      <c r="C5" s="5">
        <v>-0.17</v>
      </c>
      <c r="D5" s="5">
        <v>-0.55000000000000004</v>
      </c>
      <c r="E5" s="4">
        <v>1</v>
      </c>
      <c r="F5" s="5">
        <v>0.93</v>
      </c>
      <c r="G5" s="5">
        <v>0.89</v>
      </c>
      <c r="H5" s="5">
        <v>0.09</v>
      </c>
    </row>
    <row r="6" spans="1:8" x14ac:dyDescent="0.25">
      <c r="A6" s="6" t="s">
        <v>5</v>
      </c>
      <c r="B6" s="5">
        <v>-0.19</v>
      </c>
      <c r="C6" s="5">
        <v>-0.03</v>
      </c>
      <c r="D6" s="5">
        <v>-0.53</v>
      </c>
      <c r="E6" s="5">
        <v>0.93</v>
      </c>
      <c r="F6" s="4">
        <v>1</v>
      </c>
      <c r="G6" s="5">
        <v>0.94</v>
      </c>
      <c r="H6" s="5">
        <v>0.01</v>
      </c>
    </row>
    <row r="7" spans="1:8" ht="29.25" x14ac:dyDescent="0.25">
      <c r="A7" s="6" t="s">
        <v>6</v>
      </c>
      <c r="B7" s="5">
        <v>-0.33</v>
      </c>
      <c r="C7" s="5">
        <v>-0.18</v>
      </c>
      <c r="D7" s="5">
        <v>-0.65</v>
      </c>
      <c r="E7" s="5">
        <v>0.89</v>
      </c>
      <c r="F7" s="5">
        <v>0.94</v>
      </c>
      <c r="G7" s="4">
        <v>1</v>
      </c>
      <c r="H7" s="5">
        <v>-0.16</v>
      </c>
    </row>
    <row r="8" spans="1:8" x14ac:dyDescent="0.25">
      <c r="A8" s="6" t="s">
        <v>11</v>
      </c>
      <c r="B8" s="5">
        <v>0.28000000000000003</v>
      </c>
      <c r="C8" s="5">
        <v>0.13</v>
      </c>
      <c r="D8" s="5">
        <v>0.57999999999999996</v>
      </c>
      <c r="E8" s="5">
        <v>0.09</v>
      </c>
      <c r="F8" s="5">
        <v>0.01</v>
      </c>
      <c r="G8" s="5">
        <v>-0.16</v>
      </c>
      <c r="H8" s="4">
        <v>1</v>
      </c>
    </row>
    <row r="9" spans="1:8" ht="15.75" x14ac:dyDescent="0.25">
      <c r="A9" s="2"/>
    </row>
    <row r="10" spans="1:8" ht="15.75" x14ac:dyDescent="0.25">
      <c r="A10" s="2"/>
    </row>
    <row r="11" spans="1:8" ht="15.75" x14ac:dyDescent="0.25">
      <c r="A11" s="2"/>
    </row>
    <row r="12" spans="1:8" ht="15.75" x14ac:dyDescent="0.25">
      <c r="A12" s="2"/>
    </row>
    <row r="13" spans="1:8" ht="15.75" x14ac:dyDescent="0.25">
      <c r="A13" s="2"/>
    </row>
    <row r="14" spans="1:8" ht="15.75" x14ac:dyDescent="0.25">
      <c r="A14" s="2"/>
    </row>
    <row r="15" spans="1:8" ht="15.75" x14ac:dyDescent="0.25">
      <c r="A15" s="2"/>
    </row>
    <row r="16" spans="1:8" ht="15.75" x14ac:dyDescent="0.25">
      <c r="A16" s="2"/>
    </row>
    <row r="17" spans="1:1" ht="15.75" x14ac:dyDescent="0.25">
      <c r="A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8" sqref="C18"/>
    </sheetView>
  </sheetViews>
  <sheetFormatPr defaultRowHeight="15" x14ac:dyDescent="0.25"/>
  <cols>
    <col min="1" max="1" width="32.85546875" bestFit="1" customWidth="1"/>
    <col min="2" max="2" width="10.5703125" bestFit="1" customWidth="1"/>
  </cols>
  <sheetData>
    <row r="1" spans="1:8" ht="15.75" x14ac:dyDescent="0.25">
      <c r="A1" s="8" t="s">
        <v>23</v>
      </c>
      <c r="B1" s="9"/>
      <c r="C1" s="9"/>
      <c r="D1" s="9"/>
      <c r="E1" s="9"/>
      <c r="F1" s="9"/>
      <c r="G1" s="9"/>
      <c r="H1" s="9"/>
    </row>
    <row r="2" spans="1:8" ht="15.75" x14ac:dyDescent="0.25">
      <c r="A2" s="8"/>
      <c r="B2" s="10" t="s">
        <v>12</v>
      </c>
      <c r="C2" s="10" t="s">
        <v>13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</row>
    <row r="3" spans="1:8" ht="15.75" x14ac:dyDescent="0.25">
      <c r="A3" s="8" t="s">
        <v>20</v>
      </c>
      <c r="B3" s="9">
        <v>1.9000999999999999</v>
      </c>
      <c r="C3" s="9">
        <v>1.3607</v>
      </c>
      <c r="D3" s="9">
        <v>1.0757000000000001</v>
      </c>
      <c r="E3" s="9">
        <v>0.48213</v>
      </c>
      <c r="F3" s="9">
        <v>0.27011000000000002</v>
      </c>
      <c r="G3" s="9">
        <v>0.23021</v>
      </c>
      <c r="H3" s="9">
        <v>0.15081</v>
      </c>
    </row>
    <row r="4" spans="1:8" ht="15.75" x14ac:dyDescent="0.25">
      <c r="A4" s="8" t="s">
        <v>21</v>
      </c>
      <c r="B4" s="12">
        <v>0.51580000000000004</v>
      </c>
      <c r="C4" s="12">
        <v>0.26450000000000001</v>
      </c>
      <c r="D4" s="12">
        <v>0.1653</v>
      </c>
      <c r="E4" s="12">
        <v>3.3210000000000003E-2</v>
      </c>
      <c r="F4" s="12">
        <v>1.042E-2</v>
      </c>
      <c r="G4" s="12">
        <v>7.5700000000000003E-3</v>
      </c>
      <c r="H4" s="12">
        <v>3.2499999999999999E-3</v>
      </c>
    </row>
    <row r="5" spans="1:8" ht="15.75" x14ac:dyDescent="0.25">
      <c r="A5" s="8" t="s">
        <v>22</v>
      </c>
      <c r="B5" s="12">
        <v>0.51580000000000004</v>
      </c>
      <c r="C5" s="12">
        <v>0.7802</v>
      </c>
      <c r="D5" s="12">
        <v>0.9456</v>
      </c>
      <c r="E5" s="12">
        <v>0.97875999999999996</v>
      </c>
      <c r="F5" s="12">
        <v>0.98917999999999995</v>
      </c>
      <c r="G5" s="12">
        <v>0.99675000000000002</v>
      </c>
      <c r="H5" s="12">
        <v>1</v>
      </c>
    </row>
    <row r="8" spans="1:8" ht="15.75" x14ac:dyDescent="0.25">
      <c r="A8" s="13" t="s">
        <v>19</v>
      </c>
      <c r="B8" s="14">
        <f>B3*B3</f>
        <v>3.6103800099999996</v>
      </c>
      <c r="C8" s="14">
        <f t="shared" ref="C8:H8" si="0">C3*C3</f>
        <v>1.8515044899999999</v>
      </c>
      <c r="D8" s="14">
        <f t="shared" si="0"/>
        <v>1.1571304900000001</v>
      </c>
      <c r="E8" s="14">
        <f t="shared" si="0"/>
        <v>0.2324493369</v>
      </c>
      <c r="F8" s="14">
        <f t="shared" si="0"/>
        <v>7.295941210000001E-2</v>
      </c>
      <c r="G8" s="14">
        <f t="shared" si="0"/>
        <v>5.2996644099999997E-2</v>
      </c>
      <c r="H8" s="14">
        <f t="shared" si="0"/>
        <v>2.2743656099999999E-2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sqref="A1:G15"/>
    </sheetView>
  </sheetViews>
  <sheetFormatPr defaultRowHeight="15" x14ac:dyDescent="0.25"/>
  <cols>
    <col min="3" max="3" width="12.42578125" customWidth="1"/>
    <col min="5" max="5" width="11" customWidth="1"/>
    <col min="6" max="6" width="13.42578125" customWidth="1"/>
    <col min="7" max="7" width="11" customWidth="1"/>
  </cols>
  <sheetData>
    <row r="1" spans="1:15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I1" s="39" t="s">
        <v>26</v>
      </c>
      <c r="J1" s="39"/>
      <c r="K1" s="39"/>
      <c r="L1" s="39"/>
      <c r="M1" s="39"/>
      <c r="N1" s="39"/>
      <c r="O1" s="39"/>
    </row>
    <row r="2" spans="1:15" x14ac:dyDescent="0.25">
      <c r="A2" s="1">
        <v>67</v>
      </c>
      <c r="B2" s="1">
        <v>155</v>
      </c>
      <c r="C2" s="1">
        <v>12</v>
      </c>
      <c r="D2" s="1">
        <v>27</v>
      </c>
      <c r="E2" s="1">
        <v>0</v>
      </c>
      <c r="F2" s="1">
        <v>2</v>
      </c>
      <c r="G2" s="1">
        <v>102</v>
      </c>
      <c r="I2">
        <f>(A2-A$17)/A$18</f>
        <v>-1.3092327433848732</v>
      </c>
      <c r="J2">
        <f t="shared" ref="J2:O2" si="0">(B2-B$17)/B$18</f>
        <v>-1.032207573994224</v>
      </c>
      <c r="K2">
        <f t="shared" si="0"/>
        <v>-0.47863640167167942</v>
      </c>
      <c r="L2">
        <f t="shared" si="0"/>
        <v>-0.9245719179372045</v>
      </c>
      <c r="M2">
        <f t="shared" si="0"/>
        <v>-1.0214395154820093</v>
      </c>
      <c r="N2">
        <f t="shared" si="0"/>
        <v>-0.80212563778937573</v>
      </c>
      <c r="O2">
        <f t="shared" si="0"/>
        <v>-0.41369514276054875</v>
      </c>
    </row>
    <row r="3" spans="1:15" x14ac:dyDescent="0.25">
      <c r="A3" s="1">
        <v>69</v>
      </c>
      <c r="B3" s="1">
        <v>175</v>
      </c>
      <c r="C3" s="1">
        <v>11</v>
      </c>
      <c r="D3" s="1">
        <v>35</v>
      </c>
      <c r="E3" s="1">
        <v>3</v>
      </c>
      <c r="F3" s="1">
        <v>6</v>
      </c>
      <c r="G3" s="1">
        <v>92</v>
      </c>
      <c r="I3">
        <f t="shared" ref="I3:I15" si="1">(A3-A$17)/A$18</f>
        <v>-0.49459903638983943</v>
      </c>
      <c r="J3">
        <f t="shared" ref="J3:J15" si="2">(B3-B$17)/B$18</f>
        <v>0.17203459566570428</v>
      </c>
      <c r="K3">
        <f t="shared" ref="K3:K15" si="3">(C3-C$17)/C$18</f>
        <v>-0.99409098808733409</v>
      </c>
      <c r="L3">
        <f t="shared" ref="L3:L15" si="4">(D3-D$17)/D$18</f>
        <v>0.2521559776192378</v>
      </c>
      <c r="M3">
        <f t="shared" ref="M3:M15" si="5">(E3-E$17)/E$18</f>
        <v>1.1235834670302103</v>
      </c>
      <c r="N3">
        <f t="shared" ref="N3:N15" si="6">(F3-F$17)/F$18</f>
        <v>1.5620341367477315</v>
      </c>
      <c r="O3">
        <f t="shared" ref="O3:O15" si="7">(G3-G$17)/G$18</f>
        <v>-1.4122696252860123</v>
      </c>
    </row>
    <row r="4" spans="1:15" x14ac:dyDescent="0.25">
      <c r="A4" s="34">
        <v>71</v>
      </c>
      <c r="B4" s="34">
        <v>170</v>
      </c>
      <c r="C4" s="1">
        <v>14</v>
      </c>
      <c r="D4" s="1">
        <v>32</v>
      </c>
      <c r="E4" s="1">
        <v>1</v>
      </c>
      <c r="F4" s="1">
        <v>3</v>
      </c>
      <c r="G4" s="1">
        <v>111</v>
      </c>
      <c r="I4">
        <f t="shared" si="1"/>
        <v>0.3200346706051943</v>
      </c>
      <c r="J4">
        <f t="shared" si="2"/>
        <v>-0.12902594674927778</v>
      </c>
      <c r="K4">
        <f t="shared" si="3"/>
        <v>0.55227277115962981</v>
      </c>
      <c r="L4">
        <f t="shared" si="4"/>
        <v>-0.18911698321442807</v>
      </c>
      <c r="M4">
        <f t="shared" si="5"/>
        <v>-0.30643185464460282</v>
      </c>
      <c r="N4">
        <f t="shared" si="6"/>
        <v>-0.2110856941550989</v>
      </c>
      <c r="O4">
        <f t="shared" si="7"/>
        <v>0.48502189151236835</v>
      </c>
    </row>
    <row r="5" spans="1:15" x14ac:dyDescent="0.25">
      <c r="A5" s="1">
        <v>70</v>
      </c>
      <c r="B5" s="1">
        <v>160</v>
      </c>
      <c r="C5" s="1">
        <v>16</v>
      </c>
      <c r="D5" s="1">
        <v>25</v>
      </c>
      <c r="E5" s="1">
        <v>0</v>
      </c>
      <c r="F5" s="1">
        <v>1</v>
      </c>
      <c r="G5" s="1">
        <v>115</v>
      </c>
      <c r="I5">
        <f t="shared" si="1"/>
        <v>-8.7282182892322563E-2</v>
      </c>
      <c r="J5">
        <f t="shared" si="2"/>
        <v>-0.73114703157924188</v>
      </c>
      <c r="K5">
        <f t="shared" si="3"/>
        <v>1.5831819439909391</v>
      </c>
      <c r="L5">
        <f t="shared" si="4"/>
        <v>-1.2187538918263152</v>
      </c>
      <c r="M5">
        <f t="shared" si="5"/>
        <v>-1.0214395154820093</v>
      </c>
      <c r="N5">
        <f t="shared" si="6"/>
        <v>-1.3931655814236525</v>
      </c>
      <c r="O5">
        <f t="shared" si="7"/>
        <v>0.88445168452255374</v>
      </c>
    </row>
    <row r="6" spans="1:15" x14ac:dyDescent="0.25">
      <c r="A6" s="1">
        <v>72</v>
      </c>
      <c r="B6" s="1">
        <v>180</v>
      </c>
      <c r="C6" s="1">
        <v>12</v>
      </c>
      <c r="D6" s="1">
        <v>36</v>
      </c>
      <c r="E6" s="1">
        <v>2</v>
      </c>
      <c r="F6" s="1">
        <v>4</v>
      </c>
      <c r="G6" s="1">
        <v>108</v>
      </c>
      <c r="I6">
        <f t="shared" si="1"/>
        <v>0.72735152410271109</v>
      </c>
      <c r="J6">
        <f t="shared" si="2"/>
        <v>0.47309513808068632</v>
      </c>
      <c r="K6">
        <f t="shared" si="3"/>
        <v>-0.47863640167167942</v>
      </c>
      <c r="L6">
        <f t="shared" si="4"/>
        <v>0.39924696456379311</v>
      </c>
      <c r="M6">
        <f t="shared" si="5"/>
        <v>0.4085758061928037</v>
      </c>
      <c r="N6">
        <f t="shared" si="6"/>
        <v>0.37995424947917794</v>
      </c>
      <c r="O6">
        <f t="shared" si="7"/>
        <v>0.18544954675472933</v>
      </c>
    </row>
    <row r="7" spans="1:15" x14ac:dyDescent="0.25">
      <c r="A7" s="1">
        <v>69</v>
      </c>
      <c r="B7" s="1">
        <v>170</v>
      </c>
      <c r="C7" s="1">
        <v>11</v>
      </c>
      <c r="D7" s="1">
        <v>41</v>
      </c>
      <c r="E7" s="1">
        <v>3</v>
      </c>
      <c r="F7" s="1">
        <v>5</v>
      </c>
      <c r="G7" s="1">
        <v>90</v>
      </c>
      <c r="I7">
        <f t="shared" si="1"/>
        <v>-0.49459903638983943</v>
      </c>
      <c r="J7">
        <f t="shared" si="2"/>
        <v>-0.12902594674927778</v>
      </c>
      <c r="K7">
        <f t="shared" si="3"/>
        <v>-0.99409098808733409</v>
      </c>
      <c r="L7">
        <f t="shared" si="4"/>
        <v>1.1347018992865696</v>
      </c>
      <c r="M7">
        <f t="shared" si="5"/>
        <v>1.1235834670302103</v>
      </c>
      <c r="N7">
        <f t="shared" si="6"/>
        <v>0.97099419311345481</v>
      </c>
      <c r="O7">
        <f t="shared" si="7"/>
        <v>-1.6119845217911049</v>
      </c>
    </row>
    <row r="8" spans="1:15" x14ac:dyDescent="0.25">
      <c r="A8" s="1">
        <v>74</v>
      </c>
      <c r="B8" s="1">
        <v>195</v>
      </c>
      <c r="C8" s="1">
        <v>13</v>
      </c>
      <c r="D8" s="1">
        <v>30</v>
      </c>
      <c r="E8" s="1">
        <v>1</v>
      </c>
      <c r="F8" s="1">
        <v>2</v>
      </c>
      <c r="G8" s="1">
        <v>114</v>
      </c>
      <c r="I8">
        <f t="shared" si="1"/>
        <v>1.5419852310977449</v>
      </c>
      <c r="J8">
        <f t="shared" si="2"/>
        <v>1.3762767653256325</v>
      </c>
      <c r="K8">
        <f t="shared" si="3"/>
        <v>3.6818184743975198E-2</v>
      </c>
      <c r="L8">
        <f t="shared" si="4"/>
        <v>-0.48329895710353865</v>
      </c>
      <c r="M8">
        <f t="shared" si="5"/>
        <v>-0.30643185464460282</v>
      </c>
      <c r="N8">
        <f t="shared" si="6"/>
        <v>-0.80212563778937573</v>
      </c>
      <c r="O8">
        <f t="shared" si="7"/>
        <v>0.78459423627000746</v>
      </c>
    </row>
    <row r="9" spans="1:15" x14ac:dyDescent="0.25">
      <c r="A9" s="1">
        <v>68</v>
      </c>
      <c r="B9" s="1">
        <v>160</v>
      </c>
      <c r="C9" s="1">
        <v>16</v>
      </c>
      <c r="D9" s="1">
        <v>32</v>
      </c>
      <c r="E9" s="1">
        <v>1</v>
      </c>
      <c r="F9" s="1">
        <v>3</v>
      </c>
      <c r="G9" s="1">
        <v>118</v>
      </c>
      <c r="I9">
        <f t="shared" si="1"/>
        <v>-0.90191588988735627</v>
      </c>
      <c r="J9">
        <f t="shared" si="2"/>
        <v>-0.73114703157924188</v>
      </c>
      <c r="K9">
        <f t="shared" si="3"/>
        <v>1.5831819439909391</v>
      </c>
      <c r="L9">
        <f t="shared" si="4"/>
        <v>-0.18911698321442807</v>
      </c>
      <c r="M9">
        <f t="shared" si="5"/>
        <v>-0.30643185464460282</v>
      </c>
      <c r="N9">
        <f t="shared" si="6"/>
        <v>-0.2110856941550989</v>
      </c>
      <c r="O9">
        <f t="shared" si="7"/>
        <v>1.1840240292801929</v>
      </c>
    </row>
    <row r="10" spans="1:15" x14ac:dyDescent="0.25">
      <c r="A10" s="1">
        <v>70</v>
      </c>
      <c r="B10" s="1">
        <v>175</v>
      </c>
      <c r="C10" s="1">
        <v>12</v>
      </c>
      <c r="D10" s="1">
        <v>45</v>
      </c>
      <c r="E10" s="1">
        <v>4</v>
      </c>
      <c r="F10" s="1">
        <v>6</v>
      </c>
      <c r="G10" s="1">
        <v>121</v>
      </c>
      <c r="I10">
        <f t="shared" si="1"/>
        <v>-8.7282182892322563E-2</v>
      </c>
      <c r="J10">
        <f t="shared" si="2"/>
        <v>0.17203459566570428</v>
      </c>
      <c r="K10">
        <f t="shared" si="3"/>
        <v>-0.47863640167167942</v>
      </c>
      <c r="L10">
        <f t="shared" si="4"/>
        <v>1.7230658470647908</v>
      </c>
      <c r="M10">
        <f t="shared" si="5"/>
        <v>1.8385911278676166</v>
      </c>
      <c r="N10">
        <f t="shared" si="6"/>
        <v>1.5620341367477315</v>
      </c>
      <c r="O10">
        <f t="shared" si="7"/>
        <v>1.4835963740378317</v>
      </c>
    </row>
    <row r="11" spans="1:15" x14ac:dyDescent="0.25">
      <c r="A11" s="1">
        <v>71</v>
      </c>
      <c r="B11" s="1">
        <v>180</v>
      </c>
      <c r="C11" s="1">
        <v>13</v>
      </c>
      <c r="D11" s="1">
        <v>24</v>
      </c>
      <c r="E11" s="1">
        <v>0</v>
      </c>
      <c r="F11" s="1">
        <v>2</v>
      </c>
      <c r="G11" s="1">
        <v>92</v>
      </c>
      <c r="I11">
        <f t="shared" si="1"/>
        <v>0.3200346706051943</v>
      </c>
      <c r="J11">
        <f t="shared" si="2"/>
        <v>0.47309513808068632</v>
      </c>
      <c r="K11">
        <f t="shared" si="3"/>
        <v>3.6818184743975198E-2</v>
      </c>
      <c r="L11">
        <f t="shared" si="4"/>
        <v>-1.3658448787708704</v>
      </c>
      <c r="M11">
        <f t="shared" si="5"/>
        <v>-1.0214395154820093</v>
      </c>
      <c r="N11">
        <f t="shared" si="6"/>
        <v>-0.80212563778937573</v>
      </c>
      <c r="O11">
        <f t="shared" si="7"/>
        <v>-1.4122696252860123</v>
      </c>
    </row>
    <row r="12" spans="1:15" x14ac:dyDescent="0.25">
      <c r="A12" s="1">
        <v>66</v>
      </c>
      <c r="B12" s="1">
        <v>145</v>
      </c>
      <c r="C12" s="1">
        <v>10</v>
      </c>
      <c r="D12" s="1">
        <v>39</v>
      </c>
      <c r="E12" s="1">
        <v>2</v>
      </c>
      <c r="F12" s="1">
        <v>4</v>
      </c>
      <c r="G12" s="1">
        <v>100</v>
      </c>
      <c r="I12">
        <f t="shared" si="1"/>
        <v>-1.7165495968823898</v>
      </c>
      <c r="J12">
        <f t="shared" si="2"/>
        <v>-1.6343286588241881</v>
      </c>
      <c r="K12">
        <f t="shared" si="3"/>
        <v>-1.5095455745029887</v>
      </c>
      <c r="L12">
        <f t="shared" si="4"/>
        <v>0.84051992539745901</v>
      </c>
      <c r="M12">
        <f t="shared" si="5"/>
        <v>0.4085758061928037</v>
      </c>
      <c r="N12">
        <f t="shared" si="6"/>
        <v>0.37995424947917794</v>
      </c>
      <c r="O12">
        <f t="shared" si="7"/>
        <v>-0.61341003926564142</v>
      </c>
    </row>
    <row r="13" spans="1:15" x14ac:dyDescent="0.25">
      <c r="A13" s="34">
        <v>75</v>
      </c>
      <c r="B13" s="34">
        <v>210</v>
      </c>
      <c r="C13" s="1">
        <v>16</v>
      </c>
      <c r="D13" s="1">
        <v>26</v>
      </c>
      <c r="E13" s="1">
        <v>0</v>
      </c>
      <c r="F13" s="1">
        <v>1</v>
      </c>
      <c r="G13" s="1">
        <v>109</v>
      </c>
      <c r="I13">
        <f t="shared" si="1"/>
        <v>1.9493020845952618</v>
      </c>
      <c r="J13">
        <f t="shared" si="2"/>
        <v>2.2794583925705787</v>
      </c>
      <c r="K13">
        <f t="shared" si="3"/>
        <v>1.5831819439909391</v>
      </c>
      <c r="L13">
        <f t="shared" si="4"/>
        <v>-1.0716629048817599</v>
      </c>
      <c r="M13">
        <f t="shared" si="5"/>
        <v>-1.0214395154820093</v>
      </c>
      <c r="N13">
        <f t="shared" si="6"/>
        <v>-1.3931655814236525</v>
      </c>
      <c r="O13">
        <f t="shared" si="7"/>
        <v>0.28530699500727569</v>
      </c>
    </row>
    <row r="14" spans="1:15" x14ac:dyDescent="0.25">
      <c r="A14" s="1">
        <v>70</v>
      </c>
      <c r="B14" s="1">
        <v>160</v>
      </c>
      <c r="C14" s="1">
        <v>12</v>
      </c>
      <c r="D14" s="1">
        <v>31</v>
      </c>
      <c r="E14" s="1">
        <v>0</v>
      </c>
      <c r="F14" s="1">
        <v>3</v>
      </c>
      <c r="G14" s="1">
        <v>102</v>
      </c>
      <c r="I14">
        <f t="shared" si="1"/>
        <v>-8.7282182892322563E-2</v>
      </c>
      <c r="J14">
        <f t="shared" si="2"/>
        <v>-0.73114703157924188</v>
      </c>
      <c r="K14">
        <f t="shared" si="3"/>
        <v>-0.47863640167167942</v>
      </c>
      <c r="L14">
        <f t="shared" si="4"/>
        <v>-0.33620797015898335</v>
      </c>
      <c r="M14">
        <f t="shared" si="5"/>
        <v>-1.0214395154820093</v>
      </c>
      <c r="N14">
        <f t="shared" si="6"/>
        <v>-0.2110856941550989</v>
      </c>
      <c r="O14">
        <f t="shared" si="7"/>
        <v>-0.41369514276054875</v>
      </c>
    </row>
    <row r="15" spans="1:15" x14ac:dyDescent="0.25">
      <c r="A15" s="1">
        <v>71</v>
      </c>
      <c r="B15" s="1">
        <v>175</v>
      </c>
      <c r="C15" s="1">
        <v>13</v>
      </c>
      <c r="D15" s="1">
        <v>43</v>
      </c>
      <c r="E15" s="1">
        <v>3</v>
      </c>
      <c r="F15" s="1">
        <v>5</v>
      </c>
      <c r="G15" s="1">
        <v>112</v>
      </c>
      <c r="I15">
        <f t="shared" si="1"/>
        <v>0.3200346706051943</v>
      </c>
      <c r="J15">
        <f t="shared" si="2"/>
        <v>0.17203459566570428</v>
      </c>
      <c r="K15">
        <f t="shared" si="3"/>
        <v>3.6818184743975198E-2</v>
      </c>
      <c r="L15">
        <f t="shared" si="4"/>
        <v>1.4288838731756801</v>
      </c>
      <c r="M15">
        <f t="shared" si="5"/>
        <v>1.1235834670302103</v>
      </c>
      <c r="N15">
        <f t="shared" si="6"/>
        <v>0.97099419311345481</v>
      </c>
      <c r="O15">
        <f t="shared" si="7"/>
        <v>0.58487933976491469</v>
      </c>
    </row>
    <row r="17" spans="1:7" x14ac:dyDescent="0.25">
      <c r="A17">
        <f>AVERAGE(A2:A15)</f>
        <v>70.214285714285708</v>
      </c>
      <c r="B17">
        <f t="shared" ref="B17:G17" si="8">AVERAGE(B2:B15)</f>
        <v>172.14285714285714</v>
      </c>
      <c r="C17">
        <f t="shared" si="8"/>
        <v>12.928571428571429</v>
      </c>
      <c r="D17">
        <f t="shared" si="8"/>
        <v>33.285714285714285</v>
      </c>
      <c r="E17">
        <f t="shared" si="8"/>
        <v>1.4285714285714286</v>
      </c>
      <c r="F17">
        <f t="shared" si="8"/>
        <v>3.3571428571428572</v>
      </c>
      <c r="G17">
        <f t="shared" si="8"/>
        <v>106.14285714285714</v>
      </c>
    </row>
    <row r="18" spans="1:7" x14ac:dyDescent="0.25">
      <c r="A18">
        <f>_xlfn.STDEV.S(A2:A15)</f>
        <v>2.4550911444328349</v>
      </c>
      <c r="B18">
        <f t="shared" ref="B18:G18" si="9">_xlfn.STDEV.S(B2:B15)</f>
        <v>16.607955196958347</v>
      </c>
      <c r="C18">
        <f t="shared" si="9"/>
        <v>1.9400351192017824</v>
      </c>
      <c r="D18">
        <f t="shared" si="9"/>
        <v>6.7985130888879111</v>
      </c>
      <c r="E18">
        <f t="shared" si="9"/>
        <v>1.3985864135061359</v>
      </c>
      <c r="F18">
        <f t="shared" si="9"/>
        <v>1.6919330254585621</v>
      </c>
      <c r="G18">
        <f t="shared" si="9"/>
        <v>10.014275524755362</v>
      </c>
    </row>
  </sheetData>
  <mergeCells count="1">
    <mergeCell ref="I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3" sqref="J3"/>
    </sheetView>
  </sheetViews>
  <sheetFormatPr defaultRowHeight="15" x14ac:dyDescent="0.25"/>
  <cols>
    <col min="1" max="1" width="12.140625" bestFit="1" customWidth="1"/>
  </cols>
  <sheetData>
    <row r="1" spans="1:16" x14ac:dyDescent="0.25">
      <c r="A1" t="s">
        <v>24</v>
      </c>
    </row>
    <row r="2" spans="1:16" x14ac:dyDescent="0.25">
      <c r="A2" s="6" t="s">
        <v>25</v>
      </c>
      <c r="B2" s="18" t="s">
        <v>12</v>
      </c>
      <c r="C2" s="18" t="s">
        <v>13</v>
      </c>
      <c r="D2" s="18" t="s">
        <v>14</v>
      </c>
      <c r="E2" s="18" t="s">
        <v>15</v>
      </c>
      <c r="F2" s="18" t="s">
        <v>16</v>
      </c>
      <c r="G2" s="18" t="s">
        <v>17</v>
      </c>
      <c r="H2" s="19" t="s">
        <v>18</v>
      </c>
    </row>
    <row r="3" spans="1:16" x14ac:dyDescent="0.25">
      <c r="A3" s="17">
        <v>1</v>
      </c>
      <c r="B3" s="12">
        <v>0.35190060000000001</v>
      </c>
      <c r="C3" s="12">
        <v>-2.3035394199999999</v>
      </c>
      <c r="D3" s="12">
        <v>9.2315300000000003E-2</v>
      </c>
      <c r="E3" s="12">
        <v>0.34560224</v>
      </c>
      <c r="F3" s="12">
        <v>0.28941566400000002</v>
      </c>
      <c r="G3" s="12">
        <v>-0.25397409999999998</v>
      </c>
      <c r="H3" s="12">
        <v>-0.12248107</v>
      </c>
      <c r="J3" s="11">
        <v>0.36131889841070036</v>
      </c>
      <c r="K3" s="11">
        <v>-2.3011524814717177</v>
      </c>
      <c r="L3" s="11">
        <v>9.5857666678675346E-2</v>
      </c>
      <c r="M3" s="11">
        <v>0.33507608144424672</v>
      </c>
      <c r="N3" s="11">
        <v>0.29340813164386526</v>
      </c>
      <c r="O3" s="11">
        <v>-0.24474612972778562</v>
      </c>
      <c r="P3" s="11">
        <v>-0.13367324059475616</v>
      </c>
    </row>
    <row r="4" spans="1:16" x14ac:dyDescent="0.25">
      <c r="A4" s="17">
        <v>2</v>
      </c>
      <c r="B4" s="12">
        <v>-2.1247954</v>
      </c>
      <c r="C4" s="12">
        <v>4.1074380000000001E-2</v>
      </c>
      <c r="D4" s="12">
        <v>-1.3055224000000001</v>
      </c>
      <c r="E4" s="12">
        <v>-0.69582437500000005</v>
      </c>
      <c r="F4" s="12">
        <v>0.52924889799999997</v>
      </c>
      <c r="G4" s="12">
        <v>0.18912372</v>
      </c>
      <c r="H4" s="12">
        <v>4.5218929999999997E-2</v>
      </c>
      <c r="J4" s="11">
        <v>-2.1283970939854959</v>
      </c>
      <c r="K4" s="11">
        <v>3.8641824857856444E-2</v>
      </c>
      <c r="L4" s="11">
        <v>-1.3210800614214002</v>
      </c>
      <c r="M4" s="11">
        <v>-0.69419911711717353</v>
      </c>
      <c r="N4" s="11">
        <v>0.52525109187091568</v>
      </c>
      <c r="O4" s="11">
        <v>0.18450648249465729</v>
      </c>
      <c r="P4" s="11">
        <v>6.2300932724846367E-2</v>
      </c>
    </row>
    <row r="5" spans="1:16" x14ac:dyDescent="0.25">
      <c r="A5" s="17">
        <v>3</v>
      </c>
      <c r="B5" s="12">
        <v>0.70150939999999995</v>
      </c>
      <c r="C5" s="12">
        <v>0.12473625000000001</v>
      </c>
      <c r="D5" s="12">
        <v>0.49895840000000002</v>
      </c>
      <c r="E5" s="12">
        <v>-1.3036530000000001E-3</v>
      </c>
      <c r="F5" s="12">
        <v>-9.5996200000000004E-2</v>
      </c>
      <c r="G5" s="12">
        <v>0.25527535000000001</v>
      </c>
      <c r="H5" s="12">
        <v>5.0275510000000002E-2</v>
      </c>
      <c r="J5" s="11">
        <v>0.70127250528638996</v>
      </c>
      <c r="K5" s="11">
        <v>0.12610006096720366</v>
      </c>
      <c r="L5" s="11">
        <v>0.50471669150029674</v>
      </c>
      <c r="M5" s="11">
        <v>1.8960403486709132E-4</v>
      </c>
      <c r="N5" s="11">
        <v>-9.4435087480064545E-2</v>
      </c>
      <c r="O5" s="11">
        <v>0.25597755533798544</v>
      </c>
      <c r="P5" s="11">
        <v>4.5488116737742113E-2</v>
      </c>
    </row>
    <row r="6" spans="1:16" x14ac:dyDescent="0.25">
      <c r="A6" s="17">
        <v>4</v>
      </c>
      <c r="B6" s="12">
        <v>2.2927924000000002</v>
      </c>
      <c r="C6" s="12">
        <v>-0.98059236000000005</v>
      </c>
      <c r="D6" s="12">
        <v>1.3722525000000001</v>
      </c>
      <c r="E6" s="12">
        <v>-0.24787878299999999</v>
      </c>
      <c r="F6" s="12">
        <v>-5.8900253E-2</v>
      </c>
      <c r="G6" s="12">
        <v>4.8074499999999999E-2</v>
      </c>
      <c r="H6" s="12">
        <v>0.36299358999999998</v>
      </c>
      <c r="J6" s="11">
        <v>2.2979971119835385</v>
      </c>
      <c r="K6" s="11">
        <v>-0.97318367075552825</v>
      </c>
      <c r="L6" s="11">
        <v>1.3904240093895295</v>
      </c>
      <c r="M6" s="11">
        <v>-0.25007067293905594</v>
      </c>
      <c r="N6" s="11">
        <v>-5.0380993655146533E-2</v>
      </c>
      <c r="O6" s="11">
        <v>5.7925424194820871E-2</v>
      </c>
      <c r="P6" s="11">
        <v>0.34446825681426141</v>
      </c>
    </row>
    <row r="7" spans="1:16" x14ac:dyDescent="0.25">
      <c r="A7" s="17">
        <v>5</v>
      </c>
      <c r="B7" s="12">
        <v>-0.38535520000000001</v>
      </c>
      <c r="C7" s="12">
        <v>1.0006446099999999</v>
      </c>
      <c r="D7" s="12">
        <v>-0.36570029999999998</v>
      </c>
      <c r="E7" s="12">
        <v>0.41363498599999998</v>
      </c>
      <c r="F7" s="12">
        <v>9.0095709999999992E-3</v>
      </c>
      <c r="G7" s="12">
        <v>0.16578517000000001</v>
      </c>
      <c r="H7" s="12">
        <v>6.9687910000000006E-2</v>
      </c>
      <c r="J7" s="11">
        <v>-0.38787834980859448</v>
      </c>
      <c r="K7" s="11">
        <v>0.99692464924616042</v>
      </c>
      <c r="L7" s="11">
        <v>-0.36929314466856383</v>
      </c>
      <c r="M7" s="11">
        <v>0.41625014171962221</v>
      </c>
      <c r="N7" s="11">
        <v>5.3163281466004561E-3</v>
      </c>
      <c r="O7" s="11">
        <v>0.16010508045908994</v>
      </c>
      <c r="P7" s="11">
        <v>7.7684969447434124E-2</v>
      </c>
    </row>
    <row r="8" spans="1:16" x14ac:dyDescent="0.25">
      <c r="A8" s="17">
        <v>6</v>
      </c>
      <c r="B8" s="12">
        <v>-2.3413943000000002</v>
      </c>
      <c r="C8" s="12">
        <v>-5.913293E-2</v>
      </c>
      <c r="D8" s="12">
        <v>-1.1666927</v>
      </c>
      <c r="E8" s="12">
        <v>-0.48258410499999999</v>
      </c>
      <c r="F8" s="12">
        <v>-0.45965520300000001</v>
      </c>
      <c r="G8" s="12">
        <v>-0.20818391</v>
      </c>
      <c r="H8" s="12">
        <v>8.0611879999999997E-2</v>
      </c>
      <c r="J8" s="11">
        <v>-2.3469704102270326</v>
      </c>
      <c r="K8" s="11">
        <v>-6.3120154805606288E-2</v>
      </c>
      <c r="L8" s="11">
        <v>-1.185577805853945</v>
      </c>
      <c r="M8" s="11">
        <v>-0.4784782279113684</v>
      </c>
      <c r="N8" s="11">
        <v>-0.46724881972443555</v>
      </c>
      <c r="O8" s="11">
        <v>-0.21224316026741358</v>
      </c>
      <c r="P8" s="11">
        <v>9.3790720855621929E-2</v>
      </c>
    </row>
    <row r="9" spans="1:16" x14ac:dyDescent="0.25">
      <c r="A9" s="17">
        <v>7</v>
      </c>
      <c r="B9" s="12">
        <v>1.6895431999999999</v>
      </c>
      <c r="C9" s="12">
        <v>1.42634949</v>
      </c>
      <c r="D9" s="12">
        <v>-0.48567529999999998</v>
      </c>
      <c r="E9" s="12">
        <v>0.81651797800000003</v>
      </c>
      <c r="F9" s="12">
        <v>0.184305301</v>
      </c>
      <c r="G9" s="12">
        <v>-0.14306168999999999</v>
      </c>
      <c r="H9" s="12">
        <v>0.11678042</v>
      </c>
      <c r="J9" s="11">
        <v>1.6947280357259167</v>
      </c>
      <c r="K9" s="11">
        <v>1.4281109521433366</v>
      </c>
      <c r="L9" s="11">
        <v>-0.47429629007482632</v>
      </c>
      <c r="M9" s="11">
        <v>0.81191661188251052</v>
      </c>
      <c r="N9" s="11">
        <v>0.18797951919108594</v>
      </c>
      <c r="O9" s="11">
        <v>-0.14164080581000105</v>
      </c>
      <c r="P9" s="11">
        <v>0.12350659081240963</v>
      </c>
    </row>
    <row r="10" spans="1:16" x14ac:dyDescent="0.25">
      <c r="A10" s="17">
        <v>8</v>
      </c>
      <c r="B10" s="12">
        <v>0.71964110000000003</v>
      </c>
      <c r="C10" s="12">
        <v>-0.47925685000000001</v>
      </c>
      <c r="D10" s="12">
        <v>2.0231621</v>
      </c>
      <c r="E10" s="12">
        <v>-0.73910218100000002</v>
      </c>
      <c r="F10" s="12">
        <v>8.3019045999999999E-2</v>
      </c>
      <c r="G10" s="12">
        <v>-3.7343460000000002E-2</v>
      </c>
      <c r="H10" s="12">
        <v>-0.18792318999999999</v>
      </c>
      <c r="J10" s="11">
        <v>0.71579094442883151</v>
      </c>
      <c r="K10" s="11">
        <v>-0.47673353256118439</v>
      </c>
      <c r="L10" s="11">
        <v>2.0303477656768885</v>
      </c>
      <c r="M10" s="11">
        <v>-0.73420427447353054</v>
      </c>
      <c r="N10" s="11">
        <v>8.6808680899178481E-2</v>
      </c>
      <c r="O10" s="11">
        <v>-3.7110332467517736E-2</v>
      </c>
      <c r="P10" s="11">
        <v>-0.20775249216073025</v>
      </c>
    </row>
    <row r="11" spans="1:16" x14ac:dyDescent="0.25">
      <c r="A11" s="17">
        <v>9</v>
      </c>
      <c r="B11" s="12">
        <v>-2.3329442999999999</v>
      </c>
      <c r="C11" s="12">
        <v>2.02435448</v>
      </c>
      <c r="D11" s="12">
        <v>1.2469714000000001</v>
      </c>
      <c r="E11" s="12">
        <v>0.23916604299999999</v>
      </c>
      <c r="F11" s="12">
        <v>0.31040430400000002</v>
      </c>
      <c r="G11" s="12">
        <v>-7.8268840000000006E-2</v>
      </c>
      <c r="H11" s="12">
        <v>-3.7865490000000002E-2</v>
      </c>
      <c r="J11" s="11">
        <v>-2.3496300305299012</v>
      </c>
      <c r="K11" s="11">
        <v>2.009953557814971</v>
      </c>
      <c r="L11" s="11">
        <v>1.2287576145060541</v>
      </c>
      <c r="M11" s="11">
        <v>0.25537840586356952</v>
      </c>
      <c r="N11" s="11">
        <v>0.29747891120033321</v>
      </c>
      <c r="O11" s="11">
        <v>-0.10135506574229525</v>
      </c>
      <c r="P11" s="11">
        <v>-3.4642895459789352E-2</v>
      </c>
    </row>
    <row r="12" spans="1:16" x14ac:dyDescent="0.25">
      <c r="A12" s="17">
        <v>10</v>
      </c>
      <c r="B12" s="12">
        <v>1.4845398999999999</v>
      </c>
      <c r="C12" s="12">
        <v>-1.00522931</v>
      </c>
      <c r="D12" s="12">
        <v>-1.6067269</v>
      </c>
      <c r="E12" s="12">
        <v>-0.26330404499999999</v>
      </c>
      <c r="F12" s="12">
        <v>8.0768064000000001E-2</v>
      </c>
      <c r="G12" s="12">
        <v>3.3192310000000003E-2</v>
      </c>
      <c r="H12" s="12">
        <v>3.883963E-2</v>
      </c>
      <c r="J12" s="11">
        <v>1.4973547635448414</v>
      </c>
      <c r="K12" s="11">
        <v>-0.99440480350559746</v>
      </c>
      <c r="L12" s="11">
        <v>-1.5952767518588158</v>
      </c>
      <c r="M12" s="11">
        <v>-0.27657022810012594</v>
      </c>
      <c r="N12" s="11">
        <v>9.0590518654899366E-2</v>
      </c>
      <c r="O12" s="11">
        <v>4.9343756918598505E-2</v>
      </c>
      <c r="P12" s="11">
        <v>4.5400108791532764E-2</v>
      </c>
    </row>
    <row r="13" spans="1:16" x14ac:dyDescent="0.25">
      <c r="A13" s="17">
        <v>11</v>
      </c>
      <c r="B13" s="12">
        <v>-2.4042921000000002</v>
      </c>
      <c r="C13" s="12">
        <v>-1.75277003</v>
      </c>
      <c r="D13" s="12">
        <v>0.26104860000000002</v>
      </c>
      <c r="E13" s="12">
        <v>0.49985113399999997</v>
      </c>
      <c r="F13" s="12">
        <v>-0.17588224199999999</v>
      </c>
      <c r="G13" s="12">
        <v>-0.29736110999999998</v>
      </c>
      <c r="H13" s="12">
        <v>1.2903700000000001E-2</v>
      </c>
      <c r="J13" s="11">
        <v>-2.4070657610468373</v>
      </c>
      <c r="K13" s="11">
        <v>-1.7620579263358822</v>
      </c>
      <c r="L13" s="11">
        <v>0.24255097063218456</v>
      </c>
      <c r="M13" s="11">
        <v>0.50117384297777079</v>
      </c>
      <c r="N13" s="11">
        <v>-0.18551399239868183</v>
      </c>
      <c r="O13" s="11">
        <v>-0.30262219979321459</v>
      </c>
      <c r="P13" s="11">
        <v>7.1836125193413952E-3</v>
      </c>
    </row>
    <row r="14" spans="1:16" x14ac:dyDescent="0.25">
      <c r="A14" s="17">
        <v>12</v>
      </c>
      <c r="B14" s="12">
        <v>3.4848381000000002</v>
      </c>
      <c r="C14" s="12">
        <v>1.61854674</v>
      </c>
      <c r="D14" s="12">
        <v>-0.86400460000000001</v>
      </c>
      <c r="E14" s="12">
        <v>-0.284251745</v>
      </c>
      <c r="F14" s="12">
        <v>-0.13627737300000001</v>
      </c>
      <c r="G14" s="12">
        <v>-0.26198377</v>
      </c>
      <c r="H14" s="12">
        <v>-0.19489656999999999</v>
      </c>
      <c r="J14" s="11">
        <v>3.494349979278859</v>
      </c>
      <c r="K14" s="11">
        <v>1.6325631301849632</v>
      </c>
      <c r="L14" s="11">
        <v>-0.83852085876430493</v>
      </c>
      <c r="M14" s="11">
        <v>-0.29317756797643296</v>
      </c>
      <c r="N14" s="11">
        <v>-0.12201001327959365</v>
      </c>
      <c r="O14" s="11">
        <v>-0.24856791676729953</v>
      </c>
      <c r="P14" s="11">
        <v>-0.18889504543305935</v>
      </c>
    </row>
    <row r="15" spans="1:16" x14ac:dyDescent="0.25">
      <c r="A15" s="17">
        <v>13</v>
      </c>
      <c r="B15" s="12">
        <v>0.24686820000000001</v>
      </c>
      <c r="C15" s="12">
        <v>-1.17925821</v>
      </c>
      <c r="D15" s="12">
        <v>-0.28441810000000001</v>
      </c>
      <c r="E15" s="12">
        <v>0.51824386600000005</v>
      </c>
      <c r="F15" s="12">
        <v>-0.20627733700000001</v>
      </c>
      <c r="G15" s="12">
        <v>0.50758703999999999</v>
      </c>
      <c r="H15" s="12">
        <v>-0.20519049</v>
      </c>
      <c r="J15" s="11">
        <v>0.25212111398420928</v>
      </c>
      <c r="K15" s="11">
        <v>-1.1783868087252682</v>
      </c>
      <c r="L15" s="11">
        <v>-0.28152224039976953</v>
      </c>
      <c r="M15" s="11">
        <v>0.51298501810832597</v>
      </c>
      <c r="N15" s="11">
        <v>-0.20563814675602721</v>
      </c>
      <c r="O15" s="11">
        <v>0.51243167135033763</v>
      </c>
      <c r="P15" s="11">
        <v>-0.20939299083929425</v>
      </c>
    </row>
    <row r="16" spans="1:16" x14ac:dyDescent="0.25">
      <c r="A16" s="17">
        <v>14</v>
      </c>
      <c r="B16" s="12">
        <v>-1.3828517</v>
      </c>
      <c r="C16" s="12">
        <v>1.52407315</v>
      </c>
      <c r="D16" s="12">
        <v>0.58403179999999999</v>
      </c>
      <c r="E16" s="12">
        <v>-0.118767358</v>
      </c>
      <c r="F16" s="12">
        <v>-0.35318223900000001</v>
      </c>
      <c r="G16" s="12">
        <v>8.1138810000000006E-2</v>
      </c>
      <c r="H16" s="12">
        <v>-2.895476E-2</v>
      </c>
      <c r="J16" s="11">
        <v>-1.3949917070454143</v>
      </c>
      <c r="K16" s="11">
        <v>1.5167452029463147</v>
      </c>
      <c r="L16" s="11">
        <v>0.57291243465798991</v>
      </c>
      <c r="M16" s="11">
        <v>-0.10626961751321229</v>
      </c>
      <c r="N16" s="11">
        <v>-0.36160612831293815</v>
      </c>
      <c r="O16" s="11">
        <v>6.7995639820053036E-2</v>
      </c>
      <c r="P16" s="11">
        <v>-2.5466644215550609E-2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F19" sqref="F19"/>
    </sheetView>
  </sheetViews>
  <sheetFormatPr defaultRowHeight="15" x14ac:dyDescent="0.25"/>
  <sheetData>
    <row r="1" spans="1:16" x14ac:dyDescent="0.25"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5">
      <c r="A2" s="15">
        <v>1</v>
      </c>
      <c r="B2" s="20">
        <v>-1.3092327433848732</v>
      </c>
      <c r="C2" s="20">
        <v>-1.032207573994224</v>
      </c>
      <c r="D2" s="20">
        <v>-0.47863640167167942</v>
      </c>
      <c r="E2" s="20">
        <v>-0.9245719179372045</v>
      </c>
      <c r="F2" s="20">
        <v>-1.0214395154820093</v>
      </c>
      <c r="G2" s="20">
        <v>-0.80212563778937573</v>
      </c>
      <c r="H2" s="20">
        <v>-0.41369514276054875</v>
      </c>
      <c r="J2" s="20">
        <v>0.31</v>
      </c>
      <c r="K2" s="11">
        <v>0.53</v>
      </c>
      <c r="L2" s="11">
        <v>-0.28000000000000003</v>
      </c>
      <c r="M2" s="11">
        <v>0.26</v>
      </c>
      <c r="N2" s="11">
        <v>-0.3</v>
      </c>
      <c r="O2" s="11">
        <v>0.51</v>
      </c>
      <c r="P2" s="11">
        <v>0.36</v>
      </c>
    </row>
    <row r="3" spans="1:16" x14ac:dyDescent="0.25">
      <c r="A3" s="15">
        <v>2</v>
      </c>
      <c r="B3" s="11">
        <v>-0.49459903638983943</v>
      </c>
      <c r="C3" s="11">
        <v>0.17203459566570428</v>
      </c>
      <c r="D3" s="11">
        <v>-0.99409098808733409</v>
      </c>
      <c r="E3" s="11">
        <v>0.2521559776192378</v>
      </c>
      <c r="F3" s="11">
        <v>1.1235834670302103</v>
      </c>
      <c r="G3" s="11">
        <v>1.5620341367477315</v>
      </c>
      <c r="H3" s="11">
        <v>-1.4122696252860123</v>
      </c>
      <c r="J3" s="20">
        <v>0.24</v>
      </c>
      <c r="K3" s="11">
        <v>0.56000000000000005</v>
      </c>
      <c r="L3" s="11">
        <v>-0.41</v>
      </c>
      <c r="M3" s="11">
        <v>-0.11</v>
      </c>
      <c r="N3" s="11">
        <v>0.28000000000000003</v>
      </c>
      <c r="O3" s="11">
        <v>-0.44</v>
      </c>
      <c r="P3" s="11">
        <v>-0.42</v>
      </c>
    </row>
    <row r="4" spans="1:16" x14ac:dyDescent="0.25">
      <c r="A4" s="15">
        <v>3</v>
      </c>
      <c r="B4" s="11">
        <v>0.3200346706051943</v>
      </c>
      <c r="C4" s="11">
        <v>-0.12902594674927778</v>
      </c>
      <c r="D4" s="11">
        <v>0.55227277115962981</v>
      </c>
      <c r="E4" s="11">
        <v>-0.18911698321442807</v>
      </c>
      <c r="F4" s="11">
        <v>-0.30643185464460282</v>
      </c>
      <c r="G4" s="11">
        <v>-0.2110856941550989</v>
      </c>
      <c r="H4" s="11">
        <v>0.48502189151236835</v>
      </c>
      <c r="J4" s="20">
        <v>0.42</v>
      </c>
      <c r="K4" s="11">
        <v>0.14000000000000001</v>
      </c>
      <c r="L4" s="11">
        <v>0.4</v>
      </c>
      <c r="M4" s="11">
        <v>-0.76</v>
      </c>
      <c r="N4" s="11">
        <v>-0.24</v>
      </c>
      <c r="O4" s="11">
        <v>7.0000000000000007E-2</v>
      </c>
      <c r="P4" s="11">
        <v>-0.01</v>
      </c>
    </row>
    <row r="5" spans="1:16" x14ac:dyDescent="0.25">
      <c r="A5" s="15">
        <v>4</v>
      </c>
      <c r="B5" s="11">
        <v>-8.7282182892322563E-2</v>
      </c>
      <c r="C5" s="11">
        <v>-0.73114703157924188</v>
      </c>
      <c r="D5" s="11">
        <v>1.5831819439909391</v>
      </c>
      <c r="E5" s="11">
        <v>-1.2187538918263152</v>
      </c>
      <c r="F5" s="11">
        <v>-1.0214395154820093</v>
      </c>
      <c r="G5" s="11">
        <v>-1.3931655814236525</v>
      </c>
      <c r="H5" s="11">
        <v>0.88445168452255374</v>
      </c>
      <c r="J5" s="20">
        <v>-0.46</v>
      </c>
      <c r="K5" s="11">
        <v>0.3</v>
      </c>
      <c r="L5" s="11">
        <v>0.17</v>
      </c>
      <c r="M5" s="11">
        <v>0.11</v>
      </c>
      <c r="N5" s="11">
        <v>-0.72</v>
      </c>
      <c r="O5" s="11">
        <v>-0.18</v>
      </c>
      <c r="P5" s="11">
        <v>-0.34</v>
      </c>
    </row>
    <row r="6" spans="1:16" x14ac:dyDescent="0.25">
      <c r="A6" s="15">
        <v>5</v>
      </c>
      <c r="B6" s="11">
        <v>0.72735152410271109</v>
      </c>
      <c r="C6" s="11">
        <v>0.47309513808068632</v>
      </c>
      <c r="D6" s="11">
        <v>-0.47863640167167942</v>
      </c>
      <c r="E6" s="11">
        <v>0.39924696456379311</v>
      </c>
      <c r="F6" s="11">
        <v>0.4085758061928037</v>
      </c>
      <c r="G6" s="11">
        <v>0.37995424947917794</v>
      </c>
      <c r="H6" s="11">
        <v>0.18544954675472933</v>
      </c>
      <c r="J6" s="20">
        <v>-0.45</v>
      </c>
      <c r="K6" s="11">
        <v>0.36</v>
      </c>
      <c r="L6" s="11">
        <v>0.05</v>
      </c>
      <c r="M6" s="11">
        <v>-0.24</v>
      </c>
      <c r="N6" s="11">
        <v>0.17</v>
      </c>
      <c r="O6" s="11">
        <v>-0.33</v>
      </c>
      <c r="P6" s="11">
        <v>0.69</v>
      </c>
    </row>
    <row r="7" spans="1:16" x14ac:dyDescent="0.25">
      <c r="A7" s="15">
        <v>6</v>
      </c>
      <c r="B7" s="11">
        <v>-0.49459903638983943</v>
      </c>
      <c r="C7" s="11">
        <v>-0.12902594674927778</v>
      </c>
      <c r="D7" s="11">
        <v>-0.99409098808733409</v>
      </c>
      <c r="E7" s="11">
        <v>1.1347018992865696</v>
      </c>
      <c r="F7" s="11">
        <v>1.1235834670302103</v>
      </c>
      <c r="G7" s="11">
        <v>0.97099419311345481</v>
      </c>
      <c r="H7" s="11">
        <v>-1.6119845217911049</v>
      </c>
      <c r="J7" s="20">
        <v>-0.49</v>
      </c>
      <c r="K7" s="11">
        <v>0.22</v>
      </c>
      <c r="L7" s="11">
        <v>-0.02</v>
      </c>
      <c r="M7" s="11">
        <v>-0.28999999999999998</v>
      </c>
      <c r="N7" s="11">
        <v>0.35</v>
      </c>
      <c r="O7" s="11">
        <v>0.63</v>
      </c>
      <c r="P7" s="11">
        <v>-0.32</v>
      </c>
    </row>
    <row r="8" spans="1:16" x14ac:dyDescent="0.25">
      <c r="A8" s="15">
        <v>7</v>
      </c>
      <c r="B8" s="11">
        <v>1.5419852310977449</v>
      </c>
      <c r="C8" s="11">
        <v>1.3762767653256325</v>
      </c>
      <c r="D8" s="11">
        <v>3.6818184743975198E-2</v>
      </c>
      <c r="E8" s="11">
        <v>-0.48329895710353865</v>
      </c>
      <c r="F8" s="11">
        <v>-0.30643185464460282</v>
      </c>
      <c r="G8" s="11">
        <v>-0.80212563778937573</v>
      </c>
      <c r="H8" s="11">
        <v>0.78459423627000746</v>
      </c>
      <c r="J8" s="20">
        <v>0.15</v>
      </c>
      <c r="K8" s="11">
        <v>0.34</v>
      </c>
      <c r="L8" s="11">
        <v>0.75</v>
      </c>
      <c r="M8" s="11">
        <v>0.43</v>
      </c>
      <c r="N8" s="11">
        <v>0.33</v>
      </c>
      <c r="O8" s="11">
        <v>-0.01</v>
      </c>
      <c r="P8" s="11">
        <v>-0.08</v>
      </c>
    </row>
    <row r="9" spans="1:16" x14ac:dyDescent="0.25">
      <c r="A9" s="15">
        <v>8</v>
      </c>
      <c r="B9" s="11">
        <v>-0.90191588988735627</v>
      </c>
      <c r="C9" s="11">
        <v>-0.73114703157924188</v>
      </c>
      <c r="D9" s="11">
        <v>1.5831819439909391</v>
      </c>
      <c r="E9" s="11">
        <v>-0.18911698321442807</v>
      </c>
      <c r="F9" s="11">
        <v>-0.30643185464460282</v>
      </c>
      <c r="G9" s="11">
        <v>-0.2110856941550989</v>
      </c>
      <c r="H9" s="11">
        <v>1.1840240292801929</v>
      </c>
    </row>
    <row r="10" spans="1:16" x14ac:dyDescent="0.25">
      <c r="A10" s="15">
        <v>9</v>
      </c>
      <c r="B10" s="11">
        <v>-8.7282182892322563E-2</v>
      </c>
      <c r="C10" s="11">
        <v>0.17203459566570428</v>
      </c>
      <c r="D10" s="11">
        <v>-0.47863640167167942</v>
      </c>
      <c r="E10" s="11">
        <v>1.7230658470647908</v>
      </c>
      <c r="F10" s="11">
        <v>1.8385911278676166</v>
      </c>
      <c r="G10" s="11">
        <v>1.5620341367477315</v>
      </c>
      <c r="H10" s="11">
        <v>1.4835963740378317</v>
      </c>
    </row>
    <row r="11" spans="1:16" x14ac:dyDescent="0.25">
      <c r="A11" s="15">
        <v>10</v>
      </c>
      <c r="B11" s="11">
        <v>0.3200346706051943</v>
      </c>
      <c r="C11" s="11">
        <v>0.47309513808068632</v>
      </c>
      <c r="D11" s="11">
        <v>3.6818184743975198E-2</v>
      </c>
      <c r="E11" s="11">
        <v>-1.3658448787708704</v>
      </c>
      <c r="F11" s="11">
        <v>-1.0214395154820093</v>
      </c>
      <c r="G11" s="11">
        <v>-0.80212563778937573</v>
      </c>
      <c r="H11" s="11">
        <v>-1.4122696252860123</v>
      </c>
      <c r="J11">
        <f>$B2*J$2+$C2*J$3+$D2*J$4+$E2*J$5+$F2*J$6+$G2*J$7+$H2*J$8</f>
        <v>0.36131889841070036</v>
      </c>
      <c r="K11">
        <f t="shared" ref="K11:P11" si="0">$B2*K$2+$C2*K$3+$D2*K$4+$E2*K$5+$F2*K$6+$G2*K$7+$H2*K$8</f>
        <v>-2.3011524814717177</v>
      </c>
      <c r="L11">
        <f t="shared" si="0"/>
        <v>9.5857666678675346E-2</v>
      </c>
      <c r="M11">
        <f t="shared" si="0"/>
        <v>0.33507608144424672</v>
      </c>
      <c r="N11">
        <f t="shared" si="0"/>
        <v>0.29340813164386526</v>
      </c>
      <c r="O11">
        <f t="shared" si="0"/>
        <v>-0.24474612972778562</v>
      </c>
      <c r="P11">
        <f t="shared" si="0"/>
        <v>-0.13367324059475616</v>
      </c>
    </row>
    <row r="12" spans="1:16" x14ac:dyDescent="0.25">
      <c r="A12" s="15">
        <v>11</v>
      </c>
      <c r="B12" s="11">
        <v>-1.7165495968823898</v>
      </c>
      <c r="C12" s="11">
        <v>-1.6343286588241881</v>
      </c>
      <c r="D12" s="11">
        <v>-1.5095455745029887</v>
      </c>
      <c r="E12" s="11">
        <v>0.84051992539745901</v>
      </c>
      <c r="F12" s="11">
        <v>0.4085758061928037</v>
      </c>
      <c r="G12" s="11">
        <v>0.37995424947917794</v>
      </c>
      <c r="H12" s="11">
        <v>-0.61341003926564142</v>
      </c>
      <c r="J12">
        <f t="shared" ref="J12:P12" si="1">$B3*J$2+$C3*J$3+$D3*J$4+$E3*J$5+$F3*J$6+$G3*J$7+$H3*J$8</f>
        <v>-2.1283970939854959</v>
      </c>
      <c r="K12">
        <f t="shared" si="1"/>
        <v>3.8641824857856444E-2</v>
      </c>
      <c r="L12">
        <f t="shared" si="1"/>
        <v>-1.3210800614214002</v>
      </c>
      <c r="M12">
        <f t="shared" si="1"/>
        <v>-0.69419911711717353</v>
      </c>
      <c r="N12">
        <f t="shared" si="1"/>
        <v>0.52525109187091568</v>
      </c>
      <c r="O12">
        <f t="shared" si="1"/>
        <v>0.18450648249465729</v>
      </c>
      <c r="P12">
        <f t="shared" si="1"/>
        <v>6.2300932724846367E-2</v>
      </c>
    </row>
    <row r="13" spans="1:16" x14ac:dyDescent="0.25">
      <c r="A13" s="15">
        <v>12</v>
      </c>
      <c r="B13" s="11">
        <v>1.9493020845952618</v>
      </c>
      <c r="C13" s="11">
        <v>2.2794583925705787</v>
      </c>
      <c r="D13" s="11">
        <v>1.5831819439909391</v>
      </c>
      <c r="E13" s="11">
        <v>-1.0716629048817599</v>
      </c>
      <c r="F13" s="11">
        <v>-1.0214395154820093</v>
      </c>
      <c r="G13" s="11">
        <v>-1.3931655814236525</v>
      </c>
      <c r="H13" s="11">
        <v>0.28530699500727569</v>
      </c>
      <c r="J13">
        <f t="shared" ref="J13:P13" si="2">$B4*J$2+$C4*J$3+$D4*J$4+$E4*J$5+$F4*J$6+$G4*J$7+$H4*J$8</f>
        <v>0.70127250528638996</v>
      </c>
      <c r="K13">
        <f t="shared" si="2"/>
        <v>0.12610006096720366</v>
      </c>
      <c r="L13">
        <f t="shared" si="2"/>
        <v>0.50471669150029674</v>
      </c>
      <c r="M13">
        <f t="shared" si="2"/>
        <v>1.8960403486709132E-4</v>
      </c>
      <c r="N13">
        <f t="shared" si="2"/>
        <v>-9.4435087480064545E-2</v>
      </c>
      <c r="O13">
        <f t="shared" si="2"/>
        <v>0.25597755533798544</v>
      </c>
      <c r="P13">
        <f t="shared" si="2"/>
        <v>4.5488116737742113E-2</v>
      </c>
    </row>
    <row r="14" spans="1:16" x14ac:dyDescent="0.25">
      <c r="A14" s="15">
        <v>13</v>
      </c>
      <c r="B14" s="11">
        <v>-8.7282182892322563E-2</v>
      </c>
      <c r="C14" s="11">
        <v>-0.73114703157924188</v>
      </c>
      <c r="D14" s="11">
        <v>-0.47863640167167942</v>
      </c>
      <c r="E14" s="11">
        <v>-0.33620797015898335</v>
      </c>
      <c r="F14" s="11">
        <v>-1.0214395154820093</v>
      </c>
      <c r="G14" s="11">
        <v>-0.2110856941550989</v>
      </c>
      <c r="H14" s="11">
        <v>-0.41369514276054875</v>
      </c>
      <c r="J14">
        <f t="shared" ref="J14:P14" si="3">$B5*J$2+$C5*J$3+$D5*J$4+$E5*J$5+$F5*J$6+$G5*J$7+$H5*J$8</f>
        <v>2.2979971119835385</v>
      </c>
      <c r="K14">
        <f t="shared" si="3"/>
        <v>-0.97318367075552825</v>
      </c>
      <c r="L14">
        <f t="shared" si="3"/>
        <v>1.3904240093895295</v>
      </c>
      <c r="M14">
        <f t="shared" si="3"/>
        <v>-0.25007067293905594</v>
      </c>
      <c r="N14">
        <f t="shared" si="3"/>
        <v>-5.0380993655146533E-2</v>
      </c>
      <c r="O14">
        <f t="shared" si="3"/>
        <v>5.7925424194820871E-2</v>
      </c>
      <c r="P14">
        <f t="shared" si="3"/>
        <v>0.34446825681426141</v>
      </c>
    </row>
    <row r="15" spans="1:16" x14ac:dyDescent="0.25">
      <c r="A15" s="15">
        <v>14</v>
      </c>
      <c r="B15" s="11">
        <v>0.3200346706051943</v>
      </c>
      <c r="C15" s="11">
        <v>0.17203459566570428</v>
      </c>
      <c r="D15" s="11">
        <v>3.6818184743975198E-2</v>
      </c>
      <c r="E15" s="11">
        <v>1.4288838731756801</v>
      </c>
      <c r="F15" s="11">
        <v>1.1235834670302103</v>
      </c>
      <c r="G15" s="11">
        <v>0.97099419311345481</v>
      </c>
      <c r="H15" s="11">
        <v>0.58487933976491469</v>
      </c>
      <c r="J15">
        <f t="shared" ref="J15:P15" si="4">$B6*J$2+$C6*J$3+$D6*J$4+$E6*J$5+$F6*J$6+$G6*J$7+$H6*J$8</f>
        <v>-0.38787834980859448</v>
      </c>
      <c r="K15">
        <f t="shared" si="4"/>
        <v>0.99692464924616042</v>
      </c>
      <c r="L15">
        <f t="shared" si="4"/>
        <v>-0.36929314466856383</v>
      </c>
      <c r="M15">
        <f t="shared" si="4"/>
        <v>0.41625014171962221</v>
      </c>
      <c r="N15">
        <f t="shared" si="4"/>
        <v>5.3163281466004561E-3</v>
      </c>
      <c r="O15">
        <f t="shared" si="4"/>
        <v>0.16010508045908994</v>
      </c>
      <c r="P15">
        <f t="shared" si="4"/>
        <v>7.7684969447434124E-2</v>
      </c>
    </row>
    <row r="16" spans="1:16" x14ac:dyDescent="0.25">
      <c r="J16">
        <f t="shared" ref="J16:P16" si="5">$B7*J$2+$C7*J$3+$D7*J$4+$E7*J$5+$F7*J$6+$G7*J$7+$H7*J$8</f>
        <v>-2.3469704102270326</v>
      </c>
      <c r="K16">
        <f t="shared" si="5"/>
        <v>-6.3120154805606288E-2</v>
      </c>
      <c r="L16">
        <f t="shared" si="5"/>
        <v>-1.185577805853945</v>
      </c>
      <c r="M16">
        <f t="shared" si="5"/>
        <v>-0.4784782279113684</v>
      </c>
      <c r="N16">
        <f t="shared" si="5"/>
        <v>-0.46724881972443555</v>
      </c>
      <c r="O16">
        <f t="shared" si="5"/>
        <v>-0.21224316026741358</v>
      </c>
      <c r="P16">
        <f t="shared" si="5"/>
        <v>9.3790720855621929E-2</v>
      </c>
    </row>
    <row r="17" spans="10:16" x14ac:dyDescent="0.25">
      <c r="J17">
        <f t="shared" ref="J17:P17" si="6">$B8*J$2+$C8*J$3+$D8*J$4+$E8*J$5+$F8*J$6+$G8*J$7+$H8*J$8</f>
        <v>1.6947280357259167</v>
      </c>
      <c r="K17">
        <f t="shared" si="6"/>
        <v>1.4281109521433366</v>
      </c>
      <c r="L17">
        <f t="shared" si="6"/>
        <v>-0.47429629007482632</v>
      </c>
      <c r="M17">
        <f t="shared" si="6"/>
        <v>0.81191661188251052</v>
      </c>
      <c r="N17">
        <f t="shared" si="6"/>
        <v>0.18797951919108594</v>
      </c>
      <c r="O17">
        <f t="shared" si="6"/>
        <v>-0.14164080581000105</v>
      </c>
      <c r="P17">
        <f t="shared" si="6"/>
        <v>0.12350659081240963</v>
      </c>
    </row>
    <row r="18" spans="10:16" x14ac:dyDescent="0.25">
      <c r="J18">
        <f t="shared" ref="J18:P18" si="7">$B9*J$2+$C9*J$3+$D9*J$4+$E9*J$5+$F9*J$6+$G9*J$7+$H9*J$8</f>
        <v>0.71579094442883151</v>
      </c>
      <c r="K18">
        <f t="shared" si="7"/>
        <v>-0.47673353256118439</v>
      </c>
      <c r="L18">
        <f t="shared" si="7"/>
        <v>2.0303477656768885</v>
      </c>
      <c r="M18">
        <f t="shared" si="7"/>
        <v>-0.73420427447353054</v>
      </c>
      <c r="N18">
        <f t="shared" si="7"/>
        <v>8.6808680899178481E-2</v>
      </c>
      <c r="O18">
        <f t="shared" si="7"/>
        <v>-3.7110332467517736E-2</v>
      </c>
      <c r="P18">
        <f t="shared" si="7"/>
        <v>-0.20775249216073025</v>
      </c>
    </row>
    <row r="19" spans="10:16" x14ac:dyDescent="0.25">
      <c r="J19">
        <f t="shared" ref="J19:P19" si="8">$B10*J$2+$C10*J$3+$D10*J$4+$E10*J$5+$F10*J$6+$G10*J$7+$H10*J$8</f>
        <v>-2.3496300305299012</v>
      </c>
      <c r="K19">
        <f t="shared" si="8"/>
        <v>2.009953557814971</v>
      </c>
      <c r="L19">
        <f t="shared" si="8"/>
        <v>1.2287576145060541</v>
      </c>
      <c r="M19">
        <f t="shared" si="8"/>
        <v>0.25537840586356952</v>
      </c>
      <c r="N19">
        <f t="shared" si="8"/>
        <v>0.29747891120033321</v>
      </c>
      <c r="O19">
        <f t="shared" si="8"/>
        <v>-0.10135506574229525</v>
      </c>
      <c r="P19">
        <f t="shared" si="8"/>
        <v>-3.4642895459789352E-2</v>
      </c>
    </row>
    <row r="20" spans="10:16" x14ac:dyDescent="0.25">
      <c r="J20">
        <f t="shared" ref="J20:P20" si="9">$B11*J$2+$C11*J$3+$D11*J$4+$E11*J$5+$F11*J$6+$G11*J$7+$H11*J$8</f>
        <v>1.4973547635448414</v>
      </c>
      <c r="K20">
        <f t="shared" si="9"/>
        <v>-0.99440480350559746</v>
      </c>
      <c r="L20">
        <f t="shared" si="9"/>
        <v>-1.5952767518588158</v>
      </c>
      <c r="M20">
        <f t="shared" si="9"/>
        <v>-0.27657022810012594</v>
      </c>
      <c r="N20">
        <f t="shared" si="9"/>
        <v>9.0590518654899366E-2</v>
      </c>
      <c r="O20">
        <f t="shared" si="9"/>
        <v>4.9343756918598505E-2</v>
      </c>
      <c r="P20">
        <f t="shared" si="9"/>
        <v>4.5400108791532764E-2</v>
      </c>
    </row>
    <row r="21" spans="10:16" x14ac:dyDescent="0.25">
      <c r="J21">
        <f t="shared" ref="J21:P21" si="10">$B12*J$2+$C12*J$3+$D12*J$4+$E12*J$5+$F12*J$6+$G12*J$7+$H12*J$8</f>
        <v>-2.4070657610468373</v>
      </c>
      <c r="K21">
        <f t="shared" si="10"/>
        <v>-1.7620579263358822</v>
      </c>
      <c r="L21">
        <f t="shared" si="10"/>
        <v>0.24255097063218456</v>
      </c>
      <c r="M21">
        <f t="shared" si="10"/>
        <v>0.50117384297777079</v>
      </c>
      <c r="N21">
        <f t="shared" si="10"/>
        <v>-0.18551399239868183</v>
      </c>
      <c r="O21">
        <f t="shared" si="10"/>
        <v>-0.30262219979321459</v>
      </c>
      <c r="P21">
        <f t="shared" si="10"/>
        <v>7.1836125193413952E-3</v>
      </c>
    </row>
    <row r="22" spans="10:16" x14ac:dyDescent="0.25">
      <c r="J22">
        <f t="shared" ref="J22:P22" si="11">$B13*J$2+$C13*J$3+$D13*J$4+$E13*J$5+$F13*J$6+$G13*J$7+$H13*J$8</f>
        <v>3.494349979278859</v>
      </c>
      <c r="K22">
        <f t="shared" si="11"/>
        <v>1.6325631301849632</v>
      </c>
      <c r="L22">
        <f t="shared" si="11"/>
        <v>-0.83852085876430493</v>
      </c>
      <c r="M22">
        <f t="shared" si="11"/>
        <v>-0.29317756797643296</v>
      </c>
      <c r="N22">
        <f t="shared" si="11"/>
        <v>-0.12201001327959365</v>
      </c>
      <c r="O22">
        <f t="shared" si="11"/>
        <v>-0.24856791676729953</v>
      </c>
      <c r="P22">
        <f t="shared" si="11"/>
        <v>-0.18889504543305935</v>
      </c>
    </row>
    <row r="23" spans="10:16" x14ac:dyDescent="0.25">
      <c r="J23">
        <f t="shared" ref="J23:P23" si="12">$B14*J$2+$C14*J$3+$D14*J$4+$E14*J$5+$F14*J$6+$G14*J$7+$H14*J$8</f>
        <v>0.25212111398420928</v>
      </c>
      <c r="K23">
        <f t="shared" si="12"/>
        <v>-1.1783868087252682</v>
      </c>
      <c r="L23">
        <f t="shared" si="12"/>
        <v>-0.28152224039976953</v>
      </c>
      <c r="M23">
        <f t="shared" si="12"/>
        <v>0.51298501810832597</v>
      </c>
      <c r="N23">
        <f t="shared" si="12"/>
        <v>-0.20563814675602721</v>
      </c>
      <c r="O23">
        <f t="shared" si="12"/>
        <v>0.51243167135033763</v>
      </c>
      <c r="P23">
        <f t="shared" si="12"/>
        <v>-0.20939299083929425</v>
      </c>
    </row>
    <row r="24" spans="10:16" x14ac:dyDescent="0.25">
      <c r="J24">
        <f t="shared" ref="J24:P24" si="13">$B15*J$2+$C15*J$3+$D15*J$4+$E15*J$5+$F15*J$6+$G15*J$7+$H15*J$8</f>
        <v>-1.3949917070454143</v>
      </c>
      <c r="K24">
        <f t="shared" si="13"/>
        <v>1.5167452029463147</v>
      </c>
      <c r="L24">
        <f t="shared" si="13"/>
        <v>0.57291243465798991</v>
      </c>
      <c r="M24">
        <f t="shared" si="13"/>
        <v>-0.10626961751321229</v>
      </c>
      <c r="N24">
        <f t="shared" si="13"/>
        <v>-0.36160612831293815</v>
      </c>
      <c r="O24">
        <f t="shared" si="13"/>
        <v>6.7995639820053036E-2</v>
      </c>
      <c r="P24">
        <f t="shared" si="13"/>
        <v>-2.5466644215550609E-2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" sqref="B1:H1"/>
    </sheetView>
  </sheetViews>
  <sheetFormatPr defaultRowHeight="15" x14ac:dyDescent="0.25"/>
  <sheetData>
    <row r="1" spans="1:8" ht="15.75" x14ac:dyDescent="0.25">
      <c r="A1" s="8"/>
      <c r="B1" s="18" t="s">
        <v>12</v>
      </c>
      <c r="C1" s="18" t="s">
        <v>13</v>
      </c>
      <c r="D1" s="18" t="s">
        <v>14</v>
      </c>
      <c r="E1" s="18" t="s">
        <v>15</v>
      </c>
      <c r="F1" s="18" t="s">
        <v>16</v>
      </c>
      <c r="G1" s="18" t="s">
        <v>17</v>
      </c>
      <c r="H1" s="19" t="s">
        <v>18</v>
      </c>
    </row>
    <row r="2" spans="1:8" x14ac:dyDescent="0.25">
      <c r="A2" s="18" t="s">
        <v>12</v>
      </c>
      <c r="B2" s="9">
        <v>1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x14ac:dyDescent="0.25">
      <c r="A3" s="18" t="s">
        <v>13</v>
      </c>
      <c r="B3" s="9">
        <v>0</v>
      </c>
      <c r="C3" s="9">
        <v>1</v>
      </c>
      <c r="D3" s="9">
        <v>0</v>
      </c>
      <c r="E3" s="9">
        <v>0</v>
      </c>
      <c r="F3" s="9">
        <v>0</v>
      </c>
      <c r="G3" s="9">
        <v>0</v>
      </c>
      <c r="H3" s="9">
        <v>0</v>
      </c>
    </row>
    <row r="4" spans="1:8" x14ac:dyDescent="0.25">
      <c r="A4" s="18" t="s">
        <v>14</v>
      </c>
      <c r="B4" s="9">
        <v>0</v>
      </c>
      <c r="C4" s="9">
        <v>0</v>
      </c>
      <c r="D4" s="9">
        <v>1</v>
      </c>
      <c r="E4" s="9">
        <v>0</v>
      </c>
      <c r="F4" s="9">
        <v>0</v>
      </c>
      <c r="G4" s="9">
        <v>0</v>
      </c>
      <c r="H4" s="9">
        <v>0</v>
      </c>
    </row>
    <row r="5" spans="1:8" x14ac:dyDescent="0.25">
      <c r="A5" s="18" t="s">
        <v>15</v>
      </c>
      <c r="B5" s="9">
        <v>0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9">
        <v>0</v>
      </c>
    </row>
    <row r="6" spans="1:8" x14ac:dyDescent="0.25">
      <c r="A6" s="18" t="s">
        <v>16</v>
      </c>
      <c r="B6" s="9">
        <v>0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</row>
    <row r="7" spans="1:8" x14ac:dyDescent="0.25">
      <c r="A7" s="18" t="s">
        <v>17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1</v>
      </c>
      <c r="H7" s="9">
        <v>0</v>
      </c>
    </row>
    <row r="8" spans="1:8" x14ac:dyDescent="0.25">
      <c r="A8" s="18" t="s">
        <v>18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defaultRowHeight="15" x14ac:dyDescent="0.25"/>
  <cols>
    <col min="1" max="1" width="23.5703125" bestFit="1" customWidth="1"/>
  </cols>
  <sheetData>
    <row r="1" spans="1:8" ht="15.75" x14ac:dyDescent="0.25">
      <c r="A1" s="8"/>
      <c r="B1" s="18" t="s">
        <v>12</v>
      </c>
      <c r="C1" s="18" t="s">
        <v>13</v>
      </c>
      <c r="D1" s="18" t="s">
        <v>14</v>
      </c>
      <c r="E1" s="18" t="s">
        <v>15</v>
      </c>
      <c r="F1" s="18" t="s">
        <v>16</v>
      </c>
      <c r="G1" s="18" t="s">
        <v>17</v>
      </c>
      <c r="H1" s="19" t="s">
        <v>18</v>
      </c>
    </row>
    <row r="2" spans="1:8" x14ac:dyDescent="0.25">
      <c r="A2" s="16" t="s">
        <v>27</v>
      </c>
      <c r="B2" s="9">
        <v>0.59</v>
      </c>
      <c r="C2" s="21">
        <v>0.72</v>
      </c>
      <c r="D2" s="9">
        <v>-0.3</v>
      </c>
      <c r="E2" s="9">
        <v>0.12</v>
      </c>
      <c r="F2" s="9">
        <v>-0.08</v>
      </c>
      <c r="G2" s="9">
        <v>0.12</v>
      </c>
      <c r="H2" s="9">
        <v>0.05</v>
      </c>
    </row>
    <row r="3" spans="1:8" x14ac:dyDescent="0.25">
      <c r="A3" s="16" t="s">
        <v>28</v>
      </c>
      <c r="B3" s="9">
        <v>0.45</v>
      </c>
      <c r="C3" s="21">
        <v>0.76</v>
      </c>
      <c r="D3" s="9">
        <v>-0.44</v>
      </c>
      <c r="E3" s="9">
        <v>-0.05</v>
      </c>
      <c r="F3" s="9">
        <v>7.0000000000000007E-2</v>
      </c>
      <c r="G3" s="9">
        <v>-0.1</v>
      </c>
      <c r="H3" s="9">
        <v>-0.06</v>
      </c>
    </row>
    <row r="4" spans="1:8" x14ac:dyDescent="0.25">
      <c r="A4" s="16" t="s">
        <v>29</v>
      </c>
      <c r="B4" s="21">
        <v>0.8</v>
      </c>
      <c r="C4" s="9">
        <v>0.19</v>
      </c>
      <c r="D4" s="9">
        <v>0.43</v>
      </c>
      <c r="E4" s="9">
        <v>-0.37</v>
      </c>
      <c r="F4" s="9">
        <v>-7.0000000000000007E-2</v>
      </c>
      <c r="G4" s="9">
        <v>0.02</v>
      </c>
      <c r="H4" s="9">
        <v>0</v>
      </c>
    </row>
    <row r="5" spans="1:8" x14ac:dyDescent="0.25">
      <c r="A5" s="16" t="s">
        <v>30</v>
      </c>
      <c r="B5" s="21">
        <v>-0.87</v>
      </c>
      <c r="C5" s="9">
        <v>0.41</v>
      </c>
      <c r="D5" s="9">
        <v>0.19</v>
      </c>
      <c r="E5" s="9">
        <v>0.05</v>
      </c>
      <c r="F5" s="9">
        <v>-0.19</v>
      </c>
      <c r="G5" s="9">
        <v>-0.04</v>
      </c>
      <c r="H5" s="9">
        <v>-0.05</v>
      </c>
    </row>
    <row r="6" spans="1:8" x14ac:dyDescent="0.25">
      <c r="A6" s="16" t="s">
        <v>31</v>
      </c>
      <c r="B6" s="21">
        <v>-0.85</v>
      </c>
      <c r="C6" s="9">
        <v>0.49</v>
      </c>
      <c r="D6" s="9">
        <v>0.06</v>
      </c>
      <c r="E6" s="9">
        <v>-0.12</v>
      </c>
      <c r="F6" s="9">
        <v>0.05</v>
      </c>
      <c r="G6" s="9">
        <v>-0.08</v>
      </c>
      <c r="H6" s="9">
        <v>0.1</v>
      </c>
    </row>
    <row r="7" spans="1:8" x14ac:dyDescent="0.25">
      <c r="A7" s="16" t="s">
        <v>32</v>
      </c>
      <c r="B7" s="21">
        <v>-0.93</v>
      </c>
      <c r="C7" s="9">
        <v>0.3</v>
      </c>
      <c r="D7" s="9">
        <v>-0.02</v>
      </c>
      <c r="E7" s="9">
        <v>-0.14000000000000001</v>
      </c>
      <c r="F7" s="9">
        <v>0.09</v>
      </c>
      <c r="G7" s="9">
        <v>0.15</v>
      </c>
      <c r="H7" s="9">
        <v>-0.05</v>
      </c>
    </row>
    <row r="8" spans="1:8" x14ac:dyDescent="0.25">
      <c r="A8" s="16" t="s">
        <v>33</v>
      </c>
      <c r="B8" s="9">
        <v>0.28999999999999998</v>
      </c>
      <c r="C8" s="9">
        <v>0.47</v>
      </c>
      <c r="D8" s="21">
        <v>0.81</v>
      </c>
      <c r="E8" s="9">
        <v>0.21</v>
      </c>
      <c r="F8" s="9">
        <v>0.09</v>
      </c>
      <c r="G8" s="9">
        <v>0</v>
      </c>
      <c r="H8" s="9">
        <v>-0.01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</vt:lpstr>
      <vt:lpstr>Var</vt:lpstr>
      <vt:lpstr>Cor</vt:lpstr>
      <vt:lpstr>PC</vt:lpstr>
      <vt:lpstr>Sheet2</vt:lpstr>
      <vt:lpstr>Sheet9</vt:lpstr>
      <vt:lpstr>Scr cmpt</vt:lpstr>
      <vt:lpstr>Sheet11</vt:lpstr>
      <vt:lpstr>Loading</vt:lpstr>
      <vt:lpstr>Sheet4</vt:lpstr>
      <vt:lpstr>Sheet6</vt:lpstr>
      <vt:lpstr>Sheet7</vt:lpstr>
      <vt:lpstr>Sheet8</vt:lpstr>
      <vt:lpstr>Sheet13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2017-04-04T10:02:06Z</dcterms:created>
  <dcterms:modified xsi:type="dcterms:W3CDTF">2017-04-08T04:38:16Z</dcterms:modified>
</cp:coreProperties>
</file>